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externalLinks/externalLink330.xml" ContentType="application/vnd.openxmlformats-officedocument.spreadsheetml.externalLink+xml"/>
  <Override PartName="/xl/externalLinks/externalLink331.xml" ContentType="application/vnd.openxmlformats-officedocument.spreadsheetml.externalLink+xml"/>
  <Override PartName="/xl/externalLinks/externalLink332.xml" ContentType="application/vnd.openxmlformats-officedocument.spreadsheetml.externalLink+xml"/>
  <Override PartName="/xl/externalLinks/externalLink333.xml" ContentType="application/vnd.openxmlformats-officedocument.spreadsheetml.externalLink+xml"/>
  <Override PartName="/xl/externalLinks/externalLink334.xml" ContentType="application/vnd.openxmlformats-officedocument.spreadsheetml.externalLink+xml"/>
  <Override PartName="/xl/externalLinks/externalLink335.xml" ContentType="application/vnd.openxmlformats-officedocument.spreadsheetml.externalLink+xml"/>
  <Override PartName="/xl/externalLinks/externalLink336.xml" ContentType="application/vnd.openxmlformats-officedocument.spreadsheetml.externalLink+xml"/>
  <Override PartName="/xl/externalLinks/externalLink337.xml" ContentType="application/vnd.openxmlformats-officedocument.spreadsheetml.externalLink+xml"/>
  <Override PartName="/xl/externalLinks/externalLink338.xml" ContentType="application/vnd.openxmlformats-officedocument.spreadsheetml.externalLink+xml"/>
  <Override PartName="/xl/externalLinks/externalLink339.xml" ContentType="application/vnd.openxmlformats-officedocument.spreadsheetml.externalLink+xml"/>
  <Override PartName="/xl/externalLinks/externalLink340.xml" ContentType="application/vnd.openxmlformats-officedocument.spreadsheetml.externalLink+xml"/>
  <Override PartName="/xl/externalLinks/externalLink341.xml" ContentType="application/vnd.openxmlformats-officedocument.spreadsheetml.externalLink+xml"/>
  <Override PartName="/xl/externalLinks/externalLink342.xml" ContentType="application/vnd.openxmlformats-officedocument.spreadsheetml.externalLink+xml"/>
  <Override PartName="/xl/externalLinks/externalLink343.xml" ContentType="application/vnd.openxmlformats-officedocument.spreadsheetml.externalLink+xml"/>
  <Override PartName="/xl/externalLinks/externalLink344.xml" ContentType="application/vnd.openxmlformats-officedocument.spreadsheetml.externalLink+xml"/>
  <Override PartName="/xl/externalLinks/externalLink345.xml" ContentType="application/vnd.openxmlformats-officedocument.spreadsheetml.externalLink+xml"/>
  <Override PartName="/xl/externalLinks/externalLink346.xml" ContentType="application/vnd.openxmlformats-officedocument.spreadsheetml.externalLink+xml"/>
  <Override PartName="/xl/externalLinks/externalLink347.xml" ContentType="application/vnd.openxmlformats-officedocument.spreadsheetml.externalLink+xml"/>
  <Override PartName="/xl/externalLinks/externalLink348.xml" ContentType="application/vnd.openxmlformats-officedocument.spreadsheetml.externalLink+xml"/>
  <Override PartName="/xl/externalLinks/externalLink349.xml" ContentType="application/vnd.openxmlformats-officedocument.spreadsheetml.externalLink+xml"/>
  <Override PartName="/xl/externalLinks/externalLink350.xml" ContentType="application/vnd.openxmlformats-officedocument.spreadsheetml.externalLink+xml"/>
  <Override PartName="/xl/externalLinks/externalLink351.xml" ContentType="application/vnd.openxmlformats-officedocument.spreadsheetml.externalLink+xml"/>
  <Override PartName="/xl/externalLinks/externalLink3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codeName="현재_통합_문서" defaultThemeVersion="124226"/>
  <mc:AlternateContent xmlns:mc="http://schemas.openxmlformats.org/markup-compatibility/2006">
    <mc:Choice Requires="x15">
      <x15ac:absPath xmlns:x15ac="http://schemas.microsoft.com/office/spreadsheetml/2010/11/ac" url="D:\업무\2. 중원\1. 공고\2. PQ\13. 홍주종합경기장 종합정비용역(군관리계획 변경, 보조경기장 기본 및 실시설계)\"/>
    </mc:Choice>
  </mc:AlternateContent>
  <xr:revisionPtr revIDLastSave="0" documentId="13_ncr:1_{666BE4C9-AB9D-4B33-94A9-2E958BB448C8}" xr6:coauthVersionLast="47" xr6:coauthVersionMax="47" xr10:uidLastSave="{00000000-0000-0000-0000-000000000000}"/>
  <bookViews>
    <workbookView xWindow="28680" yWindow="-120" windowWidth="29040" windowHeight="15720" tabRatio="946" activeTab="2" xr2:uid="{00000000-000D-0000-FFFF-FFFF00000000}"/>
  </bookViews>
  <sheets>
    <sheet name="겉표지" sheetId="107" r:id="rId1"/>
    <sheet name="표지" sheetId="114" r:id="rId2"/>
    <sheet name="총괄" sheetId="108" r:id="rId3"/>
    <sheet name="2.토질" sheetId="6" state="hidden" r:id="rId4"/>
    <sheet name="토질산근1" sheetId="7" state="hidden" r:id="rId5"/>
    <sheet name="토질산근2" sheetId="8" state="hidden" r:id="rId6"/>
    <sheet name="토질산근3" sheetId="10" state="hidden" r:id="rId7"/>
    <sheet name="토질산근4" sheetId="11" state="hidden" r:id="rId8"/>
    <sheet name="2.설계" sheetId="99" state="hidden" r:id="rId9"/>
    <sheet name="설계산근" sheetId="100" state="hidden" r:id="rId10"/>
    <sheet name="8.교통성검토" sheetId="77" state="hidden" r:id="rId11"/>
    <sheet name="교통산근" sheetId="78" state="hidden" r:id="rId12"/>
    <sheet name="인쇄비" sheetId="26" state="hidden"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 r:id="rId332"/>
    <externalReference r:id="rId333"/>
    <externalReference r:id="rId334"/>
    <externalReference r:id="rId335"/>
    <externalReference r:id="rId336"/>
    <externalReference r:id="rId337"/>
    <externalReference r:id="rId338"/>
    <externalReference r:id="rId339"/>
    <externalReference r:id="rId340"/>
    <externalReference r:id="rId341"/>
    <externalReference r:id="rId342"/>
    <externalReference r:id="rId343"/>
    <externalReference r:id="rId344"/>
    <externalReference r:id="rId345"/>
    <externalReference r:id="rId346"/>
    <externalReference r:id="rId347"/>
    <externalReference r:id="rId348"/>
    <externalReference r:id="rId349"/>
    <externalReference r:id="rId350"/>
    <externalReference r:id="rId351"/>
    <externalReference r:id="rId352"/>
    <externalReference r:id="rId353"/>
    <externalReference r:id="rId354"/>
    <externalReference r:id="rId355"/>
    <externalReference r:id="rId356"/>
    <externalReference r:id="rId357"/>
    <externalReference r:id="rId358"/>
    <externalReference r:id="rId359"/>
    <externalReference r:id="rId360"/>
    <externalReference r:id="rId361"/>
    <externalReference r:id="rId362"/>
    <externalReference r:id="rId363"/>
    <externalReference r:id="rId364"/>
    <externalReference r:id="rId365"/>
  </externalReferences>
  <definedNames>
    <definedName name="_">#N/A</definedName>
    <definedName name="_______________________q45" hidden="1">{"'용역비'!$A$4:$C$8"}</definedName>
    <definedName name="______________________P3" hidden="1">{#N/A,#N/A,FALSE,"배수1"}</definedName>
    <definedName name="______________________P4" hidden="1">{#N/A,#N/A,FALSE,"혼합골재"}</definedName>
    <definedName name="______________________P5" hidden="1">{#N/A,#N/A,FALSE,"배수1"}</definedName>
    <definedName name="______________________P6" hidden="1">{#N/A,#N/A,FALSE,"2~8번"}</definedName>
    <definedName name="______________________q45" hidden="1">{"'용역비'!$A$4:$C$8"}</definedName>
    <definedName name="_____________________q45" hidden="1">{"'용역비'!$A$4:$C$8"}</definedName>
    <definedName name="_____________________S3" hidden="1">{#N/A,#N/A,FALSE,"포장2"}</definedName>
    <definedName name="____________________q45" hidden="1">{"'용역비'!$A$4:$C$8"}</definedName>
    <definedName name="___________________P3" hidden="1">{#N/A,#N/A,FALSE,"배수1"}</definedName>
    <definedName name="___________________P4" hidden="1">{#N/A,#N/A,FALSE,"혼합골재"}</definedName>
    <definedName name="___________________P5" hidden="1">{#N/A,#N/A,FALSE,"배수1"}</definedName>
    <definedName name="___________________P6" hidden="1">{#N/A,#N/A,FALSE,"2~8번"}</definedName>
    <definedName name="___________________q45" hidden="1">{"'용역비'!$A$4:$C$8"}</definedName>
    <definedName name="__________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__________P3" hidden="1">{#N/A,#N/A,FALSE,"배수1"}</definedName>
    <definedName name="__________________P4" hidden="1">{#N/A,#N/A,FALSE,"혼합골재"}</definedName>
    <definedName name="__________________P5" hidden="1">{#N/A,#N/A,FALSE,"배수1"}</definedName>
    <definedName name="__________________P6" hidden="1">{#N/A,#N/A,FALSE,"2~8번"}</definedName>
    <definedName name="__________________q45" hidden="1">{"'용역비'!$A$4:$C$8"}</definedName>
    <definedName name="__________________S3" hidden="1">{#N/A,#N/A,FALSE,"포장2"}</definedName>
    <definedName name="_________________KEY2" hidden="1">#REF!</definedName>
    <definedName name="_________________P3" hidden="1">{#N/A,#N/A,FALSE,"배수1"}</definedName>
    <definedName name="_________________P4" hidden="1">{#N/A,#N/A,FALSE,"혼합골재"}</definedName>
    <definedName name="_________________P5" hidden="1">{#N/A,#N/A,FALSE,"배수1"}</definedName>
    <definedName name="_________________P6" hidden="1">{#N/A,#N/A,FALSE,"2~8번"}</definedName>
    <definedName name="_________________q45" hidden="1">{"'용역비'!$A$4:$C$8"}</definedName>
    <definedName name="_________________S3" hidden="1">{#N/A,#N/A,FALSE,"포장2"}</definedName>
    <definedName name="________________KEY2" hidden="1">#REF!</definedName>
    <definedName name="________________q45" hidden="1">{"'용역비'!$A$4:$C$8"}</definedName>
    <definedName name="________________S3" hidden="1">{#N/A,#N/A,FALSE,"포장2"}</definedName>
    <definedName name="_______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_______KEY2" hidden="1">#REF!</definedName>
    <definedName name="_______________q45" hidden="1">{"'용역비'!$A$4:$C$8"}</definedName>
    <definedName name="______________a122" hidden="1">{#N/A,#N/A,FALSE,"속도"}</definedName>
    <definedName name="______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______P3" hidden="1">{#N/A,#N/A,FALSE,"배수1"}</definedName>
    <definedName name="______________P4" hidden="1">{#N/A,#N/A,FALSE,"혼합골재"}</definedName>
    <definedName name="______________P5" hidden="1">{#N/A,#N/A,FALSE,"배수1"}</definedName>
    <definedName name="______________P6" hidden="1">{#N/A,#N/A,FALSE,"2~8번"}</definedName>
    <definedName name="______________q45" hidden="1">{"'용역비'!$A$4:$C$8"}</definedName>
    <definedName name="_____________a122" localSheetId="2" hidden="1">{#N/A,#N/A,FALSE,"속도"}</definedName>
    <definedName name="_____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_____P3" hidden="1">{#N/A,#N/A,FALSE,"배수1"}</definedName>
    <definedName name="_____________P4" hidden="1">{#N/A,#N/A,FALSE,"혼합골재"}</definedName>
    <definedName name="_____________P5" hidden="1">{#N/A,#N/A,FALSE,"배수1"}</definedName>
    <definedName name="_____________P6" hidden="1">{#N/A,#N/A,FALSE,"2~8번"}</definedName>
    <definedName name="_____________q45" hidden="1">{"'용역비'!$A$4:$C$8"}</definedName>
    <definedName name="_____________S3" hidden="1">{#N/A,#N/A,FALSE,"포장2"}</definedName>
    <definedName name="____________P3" hidden="1">{#N/A,#N/A,FALSE,"배수1"}</definedName>
    <definedName name="____________P4" hidden="1">{#N/A,#N/A,FALSE,"혼합골재"}</definedName>
    <definedName name="____________P5" hidden="1">{#N/A,#N/A,FALSE,"배수1"}</definedName>
    <definedName name="____________P6" hidden="1">{#N/A,#N/A,FALSE,"2~8번"}</definedName>
    <definedName name="____________q45" hidden="1">{"'용역비'!$A$4:$C$8"}</definedName>
    <definedName name="____________S3" hidden="1">{#N/A,#N/A,FALSE,"포장2"}</definedName>
    <definedName name="___________a122" hidden="1">{#N/A,#N/A,FALSE,"속도"}</definedName>
    <definedName name="___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___P3" hidden="1">{#N/A,#N/A,FALSE,"배수1"}</definedName>
    <definedName name="___________P4" hidden="1">{#N/A,#N/A,FALSE,"혼합골재"}</definedName>
    <definedName name="___________P5" hidden="1">{#N/A,#N/A,FALSE,"배수1"}</definedName>
    <definedName name="___________P6" hidden="1">{#N/A,#N/A,FALSE,"2~8번"}</definedName>
    <definedName name="___________q45" hidden="1">{"'용역비'!$A$4:$C$8"}</definedName>
    <definedName name="___________S3" hidden="1">{#N/A,#N/A,FALSE,"포장2"}</definedName>
    <definedName name="__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__KEY2" hidden="1">#REF!</definedName>
    <definedName name="__________P3" hidden="1">{#N/A,#N/A,FALSE,"배수1"}</definedName>
    <definedName name="__________P4" hidden="1">{#N/A,#N/A,FALSE,"혼합골재"}</definedName>
    <definedName name="__________P5" hidden="1">{#N/A,#N/A,FALSE,"배수1"}</definedName>
    <definedName name="__________P6" hidden="1">{#N/A,#N/A,FALSE,"2~8번"}</definedName>
    <definedName name="__________q45" hidden="1">{"'용역비'!$A$4:$C$8"}</definedName>
    <definedName name="__________S3" hidden="1">{#N/A,#N/A,FALSE,"포장2"}</definedName>
    <definedName name="_________a122" hidden="1">{#N/A,#N/A,FALSE,"속도"}</definedName>
    <definedName name="_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_KEY2" hidden="1">#REF!</definedName>
    <definedName name="_________P3" hidden="1">{#N/A,#N/A,FALSE,"배수1"}</definedName>
    <definedName name="_________P4" hidden="1">{#N/A,#N/A,FALSE,"혼합골재"}</definedName>
    <definedName name="_________P5" hidden="1">{#N/A,#N/A,FALSE,"배수1"}</definedName>
    <definedName name="_________P6" hidden="1">{#N/A,#N/A,FALSE,"2~8번"}</definedName>
    <definedName name="_________q45" hidden="1">{"'용역비'!$A$4:$C$8"}</definedName>
    <definedName name="_________S3" hidden="1">{#N/A,#N/A,FALSE,"포장2"}</definedName>
    <definedName name="________a122" hidden="1">{#N/A,#N/A,FALSE,"속도"}</definedName>
    <definedName name="_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_KEY2" hidden="1">#REF!</definedName>
    <definedName name="________P3" hidden="1">{#N/A,#N/A,FALSE,"배수1"}</definedName>
    <definedName name="________P4" hidden="1">{#N/A,#N/A,FALSE,"혼합골재"}</definedName>
    <definedName name="________P5" hidden="1">{#N/A,#N/A,FALSE,"배수1"}</definedName>
    <definedName name="________P6" hidden="1">{#N/A,#N/A,FALSE,"2~8번"}</definedName>
    <definedName name="________q45" hidden="1">{"'용역비'!$A$4:$C$8"}</definedName>
    <definedName name="________S3" hidden="1">{#N/A,#N/A,FALSE,"포장2"}</definedName>
    <definedName name="_______a122" hidden="1">{#N/A,#N/A,FALSE,"속도"}</definedName>
    <definedName name="_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_KEY2" hidden="1">#REF!</definedName>
    <definedName name="_______P3" hidden="1">{#N/A,#N/A,FALSE,"배수1"}</definedName>
    <definedName name="_______P4" hidden="1">{#N/A,#N/A,FALSE,"혼합골재"}</definedName>
    <definedName name="_______P5" hidden="1">{#N/A,#N/A,FALSE,"배수1"}</definedName>
    <definedName name="_______P6" hidden="1">{#N/A,#N/A,FALSE,"2~8번"}</definedName>
    <definedName name="_______q45" hidden="1">{"'용역비'!$A$4:$C$8"}</definedName>
    <definedName name="_______S3" hidden="1">{#N/A,#N/A,FALSE,"포장2"}</definedName>
    <definedName name="______a122" hidden="1">{#N/A,#N/A,FALSE,"속도"}</definedName>
    <definedName name="_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_KEY2" hidden="1">#REF!</definedName>
    <definedName name="______P3" hidden="1">{#N/A,#N/A,FALSE,"배수1"}</definedName>
    <definedName name="______P4" hidden="1">{#N/A,#N/A,FALSE,"혼합골재"}</definedName>
    <definedName name="______P5" hidden="1">{#N/A,#N/A,FALSE,"배수1"}</definedName>
    <definedName name="______P6" hidden="1">{#N/A,#N/A,FALSE,"2~8번"}</definedName>
    <definedName name="______q45" hidden="1">{"'용역비'!$A$4:$C$8"}</definedName>
    <definedName name="______S3" hidden="1">{#N/A,#N/A,FALSE,"포장2"}</definedName>
    <definedName name="_____a122" localSheetId="0" hidden="1">{#N/A,#N/A,FALSE,"속도"}</definedName>
    <definedName name="_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_KEY2" hidden="1">#REF!</definedName>
    <definedName name="_____P3" hidden="1">{#N/A,#N/A,FALSE,"배수1"}</definedName>
    <definedName name="_____P4" hidden="1">{#N/A,#N/A,FALSE,"혼합골재"}</definedName>
    <definedName name="_____P5" hidden="1">{#N/A,#N/A,FALSE,"배수1"}</definedName>
    <definedName name="_____P6" hidden="1">{#N/A,#N/A,FALSE,"2~8번"}</definedName>
    <definedName name="_____q45" hidden="1">{"'용역비'!$A$4:$C$8"}</definedName>
    <definedName name="_____S3" hidden="1">{#N/A,#N/A,FALSE,"포장2"}</definedName>
    <definedName name="____a122" hidden="1">{#N/A,#N/A,FALSE,"속도"}</definedName>
    <definedName name="_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_KEY2" hidden="1">#REF!</definedName>
    <definedName name="____P3" hidden="1">{#N/A,#N/A,FALSE,"배수1"}</definedName>
    <definedName name="____P4" hidden="1">{#N/A,#N/A,FALSE,"혼합골재"}</definedName>
    <definedName name="____P5" hidden="1">{#N/A,#N/A,FALSE,"배수1"}</definedName>
    <definedName name="____P6" hidden="1">{#N/A,#N/A,FALSE,"2~8번"}</definedName>
    <definedName name="____q45" hidden="1">{"'용역비'!$A$4:$C$8"}</definedName>
    <definedName name="____S3" hidden="1">{#N/A,#N/A,FALSE,"포장2"}</definedName>
    <definedName name="___a122" hidden="1">{#N/A,#N/A,FALSE,"속도"}</definedName>
    <definedName name="_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_KEY2" hidden="1">#REF!</definedName>
    <definedName name="___P3" hidden="1">{#N/A,#N/A,FALSE,"배수1"}</definedName>
    <definedName name="___P4" hidden="1">{#N/A,#N/A,FALSE,"혼합골재"}</definedName>
    <definedName name="___P5" hidden="1">{#N/A,#N/A,FALSE,"배수1"}</definedName>
    <definedName name="___P6" hidden="1">{#N/A,#N/A,FALSE,"2~8번"}</definedName>
    <definedName name="___Q1">#REF!</definedName>
    <definedName name="___q45" hidden="1">{"'용역비'!$A$4:$C$8"}</definedName>
    <definedName name="__123Graph_A" hidden="1">[1]목표세부명세!#REF!</definedName>
    <definedName name="__123Graph_APOWERSAV" hidden="1">#REF!</definedName>
    <definedName name="__123Graph_B" hidden="1">[1]목표세부명세!#REF!</definedName>
    <definedName name="__123Graph_BPOWERSAV" hidden="1">#REF!</definedName>
    <definedName name="__123Graph_B그래프1" hidden="1">[2]A!$B$24:$B$27</definedName>
    <definedName name="__123Graph_C" hidden="1">'[3]1062-X방향 '!$A$61:$A$102</definedName>
    <definedName name="__123Graph_D" hidden="1">[4]최적단면!#REF!</definedName>
    <definedName name="__123Graph_E" hidden="1">[4]최적단면!#REF!</definedName>
    <definedName name="__123Graph_X" hidden="1">#REF!</definedName>
    <definedName name="__123Graph_XPOWERSAV" hidden="1">#REF!</definedName>
    <definedName name="__56P5_" hidden="1">{#N/A,#N/A,FALSE,"배수1"}</definedName>
    <definedName name="__a122" hidden="1">{#N/A,#N/A,FALSE,"속도"}</definedName>
    <definedName name="__aab42">#REF!</definedName>
    <definedName name="__B2">'[5]단면 (2)'!$K$55</definedName>
    <definedName name="__BFF1">#REF!</definedName>
    <definedName name="__BS1">'[6]guard(mac)'!$C$1</definedName>
    <definedName name="__BS2">'[6]guard(mac)'!$E$1</definedName>
    <definedName name="__CON135">#REF!</definedName>
    <definedName name="__CON210">#REF!</definedName>
    <definedName name="__CON240">#REF!</definedName>
    <definedName name="__CSA8">'[7]INPUT(덕도방향-시점)'!#REF!</definedName>
    <definedName name="__D2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_DemandLoad">TRUE</definedName>
    <definedName name="__EE1" hidden="1">{#N/A,#N/A,FALSE,"단가표지"}</definedName>
    <definedName name="__ELL1">#REF!</definedName>
    <definedName name="__ELL2">#REF!</definedName>
    <definedName name="__FBB1">#REF!</definedName>
    <definedName name="__FBB2">#REF!</definedName>
    <definedName name="__FBB3">#REF!</definedName>
    <definedName name="__FHH1">#REF!</definedName>
    <definedName name="__FHH2">#REF!</definedName>
    <definedName name="__FHH3">#REF!</definedName>
    <definedName name="__Fld01">#REF!</definedName>
    <definedName name="__Fld02">#REF!</definedName>
    <definedName name="__Fld03">#REF!</definedName>
    <definedName name="__Fld04">#REF!</definedName>
    <definedName name="__Fld05">#REF!</definedName>
    <definedName name="__Fld06">#REF!</definedName>
    <definedName name="__Fld07">#REF!</definedName>
    <definedName name="__Fld08">#REF!</definedName>
    <definedName name="__Fld09">#REF!</definedName>
    <definedName name="__Fld10">#REF!</definedName>
    <definedName name="__Fld11">#REF!</definedName>
    <definedName name="__Fld12">#REF!</definedName>
    <definedName name="__Fld13">#REF!</definedName>
    <definedName name="__Fld14">#REF!</definedName>
    <definedName name="__Fld15">#REF!</definedName>
    <definedName name="__Fld16">#REF!</definedName>
    <definedName name="__Fld17">#REF!</definedName>
    <definedName name="__Fld18">#REF!</definedName>
    <definedName name="__Fld19">#REF!</definedName>
    <definedName name="__Fld20">#REF!</definedName>
    <definedName name="__GHH1">#REF!</definedName>
    <definedName name="__GHH2">#REF!</definedName>
    <definedName name="__HSH1">#REF!</definedName>
    <definedName name="__HSH2">#REF!</definedName>
    <definedName name="__hun1">[8]설계조건!#REF!</definedName>
    <definedName name="__hun2">[8]설계조건!#REF!</definedName>
    <definedName name="__IntlFixup" hidden="1">TRUE</definedName>
    <definedName name="__JEA1">#REF!</definedName>
    <definedName name="__JEA2">#REF!</definedName>
    <definedName name="__JHY1">[0]!__JHY1</definedName>
    <definedName name="__JHY2">[0]!__JHY2</definedName>
    <definedName name="__JOI13">#REF!</definedName>
    <definedName name="__KEY2" hidden="1">#REF!</definedName>
    <definedName name="__L1">'[9]U-TYPE(1)'!$F$10</definedName>
    <definedName name="__LEN1">#REF!</definedName>
    <definedName name="__Lg1">#REF!</definedName>
    <definedName name="__Lg2">#REF!</definedName>
    <definedName name="__LH1">#REF!</definedName>
    <definedName name="__LH2">#REF!</definedName>
    <definedName name="__LKS1">[0]!__LKS1</definedName>
    <definedName name="__LKS2">[0]!__LKS2</definedName>
    <definedName name="__LL1">#REF!</definedName>
    <definedName name="__LL2">#REF!</definedName>
    <definedName name="__LL3">[10]바닥판!#REF!</definedName>
    <definedName name="__LL4">#REF!</definedName>
    <definedName name="__LL5">#REF!</definedName>
    <definedName name="__LTT1">#REF!</definedName>
    <definedName name="__LWH1">#REF!</definedName>
    <definedName name="__LWH2">#REF!</definedName>
    <definedName name="__LWH3">#REF!</definedName>
    <definedName name="__MaL1">#REF!</definedName>
    <definedName name="__MaL2">#REF!</definedName>
    <definedName name="__NLL1">#REF!</definedName>
    <definedName name="__NLL2">#REF!</definedName>
    <definedName name="__NLL3">#REF!</definedName>
    <definedName name="__NLL4">#REF!</definedName>
    <definedName name="__NLL5">#REF!</definedName>
    <definedName name="__NP1">#REF!</definedName>
    <definedName name="__NP2">#REF!</definedName>
    <definedName name="__NSH1">#REF!</definedName>
    <definedName name="__NSH2">#REF!</definedName>
    <definedName name="__p1">#REF!</definedName>
    <definedName name="__P3" hidden="1">{#N/A,#N/A,FALSE,"배수1"}</definedName>
    <definedName name="__P4" hidden="1">{#N/A,#N/A,FALSE,"혼합골재"}</definedName>
    <definedName name="__P5" hidden="1">{#N/A,#N/A,FALSE,"배수1"}</definedName>
    <definedName name="__P6" hidden="1">{#N/A,#N/A,FALSE,"2~8번"}</definedName>
    <definedName name="__pa1">#REF!</definedName>
    <definedName name="__pa2">#REF!</definedName>
    <definedName name="__PAG1">#REF!</definedName>
    <definedName name="__PAG2">#REF!</definedName>
    <definedName name="__PAG3">#REF!</definedName>
    <definedName name="__PAG4">#REF!</definedName>
    <definedName name="__PAG5">#REF!</definedName>
    <definedName name="__PB1">#REF!</definedName>
    <definedName name="__PB2">#REF!</definedName>
    <definedName name="__PB3">#REF!</definedName>
    <definedName name="__PD1">#REF!</definedName>
    <definedName name="__PD11">#REF!</definedName>
    <definedName name="__PD2">#REF!</definedName>
    <definedName name="__PD22">#REF!</definedName>
    <definedName name="__PD3">#REF!</definedName>
    <definedName name="__PD33">#REF!</definedName>
    <definedName name="__PD4">#REF!</definedName>
    <definedName name="__PD44">#REF!</definedName>
    <definedName name="__PD5">#REF!</definedName>
    <definedName name="__PD55">#REF!</definedName>
    <definedName name="__PDX1">#REF!</definedName>
    <definedName name="__PDX2">#REF!</definedName>
    <definedName name="__PDX3">#REF!</definedName>
    <definedName name="__PDX4">#REF!</definedName>
    <definedName name="__PDX5">#REF!</definedName>
    <definedName name="__PH2">'[11]기둥(원형)'!#REF!</definedName>
    <definedName name="__PI3">#REF!</definedName>
    <definedName name="__pl1">#REF!</definedName>
    <definedName name="__PL2">#REF!</definedName>
    <definedName name="__PL3">#REF!</definedName>
    <definedName name="__PNO10">[12]INPUT!#REF!</definedName>
    <definedName name="__PNO3">[12]INPUT!#REF!</definedName>
    <definedName name="__PNO4">[12]INPUT!#REF!</definedName>
    <definedName name="__PNO5">[12]INPUT!#REF!</definedName>
    <definedName name="__PNO6">[12]INPUT!#REF!</definedName>
    <definedName name="__PNO7">[12]INPUT!#REF!</definedName>
    <definedName name="__PNO8">[12]INPUT!#REF!</definedName>
    <definedName name="__PNO9">[12]INPUT!#REF!</definedName>
    <definedName name="__Q1">#REF!</definedName>
    <definedName name="__q45" hidden="1">{"'용역비'!$A$4:$C$8"}</definedName>
    <definedName name="__QQ1" hidden="1">{#N/A,#N/A,FALSE,"단가표지"}</definedName>
    <definedName name="__qs1">[8]설계조건!#REF!</definedName>
    <definedName name="__qs12">[8]설계조건!#REF!</definedName>
    <definedName name="__qs2">[8]설계조건!#REF!</definedName>
    <definedName name="__qs22">[8]설계조건!#REF!</definedName>
    <definedName name="__QW1" hidden="1">{#N/A,#N/A,FALSE,"단가표지"}</definedName>
    <definedName name="__RD1">#REF!</definedName>
    <definedName name="__RD2">#REF!</definedName>
    <definedName name="__RD3">#REF!</definedName>
    <definedName name="__RD4">#REF!</definedName>
    <definedName name="__RD5">[13]교각계산!$K$86</definedName>
    <definedName name="__RD6">#REF!</definedName>
    <definedName name="__RD7">#REF!</definedName>
    <definedName name="__RH1">#REF!</definedName>
    <definedName name="__RH2">#REF!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RWH1">#REF!</definedName>
    <definedName name="__RWH2">#REF!</definedName>
    <definedName name="__RWH3">#REF!</definedName>
    <definedName name="__S3" hidden="1">{#N/A,#N/A,FALSE,"포장2"}</definedName>
    <definedName name="__SBB1">#REF!</definedName>
    <definedName name="__SBB2">#REF!</definedName>
    <definedName name="__SBB3">#REF!</definedName>
    <definedName name="__SBB4">#REF!</definedName>
    <definedName name="__SBB5">#REF!</definedName>
    <definedName name="__SCH1">#REF!</definedName>
    <definedName name="__SH1">#REF!</definedName>
    <definedName name="__SH2">#REF!</definedName>
    <definedName name="__SH3">#REF!</definedName>
    <definedName name="__SHH1">#REF!</definedName>
    <definedName name="__shh10">#REF!</definedName>
    <definedName name="__shh11">#REF!</definedName>
    <definedName name="__shh12">#REF!</definedName>
    <definedName name="__SHH13">#REF!</definedName>
    <definedName name="__SHH2">#REF!</definedName>
    <definedName name="__SHH3">#REF!</definedName>
    <definedName name="__shh4">#REF!</definedName>
    <definedName name="__shh5">#REF!</definedName>
    <definedName name="__shh6">#REF!</definedName>
    <definedName name="__shh7">#REF!</definedName>
    <definedName name="__shh8">#REF!</definedName>
    <definedName name="__shh9">#REF!</definedName>
    <definedName name="__SL1">#REF!</definedName>
    <definedName name="__SL2">#REF!</definedName>
    <definedName name="__SL3">#REF!</definedName>
    <definedName name="__SL4">#REF!</definedName>
    <definedName name="__SL5">#REF!</definedName>
    <definedName name="__SL6">#REF!</definedName>
    <definedName name="__SLL1">#REF!</definedName>
    <definedName name="__SLL2">#REF!</definedName>
    <definedName name="__SLL3">#REF!</definedName>
    <definedName name="__sp1">#REF!</definedName>
    <definedName name="__sp2">#REF!</definedName>
    <definedName name="__sp3">#REF!</definedName>
    <definedName name="__SS1">#REF!</definedName>
    <definedName name="__SS2">#REF!</definedName>
    <definedName name="__ST1">#REF!</definedName>
    <definedName name="__ST2">#REF!</definedName>
    <definedName name="__STT1">#REF!</definedName>
    <definedName name="__STT2">#REF!</definedName>
    <definedName name="__STT3">#REF!</definedName>
    <definedName name="__STT4">#REF!</definedName>
    <definedName name="__STT5">#REF!</definedName>
    <definedName name="__STT6">#REF!</definedName>
    <definedName name="__tbb1">#REF!</definedName>
    <definedName name="__tbb2">#REF!</definedName>
    <definedName name="__tbb3">#REF!</definedName>
    <definedName name="__tbb4">#REF!</definedName>
    <definedName name="__tbb5">#REF!</definedName>
    <definedName name="__tbb6">#REF!</definedName>
    <definedName name="__tbb7">#REF!</definedName>
    <definedName name="__TC1">#REF!</definedName>
    <definedName name="__TC2">#REF!</definedName>
    <definedName name="__Ted1">#REF!</definedName>
    <definedName name="__TG1">[14]전체철근집계!#REF!</definedName>
    <definedName name="__TG2">[14]전체철근집계!#REF!</definedName>
    <definedName name="__Ts1">#REF!</definedName>
    <definedName name="__tt1">"tt1"</definedName>
    <definedName name="__Tu1">#REF!</definedName>
    <definedName name="__Tu2">#REF!</definedName>
    <definedName name="__TW1">#REF!</definedName>
    <definedName name="__TW2">#REF!</definedName>
    <definedName name="__Ty1">#REF!</definedName>
    <definedName name="__Ty2">#REF!</definedName>
    <definedName name="__UTT1">#REF!</definedName>
    <definedName name="__WC1">#REF!</definedName>
    <definedName name="__wd1">[8]설계조건!#REF!</definedName>
    <definedName name="__wd2">[8]설계조건!#REF!</definedName>
    <definedName name="__wdr">[15]갑지!#REF!</definedName>
    <definedName name="__WHH1">#REF!</definedName>
    <definedName name="__WTT1">#REF!</definedName>
    <definedName name="__XS1">[13]교각계산!$M$40</definedName>
    <definedName name="__XS2">#REF!</definedName>
    <definedName name="__XS3">[16]교각계산!#REF!</definedName>
    <definedName name="__XX6">#REF!</definedName>
    <definedName name="__XX7">#REF!</definedName>
    <definedName name="__각재">#REF!</definedName>
    <definedName name="__경유">#REF!</definedName>
    <definedName name="__경첩">#REF!</definedName>
    <definedName name="__구리스">#REF!</definedName>
    <definedName name="__모래">#REF!</definedName>
    <definedName name="__모빌유">#REF!</definedName>
    <definedName name="__박리제">#REF!</definedName>
    <definedName name="__벤토나이트">#REF!</definedName>
    <definedName name="__복사비a3">#REF!</definedName>
    <definedName name="__복사비A4">#REF!</definedName>
    <definedName name="__상하수도료">#REF!</definedName>
    <definedName name="__시멘트">#REF!</definedName>
    <definedName name="__시멘트포대">#REF!</definedName>
    <definedName name="__용지대a3">#REF!</definedName>
    <definedName name="__용지대A4">#REF!</definedName>
    <definedName name="__자갈">#REF!</definedName>
    <definedName name="__잠금고리">#REF!</definedName>
    <definedName name="__전기료">#REF!</definedName>
    <definedName name="__제본비a3">#REF!</definedName>
    <definedName name="__제본비A4">#REF!</definedName>
    <definedName name="__철못">#REF!</definedName>
    <definedName name="__철못1">#REF!</definedName>
    <definedName name="__철선">#REF!</definedName>
    <definedName name="__청사진">#REF!</definedName>
    <definedName name="__청사진제본비">#REF!</definedName>
    <definedName name="__축소비a3">#REF!</definedName>
    <definedName name="__판재">#REF!</definedName>
    <definedName name="__합판">#REF!</definedName>
    <definedName name="__합판1">#REF!</definedName>
    <definedName name="__화강암">#REF!</definedName>
    <definedName name="__휘발유">#REF!</definedName>
    <definedName name="_1">#REF!</definedName>
    <definedName name="_1_">[17]Sheet1!#REF!</definedName>
    <definedName name="_1__123Graph_ATOTAL_PQ" hidden="1">#REF!</definedName>
    <definedName name="_1_0_0_F" hidden="1">[18]중기비!#REF!</definedName>
    <definedName name="_1_0_F" hidden="1">[19]노임단가!#REF!</definedName>
    <definedName name="_1_0_S" hidden="1">[20]Sheet1!#REF!</definedName>
    <definedName name="_1_123Grap" hidden="1">[21]공문!#REF!</definedName>
    <definedName name="_10_0_0_F" hidden="1">[22]중기비!#REF!</definedName>
    <definedName name="_10_3_0Crite">#REF!</definedName>
    <definedName name="_108P3_" hidden="1">{#N/A,#N/A,FALSE,"배수1"}</definedName>
    <definedName name="_10a1_">[0]!BlankMacro1</definedName>
    <definedName name="_10a122_" hidden="1">{#N/A,#N/A,FALSE,"속도"}</definedName>
    <definedName name="_10P5_" hidden="1">{#N/A,#N/A,FALSE,"배수1"}</definedName>
    <definedName name="_10q45_" hidden="1">{"'용역비'!$A$4:$C$8"}</definedName>
    <definedName name="_10S3_" hidden="1">{#N/A,#N/A,FALSE,"포장2"}</definedName>
    <definedName name="_11_0_0_F" hidden="1">[23]업무처리전!#REF!</definedName>
    <definedName name="_114P4_" hidden="1">{#N/A,#N/A,FALSE,"혼합골재"}</definedName>
    <definedName name="_11a122_" hidden="1">{#N/A,#N/A,FALSE,"속도"}</definedName>
    <definedName name="_11Àü°_³ë">#REF!</definedName>
    <definedName name="_12_0_0_F" hidden="1">[23]업무처리전!#REF!</definedName>
    <definedName name="_12_3_0Criteria">#REF!</definedName>
    <definedName name="_12¤§¤_¤¡" hidden="1">{#N/A,#N/A,FALSE,"Sheet1"}</definedName>
    <definedName name="_120P5_" hidden="1">{#N/A,#N/A,FALSE,"배수1"}</definedName>
    <definedName name="_123" hidden="1">[19]노임단가!#REF!</definedName>
    <definedName name="_126P6_" hidden="1">{#N/A,#N/A,FALSE,"2~8번"}</definedName>
    <definedName name="_12a122_" hidden="1">{#N/A,#N/A,FALSE,"속도"}</definedName>
    <definedName name="_12B2_">'[5]단면 (2)'!$K$55</definedName>
    <definedName name="_12P3_" hidden="1">{#N/A,#N/A,FALSE,"배수1"}</definedName>
    <definedName name="_12P6_" hidden="1">{#N/A,#N/A,FALSE,"2~8번"}</definedName>
    <definedName name="_12q45_" hidden="1">{"'용역비'!$A$4:$C$8"}</definedName>
    <definedName name="_132S3_" hidden="1">{#N/A,#N/A,FALSE,"포장2"}</definedName>
    <definedName name="_13B2_">'[5]단면 (2)'!$K$55</definedName>
    <definedName name="_13G_0Extr">#REF!</definedName>
    <definedName name="_13q45_" hidden="1">{"'용역비'!$A$4:$C$8"}</definedName>
    <definedName name="_14_2_0_Parse" hidden="1">[19]노임단가!#REF!</definedName>
    <definedName name="_14BS1_">'[6]guard(mac)'!$C$1</definedName>
    <definedName name="_14G_0Extract">#REF!</definedName>
    <definedName name="_14S3_" hidden="1">{#N/A,#N/A,FALSE,"포장2"}</definedName>
    <definedName name="_150_2_0_Parse" hidden="1">[19]노임단가!#REF!</definedName>
    <definedName name="_15A">[24]금액내역서!$D$3:$D$10</definedName>
    <definedName name="_15BS2_">'[6]guard(mac)'!$E$1</definedName>
    <definedName name="_15P4_" hidden="1">{#N/A,#N/A,FALSE,"혼합골재"}</definedName>
    <definedName name="_15t3_">#REF!</definedName>
    <definedName name="_16a122_" hidden="1">{#N/A,#N/A,FALSE,"속도"}</definedName>
    <definedName name="_16F" hidden="1">[23]업무처리전!#REF!</definedName>
    <definedName name="_16T4_">#REF!</definedName>
    <definedName name="_17D25_"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17G_0Extr">#REF!</definedName>
    <definedName name="_18P5_" hidden="1">{#N/A,#N/A,FALSE,"배수1"}</definedName>
    <definedName name="_18q45_" hidden="1">{"'용역비'!$A$4:$C$8"}</definedName>
    <definedName name="_19G_0Extract">#REF!</definedName>
    <definedName name="_19q45_" hidden="1">{"'용역비'!$A$4:$C$8"}</definedName>
    <definedName name="_1q45_" hidden="1">{"'용역비'!$A$4:$C$8"}</definedName>
    <definedName name="_1t3_">#REF!</definedName>
    <definedName name="_1공장">#REF!</definedName>
    <definedName name="_2">#N/A</definedName>
    <definedName name="_2._거_푸_집">#REF!</definedName>
    <definedName name="_2_">[17]Sheet1!#REF!</definedName>
    <definedName name="_2__123Graph_BTOTAL_PQ" hidden="1">#REF!</definedName>
    <definedName name="_2_0__123Grap" hidden="1">[25]금융!#REF!</definedName>
    <definedName name="_2_0_0__123Grap" hidden="1">[21]공문!#REF!</definedName>
    <definedName name="_2_0_0_F" hidden="1">[26]중기비!#REF!</definedName>
    <definedName name="_2_0_F" hidden="1">[19]노임단가!#REF!</definedName>
    <definedName name="_2_2_0_Parse" hidden="1">[19]노임단가!#REF!</definedName>
    <definedName name="_2_3_0Crite">#REF!</definedName>
    <definedName name="_20a122_" hidden="1">{#N/A,#N/A,FALSE,"속도"}</definedName>
    <definedName name="_20L1_">'[9]U-TYPE(1)'!$F$10</definedName>
    <definedName name="_21a122_" hidden="1">{#N/A,#N/A,FALSE,"속도"}</definedName>
    <definedName name="_21P6_" hidden="1">{#N/A,#N/A,FALSE,"2~8번"}</definedName>
    <definedName name="_21q45_" hidden="1">{"'용역비'!$A$4:$C$8"}</definedName>
    <definedName name="_22P3_" hidden="1">{#N/A,#N/A,FALSE,"배수1"}</definedName>
    <definedName name="_23p1_">#REF!</definedName>
    <definedName name="_24a122_" hidden="1">{#N/A,#N/A,FALSE,"속도"}</definedName>
    <definedName name="_24P3_" hidden="1">{#N/A,#N/A,FALSE,"배수1"}</definedName>
    <definedName name="_24S3_" hidden="1">{#N/A,#N/A,FALSE,"포장2"}</definedName>
    <definedName name="_25P4_" hidden="1">{#N/A,#N/A,FALSE,"혼합골재"}</definedName>
    <definedName name="_25Q1_">#REF!</definedName>
    <definedName name="_26S" hidden="1">'[27]6PILE  (돌출)'!#REF!</definedName>
    <definedName name="_270_섬유">#REF!</definedName>
    <definedName name="_270_일반">#REF!</definedName>
    <definedName name="_27P3_" hidden="1">{#N/A,#N/A,FALSE,"배수1"}</definedName>
    <definedName name="_28P5_" hidden="1">{#N/A,#N/A,FALSE,"배수1"}</definedName>
    <definedName name="_29D25_"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2P3_" hidden="1">{#N/A,#N/A,FALSE,"배수1"}</definedName>
    <definedName name="_2q45_" hidden="1">{"'용역비'!$A$4:$C$8"}</definedName>
    <definedName name="_2T4_">#REF!</definedName>
    <definedName name="_2공장">#REF!</definedName>
    <definedName name="_3">#N/A</definedName>
    <definedName name="_3___0_S" hidden="1">'[23]6PILE  (돌출)'!#REF!</definedName>
    <definedName name="_3__123Graph_CTOTAL_PQ" hidden="1">#REF!</definedName>
    <definedName name="_3_0_F" hidden="1">[19]노임단가!#REF!</definedName>
    <definedName name="_3_0_S" hidden="1">'[23]6PILE  (돌출)'!#REF!</definedName>
    <definedName name="_3_3_0Criteria">#REF!</definedName>
    <definedName name="_31D25_"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31P4_" hidden="1">{#N/A,#N/A,FALSE,"혼합골재"}</definedName>
    <definedName name="_31P6_" hidden="1">{#N/A,#N/A,FALSE,"2~8번"}</definedName>
    <definedName name="_32a122_" hidden="1">{#N/A,#N/A,FALSE,"속도"}</definedName>
    <definedName name="_34S3_" hidden="1">{#N/A,#N/A,FALSE,"포장2"}</definedName>
    <definedName name="_37P3_" hidden="1">{#N/A,#N/A,FALSE,"배수1"}</definedName>
    <definedName name="_37P4_" hidden="1">{#N/A,#N/A,FALSE,"혼합골재"}</definedName>
    <definedName name="_38P5_" hidden="1">{#N/A,#N/A,FALSE,"배수1"}</definedName>
    <definedName name="_39P4_" hidden="1">{#N/A,#N/A,FALSE,"혼합골재"}</definedName>
    <definedName name="_3P4_" hidden="1">{#N/A,#N/A,FALSE,"혼합골재"}</definedName>
    <definedName name="_3공장">#REF!</definedName>
    <definedName name="_4">#REF!</definedName>
    <definedName name="_4_">[28]공사비집계!#REF!</definedName>
    <definedName name="_4___0옹벽부용수">[17]Sheet1!#REF!</definedName>
    <definedName name="_4__123Graph_DTOTAL_PQ" hidden="1">#REF!</definedName>
    <definedName name="_4_0_F" hidden="1">[29]노임단가!#REF!</definedName>
    <definedName name="_4_0_S" hidden="1">'[23]6PILE  (돌출)'!#REF!</definedName>
    <definedName name="_4_2_0_Parse" hidden="1">[19]노임단가!#REF!</definedName>
    <definedName name="_41P5_" hidden="1">{#N/A,#N/A,FALSE,"배수1"}</definedName>
    <definedName name="_41q45_" hidden="1">{"'용역비'!$A$4:$C$8"}</definedName>
    <definedName name="_43P6_" hidden="1">{#N/A,#N/A,FALSE,"2~8번"}</definedName>
    <definedName name="_44P3_" hidden="1">{#N/A,#N/A,FALSE,"배수1"}</definedName>
    <definedName name="_45D25_"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45P6_" hidden="1">{#N/A,#N/A,FALSE,"2~8번"}</definedName>
    <definedName name="_47P5_" hidden="1">{#N/A,#N/A,FALSE,"배수1"}</definedName>
    <definedName name="_48S3_" hidden="1">{#N/A,#N/A,FALSE,"포장2"}</definedName>
    <definedName name="_4Á_1È_Ç">'[30]일위대가(계측기설치)'!#REF!</definedName>
    <definedName name="_4D25_"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4P5_" hidden="1">{#N/A,#N/A,FALSE,"배수1"}</definedName>
    <definedName name="_4q45_" hidden="1">{"'용역비'!$A$4:$C$8"}</definedName>
    <definedName name="_5">#REF!</definedName>
    <definedName name="_5__123Graph_XTOTAL_PQ" hidden="1">#REF!</definedName>
    <definedName name="_5_0_0_F" hidden="1">[31]중기비!#REF!</definedName>
    <definedName name="_5_0_S" hidden="1">'[32]6PILE  (돌출)'!#REF!</definedName>
    <definedName name="_5_3_0Crite">#REF!</definedName>
    <definedName name="_50P4_" hidden="1">{#N/A,#N/A,FALSE,"혼합골재"}</definedName>
    <definedName name="_51_0_S" hidden="1">'[27]6PILE  (돌출)'!#REF!</definedName>
    <definedName name="_52P3_" hidden="1">{#N/A,#N/A,FALSE,"배수1"}</definedName>
    <definedName name="_52S3_" hidden="1">{#N/A,#N/A,FALSE,"포장2"}</definedName>
    <definedName name="_54P3_" hidden="1">{#N/A,#N/A,FALSE,"배수1"}</definedName>
    <definedName name="_54P4_" hidden="1">{#N/A,#N/A,FALSE,"혼합골재"}</definedName>
    <definedName name="_56P4_" hidden="1">{#N/A,#N/A,FALSE,"혼합골재"}</definedName>
    <definedName name="_56P5_" hidden="1">{#N/A,#N/A,FALSE,"배수1"}</definedName>
    <definedName name="_57P6_" hidden="1">{#N/A,#N/A,FALSE,"2~8번"}</definedName>
    <definedName name="_58P5_" hidden="1">{#N/A,#N/A,FALSE,"배수1"}</definedName>
    <definedName name="_58P6_" hidden="1">{#N/A,#N/A,FALSE,"2~8번"}</definedName>
    <definedName name="_58wrn.Ã¶°ñÁý°èÇ_._.5Ä­." hidden="1">{#N/A,#N/A,FALSE,"Sheet1"}</definedName>
    <definedName name="_5Á_2È_Ç">'[30]일위대가(계측기설치)'!#REF!</definedName>
    <definedName name="_5a122_" hidden="1">{#N/A,#N/A,FALSE,"속도"}</definedName>
    <definedName name="_5P6_" hidden="1">{#N/A,#N/A,FALSE,"2~8번"}</definedName>
    <definedName name="_6">#REF!</definedName>
    <definedName name="_6_0_S" hidden="1">'[32]6PILE  (돌출)'!#REF!</definedName>
    <definedName name="_6_2_0_Parse" hidden="1">[19]노임단가!#REF!</definedName>
    <definedName name="_6_3_0Criteria">#REF!</definedName>
    <definedName name="_60a122_" hidden="1">{#N/A,#N/A,FALSE,"속도"}</definedName>
    <definedName name="_60P6_" hidden="1">{#N/A,#N/A,FALSE,"2~8번"}</definedName>
    <definedName name="_60S3_" hidden="1">{#N/A,#N/A,FALSE,"포장2"}</definedName>
    <definedName name="_61P3_" hidden="1">{#N/A,#N/A,FALSE,"배수1"}</definedName>
    <definedName name="_62P6_" hidden="1">{#N/A,#N/A,FALSE,"2~8번"}</definedName>
    <definedName name="_62S3_" hidden="1">{#N/A,#N/A,FALSE,"포장2"}</definedName>
    <definedName name="_65P4_" hidden="1">{#N/A,#N/A,FALSE,"혼합골재"}</definedName>
    <definedName name="_67S3_" hidden="1">{#N/A,#N/A,FALSE,"포장2"}</definedName>
    <definedName name="_68S3_" hidden="1">{#N/A,#N/A,FALSE,"포장2"}</definedName>
    <definedName name="_69P5_" hidden="1">{#N/A,#N/A,FALSE,"배수1"}</definedName>
    <definedName name="_6Á_3È_Ç">'[30]일위대가(계측기설치)'!#REF!</definedName>
    <definedName name="_6a122_" hidden="1">{#N/A,#N/A,FALSE,"속도"}</definedName>
    <definedName name="_6P3_" hidden="1">{#N/A,#N/A,FALSE,"배수1"}</definedName>
    <definedName name="_6q45_" hidden="1">{"'용역비'!$A$4:$C$8"}</definedName>
    <definedName name="_6S3_" hidden="1">{#N/A,#N/A,FALSE,"포장2"}</definedName>
    <definedName name="_7">#REF!</definedName>
    <definedName name="_7_0_0_F" hidden="1">[33]중기비!#REF!</definedName>
    <definedName name="_7_0_F" hidden="1">[19]노임단가!#REF!</definedName>
    <definedName name="_7_2_0_Parse" hidden="1">[29]노임단가!#REF!</definedName>
    <definedName name="_7_G_0Extr">#REF!</definedName>
    <definedName name="_71_0_0_F" hidden="1">[23]업무처리전!#REF!</definedName>
    <definedName name="_73P6_" hidden="1">{#N/A,#N/A,FALSE,"2~8번"}</definedName>
    <definedName name="_75_0_F" hidden="1">[19]노임단가!#REF!</definedName>
    <definedName name="_77S3_" hidden="1">{#N/A,#N/A,FALSE,"포장2"}</definedName>
    <definedName name="_7Á_4È_Ç">'[30]일위대가(계측기설치)'!#REF!</definedName>
    <definedName name="_7a122_" hidden="1">{#N/A,#N/A,FALSE,"속도"}</definedName>
    <definedName name="_7P4_" hidden="1">{#N/A,#N/A,FALSE,"혼합골재"}</definedName>
    <definedName name="_8_0_0_F" hidden="1">[34]중기비!#REF!</definedName>
    <definedName name="_8_0옹벽부용수">[17]Sheet1!#REF!</definedName>
    <definedName name="_8_G_0Extract">#REF!</definedName>
    <definedName name="_8Á_5È_Ç">'[30]일위대가(계측기설치)'!#REF!</definedName>
    <definedName name="_8P4_" hidden="1">{#N/A,#N/A,FALSE,"혼합골재"}</definedName>
    <definedName name="_8P5_" hidden="1">{#N/A,#N/A,FALSE,"배수1"}</definedName>
    <definedName name="_8q45_" hidden="1">{"'용역비'!$A$4:$C$8"}</definedName>
    <definedName name="_9_0_0_F" hidden="1">[35]중기비!#REF!</definedName>
    <definedName name="_9Á_6È_Ç">'[30]일위대가(계측기설치)'!#REF!</definedName>
    <definedName name="_9a122_" hidden="1">{#N/A,#N/A,FALSE,"속도"}</definedName>
    <definedName name="_9P6_" hidden="1">{#N/A,#N/A,FALSE,"2~8번"}</definedName>
    <definedName name="_a">#REF!</definedName>
    <definedName name="_a122" hidden="1">{#N/A,#N/A,FALSE,"속도"}</definedName>
    <definedName name="_A183111">#REF!</definedName>
    <definedName name="_A183154">#REF!</definedName>
    <definedName name="_aab42">#REF!</definedName>
    <definedName name="_B2">'[5]단면 (2)'!$K$55</definedName>
    <definedName name="_B3">#REF!</definedName>
    <definedName name="_B4">#REF!</definedName>
    <definedName name="_B5">#REF!</definedName>
    <definedName name="_B6">#REF!</definedName>
    <definedName name="_B7">#REF!</definedName>
    <definedName name="_B8">#REF!</definedName>
    <definedName name="_B9">#REF!</definedName>
    <definedName name="_BFF1">#REF!</definedName>
    <definedName name="_BH1">#REF!</definedName>
    <definedName name="_BH2">#REF!</definedName>
    <definedName name="_box01">#REF!</definedName>
    <definedName name="_BS1">'[6]guard(mac)'!$C$1</definedName>
    <definedName name="_BS2">'[6]guard(mac)'!$E$1</definedName>
    <definedName name="_Bu1">#REF!</definedName>
    <definedName name="_Bu2">#REF!</definedName>
    <definedName name="_BVS1">#REF!</definedName>
    <definedName name="_BVS2">#REF!</definedName>
    <definedName name="_C">#REF!</definedName>
    <definedName name="_cc">#REF!</definedName>
    <definedName name="_Cm">[36]Sheet1!#REF!</definedName>
    <definedName name="_Cm1">[36]Sheet1!#REF!</definedName>
    <definedName name="_CON135">#REF!</definedName>
    <definedName name="_CON210">#REF!</definedName>
    <definedName name="_CON240">#REF!</definedName>
    <definedName name="_CSA8">'[7]INPUT(덕도방향-시점)'!#REF!</definedName>
    <definedName name="_Dist_Bin" hidden="1">#REF!</definedName>
    <definedName name="_Dist_Values" hidden="1">#REF!</definedName>
    <definedName name="_E">[36]Sheet1!#REF!</definedName>
    <definedName name="_eee1">[0]!BlankMacro1</definedName>
    <definedName name="_ELL1">#REF!</definedName>
    <definedName name="_ELL2">#REF!</definedName>
    <definedName name="_F">[36]Sheet1!#REF!</definedName>
    <definedName name="_F1">#REF!</definedName>
    <definedName name="_F2">#REF!</definedName>
    <definedName name="_F3">#REF!</definedName>
    <definedName name="_FBB1">#REF!</definedName>
    <definedName name="_FBB2">#REF!</definedName>
    <definedName name="_FBB3">#REF!</definedName>
    <definedName name="_FHH1">#REF!</definedName>
    <definedName name="_FHH2">#REF!</definedName>
    <definedName name="_FHH3">#REF!</definedName>
    <definedName name="_Fil" hidden="1">#REF!</definedName>
    <definedName name="_fil2" hidden="1">#REF!</definedName>
    <definedName name="_Fill" localSheetId="0" hidden="1">#REF!</definedName>
    <definedName name="_Fill" localSheetId="1" hidden="1">#REF!</definedName>
    <definedName name="_Fill" hidden="1">#REF!</definedName>
    <definedName name="_filll" hidden="1">#REF!</definedName>
    <definedName name="_xlnm._FilterDatabase" localSheetId="0" hidden="1">#REF!</definedName>
    <definedName name="_xlnm._FilterDatabase" localSheetId="1" hidden="1">#REF!</definedName>
    <definedName name="_xlnm._FilterDatabase"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2">#REF!</definedName>
    <definedName name="_Fld13">#REF!</definedName>
    <definedName name="_Fld14">#REF!</definedName>
    <definedName name="_Fld15">#REF!</definedName>
    <definedName name="_Fld16">#REF!</definedName>
    <definedName name="_Fld17">#REF!</definedName>
    <definedName name="_Fld18">#REF!</definedName>
    <definedName name="_Fld19">#REF!</definedName>
    <definedName name="_Fld20">#REF!</definedName>
    <definedName name="_fll2" hidden="1">#REF!</definedName>
    <definedName name="_Fu1">#REF!</definedName>
    <definedName name="_Fu2">#REF!</definedName>
    <definedName name="_GH1">#REF!</definedName>
    <definedName name="_GHH1">#REF!</definedName>
    <definedName name="_GHH2">#REF!</definedName>
    <definedName name="_H1">#REF!</definedName>
    <definedName name="_H16">#REF!</definedName>
    <definedName name="_H2">#REF!</definedName>
    <definedName name="_H3">#REF!</definedName>
    <definedName name="_H4">#REF!</definedName>
    <definedName name="_H5">#REF!</definedName>
    <definedName name="_H6">#REF!</definedName>
    <definedName name="_Hg1">#REF!</definedName>
    <definedName name="_Hg2">#REF!</definedName>
    <definedName name="_HSH1">#REF!</definedName>
    <definedName name="_HSH2">#REF!</definedName>
    <definedName name="_hun1">[8]설계조건!#REF!</definedName>
    <definedName name="_hun2">[8]설계조건!#REF!</definedName>
    <definedName name="_JEA1">#REF!</definedName>
    <definedName name="_JEA2">#REF!</definedName>
    <definedName name="_JHY1">[0]!_JHY1</definedName>
    <definedName name="_JHY2">[0]!_JHY2</definedName>
    <definedName name="_JOI13">#REF!</definedName>
    <definedName name="_JS1">#REF!</definedName>
    <definedName name="_JS2">#REF!</definedName>
    <definedName name="_K">[36]Sheet1!#REF!</definedName>
    <definedName name="_Key1" localSheetId="0" hidden="1">#REF!</definedName>
    <definedName name="_Key1" localSheetId="1" hidden="1">#REF!</definedName>
    <definedName name="_Key1" hidden="1">#REF!</definedName>
    <definedName name="_key1234" hidden="1">#REF!</definedName>
    <definedName name="_Key2" localSheetId="0" hidden="1">#REF!</definedName>
    <definedName name="_Key2" localSheetId="1" hidden="1">#REF!</definedName>
    <definedName name="_Key2" hidden="1">#REF!</definedName>
    <definedName name="_kfkf" hidden="1">#REF!</definedName>
    <definedName name="_L1">'[9]U-TYPE(1)'!$F$10</definedName>
    <definedName name="_LEN1">#REF!</definedName>
    <definedName name="_Lg1">#REF!</definedName>
    <definedName name="_Lg2">#REF!</definedName>
    <definedName name="_LH1">#REF!</definedName>
    <definedName name="_LH2">#REF!</definedName>
    <definedName name="_LKS1">[0]!_LKS1</definedName>
    <definedName name="_LKS2">[0]!_LKS2</definedName>
    <definedName name="_LL1">#REF!</definedName>
    <definedName name="_LL2">#REF!</definedName>
    <definedName name="_LL3">[10]바닥판!#REF!</definedName>
    <definedName name="_LL4">#REF!</definedName>
    <definedName name="_LL5">#REF!</definedName>
    <definedName name="_LL6">#REF!</definedName>
    <definedName name="_LL7">#REF!</definedName>
    <definedName name="_lll1">[0]!BlankMacro1</definedName>
    <definedName name="_LS1">#REF!</definedName>
    <definedName name="_LS2">#REF!</definedName>
    <definedName name="_LS3">#REF!</definedName>
    <definedName name="_LS4">#REF!</definedName>
    <definedName name="_LTT1">#REF!</definedName>
    <definedName name="_LWH1">#REF!</definedName>
    <definedName name="_LWH2">#REF!</definedName>
    <definedName name="_LWH3">#REF!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m2" hidden="1">{#N/A,#N/A,FALSE,"2~8번"}</definedName>
    <definedName name="_NLL1">#REF!</definedName>
    <definedName name="_NLL2">#REF!</definedName>
    <definedName name="_NLL3">#REF!</definedName>
    <definedName name="_NLL4">#REF!</definedName>
    <definedName name="_NLL5">#REF!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rder1" hidden="1">255</definedName>
    <definedName name="_Order2" hidden="1">255</definedName>
    <definedName name="_p1">#REF!</definedName>
    <definedName name="_P10">[37]동력부하계산!#REF!</definedName>
    <definedName name="_P11">[37]동력부하계산!#REF!</definedName>
    <definedName name="_P12">[37]동력부하계산!#REF!</definedName>
    <definedName name="_P125">[37]동력부하계산!#REF!</definedName>
    <definedName name="_P129">[38]동력부하계산!#REF!</definedName>
    <definedName name="_P13">[37]동력부하계산!#REF!</definedName>
    <definedName name="_P130">[38]동력부하계산!#REF!</definedName>
    <definedName name="_P131">[38]동력부하계산!#REF!</definedName>
    <definedName name="_P132">[38]동력부하계산!#REF!</definedName>
    <definedName name="_P133">[38]동력부하계산!#REF!</definedName>
    <definedName name="_P134">[38]동력부하계산!#REF!</definedName>
    <definedName name="_P135">[38]동력부하계산!#REF!</definedName>
    <definedName name="_P136">[38]동력부하계산!#REF!</definedName>
    <definedName name="_P137">[38]동력부하계산!#REF!</definedName>
    <definedName name="_P138">[38]동력부하계산!#REF!</definedName>
    <definedName name="_P139">[38]동력부하계산!#REF!</definedName>
    <definedName name="_P14">[37]동력부하계산!#REF!</definedName>
    <definedName name="_P140">[38]동력부하계산!#REF!</definedName>
    <definedName name="_P141">[38]동력부하계산!#REF!</definedName>
    <definedName name="_P142">[38]동력부하계산!#REF!</definedName>
    <definedName name="_P143">[38]동력부하계산!#REF!</definedName>
    <definedName name="_P144">[38]동력부하계산!#REF!</definedName>
    <definedName name="_P145">[38]동력부하계산!#REF!</definedName>
    <definedName name="_P146">[38]동력부하계산!#REF!</definedName>
    <definedName name="_P147">[38]동력부하계산!#REF!</definedName>
    <definedName name="_P148">[38]동력부하계산!#REF!</definedName>
    <definedName name="_P149">[38]동력부하계산!#REF!</definedName>
    <definedName name="_P15">[37]동력부하계산!#REF!</definedName>
    <definedName name="_P150">[38]동력부하계산!#REF!</definedName>
    <definedName name="_P151">[37]동력부하계산!#REF!</definedName>
    <definedName name="_P152">[38]동력부하계산!#REF!</definedName>
    <definedName name="_P153">[38]동력부하계산!#REF!</definedName>
    <definedName name="_P154">[38]동력부하계산!#REF!</definedName>
    <definedName name="_P155">[38]동력부하계산!#REF!</definedName>
    <definedName name="_P156">[38]동력부하계산!#REF!</definedName>
    <definedName name="_P157">[38]동력부하계산!#REF!</definedName>
    <definedName name="_P158">[38]동력부하계산!#REF!</definedName>
    <definedName name="_P159">[38]동력부하계산!#REF!</definedName>
    <definedName name="_P16">[37]동력부하계산!#REF!</definedName>
    <definedName name="_P160">[38]동력부하계산!#REF!</definedName>
    <definedName name="_P17">[37]동력부하계산!#REF!</definedName>
    <definedName name="_P18">[37]동력부하계산!#REF!</definedName>
    <definedName name="_P185">[37]동력부하계산!#REF!</definedName>
    <definedName name="_P19">[37]동력부하계산!#REF!</definedName>
    <definedName name="_P193">[38]동력부하계산!#REF!</definedName>
    <definedName name="_P194">[38]동력부하계산!#REF!</definedName>
    <definedName name="_P195">[38]동력부하계산!#REF!</definedName>
    <definedName name="_P196">[38]동력부하계산!#REF!</definedName>
    <definedName name="_P197">[38]동력부하계산!#REF!</definedName>
    <definedName name="_P198">[38]동력부하계산!#REF!</definedName>
    <definedName name="_P199">[38]동력부하계산!#REF!</definedName>
    <definedName name="_P2">[37]동력부하계산!#REF!</definedName>
    <definedName name="_P20">[37]동력부하계산!#REF!</definedName>
    <definedName name="_P200">[38]동력부하계산!#REF!</definedName>
    <definedName name="_P201">[38]동력부하계산!#REF!</definedName>
    <definedName name="_P202">[38]동력부하계산!#REF!</definedName>
    <definedName name="_P203">[38]동력부하계산!#REF!</definedName>
    <definedName name="_P204">[38]동력부하계산!#REF!</definedName>
    <definedName name="_P205">[38]동력부하계산!#REF!</definedName>
    <definedName name="_P206">[38]동력부하계산!#REF!</definedName>
    <definedName name="_P207">[38]동력부하계산!#REF!</definedName>
    <definedName name="_P208">[38]동력부하계산!#REF!</definedName>
    <definedName name="_P209">[38]동력부하계산!#REF!</definedName>
    <definedName name="_P21">[37]동력부하계산!#REF!</definedName>
    <definedName name="_P210">[38]동력부하계산!#REF!</definedName>
    <definedName name="_P211">[38]동력부하계산!#REF!</definedName>
    <definedName name="_P212">[38]동력부하계산!#REF!</definedName>
    <definedName name="_P213">[38]동력부하계산!#REF!</definedName>
    <definedName name="_P214">[38]동력부하계산!#REF!</definedName>
    <definedName name="_P215">[37]동력부하계산!#REF!</definedName>
    <definedName name="_P216">[38]동력부하계산!#REF!</definedName>
    <definedName name="_P217">[38]동력부하계산!#REF!</definedName>
    <definedName name="_P218">[38]동력부하계산!#REF!</definedName>
    <definedName name="_P219">[38]동력부하계산!#REF!</definedName>
    <definedName name="_P22">[37]동력부하계산!#REF!</definedName>
    <definedName name="_P220">[38]동력부하계산!#REF!</definedName>
    <definedName name="_P221">[38]동력부하계산!#REF!</definedName>
    <definedName name="_P222">[38]동력부하계산!#REF!</definedName>
    <definedName name="_P223">[38]동력부하계산!#REF!</definedName>
    <definedName name="_P224">[38]동력부하계산!#REF!</definedName>
    <definedName name="_P23">[37]동력부하계산!#REF!</definedName>
    <definedName name="_P24">[37]동력부하계산!#REF!</definedName>
    <definedName name="_P25">[37]동력부하계산!#REF!</definedName>
    <definedName name="_P26">[37]동력부하계산!#REF!</definedName>
    <definedName name="_P27">[37]동력부하계산!#REF!</definedName>
    <definedName name="_P28">[37]동력부하계산!#REF!</definedName>
    <definedName name="_P29">[37]동력부하계산!#REF!</definedName>
    <definedName name="_P3">[37]동력부하계산!#REF!</definedName>
    <definedName name="_P30">[37]동력부하계산!#REF!</definedName>
    <definedName name="_P31">[37]동력부하계산!#REF!</definedName>
    <definedName name="_P32">[37]동력부하계산!#REF!</definedName>
    <definedName name="_P4">[37]동력부하계산!#REF!</definedName>
    <definedName name="_P5">[37]동력부하계산!#REF!</definedName>
    <definedName name="_P6">[37]동력부하계산!#REF!</definedName>
    <definedName name="_P7">[37]동력부하계산!#REF!</definedName>
    <definedName name="_P8">[37]동력부하계산!#REF!</definedName>
    <definedName name="_P9">[37]동력부하계산!#REF!</definedName>
    <definedName name="_P91">[37]동력부하계산!#REF!</definedName>
    <definedName name="_pa1">#REF!</definedName>
    <definedName name="_pa2">#REF!</definedName>
    <definedName name="_PAG1">#REF!</definedName>
    <definedName name="_PAG2">#REF!</definedName>
    <definedName name="_PAG3">#REF!</definedName>
    <definedName name="_PAG4">#REF!</definedName>
    <definedName name="_PAG5">#REF!</definedName>
    <definedName name="_Parse_In" localSheetId="0" hidden="1">#REF!</definedName>
    <definedName name="_Parse_In" localSheetId="1" hidden="1">#REF!</definedName>
    <definedName name="_Parse_In" hidden="1">#REF!</definedName>
    <definedName name="_Parse_Out" localSheetId="0" hidden="1">#REF!</definedName>
    <definedName name="_Parse_Out" localSheetId="1" hidden="1">#REF!</definedName>
    <definedName name="_Parse_Out" hidden="1">#REF!</definedName>
    <definedName name="_PB1">#REF!</definedName>
    <definedName name="_PB2">#REF!</definedName>
    <definedName name="_PB3">#REF!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H2">'[11]기둥(원형)'!#REF!</definedName>
    <definedName name="_PI3">#REF!</definedName>
    <definedName name="_pill" hidden="1">#REF!</definedName>
    <definedName name="_pl1">#REF!</definedName>
    <definedName name="_PL2">#REF!</definedName>
    <definedName name="_PL3">#REF!</definedName>
    <definedName name="_PNO10">[12]INPUT!#REF!</definedName>
    <definedName name="_PNO3">[12]INPUT!#REF!</definedName>
    <definedName name="_PNO4">[12]INPUT!#REF!</definedName>
    <definedName name="_PNO5">[12]INPUT!#REF!</definedName>
    <definedName name="_PNO6">[12]INPUT!#REF!</definedName>
    <definedName name="_PNO7">[12]INPUT!#REF!</definedName>
    <definedName name="_PNO8">[12]INPUT!#REF!</definedName>
    <definedName name="_PNO9">[12]INPUT!#REF!</definedName>
    <definedName name="_Q">[36]Sheet1!#REF!</definedName>
    <definedName name="_Q1">[36]Sheet1!#REF!</definedName>
    <definedName name="_q45" hidden="1">{"'용역비'!$A$4:$C$8"}</definedName>
    <definedName name="_qs1">[8]설계조건!#REF!</definedName>
    <definedName name="_qs12">[8]설계조건!#REF!</definedName>
    <definedName name="_qs2">[8]설계조건!#REF!</definedName>
    <definedName name="_qs22">[8]설계조건!#REF!</definedName>
    <definedName name="_R">#REF!</definedName>
    <definedName name="_RD1">#REF!</definedName>
    <definedName name="_RD2">#REF!</definedName>
    <definedName name="_RD3">#REF!</definedName>
    <definedName name="_RD4">#REF!</definedName>
    <definedName name="_RD5">[13]교각계산!$K$86</definedName>
    <definedName name="_RD6">#REF!</definedName>
    <definedName name="_RD7">#REF!</definedName>
    <definedName name="_Regression_Int" hidden="1">1</definedName>
    <definedName name="_Regression_Out" hidden="1">#REF!</definedName>
    <definedName name="_Regression_X" hidden="1">#REF!</definedName>
    <definedName name="_Regression_Y" hidden="1">#REF!</definedName>
    <definedName name="_RH1">#REF!</definedName>
    <definedName name="_RH2">#REF!</definedName>
    <definedName name="_RL1">#REF!</definedName>
    <definedName name="_RL2">#REF!</definedName>
    <definedName name="_RL3">#REF!</definedName>
    <definedName name="_RL4">#REF!</definedName>
    <definedName name="_RL5">#REF!</definedName>
    <definedName name="_RL6">#REF!</definedName>
    <definedName name="_RL7">#REF!</definedName>
    <definedName name="_RWH1">#REF!</definedName>
    <definedName name="_RWH2">#REF!</definedName>
    <definedName name="_RWH3">#REF!</definedName>
    <definedName name="_S3" hidden="1">{#N/A,#N/A,FALSE,"포장2"}</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2">#REF!</definedName>
    <definedName name="_SH3">#REF!</definedName>
    <definedName name="_SHH1">#REF!</definedName>
    <definedName name="_shh10">#REF!</definedName>
    <definedName name="_shh11">#REF!</definedName>
    <definedName name="_shh12">#REF!</definedName>
    <definedName name="_SHH13">#REF!</definedName>
    <definedName name="_SHH2">#REF!</definedName>
    <definedName name="_SHH3">#REF!</definedName>
    <definedName name="_shh4">#REF!</definedName>
    <definedName name="_shh5">#REF!</definedName>
    <definedName name="_shh6">#REF!</definedName>
    <definedName name="_shh7">#REF!</definedName>
    <definedName name="_shh8">#REF!</definedName>
    <definedName name="_shh9">#REF!</definedName>
    <definedName name="_SL1">#REF!</definedName>
    <definedName name="_SL2">#REF!</definedName>
    <definedName name="_SL3">#REF!</definedName>
    <definedName name="_SL4">#REF!</definedName>
    <definedName name="_SL5">#REF!</definedName>
    <definedName name="_SL6">#REF!</definedName>
    <definedName name="_SLL1">#REF!</definedName>
    <definedName name="_SLL2">#REF!</definedName>
    <definedName name="_SLL3">#REF!</definedName>
    <definedName name="_Sort" localSheetId="0" hidden="1">#REF!</definedName>
    <definedName name="_Sort" localSheetId="1" hidden="1">#REF!</definedName>
    <definedName name="_Sort" hidden="1">#REF!</definedName>
    <definedName name="_SORT1" hidden="1">#REF!</definedName>
    <definedName name="_Sortt" hidden="1">#REF!</definedName>
    <definedName name="_sp1">#REF!</definedName>
    <definedName name="_sp2">#REF!</definedName>
    <definedName name="_sp3">#REF!</definedName>
    <definedName name="_SS1">#REF!</definedName>
    <definedName name="_SS2">#REF!</definedName>
    <definedName name="_ST1">#REF!</definedName>
    <definedName name="_ST2">#REF!</definedName>
    <definedName name="_STT1">#REF!</definedName>
    <definedName name="_STT2">#REF!</definedName>
    <definedName name="_STT3">#REF!</definedName>
    <definedName name="_STT4">#REF!</definedName>
    <definedName name="_STT5">#REF!</definedName>
    <definedName name="_STT6">#REF!</definedName>
    <definedName name="_su11" hidden="1">{#N/A,#N/A,FALSE,"2~8번"}</definedName>
    <definedName name="_T1">[36]Sheet1!#REF!</definedName>
    <definedName name="_T2">[36]Sheet1!#REF!</definedName>
    <definedName name="_t3">#REF!</definedName>
    <definedName name="_T4">#REF!</definedName>
    <definedName name="_Table1_In1" hidden="1">#REF!</definedName>
    <definedName name="_Table1_Out" hidden="1">#REF!</definedName>
    <definedName name="_Table2_In1" hidden="1">#REF!</definedName>
    <definedName name="_Table2_Out" hidden="1">#REF!</definedName>
    <definedName name="_tbb1">#REF!</definedName>
    <definedName name="_tbb2">#REF!</definedName>
    <definedName name="_tbb3">#REF!</definedName>
    <definedName name="_tbb4">#REF!</definedName>
    <definedName name="_tbb5">#REF!</definedName>
    <definedName name="_tbb6">#REF!</definedName>
    <definedName name="_tbb7">#REF!</definedName>
    <definedName name="_TC1">#REF!</definedName>
    <definedName name="_TC2">#REF!</definedName>
    <definedName name="_Ted1">#REF!</definedName>
    <definedName name="_TG1">[14]전체철근집계!#REF!</definedName>
    <definedName name="_TG2">[14]전체철근집계!#REF!</definedName>
    <definedName name="_Ts1">#REF!</definedName>
    <definedName name="_tt1">"tt1"</definedName>
    <definedName name="_Tu1">#REF!</definedName>
    <definedName name="_Tu2">#REF!</definedName>
    <definedName name="_TW1">#REF!</definedName>
    <definedName name="_TW2">#REF!</definedName>
    <definedName name="_Ty1">#REF!</definedName>
    <definedName name="_Ty2">#REF!</definedName>
    <definedName name="_UTT1">#REF!</definedName>
    <definedName name="_W1">#REF!</definedName>
    <definedName name="_W2">#REF!</definedName>
    <definedName name="_W3">#REF!</definedName>
    <definedName name="_WC1">#REF!</definedName>
    <definedName name="_wd1">[8]설계조건!#REF!</definedName>
    <definedName name="_wd2">[8]설계조건!#REF!</definedName>
    <definedName name="_WHH1">#REF!</definedName>
    <definedName name="_woogi" hidden="1">#REF!</definedName>
    <definedName name="_woogi2" hidden="1">#REF!</definedName>
    <definedName name="_woogi24" hidden="1">#REF!</definedName>
    <definedName name="_woogi3" hidden="1">#REF!</definedName>
    <definedName name="_wrn1" hidden="1">{#N/A,#N/A,FALSE,"전력간선"}</definedName>
    <definedName name="_WTT1">#REF!</definedName>
    <definedName name="_XS1">[13]교각계산!$M$40</definedName>
    <definedName name="_XS2">#REF!</definedName>
    <definedName name="_XS3">[16]교각계산!#REF!</definedName>
    <definedName name="_XX6">#REF!</definedName>
    <definedName name="_XX7">#REF!</definedName>
    <definedName name="_건축목공">#REF!</definedName>
    <definedName name="_고급기능사">#REF!</definedName>
    <definedName name="_고급기술자">#REF!</definedName>
    <definedName name="_과업명">#REF!</definedName>
    <definedName name="_교량개소">#REF!</definedName>
    <definedName name="_교차로개소">#REF!</definedName>
    <definedName name="_구조물측량연장">#REF!</definedName>
    <definedName name="_기술사">#REF!</definedName>
    <definedName name="_목도">#REF!</definedName>
    <definedName name="_보링공">#REF!</definedName>
    <definedName name="_보통인부">[39]노임단가!$B$22</definedName>
    <definedName name="_석공">#REF!</definedName>
    <definedName name="_수준점개소">#REF!</definedName>
    <definedName name="_시험보조수">#REF!</definedName>
    <definedName name="_시험사1급">#REF!</definedName>
    <definedName name="_시험사2급">#REF!</definedName>
    <definedName name="_유역면적">#REF!</definedName>
    <definedName name="_재ㅐ햐" hidden="1">#REF!</definedName>
    <definedName name="_제내지">#REF!</definedName>
    <definedName name="_제도사">#REF!</definedName>
    <definedName name="_중급기능사">#REF!</definedName>
    <definedName name="_중급기술자">#REF!</definedName>
    <definedName name="_초급기능사">#REF!</definedName>
    <definedName name="_초급기술자">#REF!</definedName>
    <definedName name="_측량고급기능사">#REF!</definedName>
    <definedName name="_측량고급기술자">[39]노임단가!$B$14</definedName>
    <definedName name="_측량중급기능사">#REF!</definedName>
    <definedName name="_측량중급기술자">[39]노임단가!$B$15</definedName>
    <definedName name="_측량초급기능사">[39]노임단가!$B$19</definedName>
    <definedName name="_측량초급기술자">[39]노임단가!$B$16</definedName>
    <definedName name="_측량특급기술자">#REF!</definedName>
    <definedName name="_측부">#REF!</definedName>
    <definedName name="_특급기술자">#REF!</definedName>
    <definedName name="_특별인부">#REF!</definedName>
    <definedName name="_폭원">#REF!</definedName>
    <definedName name="_표석개수">#REF!</definedName>
    <definedName name="_하천길">[40]하천제원!$B$7</definedName>
    <definedName name="_하천길이">#REF!</definedName>
    <definedName name="_하천길이1">#REF!</definedName>
    <definedName name="_하천폭">#REF!</definedName>
    <definedName name="_형틀목공">#REF!</definedName>
    <definedName name="_횡단간격">#REF!</definedName>
    <definedName name="_ㅣㅣㅣ" hidden="1">#REF!</definedName>
    <definedName name="¤±8529">'[41]일위대가(가설)'!#REF!</definedName>
    <definedName name="\">[17]Sheet1!#REF!</definedName>
    <definedName name="\0">#N/A</definedName>
    <definedName name="\a">#REF!</definedName>
    <definedName name="\A1A">#N/A</definedName>
    <definedName name="\b">'[42]제출내역 (2)'!#REF!</definedName>
    <definedName name="\c">#REF!</definedName>
    <definedName name="\d">#REF!</definedName>
    <definedName name="\DD">#N/A</definedName>
    <definedName name="\DE">#N/A</definedName>
    <definedName name="\DF">#N/A</definedName>
    <definedName name="\e">#N/A</definedName>
    <definedName name="\ER">#N/A</definedName>
    <definedName name="\f">#REF!</definedName>
    <definedName name="\g">#N/A</definedName>
    <definedName name="\GG">[43]TOTAL3!#REF!</definedName>
    <definedName name="\h">#N/A</definedName>
    <definedName name="\i">#N/A</definedName>
    <definedName name="\j">#N/A</definedName>
    <definedName name="\k">#N/A</definedName>
    <definedName name="\l">#REF!</definedName>
    <definedName name="\m">#REF!</definedName>
    <definedName name="\n">#REF!</definedName>
    <definedName name="\o">[17]Sheet1!#REF!</definedName>
    <definedName name="\p">#N/A</definedName>
    <definedName name="\P1">#REF!</definedName>
    <definedName name="\q">#REF!</definedName>
    <definedName name="\r">#N/A</definedName>
    <definedName name="\s">#N/A</definedName>
    <definedName name="\t">#N/A</definedName>
    <definedName name="\u">#N/A</definedName>
    <definedName name="\v">'[42]제출내역 (2)'!#REF!</definedName>
    <definedName name="\w">#N/A</definedName>
    <definedName name="\x">#REF!</definedName>
    <definedName name="\y">#REF!</definedName>
    <definedName name="\z">#REF!</definedName>
    <definedName name="¾EAu">#REF!</definedName>
    <definedName name="¾ÈÀü">#REF!</definedName>
    <definedName name="a">#REF!</definedName>
    <definedName name="A_1">#REF!</definedName>
    <definedName name="A_2">#REF!</definedName>
    <definedName name="A_b">#REF!</definedName>
    <definedName name="a0">#REF!</definedName>
    <definedName name="A1..A2_">#N/A</definedName>
    <definedName name="A1..A200_">#N/A</definedName>
    <definedName name="A1_E">#REF!</definedName>
    <definedName name="A10B1L">[12]INPUT!#REF!</definedName>
    <definedName name="A10B1R">[12]INPUT!#REF!</definedName>
    <definedName name="A10B2L">[44]INPUT!#REF!</definedName>
    <definedName name="A10B2R">[12]INPUT!#REF!</definedName>
    <definedName name="A10B3L">[12]INPUT!#REF!</definedName>
    <definedName name="A10B3R">[12]INPUT!#REF!</definedName>
    <definedName name="A10B4L">[12]INPUT!#REF!</definedName>
    <definedName name="A10B4R">[12]INPUT!#REF!</definedName>
    <definedName name="A10BFL">[12]INPUT!#REF!</definedName>
    <definedName name="A10BFR">[12]INPUT!#REF!</definedName>
    <definedName name="A10BQL">[12]INPUT!#REF!</definedName>
    <definedName name="A10BQR">[12]INPUT!#REF!</definedName>
    <definedName name="A10L1L">[12]INPUT!#REF!</definedName>
    <definedName name="A10L1R">[12]INPUT!#REF!</definedName>
    <definedName name="A10L2L">[12]INPUT!#REF!</definedName>
    <definedName name="A10L2R">[12]INPUT!#REF!</definedName>
    <definedName name="A10L3L">[12]INPUT!#REF!</definedName>
    <definedName name="A10L3R">[12]INPUT!#REF!</definedName>
    <definedName name="A10L4L">[12]INPUT!#REF!</definedName>
    <definedName name="A10L4R">[12]INPUT!#REF!</definedName>
    <definedName name="A10LFL">[12]INPUT!#REF!</definedName>
    <definedName name="A10LFR">[12]INPUT!#REF!</definedName>
    <definedName name="A10LQL">[12]INPUT!#REF!</definedName>
    <definedName name="A10LQR">[12]INPUT!#REF!</definedName>
    <definedName name="A12..A13_">#N/A</definedName>
    <definedName name="A1A">#REF!</definedName>
    <definedName name="A1C1" hidden="1">#REF!</definedName>
    <definedName name="A2A">#REF!</definedName>
    <definedName name="A3A">#REF!</definedName>
    <definedName name="A3B1L">[12]INPUT!#REF!</definedName>
    <definedName name="A3B1R">[12]INPUT!#REF!</definedName>
    <definedName name="A3B2L">[12]INPUT!#REF!</definedName>
    <definedName name="A3B2R">[12]INPUT!#REF!</definedName>
    <definedName name="A3B3L">[12]INPUT!#REF!</definedName>
    <definedName name="A3B3R">[12]INPUT!#REF!</definedName>
    <definedName name="A3B4L">[12]INPUT!#REF!</definedName>
    <definedName name="A3B4R">[12]INPUT!#REF!</definedName>
    <definedName name="A3BFL">[12]INPUT!#REF!</definedName>
    <definedName name="A3BFR">[12]INPUT!#REF!</definedName>
    <definedName name="A3BQL">[12]INPUT!#REF!</definedName>
    <definedName name="A3BQR">[12]INPUT!#REF!</definedName>
    <definedName name="A3L1L">[12]INPUT!#REF!</definedName>
    <definedName name="A3L1R">[12]INPUT!#REF!</definedName>
    <definedName name="A3L2L">[12]INPUT!#REF!</definedName>
    <definedName name="A3L2R">[12]INPUT!#REF!</definedName>
    <definedName name="A3L3L">[12]INPUT!#REF!</definedName>
    <definedName name="A3L3R">[12]INPUT!#REF!</definedName>
    <definedName name="A3L4L">[12]INPUT!#REF!</definedName>
    <definedName name="A3L4R">[12]INPUT!#REF!</definedName>
    <definedName name="A3LFL">[12]INPUT!#REF!</definedName>
    <definedName name="A3LFR">[12]INPUT!#REF!</definedName>
    <definedName name="A3LQL">[12]INPUT!#REF!</definedName>
    <definedName name="A3LQR">[12]INPUT!#REF!</definedName>
    <definedName name="A4B1L">[12]INPUT!#REF!</definedName>
    <definedName name="A4B1R">[12]INPUT!#REF!</definedName>
    <definedName name="A4B2L">[12]INPUT!#REF!</definedName>
    <definedName name="A4B2R">[12]INPUT!#REF!</definedName>
    <definedName name="A4B3L">[12]INPUT!#REF!</definedName>
    <definedName name="A4B3R">[12]INPUT!#REF!</definedName>
    <definedName name="A4B4L">[12]INPUT!#REF!</definedName>
    <definedName name="A4B4R">[12]INPUT!#REF!</definedName>
    <definedName name="A4BFL">[12]INPUT!#REF!</definedName>
    <definedName name="A4BFR">[12]INPUT!#REF!</definedName>
    <definedName name="A4BQL">[12]INPUT!#REF!</definedName>
    <definedName name="A4BQR">[12]INPUT!#REF!</definedName>
    <definedName name="A4L1L">[12]INPUT!#REF!</definedName>
    <definedName name="A4L1R">[12]INPUT!#REF!</definedName>
    <definedName name="A4L2L">[12]INPUT!#REF!</definedName>
    <definedName name="A4L2R">[12]INPUT!#REF!</definedName>
    <definedName name="A4L3L">[12]INPUT!#REF!</definedName>
    <definedName name="A4L3R">[12]INPUT!#REF!</definedName>
    <definedName name="A4L4L">[12]INPUT!#REF!</definedName>
    <definedName name="A4L4R">[12]INPUT!#REF!</definedName>
    <definedName name="A4LFL">[12]INPUT!#REF!</definedName>
    <definedName name="A4LFR">[12]INPUT!#REF!</definedName>
    <definedName name="A4LQL">[12]INPUT!#REF!</definedName>
    <definedName name="A4LQR">[12]INPUT!#REF!</definedName>
    <definedName name="A5B1L">[12]INPUT!#REF!</definedName>
    <definedName name="A5B1R">[12]INPUT!#REF!</definedName>
    <definedName name="A5B2L">[12]INPUT!#REF!</definedName>
    <definedName name="A5B2R">[12]INPUT!#REF!</definedName>
    <definedName name="A5B3L">[12]INPUT!#REF!</definedName>
    <definedName name="A5B3R">[12]INPUT!#REF!</definedName>
    <definedName name="A5B4L">[12]INPUT!#REF!</definedName>
    <definedName name="A5B4R">[12]INPUT!#REF!</definedName>
    <definedName name="A5BFL">[12]INPUT!#REF!</definedName>
    <definedName name="A5BFR">[12]INPUT!#REF!</definedName>
    <definedName name="A5BQL">[12]INPUT!#REF!</definedName>
    <definedName name="A5BQR">[12]INPUT!#REF!</definedName>
    <definedName name="A5L1L">[12]INPUT!#REF!</definedName>
    <definedName name="A5L1R">[12]INPUT!#REF!</definedName>
    <definedName name="A5L2L">[12]INPUT!#REF!</definedName>
    <definedName name="A5L2R">[12]INPUT!#REF!</definedName>
    <definedName name="A5L3L">[12]INPUT!#REF!</definedName>
    <definedName name="A5L3R">[12]INPUT!#REF!</definedName>
    <definedName name="A5L4L">[12]INPUT!#REF!</definedName>
    <definedName name="A5L4R">[12]INPUT!#REF!</definedName>
    <definedName name="A5LFL">[12]INPUT!#REF!</definedName>
    <definedName name="A5LFR">[12]INPUT!#REF!</definedName>
    <definedName name="A5LQL">[12]INPUT!#REF!</definedName>
    <definedName name="A5LQR">[12]INPUT!#REF!</definedName>
    <definedName name="A6B1L">[12]INPUT!#REF!</definedName>
    <definedName name="A6B1R">[12]INPUT!#REF!</definedName>
    <definedName name="A6B2L">[12]INPUT!#REF!</definedName>
    <definedName name="A6B2R">[12]INPUT!#REF!</definedName>
    <definedName name="A6B3L">[12]INPUT!#REF!</definedName>
    <definedName name="A6B3R">[12]INPUT!#REF!</definedName>
    <definedName name="A6B4L">[12]INPUT!#REF!</definedName>
    <definedName name="A6B4R">[12]INPUT!#REF!</definedName>
    <definedName name="A6BFL">[12]INPUT!#REF!</definedName>
    <definedName name="A6BFR">[12]INPUT!#REF!</definedName>
    <definedName name="A6BQL">[12]INPUT!#REF!</definedName>
    <definedName name="A6BQR">[12]INPUT!#REF!</definedName>
    <definedName name="A6L1L">[12]INPUT!#REF!</definedName>
    <definedName name="A6L1R">[12]INPUT!#REF!</definedName>
    <definedName name="A6L2L">[12]INPUT!#REF!</definedName>
    <definedName name="A6L2R">[12]INPUT!#REF!</definedName>
    <definedName name="A6L3L">[12]INPUT!#REF!</definedName>
    <definedName name="A6L3R">[12]INPUT!#REF!</definedName>
    <definedName name="A6L4L">[12]INPUT!#REF!</definedName>
    <definedName name="A6L4R">[12]INPUT!#REF!</definedName>
    <definedName name="A6LFL">[12]INPUT!#REF!</definedName>
    <definedName name="A6LFR">[12]INPUT!#REF!</definedName>
    <definedName name="A6LQL">[12]INPUT!#REF!</definedName>
    <definedName name="A6LQR">[12]INPUT!#REF!</definedName>
    <definedName name="A7B1L">[12]INPUT!#REF!</definedName>
    <definedName name="A7B1R">[12]INPUT!#REF!</definedName>
    <definedName name="A7B2L">[12]INPUT!#REF!</definedName>
    <definedName name="A7B2R">[12]INPUT!#REF!</definedName>
    <definedName name="A7B3L">[12]INPUT!#REF!</definedName>
    <definedName name="A7B3R">[12]INPUT!#REF!</definedName>
    <definedName name="A7B4L">[12]INPUT!#REF!</definedName>
    <definedName name="A7B4R">[12]INPUT!#REF!</definedName>
    <definedName name="A7BFL">[12]INPUT!#REF!</definedName>
    <definedName name="A7BFR">[12]INPUT!#REF!</definedName>
    <definedName name="A7BQL">[12]INPUT!#REF!</definedName>
    <definedName name="A7BQR">[12]INPUT!#REF!</definedName>
    <definedName name="A7L1L">[12]INPUT!#REF!</definedName>
    <definedName name="A7L1R">[12]INPUT!#REF!</definedName>
    <definedName name="A7L2L">[12]INPUT!#REF!</definedName>
    <definedName name="A7L2R">[12]INPUT!#REF!</definedName>
    <definedName name="A7L3L">[12]INPUT!#REF!</definedName>
    <definedName name="A7L3R">[12]INPUT!#REF!</definedName>
    <definedName name="A7L4L">[12]INPUT!#REF!</definedName>
    <definedName name="A7L4R">[12]INPUT!#REF!</definedName>
    <definedName name="A7LFL">[12]INPUT!#REF!</definedName>
    <definedName name="A7LFR">[12]INPUT!#REF!</definedName>
    <definedName name="A7LQL">[12]INPUT!#REF!</definedName>
    <definedName name="A7LQR">[12]INPUT!#REF!</definedName>
    <definedName name="A8B1L">[12]INPUT!#REF!</definedName>
    <definedName name="A8B1R">[12]INPUT!#REF!</definedName>
    <definedName name="A8B2L">[12]INPUT!#REF!</definedName>
    <definedName name="A8B2R">[12]INPUT!#REF!</definedName>
    <definedName name="A8B3L">[12]INPUT!#REF!</definedName>
    <definedName name="A8B3R">[12]INPUT!#REF!</definedName>
    <definedName name="A8B4L">[12]INPUT!#REF!</definedName>
    <definedName name="A8B4R">[12]INPUT!#REF!</definedName>
    <definedName name="A8BFL">[12]INPUT!#REF!</definedName>
    <definedName name="A8BFR">[12]INPUT!#REF!</definedName>
    <definedName name="A8BQL">[12]INPUT!#REF!</definedName>
    <definedName name="A8BQR">[12]INPUT!#REF!</definedName>
    <definedName name="A8L1L">[12]INPUT!#REF!</definedName>
    <definedName name="A8L1R">[12]INPUT!#REF!</definedName>
    <definedName name="A8L2L">[12]INPUT!#REF!</definedName>
    <definedName name="A8L2R">[12]INPUT!#REF!</definedName>
    <definedName name="A8L3L">[12]INPUT!#REF!</definedName>
    <definedName name="A8L3R">[12]INPUT!#REF!</definedName>
    <definedName name="A8L4L">[12]INPUT!#REF!</definedName>
    <definedName name="A8L4R">[12]INPUT!#REF!</definedName>
    <definedName name="A8LFL">[12]INPUT!#REF!</definedName>
    <definedName name="A8LFR">[12]INPUT!#REF!</definedName>
    <definedName name="A8LQL">[12]INPUT!#REF!</definedName>
    <definedName name="A8LQR">[12]INPUT!#REF!</definedName>
    <definedName name="A9B1L">[12]INPUT!#REF!</definedName>
    <definedName name="A9B1R">[12]INPUT!#REF!</definedName>
    <definedName name="A9B2L">[12]INPUT!#REF!</definedName>
    <definedName name="A9B2R">[12]INPUT!#REF!</definedName>
    <definedName name="A9B3L">[12]INPUT!#REF!</definedName>
    <definedName name="A9B3R">[12]INPUT!#REF!</definedName>
    <definedName name="A9B4L">[12]INPUT!#REF!</definedName>
    <definedName name="A9B4R">[12]INPUT!#REF!</definedName>
    <definedName name="A9BFL">[12]INPUT!#REF!</definedName>
    <definedName name="A9BFR">[12]INPUT!#REF!</definedName>
    <definedName name="A9BQL">[12]INPUT!#REF!</definedName>
    <definedName name="A9BQR">[12]INPUT!#REF!</definedName>
    <definedName name="A9L1L">[12]INPUT!#REF!</definedName>
    <definedName name="A9L1R">[12]INPUT!#REF!</definedName>
    <definedName name="A9L2L">[12]INPUT!#REF!</definedName>
    <definedName name="A9L2R">[12]INPUT!#REF!</definedName>
    <definedName name="A9L3L">[12]INPUT!#REF!</definedName>
    <definedName name="A9L3R">[12]INPUT!#REF!</definedName>
    <definedName name="A9L4L">[12]INPUT!#REF!</definedName>
    <definedName name="A9L4R">[12]INPUT!#REF!</definedName>
    <definedName name="A9LFL">[12]INPUT!#REF!</definedName>
    <definedName name="A9LFR">[12]INPUT!#REF!</definedName>
    <definedName name="A9LQL">[12]INPUT!#REF!</definedName>
    <definedName name="A9LQR">[12]INPUT!#REF!</definedName>
    <definedName name="aa">#REF!</definedName>
    <definedName name="aaa" hidden="1">#REF!</definedName>
    <definedName name="AAAA">#REF!</definedName>
    <definedName name="aaaaa" hidden="1">{#N/A,#N/A,FALSE,"조골재"}</definedName>
    <definedName name="aaaaaa" hidden="1">{#N/A,#N/A,FALSE,"속도"}</definedName>
    <definedName name="aaaaaaaaaa" hidden="1">{#N/A,#N/A,FALSE,"포장1";#N/A,#N/A,FALSE,"포장1"}</definedName>
    <definedName name="AA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aas" hidden="1">#REF!</definedName>
    <definedName name="aaasd" hidden="1">{#N/A,#N/A,FALSE,"속도"}</definedName>
    <definedName name="AABB">#REF!</definedName>
    <definedName name="AAWF">'[45]ABUT수량-A1'!$T$25</definedName>
    <definedName name="ab" hidden="1">{#N/A,#N/A,TRUE,"대가1"}</definedName>
    <definedName name="ABAB">#REF!</definedName>
    <definedName name="ABB">#REF!</definedName>
    <definedName name="ABBB">#REF!</definedName>
    <definedName name="abc">#REF!</definedName>
    <definedName name="abd" hidden="1">{#N/A,#N/A,FALSE,"골재소요량";#N/A,#N/A,FALSE,"골재소요량"}</definedName>
    <definedName name="ABUTH">#REF!</definedName>
    <definedName name="AC">[46]설계조건!$M$6</definedName>
    <definedName name="acc" hidden="1">{#N/A,#N/A,FALSE,"구조2"}</definedName>
    <definedName name="Access_Button" hidden="1">"bo_sang_토지조서_List"</definedName>
    <definedName name="AccessDatabase" hidden="1">"D:\_genkou\excel97\sample\支店集計作業\本社合計2.mdb"</definedName>
    <definedName name="ACD10L">[47]INPUT!#REF!</definedName>
    <definedName name="ACD10R">[47]INPUT!#REF!</definedName>
    <definedName name="ACD3L">[47]INPUT!#REF!</definedName>
    <definedName name="ACD3R">[47]INPUT!#REF!</definedName>
    <definedName name="ACD4L">[47]INPUT!#REF!</definedName>
    <definedName name="ACD4R">[47]INPUT!#REF!</definedName>
    <definedName name="ACD5L">[47]INPUT!#REF!</definedName>
    <definedName name="ACD5R">[47]INPUT!#REF!</definedName>
    <definedName name="ACD6L">[47]INPUT!#REF!</definedName>
    <definedName name="ACD6R">[47]INPUT!#REF!</definedName>
    <definedName name="ACD7L">[47]INPUT!#REF!</definedName>
    <definedName name="ACD7R">[47]INPUT!#REF!</definedName>
    <definedName name="ACD8L">[47]INPUT!#REF!</definedName>
    <definedName name="ACD8R">[47]INPUT!#REF!</definedName>
    <definedName name="ACD9L">[47]INPUT!#REF!</definedName>
    <definedName name="ACD9R">[47]INPUT!#REF!</definedName>
    <definedName name="ACDA" hidden="1">[48]GAEYO!#REF!</definedName>
    <definedName name="ACE10L">[47]INPUT!#REF!</definedName>
    <definedName name="ACE10R">[47]INPUT!#REF!</definedName>
    <definedName name="ACE3L">[47]INPUT!#REF!</definedName>
    <definedName name="ACE3R">[47]INPUT!#REF!</definedName>
    <definedName name="ACE4L">[47]INPUT!#REF!</definedName>
    <definedName name="ACE4R">[47]INPUT!#REF!</definedName>
    <definedName name="ACE5L">[47]INPUT!#REF!</definedName>
    <definedName name="ACE5R">[47]INPUT!#REF!</definedName>
    <definedName name="ACE6L">[47]INPUT!#REF!</definedName>
    <definedName name="ACE6R">[47]INPUT!#REF!</definedName>
    <definedName name="ACE7L">[47]INPUT!#REF!</definedName>
    <definedName name="ACE7R">[47]INPUT!#REF!</definedName>
    <definedName name="ACE8L">[47]INPUT!#REF!</definedName>
    <definedName name="ACE8R">[47]INPUT!#REF!</definedName>
    <definedName name="ACE9L">[47]INPUT!#REF!</definedName>
    <definedName name="ACE9R">[47]INPUT!#REF!</definedName>
    <definedName name="ACH10L">[47]INPUT!#REF!</definedName>
    <definedName name="ACH10R">[47]INPUT!#REF!</definedName>
    <definedName name="ACH3L">[47]INPUT!#REF!</definedName>
    <definedName name="ACH3R">[47]INPUT!#REF!</definedName>
    <definedName name="ACH4L">[47]INPUT!#REF!</definedName>
    <definedName name="ACH4R">[47]INPUT!#REF!</definedName>
    <definedName name="ACH5L">[47]INPUT!#REF!</definedName>
    <definedName name="ACH5R">[47]INPUT!#REF!</definedName>
    <definedName name="ACH6L">[47]INPUT!#REF!</definedName>
    <definedName name="ACH6R">[47]INPUT!#REF!</definedName>
    <definedName name="ACH7L">[47]INPUT!#REF!</definedName>
    <definedName name="ACH7R">[47]INPUT!#REF!</definedName>
    <definedName name="ACH8L">[47]INPUT!#REF!</definedName>
    <definedName name="ACH8R">[47]INPUT!#REF!</definedName>
    <definedName name="ACH9L">[47]INPUT!#REF!</definedName>
    <definedName name="ACH9R">[47]INPUT!#REF!</definedName>
    <definedName name="ACX" hidden="1">#REF!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C" hidden="1">#REF!</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dge" hidden="1">{#N/A,#N/A,FALSE,"2~8번"}</definedName>
    <definedName name="adfvvv" hidden="1">{"'Firr(선)'!$AS$1:$AY$62","'Firr(사)'!$AS$1:$AY$62","'Firr(회)'!$AS$1:$AY$62","'Firr(선)'!$L$1:$V$62","'Firr(사)'!$L$1:$V$62","'Firr(회)'!$L$1:$V$62"}</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sd" localSheetId="0" hidden="1">{#N/A,#N/A,FALSE,"단가표지"}</definedName>
    <definedName name="afasd" localSheetId="2" hidden="1">{#N/A,#N/A,FALSE,"단가표지"}</definedName>
    <definedName name="afasd" localSheetId="1" hidden="1">{#N/A,#N/A,FALSE,"단가표지"}</definedName>
    <definedName name="afasd" hidden="1">{#N/A,#N/A,FALSE,"단가표지"}</definedName>
    <definedName name="afd" localSheetId="0" hidden="1">{#N/A,#N/A,FALSE,"운반시간"}</definedName>
    <definedName name="afd" localSheetId="2" hidden="1">{#N/A,#N/A,FALSE,"운반시간"}</definedName>
    <definedName name="afd" localSheetId="1" hidden="1">{#N/A,#N/A,FALSE,"운반시간"}</definedName>
    <definedName name="afd" hidden="1">{#N/A,#N/A,FALSE,"운반시간"}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ump">#REF!</definedName>
    <definedName name="age">#REF!</definedName>
    <definedName name="agedum">#REF!</definedName>
    <definedName name="agedump">#REF!</definedName>
    <definedName name="agen">#REF!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L">[49]자재단가비교표!#REF!</definedName>
    <definedName name="ALL">#REF!</definedName>
    <definedName name="ALPHA">#REF!</definedName>
    <definedName name="alslsdkjfjs" hidden="1">#REF!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1_ea">#REF!</definedName>
    <definedName name="an21_e">#REF!</definedName>
    <definedName name="an21_ea">#REF!</definedName>
    <definedName name="an22_ea">#REF!</definedName>
    <definedName name="ANG">#REF!</definedName>
    <definedName name="ANGLE1">#REF!</definedName>
    <definedName name="ANGLE21">#REF!</definedName>
    <definedName name="ANGLE22">#REF!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o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P">#REF!</definedName>
    <definedName name="ap_s_t">#REF!</definedName>
    <definedName name="APB">#REF!</definedName>
    <definedName name="APL">#REF!</definedName>
    <definedName name="APP">#REF!</definedName>
    <definedName name="APPL">#REF!</definedName>
    <definedName name="APPT">#REF!</definedName>
    <definedName name="APT">#REF!</definedName>
    <definedName name="aqaq">'[50]ABUT수량-A1'!$T$25</definedName>
    <definedName name="a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#REF!</definedName>
    <definedName name="AS2DocOpenMode" hidden="1">"AS2DocumentBrowse"</definedName>
    <definedName name="ASB">#REF!</definedName>
    <definedName name="ASC">'[51]도장수량(하1)'!#REF!</definedName>
    <definedName name="ASCO">'[51]도장수량(하1)'!#REF!</definedName>
    <definedName name="ASCON">#REF!</definedName>
    <definedName name="ASD">[52]XL4Poppy!$A$15</definedName>
    <definedName name="asdfasdfasdfasfcasx" hidden="1">'[53]98수문일위'!$A$1:$P$2004</definedName>
    <definedName name="ASF" hidden="1">{#N/A,#N/A,FALSE,"2~8번"}</definedName>
    <definedName name="asfas" localSheetId="0" hidden="1">{#N/A,#N/A,FALSE,"표지목차"}</definedName>
    <definedName name="asfas" localSheetId="2" hidden="1">{#N/A,#N/A,FALSE,"표지목차"}</definedName>
    <definedName name="asfas" localSheetId="1" hidden="1">{#N/A,#N/A,FALSE,"표지목차"}</definedName>
    <definedName name="asfas" hidden="1">{#N/A,#N/A,FALSE,"표지목차"}</definedName>
    <definedName name="asfwe" hidden="1">{"'Firr(선)'!$AS$1:$AY$62","'Firr(사)'!$AS$1:$AY$62","'Firr(회)'!$AS$1:$AY$62","'Firr(선)'!$L$1:$V$62","'Firr(사)'!$L$1:$V$62","'Firr(회)'!$L$1:$V$62"}</definedName>
    <definedName name="ash">[54]노임단가!$Q$19</definedName>
    <definedName name="ASL">#REF!</definedName>
    <definedName name="asm">[54]노임단가!$Q$21</definedName>
    <definedName name="ASP">#REF!</definedName>
    <definedName name="ASPHALT">[55]진주방향!$AS$348</definedName>
    <definedName name="ASPO">#REF!</definedName>
    <definedName name="asp두께">0.15</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FSDF" hidden="1">{#N/A,#N/A,FALSE,"2~8번"}</definedName>
    <definedName name="asss" hidden="1">#REF!</definedName>
    <definedName name="AST">#REF!</definedName>
    <definedName name="at">#REF!</definedName>
    <definedName name="atb">[54]노임단가!$Q$17</definedName>
    <definedName name="ath">[54]노임단가!$Q$13</definedName>
    <definedName name="atm">[54]노임단가!$Q$15</definedName>
    <definedName name="atp">[54]노임단가!$Q$9</definedName>
    <definedName name="ats">[54]노임단가!$Q$11</definedName>
    <definedName name="Au°￡³e">#REF!</definedName>
    <definedName name="AuAc·a">#REF!</definedName>
    <definedName name="ÀüÀç·á">#REF!</definedName>
    <definedName name="AVF">#REF!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EGAWEG" hidden="1">#REF!</definedName>
    <definedName name="awer" hidden="1">{"'Firr(선)'!$AS$1:$AY$62","'Firr(사)'!$AS$1:$AY$62","'Firr(회)'!$AS$1:$AY$62","'Firr(선)'!$L$1:$V$62","'Firr(사)'!$L$1:$V$62","'Firr(회)'!$L$1:$V$62"}</definedName>
    <definedName name="AWG" hidden="1">#REF!</definedName>
    <definedName name="AWGRA" hidden="1">#REF!</definedName>
    <definedName name="AWGRWGAW" hidden="1">#REF!</definedName>
    <definedName name="A삼">#REF!</definedName>
    <definedName name="A이">#REF!</definedName>
    <definedName name="A일">#REF!</definedName>
    <definedName name="b">#REF!</definedName>
    <definedName name="B.1">#REF!</definedName>
    <definedName name="B.2">#REF!</definedName>
    <definedName name="B.3">#REF!</definedName>
    <definedName name="B.4">#REF!</definedName>
    <definedName name="B_1">#REF!</definedName>
    <definedName name="B_12">#REF!</definedName>
    <definedName name="B_2">#REF!</definedName>
    <definedName name="B10A1P">#REF!</definedName>
    <definedName name="b10a1t">#REF!</definedName>
    <definedName name="b10a2p">#REF!</definedName>
    <definedName name="b10a2t">#REF!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6A1T">#REF!</definedName>
    <definedName name="B16A2P">#REF!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1X">#REF!</definedName>
    <definedName name="B1Y">#REF!</definedName>
    <definedName name="B2A">#REF!</definedName>
    <definedName name="B2A1P">#REF!</definedName>
    <definedName name="b2a1t">#REF!</definedName>
    <definedName name="b2a2p">#REF!</definedName>
    <definedName name="b2a2t">#REF!</definedName>
    <definedName name="B2B">#REF!</definedName>
    <definedName name="B2C">#REF!</definedName>
    <definedName name="B2WL">#REF!</definedName>
    <definedName name="B2WR">#REF!</definedName>
    <definedName name="B2X">#REF!</definedName>
    <definedName name="B2Y">#REF!</definedName>
    <definedName name="B30A1P">#REF!</definedName>
    <definedName name="b30a1t">#REF!</definedName>
    <definedName name="b30a2p">#REF!</definedName>
    <definedName name="b30a2t">#REF!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5A">#REF!</definedName>
    <definedName name="B5A1P">#REF!</definedName>
    <definedName name="b5a1t">#REF!</definedName>
    <definedName name="b5a2p">#REF!</definedName>
    <definedName name="b5a2t">#REF!</definedName>
    <definedName name="B5B">[56]교각1!#REF!</definedName>
    <definedName name="B6A">#REF!</definedName>
    <definedName name="B6A1P">#REF!</definedName>
    <definedName name="b6a1t">#REF!</definedName>
    <definedName name="b6a2p">#REF!</definedName>
    <definedName name="b6a2t">#REF!</definedName>
    <definedName name="B6B">[56]교각1!#REF!</definedName>
    <definedName name="B7A">#REF!</definedName>
    <definedName name="B7A1P">#REF!</definedName>
    <definedName name="b7a1t">#REF!</definedName>
    <definedName name="b7a2p">#REF!</definedName>
    <definedName name="b7a2t">#REF!</definedName>
    <definedName name="B7B">[56]교각1!#REF!</definedName>
    <definedName name="B8A">#REF!</definedName>
    <definedName name="B8A1P">#REF!</definedName>
    <definedName name="b8a1t">#REF!</definedName>
    <definedName name="b8a2p">#REF!</definedName>
    <definedName name="b8a2t">#REF!</definedName>
    <definedName name="B9A">#REF!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loonText">#REF!</definedName>
    <definedName name="BASE_0">#REF!</definedName>
    <definedName name="BASE05">#REF!</definedName>
    <definedName name="base1">#REF!</definedName>
    <definedName name="BASE29">#REF!</definedName>
    <definedName name="BASE29_1">[57]B부대공!#REF!</definedName>
    <definedName name="BB">[46]설계조건!$J$7</definedName>
    <definedName name="bbb">#REF!</definedName>
    <definedName name="BBC" hidden="1">[18]중기비!#REF!</definedName>
    <definedName name="BBCC">#REF!</definedName>
    <definedName name="Bbf">#REF!</definedName>
    <definedName name="BC">[46]설계조건!$M$7</definedName>
    <definedName name="BCB">#REF!</definedName>
    <definedName name="BCF">'[51]도장수량(하1)'!#REF!</definedName>
    <definedName name="Bcv">#REF!</definedName>
    <definedName name="BD">#REF!</definedName>
    <definedName name="BDATA">'[58]일위대가(목록)'!$A$2:$J$196</definedName>
    <definedName name="BDCODE">#N/A</definedName>
    <definedName name="BE">#REF!</definedName>
    <definedName name="BEAB1">#REF!</definedName>
    <definedName name="BEAB2">#REF!</definedName>
    <definedName name="BEAB3">#REF!</definedName>
    <definedName name="BEAB4">#REF!</definedName>
    <definedName name="BEAB5">#REF!</definedName>
    <definedName name="beam">#REF!</definedName>
    <definedName name="BEAR1">#REF!</definedName>
    <definedName name="BEAR2">#REF!</definedName>
    <definedName name="BEB">#REF!</definedName>
    <definedName name="begin">[59]버스운행안내!$F$6</definedName>
    <definedName name="BETA">#REF!</definedName>
    <definedName name="BETAE">#REF!</definedName>
    <definedName name="BETAN">#REF!</definedName>
    <definedName name="BF">#REF!</definedName>
    <definedName name="BFB">#REF!</definedName>
    <definedName name="BFF">#REF!</definedName>
    <definedName name="BFH">#REF!</definedName>
    <definedName name="BG">#REF!</definedName>
    <definedName name="BH">#REF!</definedName>
    <definedName name="BHB">#REF!</definedName>
    <definedName name="BHS">#REF!</definedName>
    <definedName name="BHTV" hidden="1">{#N/A,#N/A,FALSE,"부대2"}</definedName>
    <definedName name="BHTV_1" hidden="1">{#N/A,#N/A,FALSE,"부대2"}</definedName>
    <definedName name="BHTV_2" hidden="1">{#N/A,#N/A,FALSE,"부대2"}</definedName>
    <definedName name="BHTV_3" hidden="1">{#N/A,#N/A,FALSE,"부대2"}</definedName>
    <definedName name="BHU">#REF!</definedName>
    <definedName name="birthday">[59]예방접종계획!$H$2</definedName>
    <definedName name="BL">#REF!</definedName>
    <definedName name="BLH">#REF!</definedName>
    <definedName name="BLOCK">#REF!</definedName>
    <definedName name="BM">#REF!</definedName>
    <definedName name="BMM">#REF!</definedName>
    <definedName name="BMO">#REF!</definedName>
    <definedName name="BN">#REF!</definedName>
    <definedName name="bnn" hidden="1">{#N/A,#N/A,FALSE,"조골재"}</definedName>
    <definedName name="BOH10L">[47]INPUT!#REF!</definedName>
    <definedName name="BOH10R">[47]INPUT!#REF!</definedName>
    <definedName name="BOH3L">[47]INPUT!#REF!</definedName>
    <definedName name="BOH3R">[47]INPUT!#REF!</definedName>
    <definedName name="BOH4L">[47]INPUT!#REF!</definedName>
    <definedName name="BOH4R">[47]INPUT!#REF!</definedName>
    <definedName name="BOH5L">[47]INPUT!#REF!</definedName>
    <definedName name="BOH5R">[47]INPUT!#REF!</definedName>
    <definedName name="BOH6L">[47]INPUT!#REF!</definedName>
    <definedName name="BOH6R">[47]INPUT!#REF!</definedName>
    <definedName name="BOH7L">[47]INPUT!#REF!</definedName>
    <definedName name="BOH7R">[47]INPUT!#REF!</definedName>
    <definedName name="BOH8L">[47]INPUT!#REF!</definedName>
    <definedName name="BOH8R">[47]INPUT!#REF!</definedName>
    <definedName name="BOH9L">[47]INPUT!#REF!</definedName>
    <definedName name="BOH9R">[47]INPUT!#REF!</definedName>
    <definedName name="BOK10L">[47]INPUT!#REF!</definedName>
    <definedName name="BOK10R">[47]INPUT!#REF!</definedName>
    <definedName name="BOK3L">[47]INPUT!#REF!</definedName>
    <definedName name="BOK3R">[47]INPUT!#REF!</definedName>
    <definedName name="BOK4L">[47]INPUT!#REF!</definedName>
    <definedName name="BOK4R">[47]INPUT!#REF!</definedName>
    <definedName name="BOK5L">[47]INPUT!#REF!</definedName>
    <definedName name="BOK5R">[47]INPUT!#REF!</definedName>
    <definedName name="BOK6L">[47]INPUT!#REF!</definedName>
    <definedName name="BOK6R">[47]INPUT!#REF!</definedName>
    <definedName name="BOK7L">[47]INPUT!#REF!</definedName>
    <definedName name="BOK7R">[47]INPUT!#REF!</definedName>
    <definedName name="BOK8L">[47]INPUT!#REF!</definedName>
    <definedName name="BOK8R">[47]INPUT!#REF!</definedName>
    <definedName name="BOK9L">[47]INPUT!#REF!</definedName>
    <definedName name="BOK9R">[47]INPUT!#REF!</definedName>
    <definedName name="BOQ">#REF!</definedName>
    <definedName name="box"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OX형수로집계">#REF!</definedName>
    <definedName name="BR">#REF!</definedName>
    <definedName name="br_ea">#REF!</definedName>
    <definedName name="BRACING">#REF!</definedName>
    <definedName name="BS">'[6]guard(mac)'!$A$1</definedName>
    <definedName name="bs_chekjum">#REF!</definedName>
    <definedName name="bs_chekplus">#REF!</definedName>
    <definedName name="bs_chekwave">#REF!</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SS">#REF!</definedName>
    <definedName name="BST">#REF!</definedName>
    <definedName name="BSV">#REF!</definedName>
    <definedName name="BT">#REF!</definedName>
    <definedName name="Bu">#REF!</definedName>
    <definedName name="BUF">#REF!</definedName>
    <definedName name="BUL">#REF!</definedName>
    <definedName name="Button_5">"本社合計_本社集計_List"</definedName>
    <definedName name="Button328_Click">[60]!Button328_Click</definedName>
    <definedName name="BV">#REF!</definedName>
    <definedName name="BW">#REF!</definedName>
    <definedName name="bwc">#REF!</definedName>
    <definedName name="BWD">#REF!</definedName>
    <definedName name="B이">#REF!</definedName>
    <definedName name="B일">#REF!</definedName>
    <definedName name="B제로">#REF!</definedName>
    <definedName name="C_">#N/A</definedName>
    <definedName name="C_1">#REF!</definedName>
    <definedName name="c_1e">#REF!</definedName>
    <definedName name="C_2">#REF!</definedName>
    <definedName name="C_2E">#REF!</definedName>
    <definedName name="c_3">#REF!</definedName>
    <definedName name="c_33">#REF!</definedName>
    <definedName name="c_4">#REF!</definedName>
    <definedName name="C_b">#REF!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[46]설계조건!$G$8</definedName>
    <definedName name="CA10L">[12]INPUT!#REF!</definedName>
    <definedName name="CA10R">[12]INPUT!#REF!</definedName>
    <definedName name="CA3L">[12]INPUT!#REF!</definedName>
    <definedName name="CA3R">[12]INPUT!#REF!</definedName>
    <definedName name="CA4L">[12]INPUT!#REF!</definedName>
    <definedName name="CA4R">[12]INPUT!#REF!</definedName>
    <definedName name="CA5L">[12]INPUT!#REF!</definedName>
    <definedName name="CA5R">[12]INPUT!#REF!</definedName>
    <definedName name="CA6L">[12]INPUT!#REF!</definedName>
    <definedName name="CA6R">[12]INPUT!#REF!</definedName>
    <definedName name="CA7L">[12]INPUT!#REF!</definedName>
    <definedName name="CA7R">[12]INPUT!#REF!</definedName>
    <definedName name="CA8L">[12]INPUT!#REF!</definedName>
    <definedName name="CA8R">[12]INPUT!#REF!</definedName>
    <definedName name="CA9L">[12]INPUT!#REF!</definedName>
    <definedName name="CA9R">[12]INPUT!#REF!</definedName>
    <definedName name="CAIN">#REF!</definedName>
    <definedName name="CalcAgencyPrice">#REF!</definedName>
    <definedName name="CALCU">[0]!CALCU</definedName>
    <definedName name="CALCUL">[0]!CALCUL</definedName>
    <definedName name="CALCULA">[0]!CALCULA</definedName>
    <definedName name="CALCULAT">[0]!CALCULAT</definedName>
    <definedName name="CALCULATI">[0]!CALCULATI</definedName>
    <definedName name="CALCULATION">[0]!CALCULATION</definedName>
    <definedName name="camberWork">[0]!camberWork</definedName>
    <definedName name="CB">[46]설계조건!$J$8</definedName>
    <definedName name="CBA">#REF!</definedName>
    <definedName name="CBCB">#REF!</definedName>
    <definedName name="CBO">[46]설계조건!$M$30</definedName>
    <definedName name="CC" hidden="1">{#N/A,#N/A,FALSE,"혼합골재"}</definedName>
    <definedName name="CCB" hidden="1">[18]중기비!#REF!</definedName>
    <definedName name="CC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ccccc">#REF!</definedName>
    <definedName name="CCTV" hidden="1">{#N/A,#N/A,FALSE,"전력간선"}</definedName>
    <definedName name="CD">[46]설계조건!$P$8</definedName>
    <definedName name="cdcd" hidden="1">#REF!</definedName>
    <definedName name="cdd">BlankMacro1</definedName>
    <definedName name="CE">[46]설계조건!$S$8</definedName>
    <definedName name="CF">#REF!</definedName>
    <definedName name="CG">#REF!</definedName>
    <definedName name="cgmh" hidden="1">{"'용역비'!$A$4:$C$8"}</definedName>
    <definedName name="CH">#REF!</definedName>
    <definedName name="ch_e">#REF!</definedName>
    <definedName name="ch_ea">#REF!</definedName>
    <definedName name="CHANNEL">#REF!</definedName>
    <definedName name="chk" hidden="1">{"SJ - 기본 보기",#N/A,FALSE,"공사별 외주견적"}</definedName>
    <definedName name="chk_1" hidden="1">{"SJ - 기본 보기",#N/A,FALSE,"공사별 외주견적"}</definedName>
    <definedName name="chk_2" hidden="1">{"SJ - 기본 보기",#N/A,FALSE,"공사별 외주견적"}</definedName>
    <definedName name="chk_3" hidden="1">{"SJ - 기본 보기",#N/A,FALSE,"공사별 외주견적"}</definedName>
    <definedName name="CHN10L">[47]INPUT!#REF!</definedName>
    <definedName name="CHN10R">[47]INPUT!#REF!</definedName>
    <definedName name="CHN3L">[47]INPUT!#REF!</definedName>
    <definedName name="CHN3R">[47]INPUT!#REF!</definedName>
    <definedName name="CHN4L">[47]INPUT!#REF!</definedName>
    <definedName name="CHN4R">[47]INPUT!#REF!</definedName>
    <definedName name="CHN5L">[47]INPUT!#REF!</definedName>
    <definedName name="CHN5R">[47]INPUT!#REF!</definedName>
    <definedName name="CHN6L">[47]INPUT!#REF!</definedName>
    <definedName name="CHN6R">[47]INPUT!#REF!</definedName>
    <definedName name="CHN7L">[47]INPUT!#REF!</definedName>
    <definedName name="CHN7R">[47]INPUT!#REF!</definedName>
    <definedName name="CHN8L">[47]INPUT!#REF!</definedName>
    <definedName name="CHN8R">[47]INPUT!#REF!</definedName>
    <definedName name="CHN9L">[47]INPUT!#REF!</definedName>
    <definedName name="CHN9R">[47]INPUT!#REF!</definedName>
    <definedName name="CHO10L">[47]INPUT!#REF!</definedName>
    <definedName name="CHO10R">[47]INPUT!#REF!</definedName>
    <definedName name="CHO3L">[47]INPUT!#REF!</definedName>
    <definedName name="CHO3R">[47]INPUT!#REF!</definedName>
    <definedName name="CHO4L">[47]INPUT!#REF!</definedName>
    <definedName name="CHO4R">[47]INPUT!#REF!</definedName>
    <definedName name="CHO5L">[47]INPUT!#REF!</definedName>
    <definedName name="CHO5R">[47]INPUT!#REF!</definedName>
    <definedName name="CHO6L">[47]INPUT!#REF!</definedName>
    <definedName name="CHO6R">[47]INPUT!#REF!</definedName>
    <definedName name="CHO7L">[47]INPUT!#REF!</definedName>
    <definedName name="CHO7R">[47]INPUT!#REF!</definedName>
    <definedName name="CHO8L">[47]INPUT!#REF!</definedName>
    <definedName name="CHO8R">[47]INPUT!#REF!</definedName>
    <definedName name="CHO9L">[47]INPUT!#REF!</definedName>
    <definedName name="CHO9R">[47]INPUT!#REF!</definedName>
    <definedName name="choi" hidden="1">#REF!</definedName>
    <definedName name="CHP10L">[47]INPUT!#REF!</definedName>
    <definedName name="CHP10R">[47]INPUT!#REF!</definedName>
    <definedName name="CHP3L">[47]INPUT!#REF!</definedName>
    <definedName name="CHP3R">[47]INPUT!#REF!</definedName>
    <definedName name="CHP4L">[47]INPUT!#REF!</definedName>
    <definedName name="CHP4R">[47]INPUT!#REF!</definedName>
    <definedName name="CHP5L">[47]INPUT!#REF!</definedName>
    <definedName name="CHP5R">[47]INPUT!#REF!</definedName>
    <definedName name="CHP6L">[47]INPUT!#REF!</definedName>
    <definedName name="CHP6R">[47]INPUT!#REF!</definedName>
    <definedName name="CHP7L">[47]INPUT!#REF!</definedName>
    <definedName name="CHP7R">[47]INPUT!#REF!</definedName>
    <definedName name="CHP8L">[47]INPUT!#REF!</definedName>
    <definedName name="CHP8R">[47]INPUT!#REF!</definedName>
    <definedName name="CHP9L">[47]INPUT!#REF!</definedName>
    <definedName name="CHP9R">[47]INPUT!#REF!</definedName>
    <definedName name="CHQ10L">[47]INPUT!#REF!</definedName>
    <definedName name="CHQ10R">[47]INPUT!#REF!</definedName>
    <definedName name="CHQ3L">[47]INPUT!#REF!</definedName>
    <definedName name="CHQ3R">[47]INPUT!#REF!</definedName>
    <definedName name="CHQ4L">[47]INPUT!#REF!</definedName>
    <definedName name="CHQ4R">[47]INPUT!#REF!</definedName>
    <definedName name="CHQ5L">[47]INPUT!#REF!</definedName>
    <definedName name="CHQ5R">[47]INPUT!#REF!</definedName>
    <definedName name="CHQ6L">[47]INPUT!#REF!</definedName>
    <definedName name="CHQ6R">[47]INPUT!#REF!</definedName>
    <definedName name="CHQ7L">[47]INPUT!#REF!</definedName>
    <definedName name="CHQ7R">[47]INPUT!#REF!</definedName>
    <definedName name="CHQ8L">[47]INPUT!#REF!</definedName>
    <definedName name="CHQ8R">[47]INPUT!#REF!</definedName>
    <definedName name="CHQ9L">[47]INPUT!#REF!</definedName>
    <definedName name="CHQ9R">[47]INPUT!#REF!</definedName>
    <definedName name="CHR10L">[47]INPUT!#REF!</definedName>
    <definedName name="CHR10R">[47]INPUT!#REF!</definedName>
    <definedName name="CHR3L">[47]INPUT!#REF!</definedName>
    <definedName name="CHR3R">[47]INPUT!#REF!</definedName>
    <definedName name="CHR4L">[47]INPUT!#REF!</definedName>
    <definedName name="CHR4R">[47]INPUT!#REF!</definedName>
    <definedName name="CHR5L">[47]INPUT!#REF!</definedName>
    <definedName name="CHR5R">[47]INPUT!#REF!</definedName>
    <definedName name="CHR6L">[47]INPUT!#REF!</definedName>
    <definedName name="CHR6R">[47]INPUT!#REF!</definedName>
    <definedName name="CHR7L">[47]INPUT!#REF!</definedName>
    <definedName name="CHR7R">[47]INPUT!#REF!</definedName>
    <definedName name="CHR8L">[47]INPUT!#REF!</definedName>
    <definedName name="CHR8R">[47]INPUT!#REF!</definedName>
    <definedName name="CHR9L">[47]INPUT!#REF!</definedName>
    <definedName name="CHR9R">[47]INPUT!#REF!</definedName>
    <definedName name="CHSUM10L">[47]INPUT!#REF!</definedName>
    <definedName name="CHSUM10R">[47]INPUT!#REF!</definedName>
    <definedName name="CHSUM3L">[47]INPUT!#REF!</definedName>
    <definedName name="CHSUM3R">[47]INPUT!#REF!</definedName>
    <definedName name="CHSUM4L">[47]INPUT!#REF!</definedName>
    <definedName name="CHSUM4R">[47]INPUT!#REF!</definedName>
    <definedName name="CHSUM5L">[47]INPUT!#REF!</definedName>
    <definedName name="CHSUM5R">[47]INPUT!#REF!</definedName>
    <definedName name="CHSUM6L">[47]INPUT!#REF!</definedName>
    <definedName name="CHSUM6R">[47]INPUT!#REF!</definedName>
    <definedName name="CHSUM7L">[47]INPUT!#REF!</definedName>
    <definedName name="CHSUM7R">[47]INPUT!#REF!</definedName>
    <definedName name="CHSUM8L">[47]INPUT!#REF!</definedName>
    <definedName name="CHSUM8R">[47]INPUT!#REF!</definedName>
    <definedName name="CHSUM9L">[47]INPUT!#REF!</definedName>
    <definedName name="CHSUM9R">[47]INPUT!#REF!</definedName>
    <definedName name="CI">#REF!</definedName>
    <definedName name="CJ">#REF!</definedName>
    <definedName name="CJFRMS">#REF!</definedName>
    <definedName name="CK">#REF!</definedName>
    <definedName name="CL">[61]단위집계표!$C$3</definedName>
    <definedName name="cmrfid"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CN10TL">[47]INPUT!#REF!</definedName>
    <definedName name="CN10TR">[47]INPUT!#REF!</definedName>
    <definedName name="CN3TL">[47]INPUT!#REF!</definedName>
    <definedName name="CN3TR">[47]INPUT!#REF!</definedName>
    <definedName name="CN4TL">[47]INPUT!#REF!</definedName>
    <definedName name="CN4TR">[47]INPUT!#REF!</definedName>
    <definedName name="CN5TL">[47]INPUT!#REF!</definedName>
    <definedName name="CN5TR">[47]INPUT!#REF!</definedName>
    <definedName name="CN6TL">[47]INPUT!#REF!</definedName>
    <definedName name="CN6TR">[47]INPUT!#REF!</definedName>
    <definedName name="CN7TL">[47]INPUT!#REF!</definedName>
    <definedName name="CN7TR">[47]INPUT!#REF!</definedName>
    <definedName name="CN8TL">[47]INPUT!#REF!</definedName>
    <definedName name="CN8TR">[47]INPUT!#REF!</definedName>
    <definedName name="CN9TL">[47]INPUT!#REF!</definedName>
    <definedName name="CN9TR">[47]INPUT!#REF!</definedName>
    <definedName name="cnltn" hidden="1">{"'신흥취수펌프 검토'!$M$2","'신흥취수펌프 검토'!$A$1:$AE$87"}</definedName>
    <definedName name="co">#REF!</definedName>
    <definedName name="CODE">[62]CODE!$A$3:$L$92</definedName>
    <definedName name="COLUMN_A">#REF!</definedName>
    <definedName name="Commission">#REF!</definedName>
    <definedName name="CON">#REF!</definedName>
    <definedName name="COPING_L">[63]COPING!#REF!</definedName>
    <definedName name="COPING_W">#REF!</definedName>
    <definedName name="_xlnm.Criteria">#REF!</definedName>
    <definedName name="cs">#REF!</definedName>
    <definedName name="csb">[54]노임단가!$I$23</definedName>
    <definedName name="CSCS">'[64]11.우각부 보강'!#REF!</definedName>
    <definedName name="csh">[54]노임단가!$I$19</definedName>
    <definedName name="csm">[65]노임단가!$I$21</definedName>
    <definedName name="CT">#REF!</definedName>
    <definedName name="ctb">[65]노임단가!$I$17</definedName>
    <definedName name="CTC">[8]설계조건!#REF!</definedName>
    <definedName name="cth">[65]노임단가!$I$13</definedName>
    <definedName name="CTL">#REF!</definedName>
    <definedName name="ctm">[65]노임단가!$I$15</definedName>
    <definedName name="ctp">[65]노임단가!$I$9</definedName>
    <definedName name="CTR">#REF!</definedName>
    <definedName name="cts">[65]노임단가!$I$11</definedName>
    <definedName name="CUT10L">[47]INPUT!#REF!</definedName>
    <definedName name="CUT10R">[47]INPUT!#REF!</definedName>
    <definedName name="CUT3L">[47]INPUT!#REF!</definedName>
    <definedName name="CUT3R">[47]INPUT!#REF!</definedName>
    <definedName name="CUT4L">[47]INPUT!#REF!</definedName>
    <definedName name="CUT4R">[47]INPUT!#REF!</definedName>
    <definedName name="CUT5L">[47]INPUT!#REF!</definedName>
    <definedName name="CUT5R">[47]INPUT!#REF!</definedName>
    <definedName name="CUT6L">[47]INPUT!#REF!</definedName>
    <definedName name="CUT6R">[47]INPUT!#REF!</definedName>
    <definedName name="CUT7L">[47]INPUT!#REF!</definedName>
    <definedName name="CUT7R">[47]INPUT!#REF!</definedName>
    <definedName name="CUT8L">[47]INPUT!#REF!</definedName>
    <definedName name="CUT8R">[47]INPUT!#REF!</definedName>
    <definedName name="CUT9L">[47]INPUT!#REF!</definedName>
    <definedName name="CUT9R">[47]INPUT!#REF!</definedName>
    <definedName name="CV">#REF!</definedName>
    <definedName name="CX" hidden="1">{#N/A,#N/A,FALSE,"현장 NCR 분석";#N/A,#N/A,FALSE,"현장품질감사";#N/A,#N/A,FALSE,"현장품질감사"}</definedName>
    <definedName name="CX10L">[47]INPUT!#REF!</definedName>
    <definedName name="CX10R">[47]INPUT!#REF!</definedName>
    <definedName name="CX3L">[47]INPUT!#REF!</definedName>
    <definedName name="CX3R">[47]INPUT!#REF!</definedName>
    <definedName name="CX4L">[47]INPUT!#REF!</definedName>
    <definedName name="CX4R">[47]INPUT!#REF!</definedName>
    <definedName name="CX5L">[47]INPUT!#REF!</definedName>
    <definedName name="CX5R">[47]INPUT!#REF!</definedName>
    <definedName name="CX6L">[47]INPUT!#REF!</definedName>
    <definedName name="CX6R">[47]INPUT!#REF!</definedName>
    <definedName name="CX7L">[47]INPUT!#REF!</definedName>
    <definedName name="CX7R">[47]INPUT!#REF!</definedName>
    <definedName name="CX8L">[47]INPUT!#REF!</definedName>
    <definedName name="CX8R">[47]INPUT!#REF!</definedName>
    <definedName name="CX9L">[47]INPUT!#REF!</definedName>
    <definedName name="CX9R">[47]INPUT!#REF!</definedName>
    <definedName name="cxee" hidden="1">{"'Firr(선)'!$AS$1:$AY$62","'Firr(사)'!$AS$1:$AY$62","'Firr(회)'!$AS$1:$AY$62","'Firr(선)'!$L$1:$V$62","'Firr(사)'!$L$1:$V$62","'Firr(회)'!$L$1:$V$62"}</definedName>
    <definedName name="cx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CY">#REF!</definedName>
    <definedName name="CY10L">[47]INPUT!#REF!</definedName>
    <definedName name="CY10R">[47]INPUT!#REF!</definedName>
    <definedName name="CY3L">[47]INPUT!#REF!</definedName>
    <definedName name="CY3R">[47]INPUT!#REF!</definedName>
    <definedName name="CY4L">[47]INPUT!#REF!</definedName>
    <definedName name="CY4R">[47]INPUT!#REF!</definedName>
    <definedName name="CY5L">[47]INPUT!#REF!</definedName>
    <definedName name="CY5R">[47]INPUT!#REF!</definedName>
    <definedName name="CY6L">[47]INPUT!#REF!</definedName>
    <definedName name="CY6R">[47]INPUT!#REF!</definedName>
    <definedName name="CY7L">[47]INPUT!#REF!</definedName>
    <definedName name="CY7R">[47]INPUT!#REF!</definedName>
    <definedName name="CY8L">[47]INPUT!#REF!</definedName>
    <definedName name="CY8R">[47]INPUT!#REF!</definedName>
    <definedName name="CY9L">[47]INPUT!#REF!</definedName>
    <definedName name="CY9R">[47]INPUT!#REF!</definedName>
    <definedName name="CYA10L">[47]INPUT!#REF!</definedName>
    <definedName name="CYA10R">[47]INPUT!#REF!</definedName>
    <definedName name="CYA3L">[47]INPUT!#REF!</definedName>
    <definedName name="CYA3R">[47]INPUT!#REF!</definedName>
    <definedName name="CYA4L">[47]INPUT!#REF!</definedName>
    <definedName name="CYA4R">[47]INPUT!#REF!</definedName>
    <definedName name="CYA5L">[47]INPUT!#REF!</definedName>
    <definedName name="CYA5R">[47]INPUT!#REF!</definedName>
    <definedName name="CYA6L">[47]INPUT!#REF!</definedName>
    <definedName name="CYA6R">[47]INPUT!#REF!</definedName>
    <definedName name="CYA7L">[47]INPUT!#REF!</definedName>
    <definedName name="CYA7R">[47]INPUT!#REF!</definedName>
    <definedName name="CYA8L">[47]INPUT!#REF!</definedName>
    <definedName name="CYA8R">[47]INPUT!#REF!</definedName>
    <definedName name="CYA9L">[47]INPUT!#REF!</definedName>
    <definedName name="CYA9R">[47]INPUT!#REF!</definedName>
    <definedName name="CYB10L">[47]INPUT!#REF!</definedName>
    <definedName name="CYB10R">[47]INPUT!#REF!</definedName>
    <definedName name="CYB3L">[47]INPUT!#REF!</definedName>
    <definedName name="CYB3R">[47]INPUT!#REF!</definedName>
    <definedName name="CYB4L">[47]INPUT!#REF!</definedName>
    <definedName name="CYB4R">[47]INPUT!#REF!</definedName>
    <definedName name="CYB5L">[47]INPUT!#REF!</definedName>
    <definedName name="CYB5R">[47]INPUT!#REF!</definedName>
    <definedName name="CYB6L">[47]INPUT!#REF!</definedName>
    <definedName name="CYB6R">[47]INPUT!#REF!</definedName>
    <definedName name="CYB7L">[47]INPUT!#REF!</definedName>
    <definedName name="CYB7R">[47]INPUT!#REF!</definedName>
    <definedName name="CYB8L">[47]INPUT!#REF!</definedName>
    <definedName name="CYB8R">[47]INPUT!#REF!</definedName>
    <definedName name="CYB9L">[47]INPUT!#REF!</definedName>
    <definedName name="CYB9R">[47]INPUT!#REF!</definedName>
    <definedName name="CYC10L">[47]INPUT!#REF!</definedName>
    <definedName name="CYC10R">[47]INPUT!#REF!</definedName>
    <definedName name="CYC3L">[47]INPUT!#REF!</definedName>
    <definedName name="CYC3R">[47]INPUT!#REF!</definedName>
    <definedName name="CYC4L">[47]INPUT!#REF!</definedName>
    <definedName name="CYC4R">[47]INPUT!#REF!</definedName>
    <definedName name="CYC5L">[47]INPUT!#REF!</definedName>
    <definedName name="CYC5R">[47]INPUT!#REF!</definedName>
    <definedName name="CYC6L">[47]INPUT!#REF!</definedName>
    <definedName name="CYC6R">[47]INPUT!#REF!</definedName>
    <definedName name="CYC7L">[47]INPUT!#REF!</definedName>
    <definedName name="CYC7R">[47]INPUT!#REF!</definedName>
    <definedName name="CYC8L">[47]INPUT!#REF!</definedName>
    <definedName name="CYC8R">[47]INPUT!#REF!</definedName>
    <definedName name="CYC9L">[47]INPUT!#REF!</definedName>
    <definedName name="CYC9R">[47]INPUT!#REF!</definedName>
    <definedName name="CYY10L">[47]INPUT!#REF!</definedName>
    <definedName name="CYY10R">[47]INPUT!#REF!</definedName>
    <definedName name="CYY3L">[47]INPUT!#REF!</definedName>
    <definedName name="CYY3R">[47]INPUT!#REF!</definedName>
    <definedName name="CYY4L">[47]INPUT!#REF!</definedName>
    <definedName name="CYY4R">[47]INPUT!#REF!</definedName>
    <definedName name="CYY5L">[47]INPUT!#REF!</definedName>
    <definedName name="CYY5R">[47]INPUT!#REF!</definedName>
    <definedName name="CYY6L">[47]INPUT!#REF!</definedName>
    <definedName name="CYY6R">[47]INPUT!#REF!</definedName>
    <definedName name="CYY7L">[47]INPUT!#REF!</definedName>
    <definedName name="CYY7R">[47]INPUT!#REF!</definedName>
    <definedName name="CYY8L">[47]INPUT!#REF!</definedName>
    <definedName name="CYY8R">[47]INPUT!#REF!</definedName>
    <definedName name="CYY9L">[47]INPUT!#REF!</definedName>
    <definedName name="CYY9R">[47]INPUT!#REF!</definedName>
    <definedName name="d">#REF!</definedName>
    <definedName name="D.1">#REF!</definedName>
    <definedName name="D.2">#REF!</definedName>
    <definedName name="D.TOTAL.">#REF!</definedName>
    <definedName name="D.TOTAL..">#REF!</definedName>
    <definedName name="D_1">#REF!</definedName>
    <definedName name="D_2">#REF!</definedName>
    <definedName name="D_3">#REF!</definedName>
    <definedName name="D_4">#REF!</definedName>
    <definedName name="D_FE">#REF!</definedName>
    <definedName name="D_FO">#REF!</definedName>
    <definedName name="d1_e">#REF!</definedName>
    <definedName name="d1_ea">#REF!</definedName>
    <definedName name="D10L">[47]INPUT!#REF!</definedName>
    <definedName name="D10R">[47]INPUT!#REF!</definedName>
    <definedName name="D13.">#REF!</definedName>
    <definedName name="D13..">[66]마산방향철근집계!$AD$26</definedName>
    <definedName name="D16.">#REF!</definedName>
    <definedName name="D16..">[66]마산방향철근집계!$AD$25</definedName>
    <definedName name="D19.">#REF!</definedName>
    <definedName name="D19..">#REF!</definedName>
    <definedName name="D2_E">#REF!</definedName>
    <definedName name="D22.">#REF!</definedName>
    <definedName name="D22..">#REF!</definedName>
    <definedName name="D25.">#REF!</definedName>
    <definedName name="D25..">#REF!</definedName>
    <definedName name="D29.">#REF!</definedName>
    <definedName name="D29..">#REF!</definedName>
    <definedName name="d3_e">#REF!</definedName>
    <definedName name="d3_ea">#REF!</definedName>
    <definedName name="D3L">[47]INPUT!#REF!</definedName>
    <definedName name="D3R">[47]INPUT!#REF!</definedName>
    <definedName name="d4_e">#REF!</definedName>
    <definedName name="d4_ea">#REF!</definedName>
    <definedName name="D400MM">#REF!</definedName>
    <definedName name="D4L">[47]INPUT!#REF!</definedName>
    <definedName name="D4R">[47]INPUT!#REF!</definedName>
    <definedName name="D5L">[47]INPUT!#REF!</definedName>
    <definedName name="D5R">[47]INPUT!#REF!</definedName>
    <definedName name="D6L">[47]INPUT!#REF!</definedName>
    <definedName name="D6R">[47]INPUT!#REF!</definedName>
    <definedName name="D7L">[47]INPUT!#REF!</definedName>
    <definedName name="D7R">[47]INPUT!#REF!</definedName>
    <definedName name="D8L">[47]INPUT!#REF!</definedName>
    <definedName name="D8R">[47]INPUT!#REF!</definedName>
    <definedName name="D9L">[47]INPUT!#REF!</definedName>
    <definedName name="D9R">[47]INPUT!#REF!</definedName>
    <definedName name="DA">[46]설계조건!#REF!</definedName>
    <definedName name="DAA">[67]단면가정!#REF!</definedName>
    <definedName name="DADD">'[68]기둥(원형)'!$O$17</definedName>
    <definedName name="daewk">#REF!</definedName>
    <definedName name="danga">[69]danga!$A$1:$M$235</definedName>
    <definedName name="dar">#REF!</definedName>
    <definedName name="darw">#REF!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#REF!</definedName>
    <definedName name="DATA_CONTROL_SYSTEM">#REF!</definedName>
    <definedName name="DATA1">#REF!</definedName>
    <definedName name="_xlnm.Database">#REF!</definedName>
    <definedName name="database2">#REF!</definedName>
    <definedName name="dataww" hidden="1">#REF!</definedName>
    <definedName name="DaWk7">#REF!</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 hidden="1">{#N/A,#N/A,FALSE,"2~8번"}</definedName>
    <definedName name="DDAASDD" hidden="1">{#N/A,#N/A,FALSE,"부대2"}</definedName>
    <definedName name="DDATA">'[58]산근(목록)'!$A$2:$I$61</definedName>
    <definedName name="ddd">#REF!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 hidden="1">#REF!</definedName>
    <definedName name="ddddddddd" hidden="1">{#N/A,#N/A,FALSE,"전력간선"}</definedName>
    <definedName name="ddddwwwwdddd" hidden="1">#REF!</definedName>
    <definedName name="DDE">#REF!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 hidden="1">#REF!</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O">#REF!</definedName>
    <definedName name="DE">#REF!</definedName>
    <definedName name="DEA">#REF!</definedName>
    <definedName name="deck">#REF!</definedName>
    <definedName name="deck_ea">#REF!</definedName>
    <definedName name="DECK_PLATE">#REF!</definedName>
    <definedName name="ded" hidden="1">#REF!</definedName>
    <definedName name="DEDED" hidden="1">#REF!</definedName>
    <definedName name="DelDC">#REF!</definedName>
    <definedName name="DelDm">#REF!</definedName>
    <definedName name="Delivery">#REF!</definedName>
    <definedName name="delta">#REF!</definedName>
    <definedName name="DelType">#REF!</definedName>
    <definedName name="deptLookup">#REF!</definedName>
    <definedName name="derwr" hidden="1">{"'Firr(선)'!$AS$1:$AY$62","'Firr(사)'!$AS$1:$AY$62","'Firr(회)'!$AS$1:$AY$62","'Firr(선)'!$L$1:$V$62","'Firr(사)'!$L$1:$V$62","'Firr(회)'!$L$1:$V$62"}</definedName>
    <definedName name="dewdwedjwqefpoerpfreogerwgbhryhbrywhbwrtgbdf" hidden="1">{#N/A,#N/A,FALSE,"혼합골재"}</definedName>
    <definedName name="DF">#REF!</definedName>
    <definedName name="dfakdf" hidden="1">#REF!</definedName>
    <definedName name="DFASDF" hidden="1">#REF!</definedName>
    <definedName name="DFASFD" hidden="1">{#N/A,#N/A,FALSE,"골재소요량";#N/A,#N/A,FALSE,"골재소요량"}</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{#N/A,#N/A,FALSE,"단가표지"}</definedName>
    <definedName name="DFDS">'[70] 상부공통집계(총괄)'!$D$224</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JJD" hidden="1">{#N/A,#N/A,FALSE,"조골재"}</definedName>
    <definedName name="DFS">#REF!</definedName>
    <definedName name="DFSD">'[70] 상부공통집계(총괄)'!$J$34</definedName>
    <definedName name="dfsdf">BlankMacro1</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wer" hidden="1">{"'Firr(선)'!$AS$1:$AY$62","'Firr(사)'!$AS$1:$AY$62","'Firr(회)'!$AS$1:$AY$62","'Firr(선)'!$L$1:$V$62","'Firr(사)'!$L$1:$V$62","'Firr(회)'!$L$1:$V$62"}</definedName>
    <definedName name="DG">#REF!</definedName>
    <definedName name="dgasg" hidden="1">{#N/A,#N/A,FALSE,"조골재"}</definedName>
    <definedName name="DGDFGFGDG" hidden="1">{#N/A,#N/A,FALSE,"배수1"}</definedName>
    <definedName name="dgfgf" hidden="1">{#N/A,#N/A,FALSE,"2~8번"}</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DH" hidden="1">{#N/A,#N/A,FALSE,"조골재"}</definedName>
    <definedName name="dhj" hidden="1">{"'용역비'!$A$4:$C$8"}</definedName>
    <definedName name="DHS">#REF!</definedName>
    <definedName name="DI">#REF!</definedName>
    <definedName name="DIA">[56]교각1!#REF!</definedName>
    <definedName name="dia_mm">[71]말뚝지지력산정!$J$19</definedName>
    <definedName name="DIAA">'[68]기둥(원형)'!$S$5</definedName>
    <definedName name="DIAP10.1L">[12]INPUT!#REF!</definedName>
    <definedName name="DIAP10.1R">[12]INPUT!#REF!</definedName>
    <definedName name="DIAP10L">[12]INPUT!#REF!</definedName>
    <definedName name="DIAP10R">[12]INPUT!#REF!</definedName>
    <definedName name="DIAP3.1L">[12]INPUT!#REF!</definedName>
    <definedName name="DIAP3.1R">[12]INPUT!#REF!</definedName>
    <definedName name="DIAP3L">[12]INPUT!#REF!</definedName>
    <definedName name="DIAP3R">[12]INPUT!#REF!</definedName>
    <definedName name="DIAP4.1L">[12]INPUT!#REF!</definedName>
    <definedName name="DIAP4.1R">[12]INPUT!#REF!</definedName>
    <definedName name="DIAP4L">[12]INPUT!#REF!</definedName>
    <definedName name="DIAP4R">[12]INPUT!#REF!</definedName>
    <definedName name="DIAP5.1L">[12]INPUT!#REF!</definedName>
    <definedName name="DIAP5.1R">[12]INPUT!#REF!</definedName>
    <definedName name="DIAP5L">[12]INPUT!#REF!</definedName>
    <definedName name="DIAP5R">[12]INPUT!#REF!</definedName>
    <definedName name="DIAP6.1L">[12]INPUT!#REF!</definedName>
    <definedName name="DIAP6.1R">[12]INPUT!#REF!</definedName>
    <definedName name="DIAP6L">[12]INPUT!#REF!</definedName>
    <definedName name="DIAP6R">[12]INPUT!#REF!</definedName>
    <definedName name="DIAP7.1L">[12]INPUT!#REF!</definedName>
    <definedName name="DIAP7.1R">[12]INPUT!#REF!</definedName>
    <definedName name="DIAP7L">[12]INPUT!#REF!</definedName>
    <definedName name="DIAP7R">[12]INPUT!#REF!</definedName>
    <definedName name="DIAP8.1L">[12]INPUT!#REF!</definedName>
    <definedName name="DIAP8.1R">[12]INPUT!#REF!</definedName>
    <definedName name="DIAP8L">[12]INPUT!#REF!</definedName>
    <definedName name="DIAP8R">[12]INPUT!#REF!</definedName>
    <definedName name="DIAP9.1L">[12]INPUT!#REF!</definedName>
    <definedName name="DIAP9.1R">[12]INPUT!#REF!</definedName>
    <definedName name="DIAP9L">[12]INPUT!#REF!</definedName>
    <definedName name="DIAP9R">[12]INPUT!#REF!</definedName>
    <definedName name="dighd" hidden="1">{"'용역비'!$A$4:$C$8"}</definedName>
    <definedName name="disuf">'[72]1.설계조건'!$P$33</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 hidden="1">{#N/A,#N/A,FALSE,"혼합골재"}</definedName>
    <definedName name="DJGFLG" hidden="1">{#N/A,#N/A,FALSE,"골재소요량";#N/A,#N/A,FALSE,"골재소요량"}</definedName>
    <definedName name="DJYDTYJ" hidden="1">#REF!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KJFL">BlankMacro1</definedName>
    <definedName name="dks">#REF!</definedName>
    <definedName name="DL">#REF!</definedName>
    <definedName name="dldldldll" hidden="1">#REF!</definedName>
    <definedName name="dldyddn" hidden="1">{"'별표'!$N$220"}</definedName>
    <definedName name="dlfdnl" hidden="1">{"'제10장(표)'!$A$5:$L$10"}</definedName>
    <definedName name="dlfdnl_1" hidden="1">{"'제10장(표)'!$A$5:$L$10"}</definedName>
    <definedName name="dlfdnl_2" hidden="1">{"'제10장(표)'!$A$5:$L$10"}</definedName>
    <definedName name="dlfdnl_3" hidden="1">{"'제10장(표)'!$A$5:$L$10"}</definedName>
    <definedName name="DLFE">#REF!</definedName>
    <definedName name="dlff" hidden="1">{#N/A,#N/A,FALSE,"운반시간"}</definedName>
    <definedName name="DLFO">#REF!</definedName>
    <definedName name="DLRLED">#REF!</definedName>
    <definedName name="DLSTH">#REF!</definedName>
    <definedName name="DLTD">#REF!</definedName>
    <definedName name="DLTED">#REF!</definedName>
    <definedName name="DLTES">#REF!</definedName>
    <definedName name="DLTS">#REF!</definedName>
    <definedName name="dn" hidden="1">{#N/A,#N/A,FALSE,"혼합골재"}</definedName>
    <definedName name="dn_1" hidden="1">{#N/A,#N/A,FALSE,"혼합골재"}</definedName>
    <definedName name="dn_2" hidden="1">{#N/A,#N/A,FALSE,"혼합골재"}</definedName>
    <definedName name="dn_3" hidden="1">{#N/A,#N/A,FALSE,"혼합골재"}</definedName>
    <definedName name="DNDN">[73]터파기및재료!#REF!</definedName>
    <definedName name="dns" hidden="1">{#N/A,#N/A,FALSE,"운반시간"}</definedName>
    <definedName name="Document_array">{"Book1","부대-(표지판,데리,가드).xls","부대-(낙,차,중분대).xls"}</definedName>
    <definedName name="DON">#REF!</definedName>
    <definedName name="DONG1">#REF!</definedName>
    <definedName name="DONG2">#REF!</definedName>
    <definedName name="DOWEL">#REF!</definedName>
    <definedName name="DPI">#REF!</definedName>
    <definedName name="drg">#REF!</definedName>
    <definedName name="DRJDRTH" hidden="1">#REF!</definedName>
    <definedName name="ds">#REF!</definedName>
    <definedName name="DSA" hidden="1">{#N/A,#N/A,FALSE,"포장1";#N/A,#N/A,FALSE,"포장1"}</definedName>
    <definedName name="dsaf" hidden="1">{#N/A,#N/A,FALSE,"조골재"}</definedName>
    <definedName name="dsb">[54]노임단가!$AD$23</definedName>
    <definedName name="dsdsd" hidden="1">{#N/A,#N/A,FALSE,"운반시간"}</definedName>
    <definedName name="DSE">#REF!</definedName>
    <definedName name="DSF">'[70] 상부공통집계(총괄)'!$D$32</definedName>
    <definedName name="DSFAS">'[70] 상부공통집계(총괄)'!#REF!</definedName>
    <definedName name="dsfdafgf"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dsfjsk">[0]!dsfjsk</definedName>
    <definedName name="dsfsdf">#REF!</definedName>
    <definedName name="dsh">[54]노임단가!$AD$19</definedName>
    <definedName name="dsm">[54]노임단가!$AD$21</definedName>
    <definedName name="DSO">#REF!</definedName>
    <definedName name="dsv">[0]!BlankMacro1</definedName>
    <definedName name="DTYJTH" hidden="1">#REF!</definedName>
    <definedName name="dumppr">#REF!</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X10L">[47]INPUT!#REF!</definedName>
    <definedName name="DX10R">[47]INPUT!#REF!</definedName>
    <definedName name="DX3L">[47]INPUT!#REF!</definedName>
    <definedName name="DX3R">[47]INPUT!#REF!</definedName>
    <definedName name="DX4L">[47]INPUT!#REF!</definedName>
    <definedName name="DX4R">[47]INPUT!#REF!</definedName>
    <definedName name="DX5L">[47]INPUT!#REF!</definedName>
    <definedName name="DX5R">[47]INPUT!#REF!</definedName>
    <definedName name="DX6L">[47]INPUT!#REF!</definedName>
    <definedName name="DX6R">[47]INPUT!#REF!</definedName>
    <definedName name="DX7L">[47]INPUT!#REF!</definedName>
    <definedName name="DX7R">[47]INPUT!#REF!</definedName>
    <definedName name="DX8L">[47]INPUT!#REF!</definedName>
    <definedName name="DX8R">[47]INPUT!#REF!</definedName>
    <definedName name="DX9L">[47]INPUT!#REF!</definedName>
    <definedName name="DX9R">[47]INPUT!#REF!</definedName>
    <definedName name="DY10L">[47]INPUT!#REF!</definedName>
    <definedName name="DY10R">[47]INPUT!#REF!</definedName>
    <definedName name="DY3L">[47]INPUT!#REF!</definedName>
    <definedName name="DY3R">[47]INPUT!#REF!</definedName>
    <definedName name="DY4L">[47]INPUT!#REF!</definedName>
    <definedName name="DY4R">[47]INPUT!#REF!</definedName>
    <definedName name="DY5L">[47]INPUT!#REF!</definedName>
    <definedName name="DY5R">[47]INPUT!#REF!</definedName>
    <definedName name="DY6L">[47]INPUT!#REF!</definedName>
    <definedName name="DY6R">[47]INPUT!#REF!</definedName>
    <definedName name="DY7L">[47]INPUT!#REF!</definedName>
    <definedName name="DY7R">[47]INPUT!#REF!</definedName>
    <definedName name="DY8L">[47]INPUT!#REF!</definedName>
    <definedName name="DY8R">[47]INPUT!#REF!</definedName>
    <definedName name="DY9L">[47]INPUT!#REF!</definedName>
    <definedName name="DY9R">[47]INPUT!#REF!</definedName>
    <definedName name="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1_e">#REF!</definedName>
    <definedName name="e1_ea">#REF!</definedName>
    <definedName name="e2_e">#REF!</definedName>
    <definedName name="e2_ea">#REF!</definedName>
    <definedName name="EA">#REF!</definedName>
    <definedName name="eamp">#REF!</definedName>
    <definedName name="ean">#REF!</definedName>
    <definedName name="earthp">#REF!</definedName>
    <definedName name="eaw">#REF!</definedName>
    <definedName name="EB">#REF!</definedName>
    <definedName name="EC">#REF!</definedName>
    <definedName name="Ec3Span">#REF!</definedName>
    <definedName name="Ecp">'[74]1.설계기준'!$F$38</definedName>
    <definedName name="Ecsl">[75]I.설계조건!$F$33</definedName>
    <definedName name="ED">#REF!</definedName>
    <definedName name="eded" hidden="1">#REF!</definedName>
    <definedName name="edr">[15]갑지!#REF!</definedName>
    <definedName name="edssqq" hidden="1">{#N/A,#N/A,FALSE,"혼합골재"}</definedName>
    <definedName name="ee" localSheetId="0" hidden="1">{#N/A,#N/A,FALSE,"단가표지"}</definedName>
    <definedName name="ee" localSheetId="2" hidden="1">{#N/A,#N/A,FALSE,"단가표지"}</definedName>
    <definedName name="ee" localSheetId="1" hidden="1">{#N/A,#N/A,FALSE,"단가표지"}</definedName>
    <definedName name="ee" hidden="1">{#N/A,#N/A,FALSE,"단가표지"}</definedName>
    <definedName name="ee_1" hidden="1">{#N/A,#N/A,FALSE,"단가표지"}</definedName>
    <definedName name="ee_2" hidden="1">{#N/A,#N/A,FALSE,"단가표지"}</definedName>
    <definedName name="ee_3" hidden="1">{#N/A,#N/A,FALSE,"단가표지"}</definedName>
    <definedName name="EE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EEE">#REF!</definedName>
    <definedName name="eeefr" hidden="1">#REF!</definedName>
    <definedName name="eer" hidden="1">{"'정산내역서'!$A$1:$I$35","'정산서(절.성토부)'!$A$1:$Q$17","'정산서(교량부)'!$A$1:$Q$84","'총괄표'!$A$1:$M$12","'시행현황'!$A$1:$G$12","'표지'!$A$1:$N$27","'정산서(절.성토부)'!$A$3:$Q$7"}</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hidden="1">{"'용역비'!$A$4:$C$8"}</definedName>
    <definedName name="EGE" hidden="1">{"'용역비'!$A$4:$C$8"}</definedName>
    <definedName name="EI">#REF!</definedName>
    <definedName name="eight">[59]버스운행안내!$J$8</definedName>
    <definedName name="ej" hidden="1">{"'용역비'!$A$4:$C$8"}</definedName>
    <definedName name="EK" hidden="1">#REF!</definedName>
    <definedName name="EKSDUFWO">#REF!</definedName>
    <definedName name="el">[8]설계조건!#REF!</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C">#REF!</definedName>
    <definedName name="ELFE">#REF!</definedName>
    <definedName name="ELI">#REF!</definedName>
    <definedName name="end">[59]버스운행안내!$H$6</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OFS">[46]설계조건!$F$36</definedName>
    <definedName name="Epc">#REF!</definedName>
    <definedName name="Epc3Span">#REF!</definedName>
    <definedName name="EQA">[46]설계조건!$K$44</definedName>
    <definedName name="EQFS">[46]설계조건!$L$36</definedName>
    <definedName name="eqw">'[70] 상부공통집계(총괄)'!$D$205</definedName>
    <definedName name="erer" hidden="1">#REF!</definedName>
    <definedName name="erf">'[70] 상부공통집계(총괄)'!$D$34</definedName>
    <definedName name="errer" hidden="1">#REF!</definedName>
    <definedName name="ErrName301948010" hidden="1">{0,0,0,0}</definedName>
    <definedName name="ertyertye" hidden="1">{"'용역비'!$A$4:$C$8"}</definedName>
    <definedName name="ERW">'[70] 상부공통집계(총괄)'!$H$224</definedName>
    <definedName name="ERWEW">'[70] 상부공통집계(총괄)'!$D$33</definedName>
    <definedName name="ERYETY" hidden="1">'[76]N賃率-職'!$I$5:$I$30</definedName>
    <definedName name="ES">#REF!</definedName>
    <definedName name="esb">[54]노임단가!$M$23</definedName>
    <definedName name="ESFS">[46]설계조건!$I$36</definedName>
    <definedName name="esh">[54]노임단가!$M$19</definedName>
    <definedName name="Eslab">#REF!</definedName>
    <definedName name="esm">[54]노임단가!$M$21</definedName>
    <definedName name="ESRE">#REF!</definedName>
    <definedName name="Esst">[75]I.설계조건!$F$49</definedName>
    <definedName name="esteban" hidden="1">{#N/A,#N/A,FALSE,"골재소요량";#N/A,#N/A,FALSE,"골재소요량"}</definedName>
    <definedName name="etb">[54]노임단가!$M$17</definedName>
    <definedName name="eth">[54]노임단가!$M$13</definedName>
    <definedName name="etm">[54]노임단가!$M$15</definedName>
    <definedName name="ets">[54]노임단가!$M$11</definedName>
    <definedName name="ETYETY" hidden="1">{"'용역비'!$A$4:$C$8"}</definedName>
    <definedName name="etyj" hidden="1">{"'용역비'!$A$4:$C$8"}</definedName>
    <definedName name="etyjj" hidden="1">{"'용역비'!$A$4:$C$8"}</definedName>
    <definedName name="ETYJTYJ" hidden="1">{"'용역비'!$A$4:$C$8"}</definedName>
    <definedName name="Eu">#REF!</definedName>
    <definedName name="EW">'[70] 상부공통집계(총괄)'!$D$204</definedName>
    <definedName name="ewewewew" hidden="1">{#N/A,#N/A,TRUE,"토적및재료집계";#N/A,#N/A,TRUE,"토적및재료집계";#N/A,#N/A,TRUE,"단위량"}</definedName>
    <definedName name="ewq">'[70] 상부공통집계(총괄)'!$H$208</definedName>
    <definedName name="ewqe">'[70] 상부공통집계(총괄)'!$D$224</definedName>
    <definedName name="EWR">'[70] 상부공통집계(총괄)'!$D$33</definedName>
    <definedName name="EWRW">'[70] 상부공통집계(총괄)'!$L$204</definedName>
    <definedName name="EWRWE">'[70] 상부공통집계(총괄)'!$H$208</definedName>
    <definedName name="EX">#REF!</definedName>
    <definedName name="EXA">#REF!</definedName>
    <definedName name="EXB">#REF!</definedName>
    <definedName name="EXP120.J">[77]진주방향!$AN$295</definedName>
    <definedName name="_xlnm.Extract">#REF!</definedName>
    <definedName name="F">[49]자재단가비교표!#REF!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0">#REF!</definedName>
    <definedName name="F10LX">[12]INPUT!#REF!</definedName>
    <definedName name="F10LY">[12]INPUT!#REF!</definedName>
    <definedName name="F10RX">[12]INPUT!#REF!</definedName>
    <definedName name="F10RY">[12]INPUT!#REF!</definedName>
    <definedName name="F1F">[56]교각1!#REF!</definedName>
    <definedName name="F2F">[56]교각1!#REF!</definedName>
    <definedName name="F3F">[56]교각1!#REF!</definedName>
    <definedName name="F3LX">[12]INPUT!#REF!</definedName>
    <definedName name="F3LY">[12]INPUT!#REF!</definedName>
    <definedName name="F3RX">[12]INPUT!#REF!</definedName>
    <definedName name="F3RY">[12]INPUT!#REF!</definedName>
    <definedName name="F4LX">[12]INPUT!#REF!</definedName>
    <definedName name="F4LY">[12]INPUT!#REF!</definedName>
    <definedName name="F4RX">[12]INPUT!#REF!</definedName>
    <definedName name="F4RY">[12]INPUT!#REF!</definedName>
    <definedName name="F5LX">[12]INPUT!#REF!</definedName>
    <definedName name="F5LY">[12]INPUT!#REF!</definedName>
    <definedName name="F5RX">[12]INPUT!#REF!</definedName>
    <definedName name="F5RY">[12]INPUT!#REF!</definedName>
    <definedName name="F6LX">[12]INPUT!#REF!</definedName>
    <definedName name="F6LY">[12]INPUT!#REF!</definedName>
    <definedName name="F6RX">[12]INPUT!#REF!</definedName>
    <definedName name="F6RY">[12]INPUT!#REF!</definedName>
    <definedName name="F7LX">[12]INPUT!#REF!</definedName>
    <definedName name="F7LY">[12]INPUT!#REF!</definedName>
    <definedName name="F7RX">[12]INPUT!#REF!</definedName>
    <definedName name="F7RY">[12]INPUT!#REF!</definedName>
    <definedName name="F8LX">[12]INPUT!#REF!</definedName>
    <definedName name="F8LY">[12]INPUT!#REF!</definedName>
    <definedName name="F8RX">[12]INPUT!#REF!</definedName>
    <definedName name="F8RY">[12]INPUT!#REF!</definedName>
    <definedName name="F9LX">[12]INPUT!#REF!</definedName>
    <definedName name="F9LY">[12]INPUT!#REF!</definedName>
    <definedName name="F9RX">[12]INPUT!#REF!</definedName>
    <definedName name="F9RY">[12]INPUT!#REF!</definedName>
    <definedName name="FB">#REF!</definedName>
    <definedName name="FC">#REF!</definedName>
    <definedName name="FC_B">#REF!</definedName>
    <definedName name="Fci">#REF!</definedName>
    <definedName name="fck">'[78]1.설계조건'!$G$63</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dgf" hidden="1">#REF!</definedName>
    <definedName name="FDE">#REF!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SD">'[70] 상부공통집계(총괄)'!$D$34</definedName>
    <definedName name="fdg" hidden="1">{#N/A,#N/A,FALSE,"속도"}</definedName>
    <definedName name="FDGDFAGFD" hidden="1">{#N/A,#N/A,FALSE,"포장1";#N/A,#N/A,FALSE,"포장1"}</definedName>
    <definedName name="fdgfdg" hidden="1">{#N/A,#N/A,FALSE,"2~8번"}</definedName>
    <definedName name="fdgfgf" hidden="1">{#N/A,#N/A,FALSE,"운반시간"}</definedName>
    <definedName name="fdhevwtec" hidden="1">{#N/A,#N/A,FALSE,"구조1"}</definedName>
    <definedName name="fdjk" hidden="1">{#N/A,#N/A,FALSE,"골재소요량";#N/A,#N/A,FALSE,"골재소요량"}</definedName>
    <definedName name="FDN">#REF!</definedName>
    <definedName name="FDRD">'[79]ABUT수량-A1'!$T$25</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afas" hidden="1">{"'산출근거'!$B$4:$D$8"}</definedName>
    <definedName name="FDSF">'[70] 상부공통집계(총괄)'!$J$32</definedName>
    <definedName name="fdssssd">#REF!</definedName>
    <definedName name="FE10L">[47]INPUT!#REF!</definedName>
    <definedName name="FE10R">[47]INPUT!#REF!</definedName>
    <definedName name="FE3L">[47]INPUT!#REF!</definedName>
    <definedName name="FE3R">[47]INPUT!#REF!</definedName>
    <definedName name="FE4L">[47]INPUT!#REF!</definedName>
    <definedName name="FE4R">[47]INPUT!#REF!</definedName>
    <definedName name="FE5L">[47]INPUT!#REF!</definedName>
    <definedName name="FE5R">[47]INPUT!#REF!</definedName>
    <definedName name="FE6L">[47]INPUT!#REF!</definedName>
    <definedName name="FE6R">[47]INPUT!#REF!</definedName>
    <definedName name="FE7L">[47]INPUT!#REF!</definedName>
    <definedName name="FE7R">[47]INPUT!#REF!</definedName>
    <definedName name="FE8L">[47]INPUT!#REF!</definedName>
    <definedName name="FE8R">[47]INPUT!#REF!</definedName>
    <definedName name="FE9L">[47]INPUT!#REF!</definedName>
    <definedName name="FE9R">[47]INPUT!#REF!</definedName>
    <definedName name="fedgre" hidden="1">{#N/A,#N/A,FALSE,"배수1"}</definedName>
    <definedName name="FEE">#REF!</definedName>
    <definedName name="FEEL">#REF!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'[80]토공(우물통,기타) '!$A$52:$K$66</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 hidden="1">{#N/A,#N/A,FALSE,"골재소요량";#N/A,#N/A,FALSE,"골재소요량"}</definedName>
    <definedName name="FFFFFFFFFFFFFFFFFFFFFF">#REF!</definedName>
    <definedName name="ffk" hidden="1">#REF!</definedName>
    <definedName name="FG">#REF!</definedName>
    <definedName name="FGDAG" hidden="1">{#N/A,#N/A,FALSE,"포장2"}</definedName>
    <definedName name="FGDAGFG" hidden="1">{#N/A,#N/A,FALSE,"혼합골재"}</definedName>
    <definedName name="fgdg">'[70] 상부공통집계(총괄)'!$J$33</definedName>
    <definedName name="FGDGFD">'[70] 상부공통집계(총괄)'!$D$205</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'[70] 상부공통집계(총괄)'!$J$34</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hfdagfd" hidden="1">{#N/A,#N/A,FALSE,"표지목차"}</definedName>
    <definedName name="FGHG">'[70] 상부공통집계(총괄)'!$D$204</definedName>
    <definedName name="fgn" hidden="1">{#N/A,#N/A,FALSE,"구조2"}</definedName>
    <definedName name="fgnrt" hidden="1">{#N/A,#N/A,FALSE,"단가표지"}</definedName>
    <definedName name="FH">#REF!</definedName>
    <definedName name="FH10L">[12]INPUT!#REF!</definedName>
    <definedName name="FH10R">[12]INPUT!#REF!</definedName>
    <definedName name="FH3L">[12]INPUT!#REF!</definedName>
    <definedName name="FH3R">[12]INPUT!#REF!</definedName>
    <definedName name="FH4L">[12]INPUT!#REF!</definedName>
    <definedName name="FH4R">[12]INPUT!#REF!</definedName>
    <definedName name="FH5L">[12]INPUT!#REF!</definedName>
    <definedName name="FH5R">[12]INPUT!#REF!</definedName>
    <definedName name="FH6L">[12]INPUT!#REF!</definedName>
    <definedName name="FH6R">[12]INPUT!#REF!</definedName>
    <definedName name="FH7L">[12]INPUT!#REF!</definedName>
    <definedName name="FH7R">[12]INPUT!#REF!</definedName>
    <definedName name="FH8L">[12]INPUT!#REF!</definedName>
    <definedName name="FH8R">[12]INPUT!#REF!</definedName>
    <definedName name="FH9L">[12]INPUT!#REF!</definedName>
    <definedName name="FH9R">[12]INPUT!#REF!</definedName>
    <definedName name="fhddg" hidden="1">{#N/A,#N/A,FALSE,"부대1"}</definedName>
    <definedName name="FHE">#REF!</definedName>
    <definedName name="FHFH" hidden="1">[81]수량산출!$A$1:$A$8561</definedName>
    <definedName name="FHFK" hidden="1">[81]수량산출!#REF!</definedName>
    <definedName name="FHN">#REF!</definedName>
    <definedName name="Field00">#REF!</definedName>
    <definedName name="Field01">#REF!</definedName>
    <definedName name="Field02">#REF!</definedName>
    <definedName name="Field03">#REF!</definedName>
    <definedName name="Field04">#REF!</definedName>
    <definedName name="Field05">#REF!</definedName>
    <definedName name="Field06">#REF!</definedName>
    <definedName name="Field07">#REF!</definedName>
    <definedName name="Field08">#REF!</definedName>
    <definedName name="Field09">#REF!</definedName>
    <definedName name="Field10">#REF!</definedName>
    <definedName name="Field11">#REF!</definedName>
    <definedName name="Field12">#REF!</definedName>
    <definedName name="Field13">#REF!</definedName>
    <definedName name="Field14">#REF!</definedName>
    <definedName name="Fields">#REF!,#REF!,#REF!,#REF!,#REF!,#REF!,#REF!,#REF!,#REF!,#REF!</definedName>
    <definedName name="five">[59]버스운행안내!$G$8</definedName>
    <definedName name="FIX">#REF!</definedName>
    <definedName name="FJFDDDFD" hidden="1">{#N/A,#N/A,FALSE,"단가표지"}</definedName>
    <definedName name="FK" hidden="1">{"'용역비'!$A$4:$C$8"}</definedName>
    <definedName name="fkf" hidden="1">#REF!</definedName>
    <definedName name="fl" hidden="1">{#N/A,#N/A,FALSE,"골재소요량";#N/A,#N/A,FALSE,"골재소요량"}</definedName>
    <definedName name="fld00">#REF!</definedName>
    <definedName name="Fld000">#REF!</definedName>
    <definedName name="FLN">#REF!</definedName>
    <definedName name="FN">[56]교각1!#REF!</definedName>
    <definedName name="FOOT1">[8]설계조건!#REF!</definedName>
    <definedName name="FOOT2">[8]설계조건!#REF!</definedName>
    <definedName name="FOOT3">[8]설계조건!#REF!</definedName>
    <definedName name="FOUND_A">[82]기초공!#REF!</definedName>
    <definedName name="FOUND_H">#REF!</definedName>
    <definedName name="four">[59]버스운행안내!$F$8</definedName>
    <definedName name="Fpu">#REF!</definedName>
    <definedName name="Fpy">#REF!</definedName>
    <definedName name="frfr" hidden="1">#REF!</definedName>
    <definedName name="frfrefed" hidden="1">#REF!</definedName>
    <definedName name="frfrff" hidden="1">#REF!</definedName>
    <definedName name="FS">#REF!</definedName>
    <definedName name="FSD">'[70] 상부공통집계(총괄)'!$L$204</definedName>
    <definedName name="fsdafhaaaaeraw" hidden="1">{#N/A,#N/A,FALSE,"구조1"}</definedName>
    <definedName name="FSDF">'[70] 상부공통집계(총괄)'!$D$223</definedName>
    <definedName name="fsdfswdrew">#REF!</definedName>
    <definedName name="fsfs" hidden="1">{#N/A,#N/A,FALSE,"명세표"}</definedName>
    <definedName name="FSHOE">#REF!</definedName>
    <definedName name="FT_L1">#REF!</definedName>
    <definedName name="FT_L2">#REF!</definedName>
    <definedName name="FT_SK">#REF!</definedName>
    <definedName name="FT10TL">[47]INPUT!#REF!</definedName>
    <definedName name="FT10TR">[47]INPUT!#REF!</definedName>
    <definedName name="FT1TL">[47]INPUT!$A$13</definedName>
    <definedName name="FT1TR">[47]INPUT!$A$15</definedName>
    <definedName name="FT2TL">[47]INPUT!$A$43</definedName>
    <definedName name="FT2TR">[47]INPUT!$A$45</definedName>
    <definedName name="FT3TL">[47]INPUT!#REF!</definedName>
    <definedName name="FT3TR">[47]INPUT!#REF!</definedName>
    <definedName name="FT4TL">[47]INPUT!#REF!</definedName>
    <definedName name="FT4TR">[47]INPUT!#REF!</definedName>
    <definedName name="FT5TL">[47]INPUT!#REF!</definedName>
    <definedName name="FT5TR">[47]INPUT!#REF!</definedName>
    <definedName name="FT6TL">[47]INPUT!#REF!</definedName>
    <definedName name="FT6TR">[47]INPUT!#REF!</definedName>
    <definedName name="FT7TL">[47]INPUT!#REF!</definedName>
    <definedName name="FT7TR">[47]INPUT!#REF!</definedName>
    <definedName name="FT8TL">[47]INPUT!#REF!</definedName>
    <definedName name="FT8TR">[47]INPUT!#REF!</definedName>
    <definedName name="FT9TL">[47]INPUT!#REF!</definedName>
    <definedName name="FT9TR">[47]INPUT!#REF!</definedName>
    <definedName name="FTE10L">[47]INPUT!#REF!</definedName>
    <definedName name="FTE10R">[47]INPUT!#REF!</definedName>
    <definedName name="FTE3L">[47]INPUT!#REF!</definedName>
    <definedName name="FTE3R">[47]INPUT!#REF!</definedName>
    <definedName name="FTE4L">[47]INPUT!#REF!</definedName>
    <definedName name="FTE4R">[47]INPUT!#REF!</definedName>
    <definedName name="FTE5L">[47]INPUT!#REF!</definedName>
    <definedName name="FTE5R">[47]INPUT!#REF!</definedName>
    <definedName name="FTE6L">[47]INPUT!#REF!</definedName>
    <definedName name="FTE6R">[47]INPUT!#REF!</definedName>
    <definedName name="FTE7L">[47]INPUT!#REF!</definedName>
    <definedName name="FTE7R">[47]INPUT!#REF!</definedName>
    <definedName name="FTE8L">[47]INPUT!#REF!</definedName>
    <definedName name="FTE8R">[47]INPUT!#REF!</definedName>
    <definedName name="FTE9L">[47]INPUT!#REF!</definedName>
    <definedName name="FTE9R">[47]INPUT!#REF!</definedName>
    <definedName name="FTG10L">[47]INPUT!#REF!</definedName>
    <definedName name="FTG10R">[47]INPUT!#REF!</definedName>
    <definedName name="FTG3L">[47]INPUT!#REF!</definedName>
    <definedName name="FTG3R">[47]INPUT!#REF!</definedName>
    <definedName name="FTG4L">[47]INPUT!#REF!</definedName>
    <definedName name="FTG4R">[47]INPUT!#REF!</definedName>
    <definedName name="FTG5L">[47]INPUT!#REF!</definedName>
    <definedName name="FTG5R">[47]INPUT!#REF!</definedName>
    <definedName name="FTG6L">[47]INPUT!#REF!</definedName>
    <definedName name="FTG6R">[47]INPUT!#REF!</definedName>
    <definedName name="FTG7L">[47]INPUT!#REF!</definedName>
    <definedName name="FTG7R">[47]INPUT!#REF!</definedName>
    <definedName name="FTG8L">[47]INPUT!#REF!</definedName>
    <definedName name="FTG8R">[47]INPUT!#REF!</definedName>
    <definedName name="FTG9L">[47]INPUT!#REF!</definedName>
    <definedName name="FTG9R">[47]INPUT!#REF!</definedName>
    <definedName name="FTS10L">[47]INPUT!#REF!</definedName>
    <definedName name="FTS10R">[47]INPUT!#REF!</definedName>
    <definedName name="FTS3L">[47]INPUT!#REF!</definedName>
    <definedName name="FTS3R">[47]INPUT!#REF!</definedName>
    <definedName name="FTS4L">[47]INPUT!#REF!</definedName>
    <definedName name="FTS4R">[47]INPUT!#REF!</definedName>
    <definedName name="FTS5L">[47]INPUT!#REF!</definedName>
    <definedName name="FTS5R">[47]INPUT!#REF!</definedName>
    <definedName name="FTS6L">[47]INPUT!#REF!</definedName>
    <definedName name="FTS6R">[47]INPUT!#REF!</definedName>
    <definedName name="FTS7L">[47]INPUT!#REF!</definedName>
    <definedName name="FTS7R">[47]INPUT!#REF!</definedName>
    <definedName name="FTS8L">[47]INPUT!#REF!</definedName>
    <definedName name="FTS8R">[47]INPUT!#REF!</definedName>
    <definedName name="FTS9L">[47]INPUT!#REF!</definedName>
    <definedName name="FTS9R">[47]INPUT!#REF!</definedName>
    <definedName name="FTW10L">[47]INPUT!#REF!</definedName>
    <definedName name="FTW10R">[47]INPUT!#REF!</definedName>
    <definedName name="FTW3L">[47]INPUT!#REF!</definedName>
    <definedName name="FTW3R">[47]INPUT!#REF!</definedName>
    <definedName name="FTW4L">[47]INPUT!#REF!</definedName>
    <definedName name="FTW4R">[47]INPUT!#REF!</definedName>
    <definedName name="FTW5L">[47]INPUT!#REF!</definedName>
    <definedName name="FTW5R">[47]INPUT!#REF!</definedName>
    <definedName name="FTW6L">[47]INPUT!#REF!</definedName>
    <definedName name="FTW6R">[47]INPUT!#REF!</definedName>
    <definedName name="FTW7L">[47]INPUT!#REF!</definedName>
    <definedName name="FTW7R">[47]INPUT!#REF!</definedName>
    <definedName name="FTW8L">[47]INPUT!#REF!</definedName>
    <definedName name="FTW8R">[47]INPUT!#REF!</definedName>
    <definedName name="FTW9L">[47]INPUT!#REF!</definedName>
    <definedName name="FTW9R">[47]INPUT!#REF!</definedName>
    <definedName name="FTZ10L">[47]INPUT!#REF!</definedName>
    <definedName name="FTZ10R">[47]INPUT!#REF!</definedName>
    <definedName name="FTZ3L">[47]INPUT!#REF!</definedName>
    <definedName name="FTZ3R">[47]INPUT!#REF!</definedName>
    <definedName name="FTZ4L">[47]INPUT!#REF!</definedName>
    <definedName name="FTZ4R">[47]INPUT!#REF!</definedName>
    <definedName name="FTZ5L">[47]INPUT!#REF!</definedName>
    <definedName name="FTZ5R">[47]INPUT!#REF!</definedName>
    <definedName name="FTZ6L">[47]INPUT!#REF!</definedName>
    <definedName name="FTZ6R">[47]INPUT!#REF!</definedName>
    <definedName name="FTZ7L">[47]INPUT!#REF!</definedName>
    <definedName name="FTZ7R">[47]INPUT!#REF!</definedName>
    <definedName name="FTZ8L">[47]INPUT!#REF!</definedName>
    <definedName name="FTZ8R">[47]INPUT!#REF!</definedName>
    <definedName name="FTZ9L">[47]INPUT!#REF!</definedName>
    <definedName name="FTZ9R">[47]INPUT!#REF!</definedName>
    <definedName name="FU">#REF!</definedName>
    <definedName name="fv" hidden="1">{#N/A,#N/A,FALSE,"전력간선"}</definedName>
    <definedName name="fwrfwrf" hidden="1">{#N/A,#N/A,FALSE,"명세표"}</definedName>
    <definedName name="FX">#REF!</definedName>
    <definedName name="FX10L">[47]INPUT!#REF!</definedName>
    <definedName name="FX10R">[47]INPUT!#REF!</definedName>
    <definedName name="FX3L">[47]INPUT!#REF!</definedName>
    <definedName name="FX3R">[47]INPUT!#REF!</definedName>
    <definedName name="FX4L">[47]INPUT!#REF!</definedName>
    <definedName name="FX4R">[47]INPUT!#REF!</definedName>
    <definedName name="FX5L">[47]INPUT!#REF!</definedName>
    <definedName name="FX5R">[47]INPUT!#REF!</definedName>
    <definedName name="FX6L">[47]INPUT!#REF!</definedName>
    <definedName name="FX6R">[47]INPUT!#REF!</definedName>
    <definedName name="FX7L">[47]INPUT!#REF!</definedName>
    <definedName name="FX7R">[47]INPUT!#REF!</definedName>
    <definedName name="FX8L">[47]INPUT!#REF!</definedName>
    <definedName name="FX8R">[47]INPUT!#REF!</definedName>
    <definedName name="FX9L">[47]INPUT!#REF!</definedName>
    <definedName name="FX9R">[47]INPUT!#REF!</definedName>
    <definedName name="Fy">#REF!</definedName>
    <definedName name="FY10L">[47]INPUT!#REF!</definedName>
    <definedName name="FY10R">[47]INPUT!#REF!</definedName>
    <definedName name="FY3L">[47]INPUT!#REF!</definedName>
    <definedName name="FY3R">[47]INPUT!#REF!</definedName>
    <definedName name="FY4L">[47]INPUT!#REF!</definedName>
    <definedName name="FY4R">[47]INPUT!#REF!</definedName>
    <definedName name="FY5L">[47]INPUT!#REF!</definedName>
    <definedName name="FY5R">[47]INPUT!#REF!</definedName>
    <definedName name="FY6L">[47]INPUT!#REF!</definedName>
    <definedName name="FY6R">[47]INPUT!#REF!</definedName>
    <definedName name="FY7L">[47]INPUT!#REF!</definedName>
    <definedName name="FY7R">[47]INPUT!#REF!</definedName>
    <definedName name="FY8L">[47]INPUT!#REF!</definedName>
    <definedName name="FY8R">[47]INPUT!#REF!</definedName>
    <definedName name="FY9L">[47]INPUT!#REF!</definedName>
    <definedName name="FY9R">[47]INPUT!#REF!</definedName>
    <definedName name="FYUKGFYUK" hidden="1">#REF!</definedName>
    <definedName name="FYY10L">[47]INPUT!#REF!</definedName>
    <definedName name="FYY10R">[47]INPUT!#REF!</definedName>
    <definedName name="FYY3L">[47]INPUT!#REF!</definedName>
    <definedName name="FYY3R">[47]INPUT!#REF!</definedName>
    <definedName name="FYY4L">[47]INPUT!#REF!</definedName>
    <definedName name="FYY4R">[47]INPUT!#REF!</definedName>
    <definedName name="FYY5L">[47]INPUT!#REF!</definedName>
    <definedName name="FYY5R">[47]INPUT!#REF!</definedName>
    <definedName name="FYY6L">[47]INPUT!#REF!</definedName>
    <definedName name="FYY6R">[47]INPUT!#REF!</definedName>
    <definedName name="FYY7L">[47]INPUT!#REF!</definedName>
    <definedName name="FYY7R">[47]INPUT!#REF!</definedName>
    <definedName name="FYY8L">[47]INPUT!#REF!</definedName>
    <definedName name="FYY8R">[47]INPUT!#REF!</definedName>
    <definedName name="FYY9L">[47]INPUT!#REF!</definedName>
    <definedName name="FYY9R">[47]INPUT!#REF!</definedName>
    <definedName name="FZ">#REF!</definedName>
    <definedName name="F이">#REF!</definedName>
    <definedName name="F일">#REF!</definedName>
    <definedName name="G">[49]자재단가비교표!#REF!</definedName>
    <definedName name="G_D_D">#REF!</definedName>
    <definedName name="G_m">#REF!</definedName>
    <definedName name="G10L">[12]INPUT!#REF!</definedName>
    <definedName name="G10R">[12]INPUT!#REF!</definedName>
    <definedName name="G1A1P">#REF!</definedName>
    <definedName name="g1a1t">#REF!</definedName>
    <definedName name="g1a2p">#REF!</definedName>
    <definedName name="g1a2t">#REF!</definedName>
    <definedName name="G2_1">[83]날개벽!#REF!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3L">[12]INPUT!#REF!</definedName>
    <definedName name="G3R">[12]INPUT!#REF!</definedName>
    <definedName name="G4_1">[83]날개벽!#REF!</definedName>
    <definedName name="G4A1P">#REF!</definedName>
    <definedName name="g4a1t">#REF!</definedName>
    <definedName name="g4a2p">#REF!</definedName>
    <definedName name="g4a2t">#REF!</definedName>
    <definedName name="G4L">[12]INPUT!#REF!</definedName>
    <definedName name="G4R">[12]INPUT!#REF!</definedName>
    <definedName name="G5A1P">#REF!</definedName>
    <definedName name="g5a1t">#REF!</definedName>
    <definedName name="g5a2p">#REF!</definedName>
    <definedName name="g5a2t">#REF!</definedName>
    <definedName name="G5L">[12]INPUT!#REF!</definedName>
    <definedName name="G5R">[12]INPUT!#REF!</definedName>
    <definedName name="G6_1">[83]날개벽!#REF!</definedName>
    <definedName name="G6A1P">#REF!</definedName>
    <definedName name="g6a1t">#REF!</definedName>
    <definedName name="g6a2p">#REF!</definedName>
    <definedName name="g6a2t">#REF!</definedName>
    <definedName name="G6L">[12]INPUT!#REF!</definedName>
    <definedName name="G6R">[12]INPUT!#REF!</definedName>
    <definedName name="G7L">[12]INPUT!#REF!</definedName>
    <definedName name="G7R">[12]INPUT!#REF!</definedName>
    <definedName name="G8L">[12]INPUT!#REF!</definedName>
    <definedName name="G8R">[12]INPUT!#REF!</definedName>
    <definedName name="G9L">[12]INPUT!#REF!</definedName>
    <definedName name="G9R">[12]INPUT!#REF!</definedName>
    <definedName name="GABION_개_소_별_명_세">#REF!</definedName>
    <definedName name="GABION_수_량_집_계">#REF!</definedName>
    <definedName name="gahahah" hidden="1">{#N/A,#N/A,FALSE,"포장1";#N/A,#N/A,FALSE,"포장1"}</definedName>
    <definedName name="GAK">#REF!</definedName>
    <definedName name="GASP">#REF!</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[46]설계조건!$I$51</definedName>
    <definedName name="Gcsl">[75]I.설계조건!$F$34</definedName>
    <definedName name="GDFG">'[70] 상부공통집계(총괄)'!$J$36</definedName>
    <definedName name="GDG" hidden="1">{#N/A,#N/A,FALSE,"포장2"}</definedName>
    <definedName name="GDGFD" hidden="1">{#N/A,#N/A,FALSE,"배수1"}</definedName>
    <definedName name="gdjhsy" hidden="1">#REF!</definedName>
    <definedName name="gedffdfd">#REF!</definedName>
    <definedName name="GEMCO" hidden="1">#REF!</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'[70] 상부공통집계(총괄)'!$J$32</definedName>
    <definedName name="gfdesagfd">#REF!</definedName>
    <definedName name="GFDG" hidden="1">{#N/A,#N/A,FALSE,"2~8번"}</definedName>
    <definedName name="GFDGDFGFG" hidden="1">{#N/A,#N/A,FALSE,"혼합골재"}</definedName>
    <definedName name="gfeafdgfdsg">#REF!</definedName>
    <definedName name="gffdsgfds">#REF!</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localSheetId="0" hidden="1">[84]차액보증!#REF!</definedName>
    <definedName name="gfgdfg" localSheetId="1" hidden="1">[84]차액보증!#REF!</definedName>
    <definedName name="gfgdfg" hidden="1">#REF!</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'[70] 상부공통집계(총괄)'!$L$223</definedName>
    <definedName name="gfhgfh" hidden="1">{#N/A,#N/A,FALSE,"2~8번"}</definedName>
    <definedName name="gfhgh" hidden="1">{#N/A,#N/A,FALSE,"배수2"}</definedName>
    <definedName name="gfjdjkyt" hidden="1">'[76]N賃率-職'!$I$5:$I$30</definedName>
    <definedName name="gg">'[80]토공(우물통,기타) '!$V$52:$AG$67</definedName>
    <definedName name="ggfhgfshgh" hidden="1">{#N/A,#N/A,FALSE,"포장2"}</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gggg" hidden="1">{#N/A,#N/A,FALSE,"구조1"}</definedName>
    <definedName name="gg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h" hidden="1">{#N/A,#N/A,FALSE,"표지목차"}</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H10L">[47]INPUT!#REF!</definedName>
    <definedName name="GH10R">[47]INPUT!#REF!</definedName>
    <definedName name="GH3L">[47]INPUT!#REF!</definedName>
    <definedName name="GH3R">[47]INPUT!#REF!</definedName>
    <definedName name="GH4L">[47]INPUT!#REF!</definedName>
    <definedName name="GH4R">[47]INPUT!#REF!</definedName>
    <definedName name="GH5L">[47]INPUT!#REF!</definedName>
    <definedName name="GH5R">[47]INPUT!#REF!</definedName>
    <definedName name="GH6L">[47]INPUT!#REF!</definedName>
    <definedName name="GH6R">[47]INPUT!#REF!</definedName>
    <definedName name="GH7L">[47]INPUT!#REF!</definedName>
    <definedName name="GH7R">[47]INPUT!#REF!</definedName>
    <definedName name="GH8L">[47]INPUT!#REF!</definedName>
    <definedName name="GH8R">[47]INPUT!#REF!</definedName>
    <definedName name="GH9L">[47]INPUT!#REF!</definedName>
    <definedName name="GH9R">[47]INPUT!#REF!</definedName>
    <definedName name="GHD">'[70] 상부공통집계(총괄)'!$L$205</definedName>
    <definedName name="ghdsg" hidden="1">'[85]N賃率-職'!$I$5:$I$30</definedName>
    <definedName name="ghgfh" hidden="1">{#N/A,#N/A,FALSE,"포장2"}</definedName>
    <definedName name="gigin">[8]설계조건!#REF!</definedName>
    <definedName name="GJHGLI" hidden="1">{#N/A,#N/A,FALSE,"포장1";#N/A,#N/A,FALSE,"포장1"}</definedName>
    <definedName name="gkdah">#REF!</definedName>
    <definedName name="gkdksod" hidden="1">{#N/A,#N/A,FALSE,"포장2"}</definedName>
    <definedName name="GLA1P">#REF!</definedName>
    <definedName name="gla1t">#REF!</definedName>
    <definedName name="gla2p">#REF!</definedName>
    <definedName name="gla2t">#REF!</definedName>
    <definedName name="GO">#REF!</definedName>
    <definedName name="Gpsc">'[74]1.설계기준'!$F$26</definedName>
    <definedName name="greg">'[70] 상부공통집계(총괄)'!$J$35</definedName>
    <definedName name="grew" hidden="1">#REF!</definedName>
    <definedName name="GRFG">'[70] 상부공통집계(총괄)'!$J$34</definedName>
    <definedName name="GrphActSales">#REF!</definedName>
    <definedName name="GrphActStk">#REF!</definedName>
    <definedName name="GrphPlanSales">#REF!</definedName>
    <definedName name="GrphTgtStk">#REF!</definedName>
    <definedName name="GS">#REF!</definedName>
    <definedName name="gsagsdarafds" hidden="1">{#N/A,#N/A,FALSE,"토공2"}</definedName>
    <definedName name="GSBA">[46]설계조건!$I$28</definedName>
    <definedName name="GSBO">[46]설계조건!$M$28</definedName>
    <definedName name="GSDFG">'[70] 상부공통집계(총괄)'!#REF!</definedName>
    <definedName name="gt">#REF!</definedName>
    <definedName name="gtgt" hidden="1">#REF!</definedName>
    <definedName name="gthyhy" hidden="1">#REF!</definedName>
    <definedName name="GuBae">#REF!</definedName>
    <definedName name="GuidText">#REF!</definedName>
    <definedName name="GV">#REF!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_pile">#REF!</definedName>
    <definedName name="h_pile1e">[86]변화치수!$D$46</definedName>
    <definedName name="h_pile2e">[86]변화치수!$D$49</definedName>
    <definedName name="h_pileea">#REF!</definedName>
    <definedName name="h_water">'[87]3BL공동구 수량'!#REF!</definedName>
    <definedName name="H0">#REF!</definedName>
    <definedName name="H10A">#REF!</definedName>
    <definedName name="H10A1P">#REF!</definedName>
    <definedName name="h10a1t">#REF!</definedName>
    <definedName name="h10a2p">#REF!</definedName>
    <definedName name="h10a2t">#REF!</definedName>
    <definedName name="H10AAL">[47]INPUT!#REF!</definedName>
    <definedName name="H10AAR">[47]INPUT!#REF!</definedName>
    <definedName name="H10ABL">[47]INPUT!#REF!</definedName>
    <definedName name="H10ABR">[47]INPUT!#REF!</definedName>
    <definedName name="H10ACL">[47]INPUT!#REF!</definedName>
    <definedName name="H10ACR">[47]INPUT!#REF!</definedName>
    <definedName name="H10ADL">[47]INPUT!#REF!</definedName>
    <definedName name="H10ADR">[47]INPUT!#REF!</definedName>
    <definedName name="H10AEL">[47]INPUT!#REF!</definedName>
    <definedName name="H10AER">[47]INPUT!#REF!</definedName>
    <definedName name="H10AFL">[47]INPUT!#REF!</definedName>
    <definedName name="H10AFR">[47]INPUT!#REF!</definedName>
    <definedName name="H10AGL">[47]INPUT!#REF!</definedName>
    <definedName name="H10AGR">[47]INPUT!#REF!</definedName>
    <definedName name="H10BAL">[47]INPUT!#REF!</definedName>
    <definedName name="H10BAR">[47]INPUT!#REF!</definedName>
    <definedName name="H10BBL">[47]INPUT!#REF!</definedName>
    <definedName name="H10BBR">[47]INPUT!#REF!</definedName>
    <definedName name="H10CAL">[47]INPUT!#REF!</definedName>
    <definedName name="H10CAR">[47]INPUT!#REF!</definedName>
    <definedName name="H10CBL">[47]INPUT!#REF!</definedName>
    <definedName name="H10CBR">[47]INPUT!#REF!</definedName>
    <definedName name="H10CCL">[47]INPUT!#REF!</definedName>
    <definedName name="H10CCR">[47]INPUT!#REF!</definedName>
    <definedName name="H10D1L">[47]INPUT!#REF!</definedName>
    <definedName name="H10D1R">[47]INPUT!#REF!</definedName>
    <definedName name="H10D2L">[47]INPUT!#REF!</definedName>
    <definedName name="H10D2R">[47]INPUT!#REF!</definedName>
    <definedName name="H10D3L">[47]INPUT!#REF!</definedName>
    <definedName name="H10D3R">[47]INPUT!#REF!</definedName>
    <definedName name="H11A">#REF!</definedName>
    <definedName name="H11A1P">#REF!</definedName>
    <definedName name="h11a1t">#REF!</definedName>
    <definedName name="h11a2p">#REF!</definedName>
    <definedName name="H11A2T">#REF!</definedName>
    <definedName name="H12A">#REF!</definedName>
    <definedName name="H13.">#REF!</definedName>
    <definedName name="H13..">#REF!</definedName>
    <definedName name="H13A">#REF!</definedName>
    <definedName name="H14A">#REF!</definedName>
    <definedName name="H16.">#REF!</definedName>
    <definedName name="H16..">#REF!</definedName>
    <definedName name="H19.">#REF!</definedName>
    <definedName name="H19..">#REF!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2.">#REF!</definedName>
    <definedName name="H22..">#REF!</definedName>
    <definedName name="H25.">#REF!</definedName>
    <definedName name="H25..">#REF!</definedName>
    <definedName name="H29.">#REF!</definedName>
    <definedName name="H29..">#REF!</definedName>
    <definedName name="H2A">#REF!</definedName>
    <definedName name="H2A1P">#REF!</definedName>
    <definedName name="h2a1t">#REF!</definedName>
    <definedName name="h2a2p">#REF!</definedName>
    <definedName name="h2a2t">#REF!</definedName>
    <definedName name="H2C">#REF!</definedName>
    <definedName name="H2D">#REF!</definedName>
    <definedName name="H2H">#REF!</definedName>
    <definedName name="H2L">#REF!</definedName>
    <definedName name="H2R">#REF!</definedName>
    <definedName name="H2WL">#REF!</definedName>
    <definedName name="H2WR">#REF!</definedName>
    <definedName name="H3A">#REF!</definedName>
    <definedName name="H3A1P">#REF!</definedName>
    <definedName name="h3a1t">#REF!</definedName>
    <definedName name="h3a2p">#REF!</definedName>
    <definedName name="h3a2t">#REF!</definedName>
    <definedName name="H3AAL">[47]INPUT!#REF!</definedName>
    <definedName name="H3AAR">[47]INPUT!#REF!</definedName>
    <definedName name="H3ABL">[47]INPUT!#REF!</definedName>
    <definedName name="H3ABR">[47]INPUT!#REF!</definedName>
    <definedName name="H3ACL">[47]INPUT!#REF!</definedName>
    <definedName name="H3ACR">[47]INPUT!#REF!</definedName>
    <definedName name="H3ADL">[47]INPUT!#REF!</definedName>
    <definedName name="H3ADR">[47]INPUT!#REF!</definedName>
    <definedName name="H3AEL">[47]INPUT!#REF!</definedName>
    <definedName name="H3AER">[47]INPUT!#REF!</definedName>
    <definedName name="H3AFL">[47]INPUT!#REF!</definedName>
    <definedName name="H3AFR">[47]INPUT!#REF!</definedName>
    <definedName name="H3AGL">[47]INPUT!#REF!</definedName>
    <definedName name="H3AGR">[47]INPUT!#REF!</definedName>
    <definedName name="H3AP1">#REF!</definedName>
    <definedName name="H3BAL">[47]INPUT!#REF!</definedName>
    <definedName name="H3BAR">[47]INPUT!#REF!</definedName>
    <definedName name="H3BBL">[47]INPUT!#REF!</definedName>
    <definedName name="H3BBR">[47]INPUT!#REF!</definedName>
    <definedName name="H3C">#REF!</definedName>
    <definedName name="H3CAL">[47]INPUT!#REF!</definedName>
    <definedName name="H3CAR">[47]INPUT!#REF!</definedName>
    <definedName name="H3CBL">[47]INPUT!#REF!</definedName>
    <definedName name="H3CBR">[47]INPUT!#REF!</definedName>
    <definedName name="H3CCL">[47]INPUT!#REF!</definedName>
    <definedName name="H3CCR">[47]INPUT!#REF!</definedName>
    <definedName name="H3D1L">[47]INPUT!#REF!</definedName>
    <definedName name="H3D1R">[47]INPUT!#REF!</definedName>
    <definedName name="H3D2L">[47]INPUT!#REF!</definedName>
    <definedName name="H3D2R">[47]INPUT!#REF!</definedName>
    <definedName name="H3D3L">[47]INPUT!#REF!</definedName>
    <definedName name="H3D3R">[47]INPUT!#REF!</definedName>
    <definedName name="H3H">#REF!</definedName>
    <definedName name="H3L">#REF!</definedName>
    <definedName name="H3R">#REF!</definedName>
    <definedName name="H3WL">#REF!</definedName>
    <definedName name="H3WR">#REF!</definedName>
    <definedName name="H4A">#REF!</definedName>
    <definedName name="h4a1p">#REF!</definedName>
    <definedName name="h4a1t">#REF!</definedName>
    <definedName name="h4a2p">#REF!</definedName>
    <definedName name="h4a2t">#REF!</definedName>
    <definedName name="H4AAL">[47]INPUT!#REF!</definedName>
    <definedName name="H4AAR">[47]INPUT!#REF!</definedName>
    <definedName name="H4ABL">[47]INPUT!#REF!</definedName>
    <definedName name="H4ABR">[47]INPUT!#REF!</definedName>
    <definedName name="H4ACL">[47]INPUT!#REF!</definedName>
    <definedName name="H4ACR">[47]INPUT!#REF!</definedName>
    <definedName name="H4ADL">[47]INPUT!#REF!</definedName>
    <definedName name="H4ADR">[47]INPUT!#REF!</definedName>
    <definedName name="H4AEL">[47]INPUT!#REF!</definedName>
    <definedName name="H4AER">[47]INPUT!#REF!</definedName>
    <definedName name="H4AFL">[47]INPUT!#REF!</definedName>
    <definedName name="H4AFR">[47]INPUT!#REF!</definedName>
    <definedName name="H4AGL">[47]INPUT!#REF!</definedName>
    <definedName name="H4AGR">[47]INPUT!#REF!</definedName>
    <definedName name="H4BAL">[47]INPUT!#REF!</definedName>
    <definedName name="H4BAR">[47]INPUT!#REF!</definedName>
    <definedName name="H4BBL">[47]INPUT!#REF!</definedName>
    <definedName name="H4BBR">[47]INPUT!#REF!</definedName>
    <definedName name="H4CAL">[47]INPUT!#REF!</definedName>
    <definedName name="H4CAR">[47]INPUT!#REF!</definedName>
    <definedName name="H4CBL">[47]INPUT!#REF!</definedName>
    <definedName name="H4CBR">[47]INPUT!#REF!</definedName>
    <definedName name="H4CCL">[47]INPUT!#REF!</definedName>
    <definedName name="H4CCR">[47]INPUT!#REF!</definedName>
    <definedName name="H4D1L">[47]INPUT!#REF!</definedName>
    <definedName name="H4D1R">[47]INPUT!#REF!</definedName>
    <definedName name="H4D2L">[47]INPUT!#REF!</definedName>
    <definedName name="H4D2R">[47]INPUT!#REF!</definedName>
    <definedName name="H4D3L">[47]INPUT!#REF!</definedName>
    <definedName name="H4D3R">[47]INPUT!#REF!</definedName>
    <definedName name="H4H">#REF!</definedName>
    <definedName name="H4HC">#REF!</definedName>
    <definedName name="H4L">#REF!</definedName>
    <definedName name="H4R">#REF!</definedName>
    <definedName name="H5A">#REF!</definedName>
    <definedName name="H5A1P">#REF!</definedName>
    <definedName name="h5a1t">#REF!</definedName>
    <definedName name="h5a2p">#REF!</definedName>
    <definedName name="h5a2t">#REF!</definedName>
    <definedName name="H5AAL">[47]INPUT!#REF!</definedName>
    <definedName name="H5AAR">[47]INPUT!#REF!</definedName>
    <definedName name="H5ABL">[47]INPUT!#REF!</definedName>
    <definedName name="H5ABR">[47]INPUT!#REF!</definedName>
    <definedName name="H5ACL">[47]INPUT!#REF!</definedName>
    <definedName name="H5ACR">[47]INPUT!#REF!</definedName>
    <definedName name="H5ADL">[47]INPUT!#REF!</definedName>
    <definedName name="H5ADR">[47]INPUT!#REF!</definedName>
    <definedName name="H5AEL">[47]INPUT!#REF!</definedName>
    <definedName name="H5AER">[47]INPUT!#REF!</definedName>
    <definedName name="H5AFL">[47]INPUT!#REF!</definedName>
    <definedName name="H5AFR">[47]INPUT!#REF!</definedName>
    <definedName name="H5AGL">[47]INPUT!#REF!</definedName>
    <definedName name="H5AGR">[47]INPUT!#REF!</definedName>
    <definedName name="H5BAL">[47]INPUT!#REF!</definedName>
    <definedName name="H5BAR">[47]INPUT!#REF!</definedName>
    <definedName name="H5BBL">[47]INPUT!#REF!</definedName>
    <definedName name="H5BBR">[47]INPUT!#REF!</definedName>
    <definedName name="H5CAL">[47]INPUT!#REF!</definedName>
    <definedName name="H5CAR">[47]INPUT!#REF!</definedName>
    <definedName name="H5CBL">[47]INPUT!#REF!</definedName>
    <definedName name="H5CBR">[47]INPUT!#REF!</definedName>
    <definedName name="H5CCL">[47]INPUT!#REF!</definedName>
    <definedName name="H5CCR">[47]INPUT!#REF!</definedName>
    <definedName name="H5D1L">[47]INPUT!#REF!</definedName>
    <definedName name="H5D1R">[47]INPUT!#REF!</definedName>
    <definedName name="H5D2L">[47]INPUT!#REF!</definedName>
    <definedName name="H5D2R">[47]INPUT!#REF!</definedName>
    <definedName name="H5D3L">[47]INPUT!#REF!</definedName>
    <definedName name="H5D3R">[47]INPUT!#REF!</definedName>
    <definedName name="H5H">#REF!</definedName>
    <definedName name="H5HC">#REF!</definedName>
    <definedName name="H5L">#REF!</definedName>
    <definedName name="H5R">#REF!</definedName>
    <definedName name="H6A">#REF!</definedName>
    <definedName name="H6A1P">#REF!</definedName>
    <definedName name="h6a1t">#REF!</definedName>
    <definedName name="h6a2p">#REF!</definedName>
    <definedName name="h6a2t">#REF!</definedName>
    <definedName name="H6AAL">[47]INPUT!#REF!</definedName>
    <definedName name="H6AAR">[47]INPUT!#REF!</definedName>
    <definedName name="H6ABL">[47]INPUT!#REF!</definedName>
    <definedName name="H6ABR">[47]INPUT!#REF!</definedName>
    <definedName name="H6ACL">[47]INPUT!#REF!</definedName>
    <definedName name="H6ACR">[47]INPUT!#REF!</definedName>
    <definedName name="H6ADL">[47]INPUT!#REF!</definedName>
    <definedName name="H6ADR">[47]INPUT!#REF!</definedName>
    <definedName name="H6AEL">[47]INPUT!#REF!</definedName>
    <definedName name="H6AER">[47]INPUT!#REF!</definedName>
    <definedName name="H6AFL">[47]INPUT!#REF!</definedName>
    <definedName name="H6AFR">[47]INPUT!#REF!</definedName>
    <definedName name="H6AGL">[47]INPUT!#REF!</definedName>
    <definedName name="H6AGR">[47]INPUT!#REF!</definedName>
    <definedName name="H6BAL">[47]INPUT!#REF!</definedName>
    <definedName name="H6BAR">[47]INPUT!#REF!</definedName>
    <definedName name="H6BBL">[47]INPUT!#REF!</definedName>
    <definedName name="H6BBR">[47]INPUT!#REF!</definedName>
    <definedName name="H6CAL">[47]INPUT!#REF!</definedName>
    <definedName name="H6CAR">[47]INPUT!#REF!</definedName>
    <definedName name="H6CBL">[47]INPUT!#REF!</definedName>
    <definedName name="H6CBR">[47]INPUT!#REF!</definedName>
    <definedName name="H6CCL">[47]INPUT!#REF!</definedName>
    <definedName name="H6CCR">[47]INPUT!#REF!</definedName>
    <definedName name="H6D1L">[47]INPUT!#REF!</definedName>
    <definedName name="H6D1R">[47]INPUT!#REF!</definedName>
    <definedName name="H6D2L">[47]INPUT!#REF!</definedName>
    <definedName name="H6D2R">[47]INPUT!#REF!</definedName>
    <definedName name="H6D3L">[47]INPUT!#REF!</definedName>
    <definedName name="H6D3R">[47]INPUT!#REF!</definedName>
    <definedName name="H6H">#REF!</definedName>
    <definedName name="H6HC">#REF!</definedName>
    <definedName name="H6L">#REF!</definedName>
    <definedName name="H6R">#REF!</definedName>
    <definedName name="H7A">#REF!</definedName>
    <definedName name="H7A1P">#REF!</definedName>
    <definedName name="h7a1t">#REF!</definedName>
    <definedName name="h7a2p">#REF!</definedName>
    <definedName name="h7a2t">#REF!</definedName>
    <definedName name="H7AAL">[47]INPUT!#REF!</definedName>
    <definedName name="H7AAR">[47]INPUT!#REF!</definedName>
    <definedName name="H7ABL">[47]INPUT!#REF!</definedName>
    <definedName name="H7ABR">[47]INPUT!#REF!</definedName>
    <definedName name="H7ACL">[47]INPUT!#REF!</definedName>
    <definedName name="H7ACR">[47]INPUT!#REF!</definedName>
    <definedName name="H7ADL">[47]INPUT!#REF!</definedName>
    <definedName name="H7ADR">[47]INPUT!#REF!</definedName>
    <definedName name="H7AEL">[47]INPUT!#REF!</definedName>
    <definedName name="H7AER">[47]INPUT!#REF!</definedName>
    <definedName name="H7AFL">[47]INPUT!#REF!</definedName>
    <definedName name="H7AFR">[47]INPUT!#REF!</definedName>
    <definedName name="H7AGL">[47]INPUT!#REF!</definedName>
    <definedName name="H7AGR">[47]INPUT!#REF!</definedName>
    <definedName name="H7BAL">[47]INPUT!#REF!</definedName>
    <definedName name="H7BAR">[47]INPUT!#REF!</definedName>
    <definedName name="H7BBL">[47]INPUT!#REF!</definedName>
    <definedName name="H7BBR">[47]INPUT!#REF!</definedName>
    <definedName name="H7CAL">[47]INPUT!#REF!</definedName>
    <definedName name="H7CAR">[47]INPUT!#REF!</definedName>
    <definedName name="H7CBL">[47]INPUT!#REF!</definedName>
    <definedName name="H7CBR">[47]INPUT!#REF!</definedName>
    <definedName name="H7CCL">[47]INPUT!#REF!</definedName>
    <definedName name="H7CCR">[47]INPUT!#REF!</definedName>
    <definedName name="H7D1L">[47]INPUT!#REF!</definedName>
    <definedName name="H7D1R">[47]INPUT!#REF!</definedName>
    <definedName name="H7D2L">[47]INPUT!#REF!</definedName>
    <definedName name="H7D2R">[47]INPUT!#REF!</definedName>
    <definedName name="H7D3L">[47]INPUT!#REF!</definedName>
    <definedName name="H7D3R">[47]INPUT!#REF!</definedName>
    <definedName name="H7H">#REF!</definedName>
    <definedName name="H7HC">#REF!</definedName>
    <definedName name="H7L">#REF!</definedName>
    <definedName name="H7R">#REF!</definedName>
    <definedName name="H8A">#REF!</definedName>
    <definedName name="H8A1P">#REF!</definedName>
    <definedName name="h8a1t">#REF!</definedName>
    <definedName name="h8a2p">#REF!</definedName>
    <definedName name="h8a2t">#REF!</definedName>
    <definedName name="H8AAL">[47]INPUT!#REF!</definedName>
    <definedName name="H8AAR">[47]INPUT!#REF!</definedName>
    <definedName name="H8ABL">[47]INPUT!#REF!</definedName>
    <definedName name="H8ABR">[47]INPUT!#REF!</definedName>
    <definedName name="H8ACL">[47]INPUT!#REF!</definedName>
    <definedName name="H8ACR">[47]INPUT!#REF!</definedName>
    <definedName name="H8ADL">[47]INPUT!#REF!</definedName>
    <definedName name="H8ADR">[47]INPUT!#REF!</definedName>
    <definedName name="H8AEL">[47]INPUT!#REF!</definedName>
    <definedName name="H8AER">[47]INPUT!#REF!</definedName>
    <definedName name="H8AFL">[47]INPUT!#REF!</definedName>
    <definedName name="H8AFR">[47]INPUT!#REF!</definedName>
    <definedName name="H8AGL">[47]INPUT!#REF!</definedName>
    <definedName name="H8AGR">[47]INPUT!#REF!</definedName>
    <definedName name="H8BAL">[47]INPUT!#REF!</definedName>
    <definedName name="H8BAR">[47]INPUT!#REF!</definedName>
    <definedName name="H8BBL">[47]INPUT!#REF!</definedName>
    <definedName name="H8BBR">[47]INPUT!#REF!</definedName>
    <definedName name="H8CAL">[47]INPUT!#REF!</definedName>
    <definedName name="H8CAR">[47]INPUT!#REF!</definedName>
    <definedName name="H8CBL">[47]INPUT!#REF!</definedName>
    <definedName name="H8CBR">[47]INPUT!#REF!</definedName>
    <definedName name="H8CCL">[47]INPUT!#REF!</definedName>
    <definedName name="H8CCR">[47]INPUT!#REF!</definedName>
    <definedName name="H8D1L">[47]INPUT!#REF!</definedName>
    <definedName name="H8D1R">[47]INPUT!#REF!</definedName>
    <definedName name="H8D2L">[47]INPUT!#REF!</definedName>
    <definedName name="H8D2R">[47]INPUT!#REF!</definedName>
    <definedName name="H8D3L">[47]INPUT!#REF!</definedName>
    <definedName name="H8D3R">[47]INPUT!#REF!</definedName>
    <definedName name="H9A">#REF!</definedName>
    <definedName name="H9A1P">#REF!</definedName>
    <definedName name="h9a1t">#REF!</definedName>
    <definedName name="h9a2p">#REF!</definedName>
    <definedName name="h9a2t">#REF!</definedName>
    <definedName name="H9AAL">[47]INPUT!#REF!</definedName>
    <definedName name="H9AAR">[47]INPUT!#REF!</definedName>
    <definedName name="H9ABL">[47]INPUT!#REF!</definedName>
    <definedName name="H9ABR">[47]INPUT!#REF!</definedName>
    <definedName name="H9ACL">[47]INPUT!#REF!</definedName>
    <definedName name="H9ACR">[47]INPUT!#REF!</definedName>
    <definedName name="H9ADL">[47]INPUT!#REF!</definedName>
    <definedName name="H9ADR">[47]INPUT!#REF!</definedName>
    <definedName name="H9AEL">[47]INPUT!#REF!</definedName>
    <definedName name="H9AER">[47]INPUT!#REF!</definedName>
    <definedName name="H9AFL">[47]INPUT!#REF!</definedName>
    <definedName name="H9AFR">[47]INPUT!#REF!</definedName>
    <definedName name="H9AGL">[47]INPUT!#REF!</definedName>
    <definedName name="H9AGR">[47]INPUT!#REF!</definedName>
    <definedName name="H9BAL">[47]INPUT!#REF!</definedName>
    <definedName name="H9BAR">[47]INPUT!#REF!</definedName>
    <definedName name="H9BBL">[47]INPUT!#REF!</definedName>
    <definedName name="H9BBR">[47]INPUT!#REF!</definedName>
    <definedName name="H9CAL">[47]INPUT!#REF!</definedName>
    <definedName name="H9CAR">[47]INPUT!#REF!</definedName>
    <definedName name="H9CBL">[47]INPUT!#REF!</definedName>
    <definedName name="H9CBR">[47]INPUT!#REF!</definedName>
    <definedName name="H9CCL">[47]INPUT!#REF!</definedName>
    <definedName name="H9CCR">[47]INPUT!#REF!</definedName>
    <definedName name="H9D1L">[47]INPUT!#REF!</definedName>
    <definedName name="H9D1R">[47]INPUT!#REF!</definedName>
    <definedName name="H9D2L">[47]INPUT!#REF!</definedName>
    <definedName name="H9D2R">[47]INPUT!#REF!</definedName>
    <definedName name="H9D3L">[47]INPUT!#REF!</definedName>
    <definedName name="H9D3R">[47]INPUT!#REF!</definedName>
    <definedName name="HA">#REF!</definedName>
    <definedName name="HA10L">[47]INPUT!#REF!</definedName>
    <definedName name="HA10R">[47]INPUT!#REF!</definedName>
    <definedName name="HA1P">#REF!</definedName>
    <definedName name="ha1t">#REF!</definedName>
    <definedName name="ha2p">#REF!</definedName>
    <definedName name="ha2t">#REF!</definedName>
    <definedName name="HA3L">[47]INPUT!#REF!</definedName>
    <definedName name="HA3R">[47]INPUT!#REF!</definedName>
    <definedName name="HA4L">[47]INPUT!#REF!</definedName>
    <definedName name="HA4R">[47]INPUT!#REF!</definedName>
    <definedName name="HA5L">[47]INPUT!#REF!</definedName>
    <definedName name="HA5R">[47]INPUT!#REF!</definedName>
    <definedName name="HA6L">[47]INPUT!#REF!</definedName>
    <definedName name="HA6R">[47]INPUT!#REF!</definedName>
    <definedName name="HA7L">[47]INPUT!#REF!</definedName>
    <definedName name="HA7R">[47]INPUT!#REF!</definedName>
    <definedName name="HA8L">[47]INPUT!#REF!</definedName>
    <definedName name="HA8R">[47]INPUT!#REF!</definedName>
    <definedName name="HA9L">[47]INPUT!#REF!</definedName>
    <definedName name="HA9R">[47]INPUT!#REF!</definedName>
    <definedName name="HAB">#REF!</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n" hidden="1">#REF!</definedName>
    <definedName name="hardwar" hidden="1">[88]Sheet1!#REF!</definedName>
    <definedName name="HB">#REF!</definedName>
    <definedName name="HC">#REF!</definedName>
    <definedName name="Hca">#REF!</definedName>
    <definedName name="Hcd">#REF!</definedName>
    <definedName name="hd">#REF!</definedName>
    <definedName name="hdehd" hidden="1">#REF!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HD" hidden="1">{#N/A,#N/A,FALSE,"단가표지"}</definedName>
    <definedName name="HE">#REF!</definedName>
    <definedName name="HeadNo">#REF!</definedName>
    <definedName name="HF">#REF!</definedName>
    <definedName name="HFHDH" hidden="1">{#N/A,#N/A,FALSE,"운반시간"}</definedName>
    <definedName name="Hg">#REF!</definedName>
    <definedName name="hgd" hidden="1">{#N/A,#N/A,FALSE,"배수2"}</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JHG">'[70] 상부공통집계(총괄)'!$L$222</definedName>
    <definedName name="hgjhhj" hidden="1">{#N/A,#N/A,FALSE,"단면 제원"}</definedName>
    <definedName name="hgkjgfd" hidden="1">'[89]N賃率-職'!$I$5:$I$30</definedName>
    <definedName name="HH">#REF!</definedName>
    <definedName name="HH10L">[47]INPUT!#REF!</definedName>
    <definedName name="HH10R">[47]INPUT!#REF!</definedName>
    <definedName name="HH3L">[47]INPUT!#REF!</definedName>
    <definedName name="HH3R">[47]INPUT!#REF!</definedName>
    <definedName name="HH4L">[47]INPUT!#REF!</definedName>
    <definedName name="HH4R">[47]INPUT!#REF!</definedName>
    <definedName name="HH5L">[47]INPUT!#REF!</definedName>
    <definedName name="HH5R">[47]INPUT!#REF!</definedName>
    <definedName name="HH6L">[47]INPUT!#REF!</definedName>
    <definedName name="HH6R">[47]INPUT!#REF!</definedName>
    <definedName name="HH7L">[47]INPUT!#REF!</definedName>
    <definedName name="HH7R">[47]INPUT!#REF!</definedName>
    <definedName name="HH8L">[47]INPUT!#REF!</definedName>
    <definedName name="HH8R">[47]INPUT!#REF!</definedName>
    <definedName name="HH9L">[47]INPUT!#REF!</definedName>
    <definedName name="HH9R">[47]INPUT!#REF!</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 hidden="1">{#N/A,#N/A,FALSE,"2~8번"}</definedName>
    <definedName name="hhhhhh">[0]!hhhhhh</definedName>
    <definedName name="hhj" hidden="1">{#N/A,#N/A,FALSE,"혼합골재"}</definedName>
    <definedName name="HHMP">#REF!</definedName>
    <definedName name="HHR" hidden="1">{#N/A,#N/A,FALSE,"포장2"}</definedName>
    <definedName name="HHS">#REF!</definedName>
    <definedName name="HHSP">#REF!</definedName>
    <definedName name="HHT">#REF!</definedName>
    <definedName name="hjhj" hidden="1">#REF!</definedName>
    <definedName name="hkilgu" hidden="1">{#N/A,#N/A,FALSE,"포장2"}</definedName>
    <definedName name="hkj" hidden="1">{#N/A,#N/A,FALSE,"혼합골재"}</definedName>
    <definedName name="HL">#REF!</definedName>
    <definedName name="HM">#REF!</definedName>
    <definedName name="HMAX">#N/A</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p">#REF!</definedName>
    <definedName name="hn">#REF!</definedName>
    <definedName name="HO">#REF!</definedName>
    <definedName name="HOHOHO">#REF!</definedName>
    <definedName name="HP">#REF!</definedName>
    <definedName name="hpa">#REF!</definedName>
    <definedName name="hpb">#REF!</definedName>
    <definedName name="hpc">#REF!</definedName>
    <definedName name="hpd">#REF!</definedName>
    <definedName name="HPI">#REF!</definedName>
    <definedName name="HR">#REF!</definedName>
    <definedName name="hrbjrjy" hidden="1">{#N/A,#N/A,FALSE,"배수2"}</definedName>
    <definedName name="HS">[56]교각1!#REF!</definedName>
    <definedName name="HSH">#REF!</definedName>
    <definedName name="HSO">[13]교각계산!$M$38</definedName>
    <definedName name="HSP">#REF!</definedName>
    <definedName name="HSR" hidden="1">{"'용역비'!$A$4:$C$8"}</definedName>
    <definedName name="HST">#REF!</definedName>
    <definedName name="HSUM10L">[47]INPUT!#REF!</definedName>
    <definedName name="HSUM10R">[47]INPUT!#REF!</definedName>
    <definedName name="HSUM3L">[47]INPUT!#REF!</definedName>
    <definedName name="HSUM3R">[47]INPUT!#REF!</definedName>
    <definedName name="HSUM4L">[47]INPUT!#REF!</definedName>
    <definedName name="HSUM4R">[47]INPUT!#REF!</definedName>
    <definedName name="HSUM5L">[47]INPUT!#REF!</definedName>
    <definedName name="HSUM5R">[47]INPUT!#REF!</definedName>
    <definedName name="HSUM6L">[47]INPUT!#REF!</definedName>
    <definedName name="HSUM6R">[47]INPUT!#REF!</definedName>
    <definedName name="HSUM7L">[47]INPUT!#REF!</definedName>
    <definedName name="HSUM7R">[47]INPUT!#REF!</definedName>
    <definedName name="HSUM8L">[47]INPUT!#REF!</definedName>
    <definedName name="HSUM8R">[47]INPUT!#REF!</definedName>
    <definedName name="HSUM9L">[47]INPUT!#REF!</definedName>
    <definedName name="HSUM9R">[47]INPUT!#REF!</definedName>
    <definedName name="HT">#REF!</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L" hidden="1">{"'을'!$A$1:$Z$93"}</definedName>
    <definedName name="HTML_CodePage" hidden="1">949</definedName>
    <definedName name="HTML_Control" localSheetId="0" hidden="1">{"'단계별시설공사비'!$A$3:$K$51"}</definedName>
    <definedName name="HTML_Control" localSheetId="2" hidden="1">{"'단계별시설공사비'!$A$3:$K$51"}</definedName>
    <definedName name="HTML_Control" localSheetId="1" hidden="1">{"'단계별시설공사비'!$A$3:$K$51"}</definedName>
    <definedName name="HTML_Control" hidden="1">{"'Sheet1'!$A$1:$H$49"}</definedName>
    <definedName name="HTML_Control_1" hidden="1">{"'용역비'!$A$4:$C$8"}</definedName>
    <definedName name="HTML_Control_2" hidden="1">{"'용역비'!$A$4:$C$8"}</definedName>
    <definedName name="HTML_Control_3" hidden="1">{"'용역비'!$A$4:$C$8"}</definedName>
    <definedName name="HTML_Control2" hidden="1">{"'활동원단위'!$A$22:$G$26"}</definedName>
    <definedName name="HTML_Control3" hidden="1">{"'활동원단위'!$A$22:$G$26"}</definedName>
    <definedName name="HTML_Controll" hidden="1">{"'소요인력'!$A$1:$E$12"}</definedName>
    <definedName name="html_ctrl" hidden="1">{"'도면'!$G$62:$H$63","'도면'!$G$62:$H$63"}</definedName>
    <definedName name="HTML_Description" hidden="1">""</definedName>
    <definedName name="HTML_Email" hidden="1">""</definedName>
    <definedName name="HTML_Header" localSheetId="0" hidden="1">"사업비총괄"</definedName>
    <definedName name="HTML_Header" localSheetId="1" hidden="1">"사업비총괄"</definedName>
    <definedName name="HTML_Header" hidden="1">"Sheet1"</definedName>
    <definedName name="HTML_Header_1" hidden="1">"용역비"</definedName>
    <definedName name="HTML_LastUpdate" localSheetId="0" hidden="1">"01-06-17"</definedName>
    <definedName name="HTML_LastUpdate" localSheetId="1" hidden="1">"01-06-17"</definedName>
    <definedName name="HTML_LastUpdate" hidden="1">"99-11-09"</definedName>
    <definedName name="HTML_LastUpdate_1" hidden="1">"99-07-01"</definedName>
    <definedName name="HTML_LineAfter" hidden="1">FALSE</definedName>
    <definedName name="HTML_LineBefore" hidden="1">FALSE</definedName>
    <definedName name="HTML_Name" localSheetId="0" hidden="1">"김정호"</definedName>
    <definedName name="HTML_Name" localSheetId="1" hidden="1">"김정호"</definedName>
    <definedName name="HTML_Name" hidden="1">"나 홍주"</definedName>
    <definedName name="HTML_Name_1" hidden="1">"전산실"</definedName>
    <definedName name="HTML_OBDlg2" hidden="1">TRUE</definedName>
    <definedName name="HTML_OBDlg3" hidden="1">TRUE</definedName>
    <definedName name="HTML_OBDlg4" hidden="1">TRUE</definedName>
    <definedName name="HTML_OS" hidden="1">0</definedName>
    <definedName name="HTML_PathFile" localSheetId="0" hidden="1">"C:\My Documents\6.htm"</definedName>
    <definedName name="HTML_PathFile" localSheetId="1" hidden="1">"C:\My Documents\6.htm"</definedName>
    <definedName name="HTML_PathFile" hidden="1">"C:\WINDOWS\바탕 화면\동광주 광 간선망\MyHTML.htm"</definedName>
    <definedName name="HTML_PathFile_1" hidden="1">"C:\My Documents\MyHTML.htm"</definedName>
    <definedName name="HTML_PathTemplate" hidden="1">"C:\USERS\JHW\Kwangju\Distribution-Analysis\HTMLTemp.htm"</definedName>
    <definedName name="HTML_Title" localSheetId="0" hidden="1">"비용산출"</definedName>
    <definedName name="HTML_Title" localSheetId="1" hidden="1">"비용산출"</definedName>
    <definedName name="HTML_Title" hidden="1">"일일보고"</definedName>
    <definedName name="HTML_Title_1" hidden="1">"전체금액"</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MP">#REF!</definedName>
    <definedName name="HTSP">#REF!</definedName>
    <definedName name="Hu">#REF!</definedName>
    <definedName name="HUB">#REF!</definedName>
    <definedName name="HUH">#REF!</definedName>
    <definedName name="HUNH">#REF!</definedName>
    <definedName name="HWL">#REF!</definedName>
    <definedName name="HWP">#REF!</definedName>
    <definedName name="HWR">#REF!</definedName>
    <definedName name="HX10L">[47]INPUT!#REF!</definedName>
    <definedName name="HX10R">[47]INPUT!#REF!</definedName>
    <definedName name="HX3L">[47]INPUT!#REF!</definedName>
    <definedName name="HX3R">[47]INPUT!#REF!</definedName>
    <definedName name="HX4L">[47]INPUT!#REF!</definedName>
    <definedName name="HX4R">[47]INPUT!#REF!</definedName>
    <definedName name="HX5L">[47]INPUT!#REF!</definedName>
    <definedName name="HX5R">[47]INPUT!#REF!</definedName>
    <definedName name="HX6L">[47]INPUT!#REF!</definedName>
    <definedName name="HX6R">[47]INPUT!#REF!</definedName>
    <definedName name="HX7L">[47]INPUT!#REF!</definedName>
    <definedName name="HX7R">[47]INPUT!#REF!</definedName>
    <definedName name="HX8L">[47]INPUT!#REF!</definedName>
    <definedName name="HX8R">[47]INPUT!#REF!</definedName>
    <definedName name="HX9L">[47]INPUT!#REF!</definedName>
    <definedName name="HX9R">[47]INPUT!#REF!</definedName>
    <definedName name="H사">#REF!</definedName>
    <definedName name="H삼">#REF!</definedName>
    <definedName name="H이">#REF!</definedName>
    <definedName name="H일">#REF!</definedName>
    <definedName name="I">#REF!</definedName>
    <definedName name="I_BEAM">#REF!</definedName>
    <definedName name="I_EA">#REF!</definedName>
    <definedName name="ID">#REF!,#REF!</definedName>
    <definedName name="id_공통공사비">#REF!</definedName>
    <definedName name="id_단위시설별_공사비">#REF!</definedName>
    <definedName name="id_제잡비">#REF!</definedName>
    <definedName name="IDW">#REF!</definedName>
    <definedName name="IELWSALES">#REF!</definedName>
    <definedName name="IELYSALES">#REF!</definedName>
    <definedName name="IEPLANSALES">#REF!</definedName>
    <definedName name="IESP">#REF!</definedName>
    <definedName name="ih">#REF!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'[70] 상부공통집계(총괄)'!$H$204</definedName>
    <definedName name="IL">#REF!</definedName>
    <definedName name="ilch">[69]ilch!$A$3:$M$25</definedName>
    <definedName name="ilchu">#REF!</definedName>
    <definedName name="ill">#REF!</definedName>
    <definedName name="ILP80적">[90]단가!$A$36</definedName>
    <definedName name="ILP80회">[90]단가!$A$35</definedName>
    <definedName name="ILP적">[90]단가!$A$34</definedName>
    <definedName name="ILP회">[90]단가!$A$33</definedName>
    <definedName name="im">[91]부대내역!$B$5:$N$200</definedName>
    <definedName name="IMP">#REF!</definedName>
    <definedName name="Input1_ScrolA">#REF!</definedName>
    <definedName name="int">#REF!</definedName>
    <definedName name="IntFreeCred">#REF!</definedName>
    <definedName name="INTPUT">#REF!</definedName>
    <definedName name="INTPUTDATA">#REF!</definedName>
    <definedName name="IOI" hidden="1">{"'용역비'!$A$4:$C$8"}</definedName>
    <definedName name="IOIOIOIO" hidden="1">{#N/A,#N/A,FALSE,"표지목차"}</definedName>
    <definedName name="iouo" hidden="1">{#N/A,#N/A,FALSE,"배수2"}</definedName>
    <definedName name="ioup" hidden="1">{#N/A,#N/A,FALSE,"속도"}</definedName>
    <definedName name="IT">#REF!</definedName>
    <definedName name="ITNUM">#N/A</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l">'[70] 상부공통집계(총괄)'!$L$223</definedName>
    <definedName name="iuu">#REF!</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W">#REF!</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_형옹벽측구_수량집계">#REF!</definedName>
    <definedName name="j1_e">#REF!</definedName>
    <definedName name="j1_ea">#REF!</definedName>
    <definedName name="JACK">#REF!</definedName>
    <definedName name="jack_ea">#REF!</definedName>
    <definedName name="JACK50TON">[92]가시설수량!$AE$203</definedName>
    <definedName name="JBG" hidden="1">#REF!</definedName>
    <definedName name="JBGS" hidden="1">#REF!</definedName>
    <definedName name="JH">#REF!</definedName>
    <definedName name="jhjg" hidden="1">{#N/A,#N/A,FALSE,"조골재"}</definedName>
    <definedName name="jhjh" hidden="1">{#N/A,#N/A,FALSE,"표지목차"}</definedName>
    <definedName name="jhjhjh" hidden="1">#REF!</definedName>
    <definedName name="jhk">'[70] 상부공통집계(총괄)'!$D$33</definedName>
    <definedName name="JHY">[0]!JHY</definedName>
    <definedName name="JHYK">[93]단위중량!#REF!</definedName>
    <definedName name="JHYKI">[93]단위중량!#REF!</definedName>
    <definedName name="JHYKIN">[93]단위중량!#REF!</definedName>
    <definedName name="JHYKING">[0]!JHYKING</definedName>
    <definedName name="JHYKING1">[93]단위중량!#REF!</definedName>
    <definedName name="JHYKING10">[93]단위중량!#REF!</definedName>
    <definedName name="JHYKING2">[93]단위중량!#REF!</definedName>
    <definedName name="JHYKING3">[93]단위중량!#REF!</definedName>
    <definedName name="JHYKING4">[93]단위중량!#REF!</definedName>
    <definedName name="JHYKING5">[93]단위중량!#REF!</definedName>
    <definedName name="JHYKING6">[93]단위중량!#REF!</definedName>
    <definedName name="JHYKING7">[93]단위중량!#REF!</definedName>
    <definedName name="JHYKING8">[93]단위중량!#REF!</definedName>
    <definedName name="JHYKING9">[93]단위중량!#REF!</definedName>
    <definedName name="JHYY">[0]!JHYY</definedName>
    <definedName name="jiejoi" hidden="1">{"'제10장(표)'!$A$5:$L$10"}</definedName>
    <definedName name="JIHO">#REF!</definedName>
    <definedName name="jii" hidden="1">{#N/A,#N/A,FALSE,"골재소요량";#N/A,#N/A,FALSE,"골재소요량"}</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'[94]ABUT수량-A1'!$T$25</definedName>
    <definedName name="JJJJJGH">'[70] 상부공통집계(총괄)'!$L$224</definedName>
    <definedName name="JJJJJJ" hidden="1">#REF!</definedName>
    <definedName name="jjk" hidden="1">{#N/A,#N/A,FALSE,"조골재"}</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H">'[70] 상부공통집계(총괄)'!$H$204</definedName>
    <definedName name="JKHK">'[70] 상부공통집계(총괄)'!$H$205</definedName>
    <definedName name="jkjk"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JKJKJKJK" hidden="1">{#N/A,#N/A,FALSE,"포장1";#N/A,#N/A,FALSE,"포장1"}</definedName>
    <definedName name="JL">#REF!</definedName>
    <definedName name="JOINT">#REF!</definedName>
    <definedName name="Joint3">[95]입력DATA!#REF!</definedName>
    <definedName name="Joint4">[95]입력DATA!#REF!</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T">#REF!</definedName>
    <definedName name="juju" hidden="1">#REF!</definedName>
    <definedName name="JYH">#REF!</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hidden="1">{#N/A,#N/A,FALSE,"조골재"}</definedName>
    <definedName name="J형측구" hidden="1">{#N/A,#N/A,FALSE,"토공2"}</definedName>
    <definedName name="K">#REF!</definedName>
    <definedName name="K_PR">#REF!</definedName>
    <definedName name="KA">[96]MOTOR!$B$61:$E$68</definedName>
    <definedName name="kaa">#REF!</definedName>
    <definedName name="KAD">#REF!</definedName>
    <definedName name="KAE">#REF!</definedName>
    <definedName name="KAED">#REF!</definedName>
    <definedName name="KAES">#REF!</definedName>
    <definedName name="KANG1">#REF!</definedName>
    <definedName name="KANG2">#REF!</definedName>
    <definedName name="KAS">#REF!</definedName>
    <definedName name="Ka일">#REF!</definedName>
    <definedName name="Ka투">#REF!</definedName>
    <definedName name="KB">'[97]3련 BOX'!#REF!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H">[46]설계조건!#REF!</definedName>
    <definedName name="KH.1">'[97]3련 BOX'!#REF!</definedName>
    <definedName name="KHE">#REF!</definedName>
    <definedName name="khl" hidden="1">{#N/A,#N/A,FALSE,"2~8번"}</definedName>
    <definedName name="KHN">#REF!</definedName>
    <definedName name="kiui">'[70] 상부공통집계(총괄)'!$L$222</definedName>
    <definedName name="kj" hidden="1">{#N/A,#N/A,FALSE,"운반시간"}</definedName>
    <definedName name="kjj" hidden="1">{#N/A,#N/A,FALSE,"조골재"}</definedName>
    <definedName name="KK">#REF!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'[98]ABUT수량-A1'!$T$25</definedName>
    <definedName name="KKK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k" hidden="1">[99]날개벽수량표!#REF!</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#REF!</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 hidden="1">{#N/A,#N/A,FALSE,"단가표지"}</definedName>
    <definedName name="klkkk" hidden="1">[100]날개벽수량표!#REF!</definedName>
    <definedName name="klkl">[0]!BlankMacro1</definedName>
    <definedName name="KLLKLKLK" hidden="1">{#N/A,#N/A,FALSE,"포장2"}</definedName>
    <definedName name="KMP">#REF!</definedName>
    <definedName name="knj" hidden="1">{#N/A,#N/A,FALSE,"혼합골재"}</definedName>
    <definedName name="KO">#REF!</definedName>
    <definedName name="KOREA">#REF!</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VO">#REF!</definedName>
    <definedName name="kytjnjr" hidden="1">{#N/A,#N/A,FALSE,"토공2"}</definedName>
    <definedName name="L">#REF!</definedName>
    <definedName name="l.jk">'[70] 상부공통집계(총괄)'!$L$224</definedName>
    <definedName name="L_1">#REF!</definedName>
    <definedName name="l1_ea">#REF!</definedName>
    <definedName name="L10L">#REF!</definedName>
    <definedName name="L1A1P">#REF!</definedName>
    <definedName name="l1a1t">#REF!</definedName>
    <definedName name="l1a2p">#REF!</definedName>
    <definedName name="l1a2t">#REF!</definedName>
    <definedName name="L1F">[101]FOOTING단면력!#REF!</definedName>
    <definedName name="L1L">#REF!</definedName>
    <definedName name="L1S">#REF!</definedName>
    <definedName name="L2A1P">#REF!</definedName>
    <definedName name="l2a1t">#REF!</definedName>
    <definedName name="l2a2p">#REF!</definedName>
    <definedName name="l2a2t">#REF!</definedName>
    <definedName name="L2L">#REF!</definedName>
    <definedName name="L2S">#REF!</definedName>
    <definedName name="L3A1P">#REF!</definedName>
    <definedName name="l3a1t">#REF!</definedName>
    <definedName name="l3a2p">#REF!</definedName>
    <definedName name="l3a2t">#REF!</definedName>
    <definedName name="L3L">#REF!</definedName>
    <definedName name="L3LC">#REF!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LC">#REF!</definedName>
    <definedName name="L5S">#REF!</definedName>
    <definedName name="L6A1P">#REF!</definedName>
    <definedName name="l6a1t">#REF!</definedName>
    <definedName name="l6a2p">#REF!</definedName>
    <definedName name="l6a2t">#REF!</definedName>
    <definedName name="L6L">#REF!</definedName>
    <definedName name="L6LC">#REF!</definedName>
    <definedName name="L7L">#REF!</definedName>
    <definedName name="L7LC">#REF!</definedName>
    <definedName name="L8L">#REF!</definedName>
    <definedName name="L8LC">#REF!</definedName>
    <definedName name="L9L">#REF!</definedName>
    <definedName name="LA">#REF!</definedName>
    <definedName name="LA1P">#REF!</definedName>
    <definedName name="la1t">#REF!</definedName>
    <definedName name="la2p">#REF!</definedName>
    <definedName name="la2t">#REF!</definedName>
    <definedName name="lab">[54]노임단가!$I$25</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T">#REF!</definedName>
    <definedName name="LB">[71]말뚝지지력산정!$L$22</definedName>
    <definedName name="LBOX1">#REF!</definedName>
    <definedName name="LBOX2">#REF!</definedName>
    <definedName name="LC">#REF!</definedName>
    <definedName name="LCC">'[51]도장수량(하1)'!#REF!</definedName>
    <definedName name="LCL">#REF!</definedName>
    <definedName name="Lclb">#REF!</definedName>
    <definedName name="LD">#REF!</definedName>
    <definedName name="Len">#REF!</definedName>
    <definedName name="LF">#REF!</definedName>
    <definedName name="LH">#REF!</definedName>
    <definedName name="LH.4">#REF!</definedName>
    <definedName name="LH.7">#REF!</definedName>
    <definedName name="LHMP">#REF!</definedName>
    <definedName name="LHSP">#REF!</definedName>
    <definedName name="li" hidden="1">{"'용역비'!$A$4:$C$8"}</definedName>
    <definedName name="lijop" hidden="1">{#N/A,#N/A,FALSE,"배수1"}</definedName>
    <definedName name="list01">#REF!</definedName>
    <definedName name="list02">#REF!</definedName>
    <definedName name="list03">#REF!</definedName>
    <definedName name="list04">#REF!</definedName>
    <definedName name="list05">#REF!</definedName>
    <definedName name="list06">#REF!</definedName>
    <definedName name="ListItem01">#REF!</definedName>
    <definedName name="ListItem02">#REF!</definedName>
    <definedName name="ListItem03">#REF!</definedName>
    <definedName name="ListItem04">#REF!</definedName>
    <definedName name="ListItem05">#REF!</definedName>
    <definedName name="ListItem06">#REF!</definedName>
    <definedName name="ListItem07">#REF!</definedName>
    <definedName name="ListItem08">#REF!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ㅏㅎ" localSheetId="0" hidden="1">{#N/A,#N/A,FALSE,"2~8번"}</definedName>
    <definedName name="ljkㅏㅎ" localSheetId="2" hidden="1">{#N/A,#N/A,FALSE,"2~8번"}</definedName>
    <definedName name="ljkㅏㅎ" localSheetId="1" hidden="1">{#N/A,#N/A,FALSE,"2~8번"}</definedName>
    <definedName name="ljkㅏㅎ" hidden="1">{#N/A,#N/A,FALSE,"2~8번"}</definedName>
    <definedName name="lks">[0]!lks</definedName>
    <definedName name="LKSS">[0]!LKSS</definedName>
    <definedName name="LL">#REF!</definedName>
    <definedName name="LL0">#REF!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E">#N/A</definedName>
    <definedName name="LLFO">#REF!</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'[94]ABUT수량-A1'!$T$25</definedName>
    <definedName name="llllll">#REF!</definedName>
    <definedName name="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llllllllllllll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llllllllllllllllllllllllllllllllllllllll"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o" hidden="1">{#N/A,#N/A,FALSE,"2~8번"}</definedName>
    <definedName name="LONG">#REF!</definedName>
    <definedName name="Lot">#REF!</definedName>
    <definedName name="LotNumbering">#REF!</definedName>
    <definedName name="LotTF">#REF!</definedName>
    <definedName name="LPI">#REF!</definedName>
    <definedName name="LS">#REF!</definedName>
    <definedName name="ls_ea">#REF!</definedName>
    <definedName name="LSA">#REF!</definedName>
    <definedName name="LSD">#REF!</definedName>
    <definedName name="LSE">'[51]도장수량(하1)'!#REF!</definedName>
    <definedName name="LSH">#REF!</definedName>
    <definedName name="LST">#REF!</definedName>
    <definedName name="LT">#REF!</definedName>
    <definedName name="LT_T1">#REF!</definedName>
    <definedName name="LTL">#REF!</definedName>
    <definedName name="LTMP">#REF!</definedName>
    <definedName name="LTSP">#REF!</definedName>
    <definedName name="Lu">#REF!</definedName>
    <definedName name="LW0">#REF!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형">#REF!</definedName>
    <definedName name="L형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이음부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이음부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이음부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형측구">[102]!수식입력매크로</definedName>
    <definedName name="m" hidden="1">#REF!</definedName>
    <definedName name="M_EF">#REF!</definedName>
    <definedName name="M_pl1">#REF!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o1">[103]!Macro1</definedName>
    <definedName name="Macro10">[104]!Macro10</definedName>
    <definedName name="Macro12">[104]!Macro12</definedName>
    <definedName name="Macro13">[104]!Macro13</definedName>
    <definedName name="Macro14">[104]!Macro14</definedName>
    <definedName name="Macro2">[104]!Macro2</definedName>
    <definedName name="Macro5">[104]!Macro5</definedName>
    <definedName name="Macro6">[104]!Macro6</definedName>
    <definedName name="Macro7">[104]!Macro7</definedName>
    <definedName name="Macro8">[104]!Macro8</definedName>
    <definedName name="Macro9">[104]!Macro9</definedName>
    <definedName name="MAGAM">#REF!</definedName>
    <definedName name="MaH">#REF!</definedName>
    <definedName name="MARGINPLAN">#REF!</definedName>
    <definedName name="MARGINPROJ">#REF!</definedName>
    <definedName name="MASS">#REF!</definedName>
    <definedName name="MB.1">#REF!</definedName>
    <definedName name="MB.2">#REF!</definedName>
    <definedName name="Mc3Span">#REF!</definedName>
    <definedName name="MCB">#REF!</definedName>
    <definedName name="MCH">#REF!</definedName>
    <definedName name="MCON">#REF!</definedName>
    <definedName name="MD">#REF!</definedName>
    <definedName name="MDATA">[58]재료비!$A$3:$L$197</definedName>
    <definedName name="MH">#REF!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jhm">'[70] 상부공통집계(총괄)'!$H$204</definedName>
    <definedName name="mjmj" hidden="1">#REF!</definedName>
    <definedName name="MKEY" hidden="1">#REF!</definedName>
    <definedName name="mm" localSheetId="0" hidden="1">{#N/A,#N/A,TRUE,"토적및재료집계";#N/A,#N/A,TRUE,"토적및재료집계";#N/A,#N/A,TRUE,"단위량"}</definedName>
    <definedName name="mm" localSheetId="2" hidden="1">{#N/A,#N/A,TRUE,"토적및재료집계";#N/A,#N/A,TRUE,"토적및재료집계";#N/A,#N/A,TRUE,"단위량"}</definedName>
    <definedName name="mm" localSheetId="1" hidden="1">{#N/A,#N/A,TRUE,"토적및재료집계";#N/A,#N/A,TRUE,"토적및재료집계";#N/A,#N/A,TRUE,"단위량"}</definedName>
    <definedName name="mm" hidden="1">{#N/A,#N/A,TRUE,"토적및재료집계";#N/A,#N/A,TRUE,"토적및재료집계";#N/A,#N/A,TRUE,"단위량"}</definedName>
    <definedName name="MMM"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mmmmmmmmmm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MO">#REF!</definedName>
    <definedName name="MONEY">#REF!,#REF!</definedName>
    <definedName name="month">[59]근태계획서!$D$5</definedName>
    <definedName name="MOO">[105]우각부보강!#REF!</definedName>
    <definedName name="MOR10L">[47]INPUT!#REF!</definedName>
    <definedName name="MOR10R">[47]INPUT!#REF!</definedName>
    <definedName name="MOR3L">[47]INPUT!#REF!</definedName>
    <definedName name="MOR3R">[47]INPUT!#REF!</definedName>
    <definedName name="MOR4L">[47]INPUT!#REF!</definedName>
    <definedName name="MOR4R">[47]INPUT!#REF!</definedName>
    <definedName name="MOR5L">[47]INPUT!#REF!</definedName>
    <definedName name="MOR5R">[47]INPUT!#REF!</definedName>
    <definedName name="MOR6L">[47]INPUT!#REF!</definedName>
    <definedName name="MOR6R">[47]INPUT!#REF!</definedName>
    <definedName name="MOR7L">[47]INPUT!#REF!</definedName>
    <definedName name="MOR7R">[47]INPUT!#REF!</definedName>
    <definedName name="MOR8L">[47]INPUT!#REF!</definedName>
    <definedName name="MOR8R">[47]INPUT!#REF!</definedName>
    <definedName name="MOR9L">[47]INPUT!#REF!</definedName>
    <definedName name="MOR9R">[47]INPUT!#REF!</definedName>
    <definedName name="MOVE1">[106]자압1!$B$1:$B$59,[106]자압1!$D$1:$E$59</definedName>
    <definedName name="MOVE2">[106]자압1!$B$1:$B$38,[106]자압1!$D$1:$E$38</definedName>
    <definedName name="MOVE3">[106]자압1!$B$1:$B$68,[106]자압1!$D$1:$E$68</definedName>
    <definedName name="MOVE4">[106]자압1!$C$5:$C$70,[106]자압1!$E$4:$E$70,[106]자압1!$C$4,[106]자압1!$C$4:$C$5</definedName>
    <definedName name="MRD">#REF!</definedName>
    <definedName name="MRL">#REF!</definedName>
    <definedName name="MS_H1">#REF!</definedName>
    <definedName name="MS_H2">#REF!</definedName>
    <definedName name="MS_L1">#REF!</definedName>
    <definedName name="MS_L2">#REF!</definedName>
    <definedName name="MS_L3">#REF!</definedName>
    <definedName name="msb">[54]노임단가!$AH$23</definedName>
    <definedName name="msh">[54]노임단가!$AH$19</definedName>
    <definedName name="msm">[54]노임단가!$AH$21</definedName>
    <definedName name="MT">#REF!</definedName>
    <definedName name="MT_T">#REF!</definedName>
    <definedName name="MT_T2">#REF!</definedName>
    <definedName name="MTB">#REF!</definedName>
    <definedName name="MTBN">#REF!</definedName>
    <definedName name="MTD">#REF!</definedName>
    <definedName name="MTL">#REF!</definedName>
    <definedName name="MTLN">#REF!</definedName>
    <definedName name="MU">#REF!</definedName>
    <definedName name="MU_E">#REF!</definedName>
    <definedName name="MUO_REA">#REF!</definedName>
    <definedName name="MUO_TOE">#REF!</definedName>
    <definedName name="musu">#REF!</definedName>
    <definedName name="MX">#REF!</definedName>
    <definedName name="MYB.1">#REF!</definedName>
    <definedName name="MYB.2">#REF!</definedName>
    <definedName name="MYH">#REF!</definedName>
    <definedName name="MZ">#REF!</definedName>
    <definedName name="M당무게">[107]DATE!$E$24:$E$85</definedName>
    <definedName name="n" hidden="1">#REF!</definedName>
    <definedName name="N_C">#REF!</definedName>
    <definedName name="N_Q">#REF!</definedName>
    <definedName name="N_R">#REF!</definedName>
    <definedName name="N1A">#REF!</definedName>
    <definedName name="N1D">#REF!</definedName>
    <definedName name="N1S">#REF!</definedName>
    <definedName name="N2S">#REF!</definedName>
    <definedName name="N3S">#REF!</definedName>
    <definedName name="NA">#REF!</definedName>
    <definedName name="NC">'[51]도장수량(하1)'!#REF!</definedName>
    <definedName name="Nca">#REF!</definedName>
    <definedName name="Ncd">#REF!</definedName>
    <definedName name="ND">#REF!</definedName>
    <definedName name="NDO">#REF!</definedName>
    <definedName name="NE">#REF!</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#N/A</definedName>
    <definedName name="NEWNAME" hidden="1">{#N/A,#N/A,FALSE,"CCTV"}</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M">#REF!</definedName>
    <definedName name="NL">#REF!</definedName>
    <definedName name="NN">#REF!</definedName>
    <definedName name="nnhnhd" hidden="1">#REF!</definedName>
    <definedName name="NNN">#REF!</definedName>
    <definedName name="NNNN">'[108]ABUT수량-A1'!$T$25</definedName>
    <definedName name="NOFS">[46]설계조건!$F$35</definedName>
    <definedName name="NOT">#REF!</definedName>
    <definedName name="NOTCH">#REF!</definedName>
    <definedName name="NP">#REF!</definedName>
    <definedName name="NPI">#REF!</definedName>
    <definedName name="NPZ">#REF!</definedName>
    <definedName name="NQA">[46]설계조건!$K$43</definedName>
    <definedName name="NQFS">[46]설계조건!$L$35</definedName>
    <definedName name="NSA">#REF!</definedName>
    <definedName name="NSC">'[51]도장수량(하1)'!#REF!</definedName>
    <definedName name="NSD">#REF!</definedName>
    <definedName name="NSE">'[51]도장수량(하1)'!#REF!</definedName>
    <definedName name="NSFS">[46]설계조건!$I$35</definedName>
    <definedName name="NSH">#REF!</definedName>
    <definedName name="NSO">#REF!</definedName>
    <definedName name="NSP">#REF!</definedName>
    <definedName name="NST">#REF!</definedName>
    <definedName name="NSV">#REF!</definedName>
    <definedName name="n이">#REF!</definedName>
    <definedName name="n이_1">#REF!</definedName>
    <definedName name="n이_2">#REF!</definedName>
    <definedName name="n일">#REF!</definedName>
    <definedName name="N치">#REF!</definedName>
    <definedName name="O">#REF!</definedName>
    <definedName name="o_m">#REF!</definedName>
    <definedName name="º¸Ce">#REF!</definedName>
    <definedName name="º¸Çè">#REF!</definedName>
    <definedName name="oi8uip" hidden="1">{#N/A,#N/A,FALSE,"이정표"}</definedName>
    <definedName name="OIL" hidden="1">{"'용역비'!$A$4:$C$8"}</definedName>
    <definedName name="oiuyo" hidden="1">{#N/A,#N/A,FALSE,"부대1"}</definedName>
    <definedName name="ok" hidden="1">{#N/A,#N/A,FALSE,"2~8번"}</definedName>
    <definedName name="one">[59]버스운행안내!$C$8</definedName>
    <definedName name="OOO"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oooo">'[45]ABUT수량-A1'!$T$25</definedName>
    <definedName name="ooooooooooooooooooooo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OP">#REF!</definedName>
    <definedName name="OPOP" hidden="1">[109]수량산출!#REF!</definedName>
    <definedName name="OPP" hidden="1">#REF!</definedName>
    <definedName name="OPPP" hidden="1">[110]수량산출!$A$3:$H$8539</definedName>
    <definedName name="ouio" hidden="1">{#N/A,#N/A,FALSE,"부대2"}</definedName>
    <definedName name="OUTPUT">#REF!</definedName>
    <definedName name="OVERLAY" hidden="1">{#N/A,#N/A,FALSE,"2~8번"}</definedName>
    <definedName name="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S.C.BEAM">#REF!</definedName>
    <definedName name="p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_A">#REF!</definedName>
    <definedName name="P_D">#REF!</definedName>
    <definedName name="P_E">#REF!</definedName>
    <definedName name="P_H2">'[82]기둥(원형)'!#REF!</definedName>
    <definedName name="p_m">#REF!</definedName>
    <definedName name="P10TL">[47]INPUT!#REF!</definedName>
    <definedName name="P10TR">[47]INPUT!#REF!</definedName>
    <definedName name="P1X">#REF!</definedName>
    <definedName name="P1Z">#REF!</definedName>
    <definedName name="P2X">#REF!</definedName>
    <definedName name="P2Z">#REF!</definedName>
    <definedName name="P3TL">[47]INPUT!#REF!</definedName>
    <definedName name="P3TR">[47]INPUT!#REF!</definedName>
    <definedName name="P4TL">[47]INPUT!#REF!</definedName>
    <definedName name="P4TR">[47]INPUT!#REF!</definedName>
    <definedName name="P5TL">[47]INPUT!#REF!</definedName>
    <definedName name="P5TR">[47]INPUT!#REF!</definedName>
    <definedName name="P6TL">[47]INPUT!#REF!</definedName>
    <definedName name="P6TR">[47]INPUT!#REF!</definedName>
    <definedName name="P7TL">[47]INPUT!#REF!</definedName>
    <definedName name="P7TR">[47]INPUT!#REF!</definedName>
    <definedName name="P8TL">[47]INPUT!#REF!</definedName>
    <definedName name="P8TR">[47]INPUT!#REF!</definedName>
    <definedName name="P9TL">[47]INPUT!#REF!</definedName>
    <definedName name="P9TR">[47]INPUT!#REF!</definedName>
    <definedName name="Pa">#REF!</definedName>
    <definedName name="packer">#REF!</definedName>
    <definedName name="pae">#REF!</definedName>
    <definedName name="PARAHP">#REF!</definedName>
    <definedName name="PARR">#REF!</definedName>
    <definedName name="PARR1">#REF!</definedName>
    <definedName name="PARR2">#REF!</definedName>
    <definedName name="PARR3">#REF!</definedName>
    <definedName name="PARR4">#REF!</definedName>
    <definedName name="PARR5">#REF!</definedName>
    <definedName name="PART2" hidden="1">{"'용역비'!$A$4:$C$8"}</definedName>
    <definedName name="PAT" hidden="1">{#N/A,#N/A,FALSE,"Sheet1"}</definedName>
    <definedName name="pa삼">#REF!</definedName>
    <definedName name="Pa오">#REF!</definedName>
    <definedName name="PB">#REF!</definedName>
    <definedName name="PBB">#REF!</definedName>
    <definedName name="PC">#REF!</definedName>
    <definedName name="PC_BEAM">#REF!</definedName>
    <definedName name="PCEN">#REF!</definedName>
    <definedName name="PCO">#REF!</definedName>
    <definedName name="PD">#REF!</definedName>
    <definedName name="pdh">#REF!</definedName>
    <definedName name="PDIA">#REF!</definedName>
    <definedName name="PDIST">[46]설계조건!$L$10</definedName>
    <definedName name="pdv">#REF!</definedName>
    <definedName name="PE">#REF!</definedName>
    <definedName name="PEA">#REF!</definedName>
    <definedName name="ped">#REF!</definedName>
    <definedName name="PEL">#REF!</definedName>
    <definedName name="PersonSelectionRange">#REF!</definedName>
    <definedName name="PES">#REF!</definedName>
    <definedName name="pe빗물받이" hidden="1">{#N/A,#N/A,FALSE,"현장 NCR 분석";#N/A,#N/A,FALSE,"현장품질감사";#N/A,#N/A,FALSE,"현장품질감사"}</definedName>
    <definedName name="PF">#REF!</definedName>
    <definedName name="PFD">#REF!</definedName>
    <definedName name="PFO">[111]BOX!#REF!</definedName>
    <definedName name="PG">#REF!</definedName>
    <definedName name="PH">#REF!</definedName>
    <definedName name="PHG">#REF!</definedName>
    <definedName name="PI">[112]본체!#REF!</definedName>
    <definedName name="pi_e">#REF!</definedName>
    <definedName name="pi_ea">#REF!</definedName>
    <definedName name="PIB">#REF!</definedName>
    <definedName name="PIBA">[46]설계조건!$I$29</definedName>
    <definedName name="PIBO">[46]설계조건!$M$29</definedName>
    <definedName name="piece">#REF!</definedName>
    <definedName name="PILE">#REF!</definedName>
    <definedName name="pile_s">[71]말뚝지지력산정!$F$116</definedName>
    <definedName name="PILEA">#REF!</definedName>
    <definedName name="PILED10L">[47]INPUT!#REF!</definedName>
    <definedName name="PILED10R">[47]INPUT!#REF!</definedName>
    <definedName name="PILED3L">[47]INPUT!#REF!</definedName>
    <definedName name="PILED3R">[47]INPUT!#REF!</definedName>
    <definedName name="PILED4L">[47]INPUT!#REF!</definedName>
    <definedName name="PILED4R">[47]INPUT!#REF!</definedName>
    <definedName name="PILED5L">[47]INPUT!#REF!</definedName>
    <definedName name="PILED5R">[47]INPUT!#REF!</definedName>
    <definedName name="PILED6L">[47]INPUT!#REF!</definedName>
    <definedName name="PILED6R">[47]INPUT!#REF!</definedName>
    <definedName name="PILED7L">[47]INPUT!#REF!</definedName>
    <definedName name="PILED7R">[47]INPUT!#REF!</definedName>
    <definedName name="PILED8L">[47]INPUT!#REF!</definedName>
    <definedName name="PILED8R">[47]INPUT!#REF!</definedName>
    <definedName name="PILED9L">[47]INPUT!#REF!</definedName>
    <definedName name="PILED9R">[47]INPUT!#REF!</definedName>
    <definedName name="PILEL">#REF!</definedName>
    <definedName name="PILET10L">[47]INPUT!#REF!</definedName>
    <definedName name="PILET10R">[47]INPUT!#REF!</definedName>
    <definedName name="PILET3L">[47]INPUT!#REF!</definedName>
    <definedName name="PILET3R">[47]INPUT!#REF!</definedName>
    <definedName name="PILET4L">[47]INPUT!#REF!</definedName>
    <definedName name="PILET4R">[47]INPUT!#REF!</definedName>
    <definedName name="PILET5L">[47]INPUT!#REF!</definedName>
    <definedName name="PILET5R">[47]INPUT!#REF!</definedName>
    <definedName name="PILET6L">[47]INPUT!#REF!</definedName>
    <definedName name="PILET6R">[47]INPUT!#REF!</definedName>
    <definedName name="PILET7L">[47]INPUT!#REF!</definedName>
    <definedName name="PILET7R">[47]INPUT!#REF!</definedName>
    <definedName name="PILET8L">[47]INPUT!#REF!</definedName>
    <definedName name="PILET8R">[47]INPUT!#REF!</definedName>
    <definedName name="PILET9L">[47]INPUT!#REF!</definedName>
    <definedName name="PILET9R">[47]INPUT!#REF!</definedName>
    <definedName name="PILEZ">#REF!</definedName>
    <definedName name="PILE규격">#REF!</definedName>
    <definedName name="pile길이">#REF!</definedName>
    <definedName name="PIM">'[113]3.바닥판설계'!#REF!</definedName>
    <definedName name="PIPE40">#REF!</definedName>
    <definedName name="PIS">#REF!</definedName>
    <definedName name="PJ">#REF!</definedName>
    <definedName name="PK">#REF!</definedName>
    <definedName name="PL">[56]교각1!#REF!</definedName>
    <definedName name="plh">#REF!</definedName>
    <definedName name="plv">#REF!</definedName>
    <definedName name="PM">#REF!</definedName>
    <definedName name="PN">[56]교각1!#REF!</definedName>
    <definedName name="PO">#REF!</definedName>
    <definedName name="popo" hidden="1">#REF!</definedName>
    <definedName name="POT_BEARING">#REF!</definedName>
    <definedName name="PP" hidden="1">{#N/A,#N/A,TRUE,"토적및재료집계";#N/A,#N/A,TRUE,"토적및재료집계";#N/A,#N/A,TRUE,"단위량"}</definedName>
    <definedName name="PP_1" hidden="1">{#N/A,#N/A,TRUE,"토적및재료집계";#N/A,#N/A,TRUE,"토적및재료집계";#N/A,#N/A,TRUE,"단위량"}</definedName>
    <definedName name="PP_2" hidden="1">{#N/A,#N/A,TRUE,"토적및재료집계";#N/A,#N/A,TRUE,"토적및재료집계";#N/A,#N/A,TRUE,"단위량"}</definedName>
    <definedName name="PP_3" hidden="1">{#N/A,#N/A,TRUE,"토적및재료집계";#N/A,#N/A,TRUE,"토적및재료집계";#N/A,#N/A,TRUE,"단위량"}</definedName>
    <definedName name="PPP" hidden="1">{#N/A,#N/A,TRUE,"토적및재료집계";#N/A,#N/A,TRUE,"토적및재료집계";#N/A,#N/A,TRUE,"단위량"}</definedName>
    <definedName name="PPP_1" hidden="1">{#N/A,#N/A,TRUE,"토적및재료집계";#N/A,#N/A,TRUE,"토적및재료집계";#N/A,#N/A,TRUE,"단위량"}</definedName>
    <definedName name="PPP_2" hidden="1">{#N/A,#N/A,TRUE,"토적및재료집계";#N/A,#N/A,TRUE,"토적및재료집계";#N/A,#N/A,TRUE,"단위량"}</definedName>
    <definedName name="PPP_3" hidden="1">{#N/A,#N/A,TRUE,"토적및재료집계";#N/A,#N/A,TRUE,"토적및재료집계";#N/A,#N/A,TRUE,"단위량"}</definedName>
    <definedName name="PPPP">#REF!</definedName>
    <definedName name="ppppoi" hidden="1">#REF!</definedName>
    <definedName name="PPPPOPP" hidden="1">{#N/A,#N/A,TRUE,"토적및재료집계";#N/A,#N/A,TRUE,"토적및재료집계";#N/A,#N/A,TRUE,"단위량"}</definedName>
    <definedName name="ppppp">'[114]ABUT수량-A1'!$T$25</definedName>
    <definedName name="pppppo" hidden="1">#REF!</definedName>
    <definedName name="ppppp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Q">#REF!</definedName>
    <definedName name="Pr">#REF!</definedName>
    <definedName name="PRC">#REF!</definedName>
    <definedName name="PRDump">#REF!</definedName>
    <definedName name="prin">#REF!</definedName>
    <definedName name="PRINT">#REF!</definedName>
    <definedName name="_xlnm.Print_Area" localSheetId="8">'2.설계'!$A$1:$L$62</definedName>
    <definedName name="_xlnm.Print_Area" localSheetId="10">'8.교통성검토'!$A$1:$M$78</definedName>
    <definedName name="_xlnm.Print_Area" localSheetId="0">겉표지!$A$1:$AH$17</definedName>
    <definedName name="_xlnm.Print_Area" localSheetId="11">교통산근!$A$1:$Q$27</definedName>
    <definedName name="_xlnm.Print_Area" localSheetId="2">총괄!$A$1:$L$20</definedName>
    <definedName name="_xlnm.Print_Area" localSheetId="4">토질산근1!$A$1:$L$431</definedName>
    <definedName name="_xlnm.Print_Area" localSheetId="5">토질산근2!$A$1:$F$64</definedName>
    <definedName name="_xlnm.Print_Area" localSheetId="6">토질산근3!$A$1:$F$58</definedName>
    <definedName name="_xlnm.Print_Area" localSheetId="7">토질산근4!$A$1:$G$26</definedName>
    <definedName name="_xlnm.Print_Area">#REF!</definedName>
    <definedName name="PRINT_AREA_MI">#REF!</definedName>
    <definedName name="PRINT_AREA_MI1">#REF!</definedName>
    <definedName name="PRINT_TILIES">#REF!,#REF!,#REF!,#REF!,#REF!</definedName>
    <definedName name="PRINT_TILLES">[115]우수!$1:$3,[115]우수!$A:$D</definedName>
    <definedName name="print_tital">#REF!</definedName>
    <definedName name="print_title">#REF!</definedName>
    <definedName name="PRINT_TITLEN">#REF!</definedName>
    <definedName name="_xlnm.Print_Titles" localSheetId="8">'2.설계'!$2:$3</definedName>
    <definedName name="_xlnm.Print_Titles" localSheetId="3">'2.토질'!$1:$4</definedName>
    <definedName name="_xlnm.Print_Titles" localSheetId="10">'8.교통성검토'!$1:$3</definedName>
    <definedName name="_xlnm.Print_Titles" localSheetId="4">토질산근1!$1:$3</definedName>
    <definedName name="_xlnm.Print_Titles" localSheetId="5">토질산근2!$1:$2</definedName>
    <definedName name="_xlnm.Print_Titles" localSheetId="6">토질산근3!$1:$3</definedName>
    <definedName name="_xlnm.Print_Titles">#REF!</definedName>
    <definedName name="PRINT_TITLES_MI">#REF!</definedName>
    <definedName name="PRO">[111]BOX!#REF!</definedName>
    <definedName name="Projects">#REF!</definedName>
    <definedName name="PS">#REF!</definedName>
    <definedName name="psb">[54]노임단가!$AL$23</definedName>
    <definedName name="psh">[54]노임단가!$AL$19</definedName>
    <definedName name="psm">[54]노임단가!$AL$21</definedName>
    <definedName name="PSS">#REF!</definedName>
    <definedName name="PT">[56]교각1!#REF!</definedName>
    <definedName name="PTINT">[0]!PTINT</definedName>
    <definedName name="PTK">#REF!</definedName>
    <definedName name="PTT">#REF!</definedName>
    <definedName name="PU">#REF!</definedName>
    <definedName name="PUU">#REF!</definedName>
    <definedName name="PV">#REF!</definedName>
    <definedName name="PVC관">#REF!</definedName>
    <definedName name="PVI">#REF!</definedName>
    <definedName name="PVT">#REF!</definedName>
    <definedName name="PWP">#REF!</definedName>
    <definedName name="PWS">[13]교각계산!$G$108</definedName>
    <definedName name="PWW">#REF!</definedName>
    <definedName name="q" hidden="1">#REF!</definedName>
    <definedName name="q234562456" hidden="1">{"'용역비'!$A$4:$C$8"}</definedName>
    <definedName name="Q3WEE" hidden="1">{#N/A,#N/A,FALSE,"조골재"}</definedName>
    <definedName name="QA" hidden="1">{"'용역비'!$A$4:$C$8"}</definedName>
    <definedName name="QAE">#REF!</definedName>
    <definedName name="QAQA">'[98]ABUT수량-A1'!$T$25</definedName>
    <definedName name="QB">#REF!</definedName>
    <definedName name="QBB">#REF!</definedName>
    <definedName name="QBS">#REF!</definedName>
    <definedName name="qd">#REF!</definedName>
    <definedName name="qel">#REF!</definedName>
    <definedName name="qewq">'[70] 상부공통집계(총괄)'!$D$223</definedName>
    <definedName name="Qe앨">#REF!</definedName>
    <definedName name="Qfric">#REF!</definedName>
    <definedName name="QGGG">#REF!</definedName>
    <definedName name="qi">[8]설계조건!#REF!</definedName>
    <definedName name="QKQ" hidden="1">0</definedName>
    <definedName name="QKQH">#REF!</definedName>
    <definedName name="QKW">[116]내역서!$A$4:$G$1412</definedName>
    <definedName name="QL">[46]설계조건!$Y$28</definedName>
    <definedName name="QLQL">#REF!</definedName>
    <definedName name="QNNN">'[117]ABUT수량-A1'!$T$25</definedName>
    <definedName name="QOOO">'[45]ABUT수량-A1'!$T$25</definedName>
    <definedName name="qor" hidden="1">#REF!</definedName>
    <definedName name="qpp">'[118]tggwan(mac)'!$A:$A</definedName>
    <definedName name="qq" localSheetId="0" hidden="1">{#N/A,#N/A,FALSE,"단가표지"}</definedName>
    <definedName name="qq" localSheetId="2" hidden="1">{#N/A,#N/A,FALSE,"단가표지"}</definedName>
    <definedName name="qq" localSheetId="1" hidden="1">{#N/A,#N/A,FALSE,"단가표지"}</definedName>
    <definedName name="qq" hidden="1">{#N/A,#N/A,FALSE,"단가표지"}</definedName>
    <definedName name="qq_1" hidden="1">{#N/A,#N/A,FALSE,"단가표지"}</definedName>
    <definedName name="qq_2" hidden="1">{#N/A,#N/A,FALSE,"단가표지"}</definedName>
    <definedName name="qq_3" hidden="1">{#N/A,#N/A,FALSE,"단가표지"}</definedName>
    <definedName name="qqaa">'[45]ABUT수량-A1'!$T$25</definedName>
    <definedName name="QQBB">#REF!</definedName>
    <definedName name="qqq" hidden="1">#REF!</definedName>
    <definedName name="QQQQ">'[119]ABUT수량-A1'!$T$25</definedName>
    <definedName name="qqqqq" hidden="1">{#N/A,#N/A,FALSE,"골재소요량";#N/A,#N/A,FALSE,"골재소요량"}</definedName>
    <definedName name="qqqqqqqqq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qqqqqqqqqqq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QQWW">'[120]ABUT수량-A1'!$T$25</definedName>
    <definedName name="QRRR">'[121]tggwan(mac)'!$A:$A</definedName>
    <definedName name="qsdf" hidden="1">{"'Firr(선)'!$AS$1:$AY$62","'Firr(사)'!$AS$1:$AY$62","'Firr(회)'!$AS$1:$AY$62","'Firr(선)'!$L$1:$V$62","'Firr(사)'!$L$1:$V$62","'Firr(회)'!$L$1:$V$62"}</definedName>
    <definedName name="QTY">#N/A</definedName>
    <definedName name="QU">#REF!</definedName>
    <definedName name="qw" localSheetId="0" hidden="1">{#N/A,#N/A,FALSE,"단가표지"}</definedName>
    <definedName name="qw" localSheetId="2" hidden="1">{#N/A,#N/A,FALSE,"단가표지"}</definedName>
    <definedName name="qw" localSheetId="1" hidden="1">{#N/A,#N/A,FALSE,"단가표지"}</definedName>
    <definedName name="qw" hidden="1">{#N/A,#N/A,FALSE,"단가표지"}</definedName>
    <definedName name="qw_1" hidden="1">{#N/A,#N/A,FALSE,"단가표지"}</definedName>
    <definedName name="qw_2" hidden="1">{#N/A,#N/A,FALSE,"단가표지"}</definedName>
    <definedName name="qw_3" hidden="1">{#N/A,#N/A,FALSE,"단가표지"}</definedName>
    <definedName name="qwedsa" hidden="1">{#N/A,#N/A,FALSE,"2~8번"}</definedName>
    <definedName name="qwerqerwr" hidden="1">#REF!</definedName>
    <definedName name="QWERQWER" hidden="1">#REF!</definedName>
    <definedName name="QWERT" hidden="1">#REF!</definedName>
    <definedName name="QWQ" hidden="1">{#N/A,#N/A,FALSE,"배수2"}</definedName>
    <definedName name="QWQW">'[98]ABUT수량-A1'!$T$25</definedName>
    <definedName name="QWT">'[97]3련 BOX'!#REF!</definedName>
    <definedName name="qyk" hidden="1">{"'용역비'!$A$4:$C$8"}</definedName>
    <definedName name="q디">#REF!</definedName>
    <definedName name="q앨">#REF!</definedName>
    <definedName name="RA">#REF!</definedName>
    <definedName name="RAD">#REF!</definedName>
    <definedName name="rarasfsda" hidden="1">{#N/A,#N/A,FALSE,"이정표"}</definedName>
    <definedName name="rasfsafsafdsa" hidden="1">{#N/A,#N/A,FALSE,"조골재"}</definedName>
    <definedName name="RawAgencyPrice">#REF!</definedName>
    <definedName name="RB">#REF!</definedName>
    <definedName name="RBData">#REF!</definedName>
    <definedName name="RC_B">#REF!</definedName>
    <definedName name="RCC">#REF!</definedName>
    <definedName name="RD">[46]설계조건!#REF!</definedName>
    <definedName name="RE">#REF!</definedName>
    <definedName name="RecordCount">#REF!</definedName>
    <definedName name="_xlnm.Recorder">#REF!</definedName>
    <definedName name="REF_6">#REF!</definedName>
    <definedName name="REF_F">#REF!</definedName>
    <definedName name="REF_G">#REF!</definedName>
    <definedName name="REF_H">#REF!</definedName>
    <definedName name="REF_J">#REF!</definedName>
    <definedName name="REF_L">#REF!</definedName>
    <definedName name="REF_O">#REF!</definedName>
    <definedName name="REF_Q">#REF!</definedName>
    <definedName name="RERE" hidden="1">#REF!</definedName>
    <definedName name="rererere" hidden="1">#REF!</definedName>
    <definedName name="Reselects">#REF!</definedName>
    <definedName name="RF">BlankMacro1</definedName>
    <definedName name="RFT">'[70] 상부공통집계(총괄)'!$H$224</definedName>
    <definedName name="rfwfwfd">[122]설계예산서!#REF!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H.4">#REF!</definedName>
    <definedName name="RH.7">#REF!</definedName>
    <definedName name="rhf" hidden="1">#REF!</definedName>
    <definedName name="rhfwo">'[42]제출내역 (2)'!#REF!</definedName>
    <definedName name="rib_h">'[72]1.설계조건'!$Q$31</definedName>
    <definedName name="rib_n">'[72]1.설계조건'!$R$31</definedName>
    <definedName name="rib_t">'[72]1.설계조건'!$P$31</definedName>
    <definedName name="rib_uh">'[72]1.설계조건'!$Q$30</definedName>
    <definedName name="rib_un">'[72]1.설계조건'!$R$30</definedName>
    <definedName name="rib_ut">'[72]1.설계조건'!$P$30</definedName>
    <definedName name="risl" hidden="1">{#N/A,#N/A,FALSE,"속도"}</definedName>
    <definedName name="RJRJ">BlankMacro1</definedName>
    <definedName name="RJRKJRKJR">BlankMacro1</definedName>
    <definedName name="rkdkd" hidden="1">{#N/A,#N/A,FALSE,"2~8번"}</definedName>
    <definedName name="RKEKFKD">'[123]ABUT수량-A1'!$T$25</definedName>
    <definedName name="RKS" hidden="1">{#N/A,#N/A,FALSE,"이정표"}</definedName>
    <definedName name="rkss" hidden="1">{#N/A,#N/A,FALSE,"부대1"}</definedName>
    <definedName name="rksss" hidden="1">{#N/A,#N/A,FALSE,"부대2"}</definedName>
    <definedName name="rkssss" hidden="1">{#N/A,#N/A,FALSE,"속도"}</definedName>
    <definedName name="RL">BlankMacro1</definedName>
    <definedName name="RL1D">#REF!</definedName>
    <definedName name="RL2D">#REF!</definedName>
    <definedName name="RL3D">#REF!</definedName>
    <definedName name="RL4D">#REF!</definedName>
    <definedName name="RL5D">[13]교각계산!$K$98</definedName>
    <definedName name="RL6D">#REF!</definedName>
    <definedName name="RL7D">#REF!</definedName>
    <definedName name="RLA" hidden="1">{"'단계별시설공사비'!$A$3:$K$51"}</definedName>
    <definedName name="RLD">#REF!</definedName>
    <definedName name="RLTJD">BlankMacro1</definedName>
    <definedName name="Rl이">#REF!</definedName>
    <definedName name="Rl일">#REF!</definedName>
    <definedName name="rnwhwh" hidden="1">{#N/A,#N/A,FALSE,"구조2"}</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yalty" hidden="1">{#N/A,#N/A,FALSE,"Sheet1"}</definedName>
    <definedName name="RPE">#REF!</definedName>
    <definedName name="RR">'[124]2000전체분'!#REF!</definedName>
    <definedName name="RR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RRRR">#REF!</definedName>
    <definedName name="rrrrrr">#REF!</definedName>
    <definedName name="rrrrrrr" hidden="1">{"'정산내역서'!$A$1:$I$35","'정산서(절.성토부)'!$A$1:$Q$17","'정산서(교량부)'!$A$1:$Q$84","'총괄표'!$A$1:$M$12","'시행현황'!$A$1:$G$12","'표지'!$A$1:$N$27","'정산서(절.성토부)'!$A$3:$Q$7"}</definedName>
    <definedName name="RS">#REF!</definedName>
    <definedName name="rsaraf" hidden="1">{#N/A,#N/A,FALSE,"운반시간"}</definedName>
    <definedName name="rt">#REF!</definedName>
    <definedName name="RT_T1">#REF!</definedName>
    <definedName name="RTERTE" hidden="1">{#N/A,#N/A,FALSE,"조골재"}</definedName>
    <definedName name="RTGH" hidden="1">{"'용역비'!$A$4:$C$8"}</definedName>
    <definedName name="rth" hidden="1">{"'용역비'!$A$4:$C$8"}</definedName>
    <definedName name="RTR">[51]주형!#REF!</definedName>
    <definedName name="rtrtr" hidden="1">#REF!</definedName>
    <definedName name="RTS">[51]주형!#REF!</definedName>
    <definedName name="rtyu" hidden="1">{"'정산내역서'!$A$1:$I$35","'정산서(절.성토부)'!$A$1:$Q$17","'정산서(교량부)'!$A$1:$Q$84","'총괄표'!$A$1:$M$12","'시행현황'!$A$1:$G$12","'표지'!$A$1:$N$27","'정산서(절.성토부)'!$A$3:$Q$7"}</definedName>
    <definedName name="RW0">#REF!</definedName>
    <definedName name="rwe6vtd" hidden="1">{#N/A,#N/A,FALSE,"표지목차"}</definedName>
    <definedName name="rweq">'[70] 상부공통집계(총괄)'!$D$204</definedName>
    <definedName name="RWEQW">'[70] 상부공통집계(총괄)'!$D$36</definedName>
    <definedName name="ryescerfwe" hidden="1">{#N/A,#N/A,FALSE,"부대2"}</definedName>
    <definedName name="RYUIRYU" hidden="1">{"'용역비'!$A$4:$C$8"}</definedName>
    <definedName name="ryuk" hidden="1">{"'용역비'!$A$4:$C$8"}</definedName>
    <definedName name="S">#REF!</definedName>
    <definedName name="S_1">#REF!</definedName>
    <definedName name="s_2">#REF!</definedName>
    <definedName name="S_BB">#REF!</definedName>
    <definedName name="S_BU">#REF!</definedName>
    <definedName name="S_CHI">#REF!</definedName>
    <definedName name="S_EF">#REF!</definedName>
    <definedName name="S_L">#REF!</definedName>
    <definedName name="S_PI">#REF!</definedName>
    <definedName name="S_PI2">#REF!</definedName>
    <definedName name="S_TON">#REF!</definedName>
    <definedName name="S10FL">[12]INPUT!#REF!</definedName>
    <definedName name="S10FR">[12]INPUT!#REF!</definedName>
    <definedName name="S10L">[12]INPUT!#REF!</definedName>
    <definedName name="S10R">[12]INPUT!#REF!</definedName>
    <definedName name="S10RL">[12]INPUT!#REF!</definedName>
    <definedName name="S10RR">[12]INPUT!#REF!</definedName>
    <definedName name="S10TL">[47]INPUT!#REF!</definedName>
    <definedName name="S10TR">[47]INPUT!#REF!</definedName>
    <definedName name="S2L">#REF!</definedName>
    <definedName name="S3FL">[12]INPUT!#REF!</definedName>
    <definedName name="S3FR">[12]INPUT!#REF!</definedName>
    <definedName name="S3L">[12]INPUT!#REF!</definedName>
    <definedName name="S3R">[12]INPUT!#REF!</definedName>
    <definedName name="S3RL">[12]INPUT!#REF!</definedName>
    <definedName name="S3RR">[12]INPUT!#REF!</definedName>
    <definedName name="S3TL">[47]INPUT!#REF!</definedName>
    <definedName name="S3TR">[47]INPUT!#REF!</definedName>
    <definedName name="S4FL">[12]INPUT!#REF!</definedName>
    <definedName name="S4FR">[12]INPUT!#REF!</definedName>
    <definedName name="S4L">[12]INPUT!#REF!</definedName>
    <definedName name="S4R">[12]INPUT!#REF!</definedName>
    <definedName name="S4RL">[12]INPUT!#REF!</definedName>
    <definedName name="S4RR">[12]INPUT!#REF!</definedName>
    <definedName name="S4TL">[47]INPUT!#REF!</definedName>
    <definedName name="S4TR">[47]INPUT!#REF!</definedName>
    <definedName name="S5FL">[12]INPUT!#REF!</definedName>
    <definedName name="S5FR">[12]INPUT!#REF!</definedName>
    <definedName name="S5L">[12]INPUT!#REF!</definedName>
    <definedName name="S5R">[12]INPUT!#REF!</definedName>
    <definedName name="S5RL">[12]INPUT!#REF!</definedName>
    <definedName name="S5RR">[12]INPUT!#REF!</definedName>
    <definedName name="S5TL">[47]INPUT!#REF!</definedName>
    <definedName name="S5TR">[47]INPUT!#REF!</definedName>
    <definedName name="S6FL">[12]INPUT!#REF!</definedName>
    <definedName name="S6FR">[12]INPUT!#REF!</definedName>
    <definedName name="S6L">[12]INPUT!#REF!</definedName>
    <definedName name="S6R">[12]INPUT!#REF!</definedName>
    <definedName name="S6RL">[12]INPUT!#REF!</definedName>
    <definedName name="S6RR">[12]INPUT!#REF!</definedName>
    <definedName name="S6TL">[47]INPUT!#REF!</definedName>
    <definedName name="S6TR">[47]INPUT!#REF!</definedName>
    <definedName name="S7FL">[12]INPUT!#REF!</definedName>
    <definedName name="S7FR">[12]INPUT!#REF!</definedName>
    <definedName name="S7L">[12]INPUT!#REF!</definedName>
    <definedName name="S7R">[12]INPUT!#REF!</definedName>
    <definedName name="S7RL">[12]INPUT!#REF!</definedName>
    <definedName name="S7RR">[12]INPUT!#REF!</definedName>
    <definedName name="S7TL">[47]INPUT!#REF!</definedName>
    <definedName name="S7TR">[47]INPUT!#REF!</definedName>
    <definedName name="S8FL">[12]INPUT!#REF!</definedName>
    <definedName name="S8FR">[12]INPUT!#REF!</definedName>
    <definedName name="S8L">[12]INPUT!#REF!</definedName>
    <definedName name="S8R">[12]INPUT!#REF!</definedName>
    <definedName name="S8RL">[12]INPUT!#REF!</definedName>
    <definedName name="S8RR">[12]INPUT!#REF!</definedName>
    <definedName name="S8TL">[47]INPUT!#REF!</definedName>
    <definedName name="S8TR">[47]INPUT!#REF!</definedName>
    <definedName name="S9FL">[12]INPUT!#REF!</definedName>
    <definedName name="S9FR">[12]INPUT!#REF!</definedName>
    <definedName name="S9L">[12]INPUT!#REF!</definedName>
    <definedName name="S9R">[12]INPUT!#REF!</definedName>
    <definedName name="S9RL">[12]INPUT!#REF!</definedName>
    <definedName name="S9RR">[12]INPUT!#REF!</definedName>
    <definedName name="S9TL">[47]INPUT!#REF!</definedName>
    <definedName name="S9TR">[47]INPUT!#REF!</definedName>
    <definedName name="Sa">#REF!</definedName>
    <definedName name="sab">[54]노임단가!$Z$33</definedName>
    <definedName name="SADASD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E">#REF!</definedName>
    <definedName name="sah">[54]노임단가!$Z$29</definedName>
    <definedName name="saj" hidden="1">{#N/A,#N/A,FALSE,"단가표지"}</definedName>
    <definedName name="SALESPLAN">#REF!</definedName>
    <definedName name="SALI">#REF!</definedName>
    <definedName name="sam">[54]노임단가!$Z$31</definedName>
    <definedName name="sanch_2">#REF!</definedName>
    <definedName name="sanch_3">#REF!</definedName>
    <definedName name="sanch_4">#REF!</definedName>
    <definedName name="Sare">#REF!</definedName>
    <definedName name="sas">[54]노임단가!$Z$27</definedName>
    <definedName name="sasasa" hidden="1">{#N/A,#N/A,FALSE,"속도"}</definedName>
    <definedName name="SASL">'[97]3련 BOX'!#REF!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a">#REF!</definedName>
    <definedName name="sck">#REF!</definedName>
    <definedName name="Sckp">'[74]1.설계기준'!$F$33</definedName>
    <definedName name="SCO다">#REF!</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 hidden="1">{#N/A,#N/A,FALSE,"견적갑지";#N/A,#N/A,FALSE,"총괄표";#N/A,#N/A,FALSE,"철골공사";#N/A,#N/A,FALSE,"토목공사";#N/A,#N/A,FALSE,"판넬전기공사"}</definedName>
    <definedName name="SdAS" hidden="1">'[125]98수문일위'!$A$1:$P$2004</definedName>
    <definedName name="SDCFG\" hidden="1">{#N/A,#N/A,FALSE,"운반시간"}</definedName>
    <definedName name="SDDFD" hidden="1">{#N/A,#N/A,FALSE,"배수1"}</definedName>
    <definedName name="SDF" hidden="1">#REF!</definedName>
    <definedName name="SDFDFD" hidden="1">{#N/A,#N/A,FALSE,"운반시간"}</definedName>
    <definedName name="sdfg">'[45]ABUT수량-A1'!$T$25</definedName>
    <definedName name="SDFSD">'[70] 상부공통집계(총괄)'!$D$35</definedName>
    <definedName name="sdg" hidden="1">#REF!</definedName>
    <definedName name="SDGAS" hidden="1">#REF!</definedName>
    <definedName name="sdgdsfdsgdsfggfdsd" hidden="1">#REF!</definedName>
    <definedName name="SDRTHST" hidden="1">#REF!</definedName>
    <definedName name="sdryhj" hidden="1">{"'용역비'!$A$4:$C$8"}</definedName>
    <definedName name="SDS" hidden="1">{#N/A,#N/A,FALSE,"2~8번"}</definedName>
    <definedName name="sdsd" hidden="1">#REF!</definedName>
    <definedName name="sdsdddd" hidden="1">{#N/A,#N/A,FALSE,"토공2"}</definedName>
    <definedName name="sdsdsds" hidden="1">#REF!</definedName>
    <definedName name="sdwf4rge" hidden="1">{#N/A,#N/A,FALSE,"운반시간"}</definedName>
    <definedName name="SE" hidden="1">{"'용역비'!$A$4:$C$8"}</definedName>
    <definedName name="seal제">#REF!</definedName>
    <definedName name="SECB4">'[126]5.3 단면가정'!#REF!</definedName>
    <definedName name="SECE">'[126]5.3 단면가정'!#REF!</definedName>
    <definedName name="SECF">'[126]5.3 단면가정'!#REF!</definedName>
    <definedName name="selection">[59]근태계획서!$I$3:$Q$3</definedName>
    <definedName name="SelfInfo01">#REF!</definedName>
    <definedName name="SelfInfo02">#REF!</definedName>
    <definedName name="SelfInfo03">#REF!</definedName>
    <definedName name="SelfInfo04">#REF!</definedName>
    <definedName name="SelfInfo05">#REF!</definedName>
    <definedName name="SelfInfo06">#REF!</definedName>
    <definedName name="SelfInfo07">#REF!</definedName>
    <definedName name="SelfInfo08">#REF!</definedName>
    <definedName name="SEP" hidden="1">{#N/A,#N/A,FALSE,"단가표지"}</definedName>
    <definedName name="SEP_1" hidden="1">{#N/A,#N/A,FALSE,"단가표지"}</definedName>
    <definedName name="SEP_2" hidden="1">{#N/A,#N/A,FALSE,"단가표지"}</definedName>
    <definedName name="SEP_3" hidden="1">{#N/A,#N/A,FALSE,"단가표지"}</definedName>
    <definedName name="seven">[59]버스운행안내!$I$8</definedName>
    <definedName name="Sex">#REF!</definedName>
    <definedName name="SFA" hidden="1">{#N/A,#N/A,FALSE,"포장1";#N/A,#N/A,FALSE,"포장1"}</definedName>
    <definedName name="sfggf" hidden="1">{#N/A,#N/A,FALSE,"배수1"}</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1A">#REF!</definedName>
    <definedName name="SG2A">#REF!</definedName>
    <definedName name="SH">#REF!</definedName>
    <definedName name="SH10L">[12]INPUT!#REF!</definedName>
    <definedName name="SH10R">[12]INPUT!#REF!</definedName>
    <definedName name="SH3L">[12]INPUT!#REF!</definedName>
    <definedName name="SH3R">[12]INPUT!#REF!</definedName>
    <definedName name="SH4L">[12]INPUT!#REF!</definedName>
    <definedName name="SH4R">[12]INPUT!#REF!</definedName>
    <definedName name="SH5L">[12]INPUT!#REF!</definedName>
    <definedName name="SH5R">[12]INPUT!#REF!</definedName>
    <definedName name="SH6L">[12]INPUT!#REF!</definedName>
    <definedName name="SH6R">[12]INPUT!#REF!</definedName>
    <definedName name="SH7L">[12]INPUT!#REF!</definedName>
    <definedName name="SH7R">[12]INPUT!#REF!</definedName>
    <definedName name="SH8L">[12]INPUT!#REF!</definedName>
    <definedName name="SH8R">[12]INPUT!#REF!</definedName>
    <definedName name="SH9L">[12]INPUT!#REF!</definedName>
    <definedName name="SH9R">[12]INPUT!#REF!</definedName>
    <definedName name="SHE">#REF!</definedName>
    <definedName name="sheet" hidden="1">{#N/A,#N/A,FALSE,"골재소요량";#N/A,#N/A,FALSE,"골재소요량"}</definedName>
    <definedName name="SHEET100" hidden="1">#REF!</definedName>
    <definedName name="sheetName">#REF!</definedName>
    <definedName name="sheetNo">#REF!</definedName>
    <definedName name="SheetNumber">#REF!</definedName>
    <definedName name="SHO">#REF!</definedName>
    <definedName name="SHOE10L">[47]INPUT!#REF!</definedName>
    <definedName name="SHOE10R">[47]INPUT!#REF!</definedName>
    <definedName name="SHOE3L">[47]INPUT!#REF!</definedName>
    <definedName name="SHOE3R">[47]INPUT!#REF!</definedName>
    <definedName name="SHOE4L">[47]INPUT!#REF!</definedName>
    <definedName name="SHOE4R">[47]INPUT!#REF!</definedName>
    <definedName name="SHOE5L">[47]INPUT!#REF!</definedName>
    <definedName name="SHOE5R">[47]INPUT!#REF!</definedName>
    <definedName name="SHOE6L">[47]INPUT!#REF!</definedName>
    <definedName name="SHOE6R">[47]INPUT!#REF!</definedName>
    <definedName name="SHOE7L">[47]INPUT!#REF!</definedName>
    <definedName name="SHOE7R">[47]INPUT!#REF!</definedName>
    <definedName name="SHOE8L">[47]INPUT!#REF!</definedName>
    <definedName name="SHOE8R">[47]INPUT!#REF!</definedName>
    <definedName name="SHOE9L">[47]INPUT!#REF!</definedName>
    <definedName name="SHOE9R">[47]INPUT!#REF!</definedName>
    <definedName name="SHT">#REF!</definedName>
    <definedName name="sido">#REF!</definedName>
    <definedName name="sigck">#REF!</definedName>
    <definedName name="SIGCK1">[46]설계조건!$I$52</definedName>
    <definedName name="SIGCK2">[46]설계조건!#REF!</definedName>
    <definedName name="sigmack">#REF!</definedName>
    <definedName name="sigmay">#REF!</definedName>
    <definedName name="sigy">#REF!</definedName>
    <definedName name="SIGY1">[46]설계조건!$M$52</definedName>
    <definedName name="SIGY2">[46]설계조건!$U$52</definedName>
    <definedName name="sinchook">#REF!</definedName>
    <definedName name="six">[59]버스운행안내!$H$8</definedName>
    <definedName name="SK">#REF!</definedName>
    <definedName name="SK10L">[47]INPUT!#REF!</definedName>
    <definedName name="SK10R">[47]INPUT!#REF!</definedName>
    <definedName name="SK3L">[47]INPUT!#REF!</definedName>
    <definedName name="SK3R">[47]INPUT!#REF!</definedName>
    <definedName name="SK4L">[47]INPUT!#REF!</definedName>
    <definedName name="SK4R">[47]INPUT!#REF!</definedName>
    <definedName name="SK5L">[47]INPUT!#REF!</definedName>
    <definedName name="SK5R">[47]INPUT!#REF!</definedName>
    <definedName name="SK6L">[47]INPUT!#REF!</definedName>
    <definedName name="SK6R">[47]INPUT!#REF!</definedName>
    <definedName name="SK7L">[47]INPUT!#REF!</definedName>
    <definedName name="SK7R">[47]INPUT!#REF!</definedName>
    <definedName name="SK8L">[47]INPUT!#REF!</definedName>
    <definedName name="SK8R">[47]INPUT!#REF!</definedName>
    <definedName name="SK9L">[47]INPUT!#REF!</definedName>
    <definedName name="SK9R">[47]INPUT!#REF!</definedName>
    <definedName name="SKE">#REF!</definedName>
    <definedName name="SKE10L">[47]INPUT!#REF!</definedName>
    <definedName name="SKE10R">[47]INPUT!#REF!</definedName>
    <definedName name="SKE3L">[47]INPUT!#REF!</definedName>
    <definedName name="SKE3R">[47]INPUT!#REF!</definedName>
    <definedName name="SKE4L">[47]INPUT!#REF!</definedName>
    <definedName name="SKE4R">[47]INPUT!#REF!</definedName>
    <definedName name="SKE5L">[47]INPUT!#REF!</definedName>
    <definedName name="SKE5R">[47]INPUT!#REF!</definedName>
    <definedName name="SKE6L">[47]INPUT!#REF!</definedName>
    <definedName name="SKE6R">[47]INPUT!#REF!</definedName>
    <definedName name="SKE7L">[47]INPUT!#REF!</definedName>
    <definedName name="SKE7R">[47]INPUT!#REF!</definedName>
    <definedName name="SKE8L">[47]INPUT!#REF!</definedName>
    <definedName name="SKE8R">[47]INPUT!#REF!</definedName>
    <definedName name="SKE9L">[47]INPUT!#REF!</definedName>
    <definedName name="SKE9R">[47]INPUT!#REF!</definedName>
    <definedName name="SKEW">[46]설계조건!#REF!</definedName>
    <definedName name="SKIN">#REF!</definedName>
    <definedName name="skskdkfk">#N/A</definedName>
    <definedName name="sksksk">#REF!</definedName>
    <definedName name="SL">#REF!</definedName>
    <definedName name="SL1A">#REF!</definedName>
    <definedName name="SL2A">#REF!</definedName>
    <definedName name="SL2B">#REF!</definedName>
    <definedName name="SL3A">#REF!</definedName>
    <definedName name="SL3B">#REF!</definedName>
    <definedName name="SL4A">#REF!</definedName>
    <definedName name="slab">#REF!</definedName>
    <definedName name="SLAB1">#REF!</definedName>
    <definedName name="SLAB2">#REF!</definedName>
    <definedName name="SLAB3">#REF!</definedName>
    <definedName name="SLFE">#REF!</definedName>
    <definedName name="SLFO">#REF!</definedName>
    <definedName name="slo">#REF!</definedName>
    <definedName name="SM10A">#REF!</definedName>
    <definedName name="SM10B">#REF!</definedName>
    <definedName name="SM11A">#REF!</definedName>
    <definedName name="SM11B">#REF!</definedName>
    <definedName name="SM12A">#REF!</definedName>
    <definedName name="SM12B">#REF!</definedName>
    <definedName name="SM1A">#REF!</definedName>
    <definedName name="SM2A">#REF!</definedName>
    <definedName name="SM3A">#REF!</definedName>
    <definedName name="SM3B">#REF!</definedName>
    <definedName name="SM400범위20">#REF!</definedName>
    <definedName name="SM400범위201">#REF!</definedName>
    <definedName name="SM400범위202">#REF!</definedName>
    <definedName name="SM400범위203">#REF!</definedName>
    <definedName name="SM400범위204">#REF!</definedName>
    <definedName name="SM400범위205">#REF!</definedName>
    <definedName name="SM400범위206">#REF!</definedName>
    <definedName name="SM400범위25">#REF!</definedName>
    <definedName name="SM400범위251">#REF!</definedName>
    <definedName name="SM400범위252">#REF!</definedName>
    <definedName name="SM400범위253">#REF!</definedName>
    <definedName name="SM400범위254">#REF!</definedName>
    <definedName name="SM400범위255">#REF!</definedName>
    <definedName name="SM400범위256">#REF!</definedName>
    <definedName name="SM400범위30">#REF!</definedName>
    <definedName name="SM400범위301">#REF!</definedName>
    <definedName name="SM400범위302">#REF!</definedName>
    <definedName name="SM400범위303">#REF!</definedName>
    <definedName name="SM400범위304">#REF!</definedName>
    <definedName name="SM400범위305">#REF!</definedName>
    <definedName name="SM400범위306">#REF!</definedName>
    <definedName name="SM400범위9">#REF!</definedName>
    <definedName name="SM400범위91">#REF!</definedName>
    <definedName name="SM400범위92">#REF!</definedName>
    <definedName name="SM400범위93">#REF!</definedName>
    <definedName name="SM400범위94">#REF!</definedName>
    <definedName name="SM400범위95">#REF!</definedName>
    <definedName name="SM400범위96">#REF!</definedName>
    <definedName name="SM490범위20">#REF!</definedName>
    <definedName name="SM490범위201">#REF!</definedName>
    <definedName name="SM490범위202">#REF!</definedName>
    <definedName name="SM490범위203">#REF!</definedName>
    <definedName name="SM490범위204">#REF!</definedName>
    <definedName name="SM490범위205">#REF!</definedName>
    <definedName name="SM490범위206">#REF!</definedName>
    <definedName name="SM490범위25">#REF!</definedName>
    <definedName name="SM490범위251">#REF!</definedName>
    <definedName name="SM490범위252">#REF!</definedName>
    <definedName name="SM490범위253">#REF!</definedName>
    <definedName name="SM490범위254">#REF!</definedName>
    <definedName name="SM490범위255">#REF!</definedName>
    <definedName name="SM490범위256">#REF!</definedName>
    <definedName name="SM490범위30">#REF!</definedName>
    <definedName name="SM490범위301">#REF!</definedName>
    <definedName name="SM490범위302">#REF!</definedName>
    <definedName name="SM490범위303">#REF!</definedName>
    <definedName name="SM490범위304">#REF!</definedName>
    <definedName name="SM490범위305">#REF!</definedName>
    <definedName name="SM490범위306">#REF!</definedName>
    <definedName name="SM490범위38">#REF!</definedName>
    <definedName name="SM490범위381">#REF!</definedName>
    <definedName name="SM490범위382">#REF!</definedName>
    <definedName name="SM490범위383">#REF!</definedName>
    <definedName name="SM490범위384">#REF!</definedName>
    <definedName name="SM490범위385">#REF!</definedName>
    <definedName name="SM490범위386">#REF!</definedName>
    <definedName name="SM490범위51">#REF!</definedName>
    <definedName name="SM490범위511">#REF!</definedName>
    <definedName name="SM490범위512">#REF!</definedName>
    <definedName name="SM490범위513">#REF!</definedName>
    <definedName name="SM490범위514">#REF!</definedName>
    <definedName name="SM490범위515">#REF!</definedName>
    <definedName name="SM490범위516">#REF!</definedName>
    <definedName name="SM4A">#REF!</definedName>
    <definedName name="SM5A">#REF!</definedName>
    <definedName name="SM5B">#REF!</definedName>
    <definedName name="SM6A">#REF!</definedName>
    <definedName name="SM6B">#REF!</definedName>
    <definedName name="SM7A">#REF!</definedName>
    <definedName name="SM7B">#REF!</definedName>
    <definedName name="SM7C">#REF!</definedName>
    <definedName name="SM8A">#REF!</definedName>
    <definedName name="SM9A">#REF!</definedName>
    <definedName name="SM9B">#REF!</definedName>
    <definedName name="SM9C">#REF!</definedName>
    <definedName name="SMP">#REF!</definedName>
    <definedName name="SO">#N/A</definedName>
    <definedName name="SOIL">#REF!</definedName>
    <definedName name="soil_survery2" hidden="1">{#N/A,#N/A,FALSE,"CCTV"}</definedName>
    <definedName name="soil_survery3" hidden="1">{#N/A,#N/A,FALSE,"운반시간"}</definedName>
    <definedName name="soil_survery4" hidden="1">{#N/A,#N/A,FALSE,"혼합골재"}</definedName>
    <definedName name="soil_survery5" hidden="1">{#N/A,#N/A,FALSE,"운반시간"}</definedName>
    <definedName name="soil_survery6" hidden="1">{#N/A,#N/A,FALSE,"혼합골재"}</definedName>
    <definedName name="soil_survery7" hidden="1">{#N/A,#N/A,FALSE,"지침";#N/A,#N/A,FALSE,"환경분석";#N/A,#N/A,FALSE,"Sheet16"}</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1</definedName>
    <definedName name="solver_nwt" hidden="1">1</definedName>
    <definedName name="solver_opt" hidden="1">#REF!</definedName>
    <definedName name="solver_pre" hidden="1">0.000001</definedName>
    <definedName name="solver_rel1" hidden="1">1</definedName>
    <definedName name="solver_rhs1" hidden="1">500000000</definedName>
    <definedName name="solver_scl" hidden="1">0</definedName>
    <definedName name="solver_sho" hidden="1">0</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hidden="1">#REF!</definedName>
    <definedName name="SORTCODE">#N/A</definedName>
    <definedName name="sortt" hidden="1">#REF!</definedName>
    <definedName name="SPA">#REF!</definedName>
    <definedName name="SPACE">#REF!</definedName>
    <definedName name="SPTYPE1">#REF!</definedName>
    <definedName name="srth" hidden="1">{"'용역비'!$A$4:$C$8"}</definedName>
    <definedName name="ss" localSheetId="0" hidden="1">{#N/A,#N/A,FALSE,"운반시간"}</definedName>
    <definedName name="ss" localSheetId="2" hidden="1">{#N/A,#N/A,FALSE,"운반시간"}</definedName>
    <definedName name="ss" localSheetId="1" hidden="1">{#N/A,#N/A,FALSE,"운반시간"}</definedName>
    <definedName name="SS">{#N/A,#N/A,FALSE,"운반시간"}</definedName>
    <definedName name="SS10L">[47]INPUT!#REF!</definedName>
    <definedName name="SS10TR">[47]INPUT!#REF!</definedName>
    <definedName name="SS3L">[47]INPUT!#REF!</definedName>
    <definedName name="SS3R">[47]INPUT!#REF!</definedName>
    <definedName name="SS4L">[47]INPUT!#REF!</definedName>
    <definedName name="SS4R">[47]INPUT!#REF!</definedName>
    <definedName name="SS5L">[47]INPUT!#REF!</definedName>
    <definedName name="SS5R">[47]INPUT!#REF!</definedName>
    <definedName name="SS6L">[47]INPUT!#REF!</definedName>
    <definedName name="SS6R">[47]INPUT!#REF!</definedName>
    <definedName name="SS7L">[47]INPUT!#REF!</definedName>
    <definedName name="SS7R">[47]INPUT!#REF!</definedName>
    <definedName name="SS8L">[47]INPUT!#REF!</definedName>
    <definedName name="SS8R">[47]INPUT!#REF!</definedName>
    <definedName name="SS9L">[47]INPUT!#REF!</definedName>
    <definedName name="SS9R">[47]INPUT!#REF!</definedName>
    <definedName name="ssb">[54]노임단가!$Z$23</definedName>
    <definedName name="SSC10L">[47]INPUT!#REF!</definedName>
    <definedName name="SSC10R">[47]INPUT!#REF!</definedName>
    <definedName name="SSC3L">[47]INPUT!#REF!</definedName>
    <definedName name="SSC3R">[47]INPUT!#REF!</definedName>
    <definedName name="SSC4L">[47]INPUT!#REF!</definedName>
    <definedName name="SSC4R">[47]INPUT!#REF!</definedName>
    <definedName name="SSC5L">[47]INPUT!#REF!</definedName>
    <definedName name="SSC5R">[47]INPUT!#REF!</definedName>
    <definedName name="SSC6L">[47]INPUT!#REF!</definedName>
    <definedName name="SSC6R">[47]INPUT!#REF!</definedName>
    <definedName name="SSC7L">[47]INPUT!#REF!</definedName>
    <definedName name="SSC7R">[47]INPUT!#REF!</definedName>
    <definedName name="SSC8L">[47]INPUT!#REF!</definedName>
    <definedName name="SSC8R">[47]INPUT!#REF!</definedName>
    <definedName name="SSC9L">[47]INPUT!#REF!</definedName>
    <definedName name="SSC9R">[47]INPUT!#REF!</definedName>
    <definedName name="ssdds">#REF!</definedName>
    <definedName name="ssfghgj">[12]INPUT!#REF!</definedName>
    <definedName name="ssh">[54]노임단가!$Z$19</definedName>
    <definedName name="ssm">[54]노임단가!$Z$21</definedName>
    <definedName name="sss" hidden="1">#REF!</definedName>
    <definedName name="SSS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SSSS">#REF!</definedName>
    <definedName name="sssss" hidden="1">{#N/A,#N/A,FALSE,"운반시간"}</definedName>
    <definedName name="ssssss" hidden="1">{#N/A,#N/A,FALSE,"전력간선"}</definedName>
    <definedName name="ssssssss" hidden="1">{"'제10장(표)'!$A$5:$L$10"}</definedName>
    <definedName name="ssssssss_1" hidden="1">{"'제10장(표)'!$A$5:$L$10"}</definedName>
    <definedName name="ssssssss_2" hidden="1">{"'제10장(표)'!$A$5:$L$10"}</definedName>
    <definedName name="ssssssss_3" hidden="1">{"'제10장(표)'!$A$5:$L$10"}</definedName>
    <definedName name="SST10L">[47]INPUT!#REF!</definedName>
    <definedName name="SST10R">[47]INPUT!#REF!</definedName>
    <definedName name="SST3L">[47]INPUT!#REF!</definedName>
    <definedName name="SST3R">[47]INPUT!#REF!</definedName>
    <definedName name="SST4L">[47]INPUT!#REF!</definedName>
    <definedName name="SST4R">[47]INPUT!#REF!</definedName>
    <definedName name="SST5L">[47]INPUT!#REF!</definedName>
    <definedName name="SST5R">[47]INPUT!#REF!</definedName>
    <definedName name="SST6L">[47]INPUT!#REF!</definedName>
    <definedName name="SST6R">[47]INPUT!#REF!</definedName>
    <definedName name="SST7L">[47]INPUT!#REF!</definedName>
    <definedName name="SST7R">[47]INPUT!#REF!</definedName>
    <definedName name="SST8L">[47]INPUT!#REF!</definedName>
    <definedName name="SST8R">[47]INPUT!#REF!</definedName>
    <definedName name="SST9L">[47]INPUT!#REF!</definedName>
    <definedName name="SST9R">[47]INPUT!#REF!</definedName>
    <definedName name="SSZ10XL">[47]INPUT!#REF!</definedName>
    <definedName name="SSZ10XR">[47]INPUT!#REF!</definedName>
    <definedName name="SSZ10YL">[47]INPUT!#REF!</definedName>
    <definedName name="SSZ10YR">[47]INPUT!#REF!</definedName>
    <definedName name="SSZ3XL">[47]INPUT!#REF!</definedName>
    <definedName name="SSZ3XR">[47]INPUT!#REF!</definedName>
    <definedName name="SSZ3YL">[47]INPUT!#REF!</definedName>
    <definedName name="SSZ3YR">[47]INPUT!#REF!</definedName>
    <definedName name="SSZ4XL">[47]INPUT!#REF!</definedName>
    <definedName name="SSZ4XR">[47]INPUT!#REF!</definedName>
    <definedName name="SSZ4YL">[47]INPUT!#REF!</definedName>
    <definedName name="SSZ4YR">[47]INPUT!#REF!</definedName>
    <definedName name="SSZ5XL">[47]INPUT!#REF!</definedName>
    <definedName name="SSZ5XR">[47]INPUT!#REF!</definedName>
    <definedName name="SSZ5YL">[47]INPUT!#REF!</definedName>
    <definedName name="SSZ5YR">[47]INPUT!#REF!</definedName>
    <definedName name="SSZ6XL">[47]INPUT!#REF!</definedName>
    <definedName name="SSZ6XR">[47]INPUT!#REF!</definedName>
    <definedName name="SSZ6YL">[47]INPUT!#REF!</definedName>
    <definedName name="SSZ6YR">[47]INPUT!#REF!</definedName>
    <definedName name="SSZ7XL">[47]INPUT!#REF!</definedName>
    <definedName name="SSZ7XR">[47]INPUT!#REF!</definedName>
    <definedName name="SSZ7YL">[47]INPUT!#REF!</definedName>
    <definedName name="SSZ7YR">[47]INPUT!#REF!</definedName>
    <definedName name="SSZ8XL">[47]INPUT!#REF!</definedName>
    <definedName name="SSZ8XR">[47]INPUT!#REF!</definedName>
    <definedName name="SSZ8YL">[47]INPUT!#REF!</definedName>
    <definedName name="SSZ8YR">[47]INPUT!#REF!</definedName>
    <definedName name="SSZ9XL">[47]INPUT!#REF!</definedName>
    <definedName name="SSZ9XR">[47]INPUT!#REF!</definedName>
    <definedName name="SSZ9YL">[47]INPUT!#REF!</definedName>
    <definedName name="SSZ9YR">[47]INPUT!#REF!</definedName>
    <definedName name="SSZQ10L">[47]INPUT!#REF!</definedName>
    <definedName name="SSZQ10R">[47]INPUT!#REF!</definedName>
    <definedName name="SSZQ3L">[47]INPUT!#REF!</definedName>
    <definedName name="SSZQ3R">[47]INPUT!#REF!</definedName>
    <definedName name="SSZQ4L">[47]INPUT!#REF!</definedName>
    <definedName name="SSZQ4R">[47]INPUT!#REF!</definedName>
    <definedName name="SSZQ5L">[47]INPUT!#REF!</definedName>
    <definedName name="SSZQ5R">[47]INPUT!#REF!</definedName>
    <definedName name="SSZQ6L">[47]INPUT!#REF!</definedName>
    <definedName name="SSZQ6R">[47]INPUT!#REF!</definedName>
    <definedName name="SSZQ7L">[47]INPUT!#REF!</definedName>
    <definedName name="SSZQ7R">[47]INPUT!#REF!</definedName>
    <definedName name="SSZQ8L">[47]INPUT!#REF!</definedName>
    <definedName name="SSZQ8R">[47]INPUT!#REF!</definedName>
    <definedName name="SSZQ9L">[47]INPUT!#REF!</definedName>
    <definedName name="SSZQ9R">[47]INPUT!#REF!</definedName>
    <definedName name="ST">#REF!</definedName>
    <definedName name="START">'[127]3.골재원검토의견서 갑지'!#REF!</definedName>
    <definedName name="startA">#REF!</definedName>
    <definedName name="stb">[54]노임단가!$Z$17</definedName>
    <definedName name="stEg">#REF!</definedName>
    <definedName name="stEv">#REF!</definedName>
    <definedName name="sth">[54]노임단가!$Z$13</definedName>
    <definedName name="stJh">#REF!</definedName>
    <definedName name="stm">[54]노임단가!$Z$15</definedName>
    <definedName name="stMh">#REF!</definedName>
    <definedName name="StNo">#REF!</definedName>
    <definedName name="STOWH">'[97]3련 BOX'!#REF!</definedName>
    <definedName name="stPe">#REF!</definedName>
    <definedName name="Strand가닥수">#REF!</definedName>
    <definedName name="Strand단면적">#REF!</definedName>
    <definedName name="Strand직경">#REF!</definedName>
    <definedName name="STRUT">#REF!</definedName>
    <definedName name="STRUT_E">#REF!</definedName>
    <definedName name="STRUT_EA">#REF!</definedName>
    <definedName name="STRUT_EA1">#REF!</definedName>
    <definedName name="STS" hidden="1">{"'용역비'!$A$4:$C$8"}</definedName>
    <definedName name="stTr">#REF!</definedName>
    <definedName name="ST산출">[0]!BlankMacro1</definedName>
    <definedName name="st산출1">[0]!BlankMacro1</definedName>
    <definedName name="su" hidden="1">{#N/A,#N/A,FALSE,"골재소요량";#N/A,#N/A,FALSE,"골재소요량"}</definedName>
    <definedName name="sub_H">#REF!</definedName>
    <definedName name="sub_HN">#REF!</definedName>
    <definedName name="sub_T">#REF!</definedName>
    <definedName name="sub_V">#REF!</definedName>
    <definedName name="SUM">#REF!</definedName>
    <definedName name="SUM10L">[12]INPUT!#REF!</definedName>
    <definedName name="SUM10R">[12]INPUT!#REF!</definedName>
    <definedName name="SUM3L">[12]INPUT!#REF!</definedName>
    <definedName name="SUM3R">[12]INPUT!#REF!</definedName>
    <definedName name="SUM4L">[12]INPUT!#REF!</definedName>
    <definedName name="SUM4R">[12]INPUT!#REF!</definedName>
    <definedName name="SUM5L">[12]INPUT!#REF!</definedName>
    <definedName name="SUM5R">[12]INPUT!#REF!</definedName>
    <definedName name="SUM6L">[12]INPUT!#REF!</definedName>
    <definedName name="SUM6R">[12]INPUT!#REF!</definedName>
    <definedName name="SUM7L">[12]INPUT!#REF!</definedName>
    <definedName name="SUM7R">[12]INPUT!#REF!</definedName>
    <definedName name="SUM8L">[12]INPUT!#REF!</definedName>
    <definedName name="SUM8R">[12]INPUT!#REF!</definedName>
    <definedName name="SUM9L">[12]INPUT!#REF!</definedName>
    <definedName name="SUM9R">[12]INPUT!#REF!</definedName>
    <definedName name="sume">#REF!</definedName>
    <definedName name="SUO_REA">#REF!</definedName>
    <definedName name="SUO_TOE">#REF!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asqqq" hidden="1">#REF!</definedName>
    <definedName name="SWH.1">'[97]3련 BOX'!#REF!</definedName>
    <definedName name="SWH.2">'[97]3련 BOX'!#REF!</definedName>
    <definedName name="SWH.3">'[97]3련 BOX'!#REF!</definedName>
    <definedName name="SWL">#REF!</definedName>
    <definedName name="SWR">#REF!</definedName>
    <definedName name="swsw" hidden="1">#REF!</definedName>
    <definedName name="sy">#REF!</definedName>
    <definedName name="T">[56]교각1!#REF!</definedName>
    <definedName name="T.B.M.설치">[66]진주방향!$AS$433</definedName>
    <definedName name="T.B.M설치">#REF!</definedName>
    <definedName name="T_AMOUNT">#N/A</definedName>
    <definedName name="T_UPRICE">#N/A</definedName>
    <definedName name="T10L">[12]INPUT!#REF!</definedName>
    <definedName name="T10R">[12]INPUT!#REF!</definedName>
    <definedName name="t1a1p">#REF!</definedName>
    <definedName name="t1a1t">#REF!</definedName>
    <definedName name="t1a2p">#REF!</definedName>
    <definedName name="t1a2t">#REF!</definedName>
    <definedName name="T1L">[12]INPUT!$C$3</definedName>
    <definedName name="T1R">[12]INPUT!$E$3</definedName>
    <definedName name="T1S">#REF!</definedName>
    <definedName name="T1T">#REF!</definedName>
    <definedName name="t2a1p">#REF!</definedName>
    <definedName name="t2a1t">#REF!</definedName>
    <definedName name="t2a2p">#REF!</definedName>
    <definedName name="t2a2t">#REF!</definedName>
    <definedName name="T2L">[12]INPUT!$C$18</definedName>
    <definedName name="T2R">[12]INPUT!$E$18</definedName>
    <definedName name="T2S">#REF!</definedName>
    <definedName name="T2T">#REF!</definedName>
    <definedName name="T3A1P">#REF!</definedName>
    <definedName name="t3a1t">#REF!</definedName>
    <definedName name="t3a2p">#REF!</definedName>
    <definedName name="t3a2t">#REF!</definedName>
    <definedName name="T3L">[12]INPUT!#REF!</definedName>
    <definedName name="T3R">[12]INPUT!#REF!</definedName>
    <definedName name="T3S">#REF!</definedName>
    <definedName name="T3T">#REF!</definedName>
    <definedName name="T4L">[12]INPUT!#REF!</definedName>
    <definedName name="T4R">[12]INPUT!#REF!</definedName>
    <definedName name="T5L">[12]INPUT!#REF!</definedName>
    <definedName name="T5R">[12]INPUT!#REF!</definedName>
    <definedName name="T6L">[12]INPUT!#REF!</definedName>
    <definedName name="T6R">[12]INPUT!#REF!</definedName>
    <definedName name="T7L">[12]INPUT!#REF!</definedName>
    <definedName name="T7R">[12]INPUT!#REF!</definedName>
    <definedName name="T8L">[12]INPUT!#REF!</definedName>
    <definedName name="T8R">[12]INPUT!#REF!</definedName>
    <definedName name="T9L">[12]INPUT!#REF!</definedName>
    <definedName name="T9R">[12]INPUT!#REF!</definedName>
    <definedName name="Ta">#REF!</definedName>
    <definedName name="TA1P">#REF!</definedName>
    <definedName name="ta1t">#REF!</definedName>
    <definedName name="ta2p">#REF!</definedName>
    <definedName name="ta2t">#REF!</definedName>
    <definedName name="Table">#REF!</definedName>
    <definedName name="Table1">#REF!</definedName>
    <definedName name="TAF">#REF!</definedName>
    <definedName name="TAH">#REF!</definedName>
    <definedName name="TAK">#REF!</definedName>
    <definedName name="TAM">#REF!</definedName>
    <definedName name="TANB">#REF!</definedName>
    <definedName name="TB">#REF!</definedName>
    <definedName name="Tba">#REF!</definedName>
    <definedName name="TBGHH1">#REF!</definedName>
    <definedName name="TBGHH2">#REF!</definedName>
    <definedName name="TBGUBAE">#REF!</definedName>
    <definedName name="TBJEA1">#REF!</definedName>
    <definedName name="TBJEA2">#REF!</definedName>
    <definedName name="tblen">#REF!</definedName>
    <definedName name="TBLEN1">#REF!</definedName>
    <definedName name="TBLEN2">#REF!</definedName>
    <definedName name="TBM">#REF!</definedName>
    <definedName name="TBMAH">#REF!</definedName>
    <definedName name="TBMAHL1">#REF!</definedName>
    <definedName name="TBMaL1">#REF!</definedName>
    <definedName name="TBMAL2">#REF!</definedName>
    <definedName name="tbty1">#REF!</definedName>
    <definedName name="TBTY11">#REF!</definedName>
    <definedName name="tbty1h1">#REF!</definedName>
    <definedName name="tbty1h2">#REF!</definedName>
    <definedName name="tbty1h3">#REF!</definedName>
    <definedName name="tbty1hun1">#REF!</definedName>
    <definedName name="tbty1hun2">#REF!</definedName>
    <definedName name="tbty1k1">#REF!</definedName>
    <definedName name="tbty1k2">#REF!</definedName>
    <definedName name="tbty1l1">#REF!</definedName>
    <definedName name="tbty1l2">#REF!</definedName>
    <definedName name="tbty1l3">#REF!</definedName>
    <definedName name="tbty1l4">#REF!</definedName>
    <definedName name="tbty1l5">#REF!</definedName>
    <definedName name="tbty1l6">#REF!</definedName>
    <definedName name="tbty1th">#REF!</definedName>
    <definedName name="tbty1tl">#REF!</definedName>
    <definedName name="tbty2">#REF!</definedName>
    <definedName name="TBTY22">#REF!</definedName>
    <definedName name="tbty2h1">#REF!</definedName>
    <definedName name="TBTY2H2">#REF!</definedName>
    <definedName name="TBTY2H3">#REF!</definedName>
    <definedName name="tbty2hun1">#REF!</definedName>
    <definedName name="TBTY2HUN2">#REF!</definedName>
    <definedName name="TBTY2K1">#REF!</definedName>
    <definedName name="TBTY2K2">#REF!</definedName>
    <definedName name="tbty2l1">#REF!</definedName>
    <definedName name="tbty2l2">#REF!</definedName>
    <definedName name="tbty2l3">#REF!</definedName>
    <definedName name="TBTY2L4">#REF!</definedName>
    <definedName name="TBTY2L5">#REF!</definedName>
    <definedName name="TBTY2L6">#REF!</definedName>
    <definedName name="tbty2th">#REF!</definedName>
    <definedName name="TBTY2TL">#REF!</definedName>
    <definedName name="TC">#REF!</definedName>
    <definedName name="TCA">#REF!</definedName>
    <definedName name="TCB">#REF!</definedName>
    <definedName name="TCGHH1">#REF!</definedName>
    <definedName name="TCGHH2">#REF!</definedName>
    <definedName name="TCGUBAE">#REF!</definedName>
    <definedName name="TCJEA1">#REF!</definedName>
    <definedName name="TCJEA2">#REF!</definedName>
    <definedName name="TCLEN">#REF!</definedName>
    <definedName name="TCMAH">#REF!</definedName>
    <definedName name="TCMAL1">#REF!</definedName>
    <definedName name="TCMAL2">#REF!</definedName>
    <definedName name="TCTY1">#REF!</definedName>
    <definedName name="TCTY1H1">#REF!</definedName>
    <definedName name="TCTY1H2">#REF!</definedName>
    <definedName name="TCTY1H3">#REF!</definedName>
    <definedName name="TCTY1HUN1">#REF!</definedName>
    <definedName name="TCTY1HUN2">#REF!</definedName>
    <definedName name="TCTY1K1">#REF!</definedName>
    <definedName name="TCTY1K2">#REF!</definedName>
    <definedName name="TCTY1L1">#REF!</definedName>
    <definedName name="TCTY1L2">#REF!</definedName>
    <definedName name="TCTY1L3">#REF!</definedName>
    <definedName name="TCTY1L4">#REF!</definedName>
    <definedName name="TCTY1L5">#REF!</definedName>
    <definedName name="TCTY1L6">#REF!</definedName>
    <definedName name="TCTY1TH">#REF!</definedName>
    <definedName name="TCTY1TL">#REF!</definedName>
    <definedName name="TCTY2">#REF!</definedName>
    <definedName name="TCTY2H1">#REF!</definedName>
    <definedName name="TCTY2H2">#REF!</definedName>
    <definedName name="TCTY2H3">#REF!</definedName>
    <definedName name="TCTY2HUN1">#REF!</definedName>
    <definedName name="TCTY2HUN2">#REF!</definedName>
    <definedName name="TCTY2K1">#REF!</definedName>
    <definedName name="TCTY2K2">#REF!</definedName>
    <definedName name="TCTY2L1">#REF!</definedName>
    <definedName name="TCTY2L2">#REF!</definedName>
    <definedName name="TCTY2L3">#REF!</definedName>
    <definedName name="TCTY2L4">#REF!</definedName>
    <definedName name="TCTY2L5">#REF!</definedName>
    <definedName name="TCTY2L6">#REF!</definedName>
    <definedName name="TCTY2TH">#REF!</definedName>
    <definedName name="TCTY2TL">#REF!</definedName>
    <definedName name="TDGHH1">#REF!</definedName>
    <definedName name="TDGHH2">#REF!</definedName>
    <definedName name="TDGUBAE">#REF!</definedName>
    <definedName name="TDJEA1">#REF!</definedName>
    <definedName name="TDJEA2">#REF!</definedName>
    <definedName name="TDLEN">#REF!</definedName>
    <definedName name="TDLEN2">#REF!</definedName>
    <definedName name="TDMAH">#REF!</definedName>
    <definedName name="TDMAL1">#REF!</definedName>
    <definedName name="TDMAL2">#REF!</definedName>
    <definedName name="TDTY1">#REF!</definedName>
    <definedName name="TDTY11">#REF!</definedName>
    <definedName name="TDTY1H1">#REF!</definedName>
    <definedName name="TDTY1H2">#REF!</definedName>
    <definedName name="TDTY1H3">#REF!</definedName>
    <definedName name="TDTY1HUN1">#REF!</definedName>
    <definedName name="TDTY1HUN2">#REF!</definedName>
    <definedName name="TDTY1K1">#REF!</definedName>
    <definedName name="TDTY1K2">#REF!</definedName>
    <definedName name="TDTY1L1">#REF!</definedName>
    <definedName name="TDTY1L2">#REF!</definedName>
    <definedName name="TDTY1L3">#REF!</definedName>
    <definedName name="TDTY1L4">#REF!</definedName>
    <definedName name="TDTY1L5">#REF!</definedName>
    <definedName name="TDTY1TH">#REF!</definedName>
    <definedName name="TDTY1TL">#REF!</definedName>
    <definedName name="TDTY2">#REF!</definedName>
    <definedName name="TDTY22">#REF!</definedName>
    <definedName name="TDTY2H1">#REF!</definedName>
    <definedName name="TDTY2H2">#REF!</definedName>
    <definedName name="TDTY2H3">#REF!</definedName>
    <definedName name="TDTY2HUN1">#REF!</definedName>
    <definedName name="TDTY2HUN2">#REF!</definedName>
    <definedName name="TDTY2K1">#REF!</definedName>
    <definedName name="TDTY2K2">#REF!</definedName>
    <definedName name="TDTY2L1">#REF!</definedName>
    <definedName name="TDTY2L2">#REF!</definedName>
    <definedName name="TDTY2L3">#REF!</definedName>
    <definedName name="TDTY2L4">#REF!</definedName>
    <definedName name="TDTY2L5">#REF!</definedName>
    <definedName name="TDTY2L6">#REF!</definedName>
    <definedName name="TDTY2TH">#REF!</definedName>
    <definedName name="TDTY2TL">#REF!</definedName>
    <definedName name="TDTYIL6">#REF!</definedName>
    <definedName name="Ted">#REF!</definedName>
    <definedName name="TEGHH1">#REF!</definedName>
    <definedName name="TEGHH2">#REF!</definedName>
    <definedName name="TEGUBAE">#REF!</definedName>
    <definedName name="TEJEA1">#REF!</definedName>
    <definedName name="TEJEA2">#REF!</definedName>
    <definedName name="Tel">#REF!</definedName>
    <definedName name="TELEN">#REF!</definedName>
    <definedName name="TELEN1">#REF!</definedName>
    <definedName name="TELEN2">#REF!</definedName>
    <definedName name="TEMAH">#REF!</definedName>
    <definedName name="TEMAL1">#REF!</definedName>
    <definedName name="TEMAL2">#REF!</definedName>
    <definedName name="Tendon단면적">#REF!</definedName>
    <definedName name="TETY1">#REF!</definedName>
    <definedName name="TETY11">#REF!</definedName>
    <definedName name="TETY1H1">#REF!</definedName>
    <definedName name="TETY1H2">#REF!</definedName>
    <definedName name="TETY1H3">#REF!</definedName>
    <definedName name="TETY1HUN1">#REF!</definedName>
    <definedName name="TETY1HUN2">#REF!</definedName>
    <definedName name="TETY1K1">#REF!</definedName>
    <definedName name="TETY1K2">#REF!</definedName>
    <definedName name="TETY1L1">#REF!</definedName>
    <definedName name="TETY1L2">#REF!</definedName>
    <definedName name="TETY1L3">#REF!</definedName>
    <definedName name="TETY1L4">#REF!</definedName>
    <definedName name="TETY1L5">#REF!</definedName>
    <definedName name="TETY1L6">#REF!</definedName>
    <definedName name="TETY1TH">#REF!</definedName>
    <definedName name="TETY1TL">#REF!</definedName>
    <definedName name="TETY2">#REF!</definedName>
    <definedName name="TETY22">#REF!</definedName>
    <definedName name="TETY2H1">#REF!</definedName>
    <definedName name="TETY2H2">#REF!</definedName>
    <definedName name="TETY2H3">#REF!</definedName>
    <definedName name="TETY2HUN1">#REF!</definedName>
    <definedName name="TETY2HUN2">#REF!</definedName>
    <definedName name="TETY2K1">#REF!</definedName>
    <definedName name="TETY2K2">#REF!</definedName>
    <definedName name="TETY2L1">#REF!</definedName>
    <definedName name="TETY2L2">#REF!</definedName>
    <definedName name="TETY2L3">#REF!</definedName>
    <definedName name="TETY2L4">#REF!</definedName>
    <definedName name="TETY2L5">#REF!</definedName>
    <definedName name="TETY2L6">#REF!</definedName>
    <definedName name="TETY2TH">#REF!</definedName>
    <definedName name="TETY2TL">#REF!</definedName>
    <definedName name="text1">[128]Ⅱ.자재집계표!#REF!</definedName>
    <definedName name="TEYJ" hidden="1">{"'용역비'!$A$4:$C$8"}</definedName>
    <definedName name="TFLEN">#REF!</definedName>
    <definedName name="TFTY1">#REF!</definedName>
    <definedName name="TFTY2">#REF!</definedName>
    <definedName name="TFUI" hidden="1">{"'용역비'!$A$4:$C$8"}</definedName>
    <definedName name="TG">[14]전체철근집계!#REF!</definedName>
    <definedName name="TGLEN">#REF!</definedName>
    <definedName name="TGTY1">#REF!</definedName>
    <definedName name="TGTY2">#REF!</definedName>
    <definedName name="th">#REF!</definedName>
    <definedName name="three">[59]버스운행안내!$E$8</definedName>
    <definedName name="TIT">#REF!</definedName>
    <definedName name="TITLE">#REF!</definedName>
    <definedName name="titles">#REF!</definedName>
    <definedName name="TJFQLWKWO">#REF!</definedName>
    <definedName name="tk">BlankMacro1</definedName>
    <definedName name="TKH">'[97]3련 BOX'!#REF!</definedName>
    <definedName name="tl">#REF!</definedName>
    <definedName name="TMO">#REF!</definedName>
    <definedName name="tmp" hidden="1">{#N/A,#N/A,FALSE,"회선임차현황"}</definedName>
    <definedName name="tnfkdjfl">#REF!</definedName>
    <definedName name="TOB">#REF!</definedName>
    <definedName name="TOH">#REF!</definedName>
    <definedName name="TOLB">#REF!</definedName>
    <definedName name="TON">#REF!</definedName>
    <definedName name="TOWB">#REF!</definedName>
    <definedName name="TOWH">#REF!</definedName>
    <definedName name="TPF">#REF!</definedName>
    <definedName name="TPH">#REF!</definedName>
    <definedName name="TPM">#REF!</definedName>
    <definedName name="tr" hidden="1">#REF!</definedName>
    <definedName name="Tra">#REF!</definedName>
    <definedName name="TRANS">#REF!</definedName>
    <definedName name="TRFY">'[70] 상부공통집계(총괄)'!$L$205</definedName>
    <definedName name="TRH">'[70] 상부공통집계(총괄)'!$D$223</definedName>
    <definedName name="trt">'[70] 상부공통집계(총괄)'!$H$224</definedName>
    <definedName name="trtrtrtrtr" hidden="1">#REF!</definedName>
    <definedName name="try">'[70] 상부공통집계(총괄)'!$L$204</definedName>
    <definedName name="tryrtyrtyrty" hidden="1">{#N/A,#N/A,FALSE,"운반시간"}</definedName>
    <definedName name="TRZA">[46]설계조건!$C$21</definedName>
    <definedName name="TRZB">[46]설계조건!$I$21</definedName>
    <definedName name="TRZD">[46]설계조건!$O$21</definedName>
    <definedName name="TS">#REF!</definedName>
    <definedName name="Tsa">#REF!</definedName>
    <definedName name="TSS">[105]우각부보강!#REF!</definedName>
    <definedName name="TT">#REF!</definedName>
    <definedName name="ttl" hidden="1">{#N/A,#N/A,FALSE,"포장1";#N/A,#N/A,FALSE,"포장1"}</definedName>
    <definedName name="TTT">#REF!</definedName>
    <definedName name="tttq" hidden="1">#REF!</definedName>
    <definedName name="TTTT" hidden="1">#REF!</definedName>
    <definedName name="tttttt" hidden="1">{#N/A,#N/A,FALSE,"골재소요량";#N/A,#N/A,FALSE,"골재소요량"}</definedName>
    <definedName name="tu" hidden="1">{"'용역비'!$A$4:$C$8"}</definedName>
    <definedName name="tui">[0]!tui</definedName>
    <definedName name="tuilol" hidden="1">{"'용역비'!$A$4:$C$8"}</definedName>
    <definedName name="TUIO" hidden="1">{"'용역비'!$A$4:$C$8"}</definedName>
    <definedName name="TUIO.L" hidden="1">{"'용역비'!$A$4:$C$8"}</definedName>
    <definedName name="TUIOTUI" hidden="1">{"'용역비'!$A$4:$C$8"}</definedName>
    <definedName name="TUO">[0]!TUO</definedName>
    <definedName name="TV">#REF!</definedName>
    <definedName name="TW">#REF!</definedName>
    <definedName name="TWA">#REF!</definedName>
    <definedName name="TWI">#REF!</definedName>
    <definedName name="TWL">#REF!</definedName>
    <definedName name="two">[59]버스운행안내!$D$8</definedName>
    <definedName name="TWR">#REF!</definedName>
    <definedName name="TWW">#REF!</definedName>
    <definedName name="TY">'[70] 상부공통집계(총괄)'!$D$224</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B">'[97]3련 BOX'!#REF!</definedName>
    <definedName name="TYHFDGFD" hidden="1">{#N/A,#N/A,FALSE,"배수2"}</definedName>
    <definedName name="TYJ" hidden="1">{"'용역비'!$A$4:$C$8"}</definedName>
    <definedName name="tyje" hidden="1">{"'용역비'!$A$4:$C$8"}</definedName>
    <definedName name="tyjet" hidden="1">{"'용역비'!$A$4:$C$8"}</definedName>
    <definedName name="tykd" hidden="1">{"'제10장(표)'!$A$5:$L$10"}</definedName>
    <definedName name="tykd_1" hidden="1">{"'제10장(표)'!$A$5:$L$10"}</definedName>
    <definedName name="tykd_2" hidden="1">{"'제10장(표)'!$A$5:$L$10"}</definedName>
    <definedName name="tykd_3" hidden="1">{"'제10장(표)'!$A$5:$L$10"}</definedName>
    <definedName name="TYPE">#REF!</definedName>
    <definedName name="TYPE1">#REF!</definedName>
    <definedName name="TYRY" hidden="1">#REF!</definedName>
    <definedName name="tytju4tewete" hidden="1">{#N/A,#N/A,FALSE,"속도"}</definedName>
    <definedName name="tytyt" hidden="1">{#N/A,#N/A,FALSE,"배수2"}</definedName>
    <definedName name="tyu" hidden="1">{"'용역비'!$A$4:$C$8"}</definedName>
    <definedName name="TYUH">'[70] 상부공통집계(총괄)'!$L$223</definedName>
    <definedName name="TYUY">'[70] 상부공통집계(총괄)'!$L$222</definedName>
    <definedName name="t설계예산서" hidden="1">{#N/A,#N/A,FALSE,"전력간선"}</definedName>
    <definedName name="T자R10">[129]계수시트!$B$19</definedName>
    <definedName name="T자R15">[129]계수시트!$B$17</definedName>
    <definedName name="T자R20">[129]계수시트!$B$16</definedName>
    <definedName name="T자R5">[129]계수시트!$B$23</definedName>
    <definedName name="T자R6">[129]계수시트!$B$22</definedName>
    <definedName name="T자R7">[129]계수시트!$B$21</definedName>
    <definedName name="T자R8">[129]계수시트!$B$20</definedName>
    <definedName name="T자W0.3">[129]계수시트!$B$24</definedName>
    <definedName name="T자W0.4">[129]계수시트!$B$25</definedName>
    <definedName name="T자W0.5">[129]계수시트!$B$26</definedName>
    <definedName name="T자W0.6">[129]계수시트!$B$27</definedName>
    <definedName name="T자W0.8">[129]계수시트!$B$28</definedName>
    <definedName name="T자W1.0">[129]계수시트!$B$29</definedName>
    <definedName name="T자W1.2">[129]계수시트!$B$30</definedName>
    <definedName name="U">#REF!</definedName>
    <definedName name="UD">[130]슬래브!#REF!</definedName>
    <definedName name="uhio8ou" hidden="1">{#N/A,#N/A,FALSE,"포장2"}</definedName>
    <definedName name="uiok" hidden="1">{#N/A,#N/A,FALSE,"표지목차"}</definedName>
    <definedName name="ujdffdf" hidden="1">{#N/A,#N/A,FALSE,"단가표지"}</definedName>
    <definedName name="ujk" hidden="1">{#N/A,#N/A,FALSE,"운반시간"}</definedName>
    <definedName name="ul">[8]설계조건!#REF!</definedName>
    <definedName name="ulo" hidden="1">{"'용역비'!$A$4:$C$8"}</definedName>
    <definedName name="um">[8]설계조건!#REF!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oi8p" hidden="1">{#N/A,#N/A,FALSE,"운반시간"}</definedName>
    <definedName name="uoi8u" hidden="1">{#N/A,#N/A,FALSE,"토공2"}</definedName>
    <definedName name="uoio" hidden="1">{#N/A,#N/A,FALSE,"포장1";#N/A,#N/A,FALSE,"포장1"}</definedName>
    <definedName name="uoiup" hidden="1">{#N/A,#N/A,FALSE,"구조1"}</definedName>
    <definedName name="ur" hidden="1">#REF!</definedName>
    <definedName name="UT">#REF!</definedName>
    <definedName name="UTI" hidden="1">{"'용역비'!$A$4:$C$8"}</definedName>
    <definedName name="UTIOL" hidden="1">{"'용역비'!$A$4:$C$8"}</definedName>
    <definedName name="UTU">#REF!</definedName>
    <definedName name="uu">#REF!</definedName>
    <definedName name="UUUU">#REF!</definedName>
    <definedName name="uw">[8]설계조건!#REF!</definedName>
    <definedName name="uyi">'[70] 상부공통집계(총괄)'!$L$205</definedName>
    <definedName name="uyjesc" hidden="1">{#N/A,#N/A,FALSE,"포장1";#N/A,#N/A,FALSE,"포장1"}</definedName>
    <definedName name="uyjy">'[70] 상부공통집계(총괄)'!$D$32</definedName>
    <definedName name="uyt">[131]설계명세서!#REF!</definedName>
    <definedName name="U측구">#REF!</definedName>
    <definedName name="U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수로">'[132]집수정(600-700)'!$P$4</definedName>
    <definedName name="U형측구단위수량" hidden="1">{#N/A,#N/A,FALSE,"단가표지"}</definedName>
    <definedName name="U형측구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u형측구이음수량1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bbb">BlankMacro1</definedName>
    <definedName name="vcnf" hidden="1">'[133]N賃率-職'!$I$5:$I$30</definedName>
    <definedName name="VCX">'[70] 상부공통집계(총괄)'!$J$35</definedName>
    <definedName name="vd">#REF!</definedName>
    <definedName name="vel">#REF!</definedName>
    <definedName name="vfvfvf" hidden="1">#REF!</definedName>
    <definedName name="VHFG" hidden="1">#REF!</definedName>
    <definedName name="vl">#REF!</definedName>
    <definedName name="VMAX">#N/A</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V">#REF!</definedName>
    <definedName name="VVVVVV">BLCH</definedName>
    <definedName name="vvvvvv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wat" hidden="1">{#N/A,#N/A,FALSE,"운반시간"}</definedName>
    <definedName name="W">#REF!</definedName>
    <definedName name="w_m">#REF!</definedName>
    <definedName name="w_m1">#REF!</definedName>
    <definedName name="w_m2">#REF!</definedName>
    <definedName name="W0">#REF!</definedName>
    <definedName name="W10L">[12]INPUT!#REF!</definedName>
    <definedName name="W10R">[12]INPUT!#REF!</definedName>
    <definedName name="W1C">#REF!</definedName>
    <definedName name="W2C">#REF!</definedName>
    <definedName name="W3C">#REF!</definedName>
    <definedName name="W3L">[12]INPUT!#REF!</definedName>
    <definedName name="W3R">[12]INPUT!#REF!</definedName>
    <definedName name="W4L">[12]INPUT!#REF!</definedName>
    <definedName name="W4R">[12]INPUT!#REF!</definedName>
    <definedName name="W5L">[12]INPUT!#REF!</definedName>
    <definedName name="W5R">[12]INPUT!#REF!</definedName>
    <definedName name="W6L">[12]INPUT!#REF!</definedName>
    <definedName name="W6R">[12]INPUT!#REF!</definedName>
    <definedName name="W7L">[12]INPUT!#REF!</definedName>
    <definedName name="W7R">[12]INPUT!#REF!</definedName>
    <definedName name="W8L">[12]INPUT!#REF!</definedName>
    <definedName name="W8R">[12]INPUT!#REF!</definedName>
    <definedName name="W9L">[12]INPUT!#REF!</definedName>
    <definedName name="W9R">[12]INPUT!#REF!</definedName>
    <definedName name="WA">[56]교각1!#REF!</definedName>
    <definedName name="WALE">#REF!</definedName>
    <definedName name="wale_e">#REF!</definedName>
    <definedName name="wale_ea">#REF!</definedName>
    <definedName name="WALL">[8]설계조건!#REF!</definedName>
    <definedName name="WALLHP">#REF!</definedName>
    <definedName name="Was">#REF!</definedName>
    <definedName name="WB">[46]설계조건!$Y$7</definedName>
    <definedName name="WB.1">#REF!</definedName>
    <definedName name="WB.2">#REF!</definedName>
    <definedName name="WB.3">#REF!</definedName>
    <definedName name="WBB">#REF!</definedName>
    <definedName name="WC">#REF!</definedName>
    <definedName name="WCC">#REF!</definedName>
    <definedName name="WCP">#REF!</definedName>
    <definedName name="WD">#REF!</definedName>
    <definedName name="WD_P">#REF!</definedName>
    <definedName name="WD_W">#REF!</definedName>
    <definedName name="Wdc">#REF!</definedName>
    <definedName name="wdg">'[134]1.설계조건'!#REF!</definedName>
    <definedName name="Wds">#REF!</definedName>
    <definedName name="WEG">#REF!</definedName>
    <definedName name="WEQ">'[70] 상부공통집계(총괄)'!$H$208</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err" hidden="1">{#N/A,#N/A,FALSE,"운반시간"}</definedName>
    <definedName name="werew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w" hidden="1">#REF!</definedName>
    <definedName name="WF">#REF!</definedName>
    <definedName name="WFF">#REF!</definedName>
    <definedName name="WG">#REF!</definedName>
    <definedName name="WH">[46]설계조건!$Y$6</definedName>
    <definedName name="WH.1">#REF!</definedName>
    <definedName name="WH.2">#REF!</definedName>
    <definedName name="WH.3">#REF!</definedName>
    <definedName name="whekd" hidden="1">{#N/A,#N/A,FALSE,"포장단가"}</definedName>
    <definedName name="WHW">#REF!</definedName>
    <definedName name="WI">#REF!</definedName>
    <definedName name="WIDTH">[46]설계조건!#REF!</definedName>
    <definedName name="wing_l">#REF!</definedName>
    <definedName name="WING_T">#REF!</definedName>
    <definedName name="WIT">#REF!</definedName>
    <definedName name="wkdidsps" hidden="1">{#N/A,#N/A,FALSE,"배수2"}</definedName>
    <definedName name="wkwo">'[135]제출내역 (2)'!#REF!</definedName>
    <definedName name="WL">[56]교각1!#REF!</definedName>
    <definedName name="wla">[8]설계조건!#REF!</definedName>
    <definedName name="WLT">#REF!</definedName>
    <definedName name="Wm">[8]설계조건!#REF!</definedName>
    <definedName name="wm.조골재1" localSheetId="0" hidden="1">{#N/A,#N/A,FALSE,"조골재"}</definedName>
    <definedName name="wm.조골재1" localSheetId="2" hidden="1">{#N/A,#N/A,FALSE,"조골재"}</definedName>
    <definedName name="wm.조골재1" localSheetId="1" hidden="1">{#N/A,#N/A,FALSE,"조골재"}</definedName>
    <definedName name="wm.조골재1" hidden="1">{#N/A,#N/A,FALSE,"조골재"}</definedName>
    <definedName name="wm.조골재1_1" hidden="1">{#N/A,#N/A,FALSE,"조골재"}</definedName>
    <definedName name="wm.조골재1_2" hidden="1">{#N/A,#N/A,FALSE,"조골재"}</definedName>
    <definedName name="wm.조골재1_3" hidden="1">{#N/A,#N/A,FALSE,"조골재"}</definedName>
    <definedName name="wmp">#REF!</definedName>
    <definedName name="WN">[56]교각1!#REF!</definedName>
    <definedName name="wocld" hidden="1">{#N/A,#N/A,FALSE,"토공2"}</definedName>
    <definedName name="woogi" hidden="1">#REF!</definedName>
    <definedName name="woogi2" hidden="1">#REF!</definedName>
    <definedName name="WPP">#REF!</definedName>
    <definedName name="WQE">'[70] 상부공통집계(총괄)'!$J$35</definedName>
    <definedName name="WQEQ">'[70] 상부공통집계(총괄)'!$D$34</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'[70] 상부공통집계(총괄)'!$D$205</definedName>
    <definedName name="WRITE" hidden="1">{#N/A,#N/A,FALSE,"CCTV"}</definedName>
    <definedName name="wrn" hidden="1">{#N/A,#N/A,FALSE,"단가표지"}</definedName>
    <definedName name="wrn.1." hidden="1">{#N/A,#N/A,FALSE,"설계조건";#N/A,#N/A,FALSE,"바닥판";#N/A,#N/A,FALSE,"중앙지간부";#N/A,#N/A,FALSE,"방호벽";#N/A,#N/A,FALSE,"중분대";#N/A,#N/A,FALSE,"사용성검토";#N/A,#N/A,FALSE,"연속지점부(2경간)";#N/A,#N/A,FALSE,"지점침하";#N/A,#N/A,FALSE,"연속지점부-단면검토";#N/A,#N/A,FALSE,"연속지점부-사용성검토";#N/A,#N/A,FALSE,"반력산정-고정하중";#N/A,#N/A,FALSE,"반력산정-활하중";#N/A,#N/A,FALSE,"반력집계";#N/A,#N/A,FALSE,"CROSS";#N/A,#N/A,FALSE,"CROSS BEAM 철근량";#N/A,#N/A,FALSE,"높은보(단부)";#N/A,#N/A,FALSE,"높은보(중앙부)"}</definedName>
    <definedName name="wrn.2번." localSheetId="0" hidden="1">{#N/A,#N/A,FALSE,"2~8번"}</definedName>
    <definedName name="wrn.2번." localSheetId="2" hidden="1">{#N/A,#N/A,FALSE,"2~8번"}</definedName>
    <definedName name="wrn.2번." localSheetId="1" hidden="1">{#N/A,#N/A,FALSE,"2~8번"}</definedName>
    <definedName name="wrn.2번." hidden="1">{#N/A,#N/A,FALSE,"2~8번"}</definedName>
    <definedName name="wrn.2번._1" hidden="1">{#N/A,#N/A,FALSE,"2~8번"}</definedName>
    <definedName name="wrn.2번._2" hidden="1">{#N/A,#N/A,FALSE,"2~8번"}</definedName>
    <definedName name="wrn.2번._3" hidden="1">{#N/A,#N/A,FALSE,"2~8번"}</definedName>
    <definedName name="wrn.97." hidden="1">{#N/A,#N/A,FALSE,"지침";#N/A,#N/A,FALSE,"환경분석";#N/A,#N/A,FALSE,"Sheet16"}</definedName>
    <definedName name="wrn.97년._.사업계획._.및._.예산지침." localSheetId="0" hidden="1">{#N/A,#N/A,TRUE,"1";#N/A,#N/A,TRUE,"2";#N/A,#N/A,TRUE,"3";#N/A,#N/A,TRUE,"4";#N/A,#N/A,TRUE,"5";#N/A,#N/A,TRUE,"6";#N/A,#N/A,TRUE,"7"}</definedName>
    <definedName name="wrn.97년._.사업계획._.및._.예산지침." localSheetId="2" hidden="1">{#N/A,#N/A,TRUE,"1";#N/A,#N/A,TRUE,"2";#N/A,#N/A,TRUE,"3";#N/A,#N/A,TRUE,"4";#N/A,#N/A,TRUE,"5";#N/A,#N/A,TRUE,"6";#N/A,#N/A,TRUE,"7"}</definedName>
    <definedName name="wrn.97년._.사업계획._.및._.예산지침." localSheetId="1" hidden="1">{#N/A,#N/A,TRUE,"1";#N/A,#N/A,TRUE,"2";#N/A,#N/A,TRUE,"3";#N/A,#N/A,TRUE,"4";#N/A,#N/A,TRUE,"5";#N/A,#N/A,TRUE,"6";#N/A,#N/A,TRUE,"7"}</definedName>
    <definedName name="wrn.97년._.사업계획._.및._.예산지침." hidden="1">{#N/A,#N/A,TRUE,"1";#N/A,#N/A,TRUE,"2";#N/A,#N/A,TRUE,"3";#N/A,#N/A,TRUE,"4";#N/A,#N/A,TRUE,"5";#N/A,#N/A,TRUE,"6";#N/A,#N/A,TRUE,"7"}</definedName>
    <definedName name="WRN.98." hidden="1">{#N/A,#N/A,FALSE,"지침";#N/A,#N/A,FALSE,"환경분석";#N/A,#N/A,FALSE,"Sheet16"}</definedName>
    <definedName name="wrn.aa." hidden="1">{#N/A,#N/A,FALSE,"UNIT";#N/A,#N/A,FALSE,"UNIT";#N/A,#N/A,FALSE,"계정"}</definedName>
    <definedName name="wrn.BM." hidden="1">{#N/A,#N/A,FALSE,"CCTV"}</definedName>
    <definedName name="WRN.SF" hidden="1">{#N/A,#N/A,FALSE,"CCTV"}</definedName>
    <definedName name="wrn.test1." hidden="1">{#N/A,#N/A,FALSE,"명세표"}</definedName>
    <definedName name="WRN.VCB" hidden="1">{#N/A,#N/A,FALSE,"단가표지"}</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hidden="1">{#N/A,#N/A,FALSE,"일위대가목록";#N/A,#N/A,FALSE,"산출근거목록";#N/A,#N/A,FALSE,"노무비";#N/A,#N/A,FALSE,"재료비";#N/A,#N/A,FALSE,"경비";#N/A,#N/A,FALSE,"기타";#N/A,#N/A,FALSE,"중기목록"}</definedName>
    <definedName name="wrn.건설기계사업소._.상반기보고." hidden="1">{#N/A,#N/A,FALSE,"사업총괄";#N/A,#N/A,FALSE,"장비사업";#N/A,#N/A,FALSE,"철구사업";#N/A,#N/A,FALSE,"준설사업"}</definedName>
    <definedName name="wrn.경비인쇄." hidden="1">{#N/A,#N/A,FALSE,"경비"}</definedName>
    <definedName name="wrn.고희석." hidden="1">{#N/A,#N/A,FALSE,"교리2"}</definedName>
    <definedName name="wrn.골재소요량." localSheetId="0" hidden="1">{#N/A,#N/A,FALSE,"골재소요량";#N/A,#N/A,FALSE,"골재소요량"}</definedName>
    <definedName name="wrn.골재소요량." localSheetId="2" hidden="1">{#N/A,#N/A,FALSE,"골재소요량";#N/A,#N/A,FALSE,"골재소요량"}</definedName>
    <definedName name="wrn.골재소요량." localSheetId="1" hidden="1">{#N/A,#N/A,FALSE,"골재소요량";#N/A,#N/A,FALSE,"골재소요량"}</definedName>
    <definedName name="wrn.골재소요량." hidden="1">{#N/A,#N/A,FALSE,"골재소요량";#N/A,#N/A,FALSE,"골재소요량"}</definedName>
    <definedName name="wrn.골재소요량._1" hidden="1">{#N/A,#N/A,FALSE,"골재소요량";#N/A,#N/A,FALSE,"골재소요량"}</definedName>
    <definedName name="wrn.골재소요량._2" hidden="1">{#N/A,#N/A,FALSE,"골재소요량";#N/A,#N/A,FALSE,"골재소요량"}</definedName>
    <definedName name="wrn.골재소요량._3"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hidden="1">{#N/A,#N/A,FALSE,"집계";#N/A,#N/A,FALSE,"철근";#N/A,#N/A,FALSE,"보천3교(교대A1-녹동방향)";#N/A,#N/A,FALSE,"보천3교(교대A1-고흥방향)";#N/A,#N/A,FALSE,"보천3교(교대A2-녹동방향)";#N/A,#N/A,FALSE,"보천3교(교대A2-고흥방향)"}</definedName>
    <definedName name="wrn.교육청." localSheetId="0" hidden="1">{#N/A,#N/A,FALSE,"전력간선"}</definedName>
    <definedName name="wrn.교육청." localSheetId="2" hidden="1">{#N/A,#N/A,FALSE,"전력간선"}</definedName>
    <definedName name="wrn.교육청." localSheetId="1" hidden="1">{#N/A,#N/A,FALSE,"전력간선"}</definedName>
    <definedName name="wrn.교육청." hidden="1">{#N/A,#N/A,FALSE,"전력간선"}</definedName>
    <definedName name="wrn.교육청._1" hidden="1">{#N/A,#N/A,FALSE,"전력간선"}</definedName>
    <definedName name="wrn.교육청._2" hidden="1">{#N/A,#N/A,FALSE,"전력간선"}</definedName>
    <definedName name="wrn.교육청._3" hidden="1">{#N/A,#N/A,FALSE,"전력간선"}</definedName>
    <definedName name="wrn.교육청.1" hidden="1">{#N/A,#N/A,FALSE,"전력간선"}</definedName>
    <definedName name="wrn.교육청.1_1" hidden="1">{#N/A,#N/A,FALSE,"전력간선"}</definedName>
    <definedName name="wrn.교육청.1_2" hidden="1">{#N/A,#N/A,FALSE,"전력간선"}</definedName>
    <definedName name="wrn.교육청.1_3" hidden="1">{#N/A,#N/A,FALSE,"전력간선"}</definedName>
    <definedName name="wrn.구조02." hidden="1">{#N/A,#N/A,FALSE,"구조2"}</definedName>
    <definedName name="wrn.구조2." localSheetId="0" hidden="1">{#N/A,#N/A,FALSE,"구조2"}</definedName>
    <definedName name="wrn.구조2." localSheetId="2" hidden="1">{#N/A,#N/A,FALSE,"구조2"}</definedName>
    <definedName name="wrn.구조2." localSheetId="1" hidden="1">{#N/A,#N/A,FALSE,"구조2"}</definedName>
    <definedName name="wrn.구조2." hidden="1">{#N/A,#N/A,FALSE,"구조2"}</definedName>
    <definedName name="wrn.구조2._1" hidden="1">{#N/A,#N/A,FALSE,"구조2"}</definedName>
    <definedName name="wrn.구조2._2" hidden="1">{#N/A,#N/A,FALSE,"구조2"}</definedName>
    <definedName name="wrn.구조2._3" hidden="1">{#N/A,#N/A,FALSE,"구조2"}</definedName>
    <definedName name="wrn.구조3" hidden="1">{#N/A,#N/A,FALSE,"구조2"}</definedName>
    <definedName name="wrn.기성." hidden="1">{#N/A,#N/A,FALSE,"신청통보";#N/A,#N/A,FALSE,"기성확인서";#N/A,#N/A,FALSE,"기성내역서"}</definedName>
    <definedName name="wrn.기타인쇄." hidden="1">{#N/A,#N/A,FALSE,"기타"}</definedName>
    <definedName name="wrn.노무비인쇄." hidden="1">{#N/A,#N/A,FALSE,"노무비"}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0" hidden="1">{#N/A,#N/A,FALSE,"단가표지"}</definedName>
    <definedName name="wrn.단가표지." localSheetId="2" hidden="1">{#N/A,#N/A,FALSE,"단가표지"}</definedName>
    <definedName name="wrn.단가표지." localSheetId="1" hidden="1">{#N/A,#N/A,FALSE,"단가표지"}</definedName>
    <definedName name="wrn.단가표지." hidden="1">{#N/A,#N/A,FALSE,"단가표지"}</definedName>
    <definedName name="wrn.단가표지._1" hidden="1">{#N/A,#N/A,FALSE,"단가표지"}</definedName>
    <definedName name="wrn.단가표지._2" hidden="1">{#N/A,#N/A,FALSE,"단가표지"}</definedName>
    <definedName name="wrn.단가표지._3" hidden="1">{#N/A,#N/A,FALSE,"단가표지"}</definedName>
    <definedName name="wrn.ㅁㅁㅁ." hidden="1">{#N/A,#N/A,FALSE,"월공사비집계표양식 (7)";#N/A,#N/A,FALSE,"월공사비집계표양식 (7)"}</definedName>
    <definedName name="wrn.배수1." localSheetId="0" hidden="1">{#N/A,#N/A,FALSE,"배수1"}</definedName>
    <definedName name="wrn.배수1." localSheetId="2" hidden="1">{#N/A,#N/A,FALSE,"배수1"}</definedName>
    <definedName name="wrn.배수1." localSheetId="1" hidden="1">{#N/A,#N/A,FALSE,"배수1"}</definedName>
    <definedName name="wrn.배수1." hidden="1">{#N/A,#N/A,FALSE,"배수1"}</definedName>
    <definedName name="wrn.배수1._1" hidden="1">{#N/A,#N/A,FALSE,"배수1"}</definedName>
    <definedName name="wrn.배수1._2" hidden="1">{#N/A,#N/A,FALSE,"배수1"}</definedName>
    <definedName name="wrn.배수1._3" hidden="1">{#N/A,#N/A,FALSE,"배수1"}</definedName>
    <definedName name="wrn.배수2." localSheetId="0" hidden="1">{#N/A,#N/A,FALSE,"배수2"}</definedName>
    <definedName name="wrn.배수2." localSheetId="2" hidden="1">{#N/A,#N/A,FALSE,"배수2"}</definedName>
    <definedName name="wrn.배수2." localSheetId="1" hidden="1">{#N/A,#N/A,FALSE,"배수2"}</definedName>
    <definedName name="wrn.배수2." hidden="1">{#N/A,#N/A,FALSE,"배수2"}</definedName>
    <definedName name="wrn.배수2._1" hidden="1">{#N/A,#N/A,FALSE,"배수2"}</definedName>
    <definedName name="wrn.배수2._2" hidden="1">{#N/A,#N/A,FALSE,"배수2"}</definedName>
    <definedName name="wrn.배수2._3" hidden="1">{#N/A,#N/A,FALSE,"배수2"}</definedName>
    <definedName name="wrn.변경예산." hidden="1">{#N/A,#N/A,FALSE,"변경관리예산";#N/A,#N/A,FALSE,"변경장비예산";#N/A,#N/A,FALSE,"변경준설예산";#N/A,#N/A,FALSE,"변경철구예산"}</definedName>
    <definedName name="wrn.부대1." localSheetId="0" hidden="1">{#N/A,#N/A,FALSE,"부대1"}</definedName>
    <definedName name="wrn.부대1." localSheetId="2" hidden="1">{#N/A,#N/A,FALSE,"부대1"}</definedName>
    <definedName name="wrn.부대1." localSheetId="1" hidden="1">{#N/A,#N/A,FALSE,"부대1"}</definedName>
    <definedName name="wrn.부대1." hidden="1">{#N/A,#N/A,FALSE,"부대1"}</definedName>
    <definedName name="wrn.부대1._1" hidden="1">{#N/A,#N/A,FALSE,"부대1"}</definedName>
    <definedName name="wrn.부대1._2" hidden="1">{#N/A,#N/A,FALSE,"부대1"}</definedName>
    <definedName name="wrn.부대1._3" hidden="1">{#N/A,#N/A,FALSE,"부대1"}</definedName>
    <definedName name="wrn.부대2." localSheetId="0" hidden="1">{#N/A,#N/A,FALSE,"부대2"}</definedName>
    <definedName name="wrn.부대2." localSheetId="2" hidden="1">{#N/A,#N/A,FALSE,"부대2"}</definedName>
    <definedName name="wrn.부대2." localSheetId="1" hidden="1">{#N/A,#N/A,FALSE,"부대2"}</definedName>
    <definedName name="wrn.부대2." hidden="1">{#N/A,#N/A,FALSE,"부대2"}</definedName>
    <definedName name="wrn.부대2._1" hidden="1">{#N/A,#N/A,FALSE,"부대2"}</definedName>
    <definedName name="wrn.부대2._2" hidden="1">{#N/A,#N/A,FALSE,"부대2"}</definedName>
    <definedName name="wrn.부대2._3"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hidden="1">{#N/A,#N/A,FALSE,"산출근거목록"}</definedName>
    <definedName name="wrn.산출근거인쇄." hidden="1">{#N/A,#N/A,FALSE,"산출근거"}</definedName>
    <definedName name="wrn.산출근거인쇄._.토개공변환." hidden="1">{#N/A,#N/A,FALSE,"산출근거변환"}</definedName>
    <definedName name="wrn.설계내역서인쇄." hidden="1">{#N/A,#N/A,FALSE,"설계내역서"}</definedName>
    <definedName name="wrn.속도." localSheetId="0" hidden="1">{#N/A,#N/A,FALSE,"속도"}</definedName>
    <definedName name="wrn.속도." localSheetId="2" hidden="1">{#N/A,#N/A,FALSE,"속도"}</definedName>
    <definedName name="wrn.속도." localSheetId="1" hidden="1">{#N/A,#N/A,FALSE,"속도"}</definedName>
    <definedName name="wrn.속도." hidden="1">{#N/A,#N/A,FALSE,"속도"}</definedName>
    <definedName name="wrn.속도._1" hidden="1">{#N/A,#N/A,FALSE,"속도"}</definedName>
    <definedName name="wrn.속도._2" hidden="1">{#N/A,#N/A,FALSE,"속도"}</definedName>
    <definedName name="wrn.속도._3" hidden="1">{#N/A,#N/A,FALSE,"속도"}</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시행결의." hidden="1">{#N/A,#N/A,FALSE,"결의서";#N/A,#N/A,FALSE,"내역서";#N/A,#N/A,FALSE,"도급예상";#N/A,#N/A,FALSE,"시방서"}</definedName>
    <definedName name="wrn.신용찬." localSheetId="0" hidden="1">{#N/A,#N/A,TRUE,"토적및재료집계";#N/A,#N/A,TRUE,"토적및재료집계";#N/A,#N/A,TRUE,"단위량"}</definedName>
    <definedName name="wrn.신용찬." localSheetId="2" hidden="1">{#N/A,#N/A,TRUE,"토적및재료집계";#N/A,#N/A,TRUE,"토적및재료집계";#N/A,#N/A,TRUE,"단위량"}</definedName>
    <definedName name="wrn.신용찬." localSheetId="1" hidden="1">{#N/A,#N/A,TRUE,"토적및재료집계";#N/A,#N/A,TRUE,"토적및재료집계";#N/A,#N/A,TRUE,"단위량"}</definedName>
    <definedName name="wrn.신용찬." hidden="1">{#N/A,#N/A,TRUE,"토적및재료집계";#N/A,#N/A,TRUE,"토적및재료집계";#N/A,#N/A,TRUE,"단위량"}</definedName>
    <definedName name="wrn.신용찬._1" hidden="1">{#N/A,#N/A,TRUE,"토적및재료집계";#N/A,#N/A,TRUE,"토적및재료집계";#N/A,#N/A,TRUE,"단위량"}</definedName>
    <definedName name="wrn.신용찬._2" hidden="1">{#N/A,#N/A,TRUE,"토적및재료집계";#N/A,#N/A,TRUE,"토적및재료집계";#N/A,#N/A,TRUE,"단위량"}</definedName>
    <definedName name="wrn.신용찬._3" hidden="1">{#N/A,#N/A,TRUE,"토적및재료집계";#N/A,#N/A,TRUE,"토적및재료집계";#N/A,#N/A,TRUE,"단위량"}</definedName>
    <definedName name="wrn.업체별._.견적공사명." hidden="1">{"SJ - 기본 보기",#N/A,FALSE,"공사별 외주견적"}</definedName>
    <definedName name="wrn.업체별._.견적공사명._1" hidden="1">{"SJ - 기본 보기",#N/A,FALSE,"공사별 외주견적"}</definedName>
    <definedName name="wrn.업체별._.견적공사명._2" hidden="1">{"SJ - 기본 보기",#N/A,FALSE,"공사별 외주견적"}</definedName>
    <definedName name="wrn.업체별._.견적공사명._3" hidden="1">{"SJ - 기본 보기",#N/A,FALSE,"공사별 외주견적"}</definedName>
    <definedName name="wrn.여암교._.가설공사._.추정금액._.산정." hidden="1">{#N/A,#N/A,TRUE,"설계내역서";#N/A,#N/A,TRUE,"설계집계"}</definedName>
    <definedName name="wrn.예상손익." hidden="1">{#N/A,#N/A,FALSE,"예상손익";#N/A,#N/A,FALSE,"관리분석";#N/A,#N/A,FALSE,"장비분석";#N/A,#N/A,FALSE,"준설분석";#N/A,#N/A,FALSE,"철구분석"}</definedName>
    <definedName name="wrn.외주기성." hidden="1">{#N/A,#N/A,FALSE,"신청통보";#N/A,#N/A,FALSE,"기성확인서";#N/A,#N/A,FALSE,"기성내역서"}</definedName>
    <definedName name="wrn.운반시간." localSheetId="0" hidden="1">{#N/A,#N/A,FALSE,"운반시간"}</definedName>
    <definedName name="wrn.운반시간." localSheetId="2" hidden="1">{#N/A,#N/A,FALSE,"운반시간"}</definedName>
    <definedName name="wrn.운반시간." localSheetId="1" hidden="1">{#N/A,#N/A,FALSE,"운반시간"}</definedName>
    <definedName name="wrn.운반시간." hidden="1">{#N/A,#N/A,FALSE,"운반시간"}</definedName>
    <definedName name="wrn.운반시간._1" hidden="1">{#N/A,#N/A,FALSE,"운반시간"}</definedName>
    <definedName name="wrn.운반시간._2" hidden="1">{#N/A,#N/A,FALSE,"운반시간"}</definedName>
    <definedName name="wrn.운반시간._3" hidden="1">{#N/A,#N/A,FALSE,"운반시간"}</definedName>
    <definedName name="wrn.원가계산서인쇄." hidden="1">{#N/A,#N/A,FALSE,"원가계산서"}</definedName>
    <definedName name="wrn.월보고." hidden="1">{#N/A,#N/A,TRUE,"갑지(01.5)";#N/A,#N/A,TRUE,"집계(01.5)";#N/A,#N/A,TRUE,"항목별내역(01.5)"}</definedName>
    <definedName name="wrn.이인주." hidden="1">{#N/A,#N/A,FALSE,"물량산출"}</definedName>
    <definedName name="wrn.이정표." localSheetId="0" hidden="1">{#N/A,#N/A,FALSE,"이정표"}</definedName>
    <definedName name="wrn.이정표." localSheetId="2" hidden="1">{#N/A,#N/A,FALSE,"이정표"}</definedName>
    <definedName name="wrn.이정표." localSheetId="1" hidden="1">{#N/A,#N/A,FALSE,"이정표"}</definedName>
    <definedName name="wrn.이정표." hidden="1">{#N/A,#N/A,FALSE,"이정표"}</definedName>
    <definedName name="wrn.이정표._1" hidden="1">{#N/A,#N/A,FALSE,"이정표"}</definedName>
    <definedName name="wrn.이정표._2" hidden="1">{#N/A,#N/A,FALSE,"이정표"}</definedName>
    <definedName name="wrn.이정표._3" hidden="1">{#N/A,#N/A,FALSE,"이정표"}</definedName>
    <definedName name="wrn.일위대가." localSheetId="0" hidden="1">{#N/A,#N/A,TRUE,"대가1"}</definedName>
    <definedName name="wrn.일위대가." localSheetId="2" hidden="1">{#N/A,#N/A,TRUE,"대가1"}</definedName>
    <definedName name="wrn.일위대가." localSheetId="1" hidden="1">{#N/A,#N/A,TRUE,"대가1"}</definedName>
    <definedName name="wrn.일위대가." hidden="1">{#N/A,#N/A,TRUE,"대가1"}</definedName>
    <definedName name="wrn.일위대가._1" hidden="1">{#N/A,#N/A,TRUE,"대가1"}</definedName>
    <definedName name="wrn.일위대가._2" hidden="1">{#N/A,#N/A,TRUE,"대가1"}</definedName>
    <definedName name="wrn.일위대가._3" hidden="1">{#N/A,#N/A,TRUE,"대가1"}</definedName>
    <definedName name="wrn.일위대가목록인쇄." hidden="1">{#N/A,#N/A,FALSE,"일위대가목록"}</definedName>
    <definedName name="wrn.일위대가인쇄." hidden="1">{#N/A,#N/A,FALSE,"일위대가"}</definedName>
    <definedName name="wrn.일위대가인쇄._.수자원변환." hidden="1">{#N/A,#N/A,FALSE,"일위대가변환"}</definedName>
    <definedName name="wrn.재료비인쇄." hidden="1">{#N/A,#N/A,FALSE,"재료비"}</definedName>
    <definedName name="wrn.전열선출서." hidden="1">{#N/A,#N/A,FALSE,"전열산출서"}</definedName>
    <definedName name="wrn.전열선출서._1" hidden="1">{#N/A,#N/A,FALSE,"전열산출서"}</definedName>
    <definedName name="wrn.전열선출서._2" hidden="1">{#N/A,#N/A,FALSE,"전열산출서"}</definedName>
    <definedName name="wrn.전열선출서._3" hidden="1">{#N/A,#N/A,FALSE,"전열산출서"}</definedName>
    <definedName name="wrn.조골재." localSheetId="0" hidden="1">{#N/A,#N/A,FALSE,"조골재"}</definedName>
    <definedName name="wrn.조골재." localSheetId="2" hidden="1">{#N/A,#N/A,FALSE,"조골재"}</definedName>
    <definedName name="wrn.조골재." localSheetId="1" hidden="1">{#N/A,#N/A,FALSE,"조골재"}</definedName>
    <definedName name="wrn.조골재." hidden="1">{#N/A,#N/A,FALSE,"조골재"}</definedName>
    <definedName name="wrn.조골재._1" hidden="1">{#N/A,#N/A,FALSE,"조골재"}</definedName>
    <definedName name="wrn.조골재._2" hidden="1">{#N/A,#N/A,FALSE,"조골재"}</definedName>
    <definedName name="wrn.조골재._3" hidden="1">{#N/A,#N/A,FALSE,"조골재"}</definedName>
    <definedName name="wrn.중공업군포견적서." hidden="1">{#N/A,#N/A,FALSE,"견적갑지";#N/A,#N/A,FALSE,"총괄표";#N/A,#N/A,FALSE,"철골공사";#N/A,#N/A,FALSE,"토목공사";#N/A,#N/A,FALSE,"판넬전기공사"}</definedName>
    <definedName name="wrn.중기목록인쇄." hidden="1">{#N/A,#N/A,FALSE,"중기목록"}</definedName>
    <definedName name="wrn.중기산출기초인쇄." hidden="1">{#N/A,#N/A,FALSE,"중기산출기초"}</definedName>
    <definedName name="wrn.중기인쇄." hidden="1">{#N/A,#N/A,FALSE,"중기"}</definedName>
    <definedName name="wrn.중기인쇄._.일반형변환." hidden="1">{#N/A,#N/A,FALSE,"중기변환"}</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_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_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_3"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localSheetId="0" hidden="1">{#N/A,#N/A,FALSE,"구조1"}</definedName>
    <definedName name="wrn.토공1." localSheetId="2" hidden="1">{#N/A,#N/A,FALSE,"구조1"}</definedName>
    <definedName name="wrn.토공1." localSheetId="1" hidden="1">{#N/A,#N/A,FALSE,"구조1"}</definedName>
    <definedName name="wrn.토공1." hidden="1">{#N/A,#N/A,FALSE,"구조1"}</definedName>
    <definedName name="wrn.토공1._1" hidden="1">{#N/A,#N/A,FALSE,"구조1"}</definedName>
    <definedName name="wrn.토공1._2" hidden="1">{#N/A,#N/A,FALSE,"구조1"}</definedName>
    <definedName name="wrn.토공1._3" hidden="1">{#N/A,#N/A,FALSE,"구조1"}</definedName>
    <definedName name="wrn.토공2." localSheetId="0" hidden="1">{#N/A,#N/A,FALSE,"토공2"}</definedName>
    <definedName name="wrn.토공2." localSheetId="2" hidden="1">{#N/A,#N/A,FALSE,"토공2"}</definedName>
    <definedName name="wrn.토공2." localSheetId="1" hidden="1">{#N/A,#N/A,FALSE,"토공2"}</definedName>
    <definedName name="wrn.토공2." hidden="1">{#N/A,#N/A,FALSE,"토공2"}</definedName>
    <definedName name="wrn.토공2._1" hidden="1">{#N/A,#N/A,FALSE,"토공2"}</definedName>
    <definedName name="wrn.토공2._2" hidden="1">{#N/A,#N/A,FALSE,"토공2"}</definedName>
    <definedName name="wrn.토공2._3" hidden="1">{#N/A,#N/A,FALSE,"토공2"}</definedName>
    <definedName name="wrn.포장1." localSheetId="0" hidden="1">{#N/A,#N/A,FALSE,"포장1";#N/A,#N/A,FALSE,"포장1"}</definedName>
    <definedName name="wrn.포장1." localSheetId="2" hidden="1">{#N/A,#N/A,FALSE,"포장1";#N/A,#N/A,FALSE,"포장1"}</definedName>
    <definedName name="wrn.포장1." localSheetId="1" hidden="1">{#N/A,#N/A,FALSE,"포장1";#N/A,#N/A,FALSE,"포장1"}</definedName>
    <definedName name="wrn.포장1." hidden="1">{#N/A,#N/A,FALSE,"포장1";#N/A,#N/A,FALSE,"포장1"}</definedName>
    <definedName name="wrn.포장1._1" hidden="1">{#N/A,#N/A,FALSE,"포장1";#N/A,#N/A,FALSE,"포장1"}</definedName>
    <definedName name="wrn.포장1._2" hidden="1">{#N/A,#N/A,FALSE,"포장1";#N/A,#N/A,FALSE,"포장1"}</definedName>
    <definedName name="wrn.포장1._3" hidden="1">{#N/A,#N/A,FALSE,"포장1";#N/A,#N/A,FALSE,"포장1"}</definedName>
    <definedName name="wrn.포장2." localSheetId="0" hidden="1">{#N/A,#N/A,FALSE,"포장2"}</definedName>
    <definedName name="wrn.포장2." localSheetId="2" hidden="1">{#N/A,#N/A,FALSE,"포장2"}</definedName>
    <definedName name="wrn.포장2." localSheetId="1" hidden="1">{#N/A,#N/A,FALSE,"포장2"}</definedName>
    <definedName name="wrn.포장2." hidden="1">{#N/A,#N/A,FALSE,"포장2"}</definedName>
    <definedName name="wrn.포장2._1" hidden="1">{#N/A,#N/A,FALSE,"포장2"}</definedName>
    <definedName name="wrn.포장2._2" hidden="1">{#N/A,#N/A,FALSE,"포장2"}</definedName>
    <definedName name="wrn.포장2._3"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0" hidden="1">{#N/A,#N/A,FALSE,"표지"}</definedName>
    <definedName name="wrn.표지." localSheetId="2" hidden="1">{#N/A,#N/A,FALSE,"표지"}</definedName>
    <definedName name="wrn.표지." localSheetId="1" hidden="1">{#N/A,#N/A,FALSE,"표지"}</definedName>
    <definedName name="wrn.표지." hidden="1">{#N/A,#N/A,FALSE,"표지"}</definedName>
    <definedName name="wrn.표지목차." localSheetId="0" hidden="1">{#N/A,#N/A,FALSE,"표지목차"}</definedName>
    <definedName name="wrn.표지목차." localSheetId="2" hidden="1">{#N/A,#N/A,FALSE,"표지목차"}</definedName>
    <definedName name="wrn.표지목차." localSheetId="1" hidden="1">{#N/A,#N/A,FALSE,"표지목차"}</definedName>
    <definedName name="wrn.표지목차." hidden="1">{#N/A,#N/A,FALSE,"표지목차"}</definedName>
    <definedName name="wrn.표지목차._1" hidden="1">{#N/A,#N/A,FALSE,"표지목차"}</definedName>
    <definedName name="wrn.표지목차._2" hidden="1">{#N/A,#N/A,FALSE,"표지목차"}</definedName>
    <definedName name="wrn.표지목차._3" hidden="1">{#N/A,#N/A,FALSE,"표지목차"}</definedName>
    <definedName name="wrn.현장._.NCR._.분석." hidden="1">{#N/A,#N/A,FALSE,"현장 NCR 분석";#N/A,#N/A,FALSE,"현장품질감사";#N/A,#N/A,FALSE,"현장품질감사"}</definedName>
    <definedName name="wrn.혼합골재." localSheetId="0" hidden="1">{#N/A,#N/A,FALSE,"혼합골재"}</definedName>
    <definedName name="wrn.혼합골재." localSheetId="2" hidden="1">{#N/A,#N/A,FALSE,"혼합골재"}</definedName>
    <definedName name="wrn.혼합골재." localSheetId="1" hidden="1">{#N/A,#N/A,FALSE,"혼합골재"}</definedName>
    <definedName name="wrn.혼합골재." hidden="1">{#N/A,#N/A,FALSE,"혼합골재"}</definedName>
    <definedName name="wrn.혼합골재._1" hidden="1">{#N/A,#N/A,FALSE,"혼합골재"}</definedName>
    <definedName name="wrn.혼합골재._2" hidden="1">{#N/A,#N/A,FALSE,"혼합골재"}</definedName>
    <definedName name="wrn.혼합골재._3" hidden="1">{#N/A,#N/A,FALSE,"혼합골재"}</definedName>
    <definedName name="wrn.황금동." hidden="1">{#N/A,#N/A,FALSE,"단면 제원"}</definedName>
    <definedName name="wrn.회선임차현황." hidden="1">{#N/A,#N/A,FALSE,"회선임차현황"}</definedName>
    <definedName name="wrty" hidden="1">{"'용역비'!$A$4:$C$8"}</definedName>
    <definedName name="wrtyrtyrt" hidden="1">{"'용역비'!$A$4:$C$8"}</definedName>
    <definedName name="wrtywrtywr" hidden="1">{"'용역비'!$A$4:$C$8"}</definedName>
    <definedName name="WS">#REF!</definedName>
    <definedName name="WS_L1">#REF!</definedName>
    <definedName name="WS_L2">#REF!</definedName>
    <definedName name="WS_L3">#REF!</definedName>
    <definedName name="WSO">#REF!</definedName>
    <definedName name="WST">#REF!</definedName>
    <definedName name="WSUM">#REF!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2B">#REF!</definedName>
    <definedName name="WT2BA">#REF!</definedName>
    <definedName name="WT2BB">#REF!</definedName>
    <definedName name="WT2BD">#REF!</definedName>
    <definedName name="WT2H">#REF!</definedName>
    <definedName name="WT2HA">#REF!</definedName>
    <definedName name="WT2HB">#REF!</definedName>
    <definedName name="WT2HC">#REF!</definedName>
    <definedName name="WT2HD">#REF!</definedName>
    <definedName name="WT2HE">#REF!</definedName>
    <definedName name="WT2HF">#REF!</definedName>
    <definedName name="WT2T">#REF!</definedName>
    <definedName name="WT3BD">#REF!</definedName>
    <definedName name="WT3H">#REF!</definedName>
    <definedName name="WT3HA">#REF!</definedName>
    <definedName name="WT3HE">#REF!</definedName>
    <definedName name="WT3HF">#REF!</definedName>
    <definedName name="WT3T">#REF!</definedName>
    <definedName name="wtvegrh" hidden="1">{#N/A,#N/A,FALSE,"포장2"}</definedName>
    <definedName name="WTW">#REF!</definedName>
    <definedName name="wuy" hidden="1">{"'용역비'!$A$4:$C$8"}</definedName>
    <definedName name="wvyh" hidden="1">{#N/A,#N/A,FALSE,"혼합골재"}</definedName>
    <definedName name="WW">#REF!</definedName>
    <definedName name="WWSDFFFFWEF" hidden="1">#REF!</definedName>
    <definedName name="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wwwwwwwwwwwwwww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X">'[136]3.하중산정4.지지력'!#REF!</definedName>
    <definedName name="X48호선_1_구조물철거집계표_국도48__List">[137]구조물철거타공정이월!#REF!</definedName>
    <definedName name="XBXB">#REF!</definedName>
    <definedName name="XCVBGSDFGSER" hidden="1">#REF!</definedName>
    <definedName name="XCVXC">'[70] 상부공통집계(총괄)'!$J$36</definedName>
    <definedName name="xhrhd" localSheetId="0" hidden="1">{#N/A,#N/A,FALSE,"토공2"}</definedName>
    <definedName name="xhrhd" localSheetId="2" hidden="1">{#N/A,#N/A,FALSE,"토공2"}</definedName>
    <definedName name="xhrhd" localSheetId="1" hidden="1">{#N/A,#N/A,FALSE,"토공2"}</definedName>
    <definedName name="xhrhd" hidden="1">{#N/A,#N/A,FALSE,"토공2"}</definedName>
    <definedName name="XX">#REF!</definedName>
    <definedName name="xxca" hidden="1">{"'Firr(선)'!$AS$1:$AY$62","'Firr(사)'!$AS$1:$AY$62","'Firr(회)'!$AS$1:$AY$62","'Firr(선)'!$L$1:$V$62","'Firr(사)'!$L$1:$V$62","'Firr(회)'!$L$1:$V$62"}</definedName>
    <definedName name="xxx" hidden="1">#REF!</definedName>
    <definedName name="xxxx" hidden="1">{#N/A,#N/A,FALSE,"표지목차"}</definedName>
    <definedName name="xxxxc" hidden="1">{#N/A,#N/A,FALSE,"조골재"}</definedName>
    <definedName name="XXXXXX" hidden="1">{"'공사부문'!$A$6:$A$32"}</definedName>
    <definedName name="y">#REF!</definedName>
    <definedName name="Y1Y">#REF!</definedName>
    <definedName name="Y2Y">#REF!</definedName>
    <definedName name="Y3Y">#REF!</definedName>
    <definedName name="y5bewy5vgr" hidden="1">{#N/A,#N/A,FALSE,"운반시간"}</definedName>
    <definedName name="YA">#REF!</definedName>
    <definedName name="YC">#REF!</definedName>
    <definedName name="year">[59]근태계획서!$B$5</definedName>
    <definedName name="YFU" hidden="1">{"'용역비'!$A$4:$C$8"}</definedName>
    <definedName name="YH">'[97]3련 BOX'!#REF!</definedName>
    <definedName name="YHJ">#REF!</definedName>
    <definedName name="yj">'[70] 상부공통집계(총괄)'!$J$36</definedName>
    <definedName name="YL" hidden="1">{"'용역비'!$A$4:$C$8"}</definedName>
    <definedName name="young">'[138]ABUT수량-A1'!$T$25</definedName>
    <definedName name="ysu">#REF!</definedName>
    <definedName name="yt">'[70] 상부공통집계(총괄)'!$H$205</definedName>
    <definedName name="ytu">'[70] 상부공통집계(총괄)'!$H$223</definedName>
    <definedName name="YTYT" hidden="1">#REF!</definedName>
    <definedName name="ytytytyty" hidden="1">#REF!</definedName>
    <definedName name="yu" hidden="1">{"'용역비'!$A$4:$C$8"}</definedName>
    <definedName name="yugkvyil" hidden="1">{"'별표'!$N$220"}</definedName>
    <definedName name="YUK" hidden="1">{"'용역비'!$A$4:$C$8"}</definedName>
    <definedName name="YUKOI" hidden="1">{"'용역비'!$A$4:$C$8"}</definedName>
    <definedName name="YUY">'[70] 상부공통집계(총괄)'!$H$223</definedName>
    <definedName name="YUYUY" hidden="1">{#N/A,#N/A,FALSE,"혼합골재"}</definedName>
    <definedName name="yvdfvhd" hidden="1">{#N/A,#N/A,FALSE,"이정표"}</definedName>
    <definedName name="ywrtvwvy" hidden="1">{#N/A,#N/A,FALSE,"부대1"}</definedName>
    <definedName name="yy" hidden="1">{#N/A,#N/A,FALSE,"단가표지"}</definedName>
    <definedName name="yyty" hidden="1">#REF!</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h" hidden="1">#REF!</definedName>
    <definedName name="yyyyyy" hidden="1">{#N/A,#N/A,FALSE,"조골재"}</definedName>
    <definedName name="yyyyyyyyyy" hidden="1">{"'정산내역서'!$A$1:$I$35","'정산서(절.성토부)'!$A$1:$Q$17","'정산서(교량부)'!$A$1:$Q$84","'총괄표'!$A$1:$M$12","'시행현황'!$A$1:$G$12","'표지'!$A$1:$N$27","'정산서(절.성토부)'!$A$3:$Q$7"}</definedName>
    <definedName name="Z">#REF!</definedName>
    <definedName name="Z_7C9E3C89_86A0_11D2_9795_00A0C94ACFC5_.wvu.PrintArea" hidden="1">#REF!</definedName>
    <definedName name="za" hidden="1">#REF!</definedName>
    <definedName name="ZB">#REF!</definedName>
    <definedName name="ZBZB">#REF!</definedName>
    <definedName name="zuu" hidden="1">{#N/A,#N/A,FALSE,"골재소요량";#N/A,#N/A,FALSE,"골재소요량"}</definedName>
    <definedName name="zx" localSheetId="0" hidden="1">[19]노임단가!#REF!</definedName>
    <definedName name="zx" localSheetId="1" hidden="1">[19]노임단가!#REF!</definedName>
    <definedName name="zx" hidden="1">[139]노임단가!#REF!</definedName>
    <definedName name="zxAds">'[70] 상부공통집계(총괄)'!#REF!</definedName>
    <definedName name="zz"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ZZZ" localSheetId="0" hidden="1">{#N/A,#N/A,FALSE,"배수2"}</definedName>
    <definedName name="ZZZ" localSheetId="2" hidden="1">{#N/A,#N/A,FALSE,"배수2"}</definedName>
    <definedName name="ZZZ" localSheetId="1" hidden="1">{#N/A,#N/A,FALSE,"배수2"}</definedName>
    <definedName name="ZZZ" hidden="1">{#N/A,#N/A,FALSE,"배수2"}</definedName>
    <definedName name="ZZZ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#REF!</definedName>
    <definedName name="ZZZZZZZZZZZZZZZZ"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 hidden="1">[110]수량산출!#REF!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#REF!</definedName>
    <definedName name="ㄱㄱㄱ">[140]INPUT!$B$5</definedName>
    <definedName name="ㄱㄱㄱㄱ" hidden="1">{#N/A,#N/A,TRUE,"토적및재료집계";#N/A,#N/A,TRUE,"토적및재료집계";#N/A,#N/A,TRUE,"단위량"}</definedName>
    <definedName name="ㄱㄱㄱㄱㄱ" hidden="1">{#N/A,#N/A,FALSE,"2~8번"}</definedName>
    <definedName name="ㄱㄱㄱㄱㄱㄱ" hidden="1">{"'용역비'!$A$4:$C$8"}</definedName>
    <definedName name="ㄱㄱㄱㄱㄱㄱㄱ" hidden="1">{#N/A,#N/A,FALSE,"토공2"}</definedName>
    <definedName name="ㄱㄱㄱㄱㄱㄱㄱㄱㄱㄱㄱㄱㄱ" hidden="1">{#N/A,#N/A,FALSE,"단가표지"}</definedName>
    <definedName name="ㄱㄱㄱㄱㄱㄱㄱㄱㄱㄱㄱㄱㄱㄱㄱㄱ" hidden="1">{#N/A,#N/A,FALSE,"골재소요량";#N/A,#N/A,FALSE,"골재소요량"}</definedName>
    <definedName name="ㄱㄱㄱㄱㄱㄱㄱㄱㄱㄱㄱㄱㄱㄱㄱㄱㄱㄱ" hidden="1">{#N/A,#N/A,FALSE,"조골재"}</definedName>
    <definedName name="ㄱㄱㄷㄷㄷㄱ">#REF!</definedName>
    <definedName name="ㄱㄳㄳ" hidden="1">{#N/A,#N/A,FALSE,"2~8번"}</definedName>
    <definedName name="ㄱㄴ슌ㄱ" hidden="1">{#N/A,#N/A,FALSE,"단가표지"}</definedName>
    <definedName name="ㄱㄷ">#REF!</definedName>
    <definedName name="ㄱㄷㄱ">#REF!</definedName>
    <definedName name="ㄱㄷㄱㄷ" hidden="1">{#N/A,#N/A,FALSE,"2~8번"}</definedName>
    <definedName name="ㄱㄷㄴ슌ㄱ" hidden="1">{#N/A,#N/A,FALSE,"골재소요량";#N/A,#N/A,FALSE,"골재소요량"}</definedName>
    <definedName name="ㄱㄷㄷㄱ" localSheetId="0" hidden="1">{#N/A,#N/A,FALSE,"구조2"}</definedName>
    <definedName name="ㄱㄷㄷㄱ" localSheetId="2" hidden="1">{#N/A,#N/A,FALSE,"구조2"}</definedName>
    <definedName name="ㄱㄷㄷㄱ" localSheetId="1" hidden="1">{#N/A,#N/A,FALSE,"구조2"}</definedName>
    <definedName name="ㄱㄷㄷㄱ" hidden="1">{#N/A,#N/A,FALSE,"구조2"}</definedName>
    <definedName name="ㄱㄷㄹㄴㅇㄹㅇㄴ">[141]설계예산서!#REF!</definedName>
    <definedName name="ㄱㄷㅁㅍㅅㅂ" hidden="1">{#N/A,#N/A,FALSE,"골재소요량";#N/A,#N/A,FALSE,"골재소요량"}</definedName>
    <definedName name="ㄱㄷㅂㄱㅈ" hidden="1">{#N/A,#N/A,FALSE,"2~8번"}</definedName>
    <definedName name="ㄱㄷㅅ">'[70] 상부공통집계(총괄)'!$J$32</definedName>
    <definedName name="ㄱㄷㅇ" hidden="1">#REF!</definedName>
    <definedName name="ㄱㄷㅈ" hidden="1">{#N/A,#N/A,FALSE,"골재소요량";#N/A,#N/A,FALSE,"골재소요량"}</definedName>
    <definedName name="ㄱㄷㅈㅂㅂ">#REF!</definedName>
    <definedName name="ㄱㄷㅎㅅㄷ4" hidden="1">{#N/A,#N/A,FALSE,"운반시간"}</definedName>
    <definedName name="ㄱ됵">'[70] 상부공통집계(총괄)'!$D$223</definedName>
    <definedName name="ㄱ됻">'[70] 상부공통집계(총괄)'!$L$222</definedName>
    <definedName name="ㄱㅁㄴ" localSheetId="0" hidden="1">{#N/A,#N/A,FALSE,"토공2"}</definedName>
    <definedName name="ㄱㅁㄴ" localSheetId="2" hidden="1">{#N/A,#N/A,FALSE,"토공2"}</definedName>
    <definedName name="ㄱㅁㄴ" localSheetId="1" hidden="1">{#N/A,#N/A,FALSE,"토공2"}</definedName>
    <definedName name="ㄱㅁㄴ" hidden="1">{#N/A,#N/A,FALSE,"토공2"}</definedName>
    <definedName name="ㄱ쇿">'[70] 상부공통집계(총괄)'!$J$35</definedName>
    <definedName name="ㄱ숏">'[70] 상부공통집계(총괄)'!$J$32</definedName>
    <definedName name="ㄱ슈" hidden="1">{#N/A,#N/A,FALSE,"혼합골재"}</definedName>
    <definedName name="ㄱㅈㄷ">'[70] 상부공통집계(총괄)'!$J$34</definedName>
    <definedName name="ㄱㅈㄷㄱ">'[70] 상부공통집계(총괄)'!$H$224</definedName>
    <definedName name="ㄱㅈㄷㅂㄱ" hidden="1">{"'용역비'!$A$4:$C$8"}</definedName>
    <definedName name="ㄱㅈㅎ" hidden="1">#REF!</definedName>
    <definedName name="ㄱㅎ" hidden="1">{"'용역비'!$A$4:$C$8"}</definedName>
    <definedName name="가">[142]재정비직인!$J$11</definedName>
    <definedName name="가_드_레_일__개_소_별_명_세">#REF!</definedName>
    <definedName name="가_드_레_일_수_량_집_계">#REF!</definedName>
    <definedName name="가_설_공_사">#REF!</definedName>
    <definedName name="가가가고">#REF!</definedName>
    <definedName name="가나" hidden="1">{"'정산내역서'!$A$1:$I$35","'정산서(절.성토부)'!$A$1:$Q$17","'정산서(교량부)'!$A$1:$Q$84","'총괄표'!$A$1:$M$12","'시행현황'!$A$1:$G$12","'표지'!$A$1:$N$27","'정산서(절.성토부)'!$A$3:$Q$7"}</definedName>
    <definedName name="가나나">[143]총괄서!#REF!</definedName>
    <definedName name="가나다" hidden="1">#REF!</definedName>
    <definedName name="가나다라" hidden="1">{"'제10장(표)'!$A$5:$L$10"}</definedName>
    <definedName name="가노">#REF!</definedName>
    <definedName name="가다다라">'[79]ABUT수량-A1'!$T$25</definedName>
    <definedName name="가덕항P3">'[144]Sheet1 (2)'!#REF!</definedName>
    <definedName name="가도" hidden="1">#REF!</definedName>
    <definedName name="가도설치">[145]터파기및재료!#REF!</definedName>
    <definedName name="가도토적" hidden="1">#REF!</definedName>
    <definedName name="가드" hidden="1">{"'산출근거'!$B$4:$D$8"}</definedName>
    <definedName name="가드레일철거">#REF!</definedName>
    <definedName name="가로간지" hidden="1">{#N/A,#N/A,FALSE,"현장 NCR 분석";#N/A,#N/A,FALSE,"현장품질감사";#N/A,#N/A,FALSE,"현장품질감사"}</definedName>
    <definedName name="가로등">[0]!가로등</definedName>
    <definedName name="가로등입력">[0]!가로등입력</definedName>
    <definedName name="가르">BlankMacro1</definedName>
    <definedName name="가배수로집계표" hidden="1">{"'정산내역서'!$A$1:$I$35","'정산서(절.성토부)'!$A$1:$Q$17","'정산서(교량부)'!$A$1:$Q$84","'총괄표'!$A$1:$M$12","'시행현황'!$A$1:$G$12","'표지'!$A$1:$N$27","'정산서(절.성토부)'!$A$3:$Q$7"}</definedName>
    <definedName name="가설" hidden="1">{#N/A,#N/A,FALSE,"속도"}</definedName>
    <definedName name="가설방우판넬">[146]데리네이타현황!$A$4,[146]데리네이타현황!$A$2,[146]데리네이타현황!$A$1,[146]데리네이타현황!$A$279,[146]데리네이타현황!$A:$A</definedName>
    <definedName name="가설방음벽" hidden="1">{#N/A,#N/A,FALSE,"골재소요량";#N/A,#N/A,FALSE,"골재소요량"}</definedName>
    <definedName name="가설사무소경">[147]시설물일위!#REF!</definedName>
    <definedName name="가설사무소노">[147]가설공사!#REF!</definedName>
    <definedName name="가설사무소재">[147]시설물일위!#REF!</definedName>
    <definedName name="가설자재">#REF!</definedName>
    <definedName name="가설장비">[148]지급자재!#REF!</definedName>
    <definedName name="가설창고경">[147]시설물일위!#REF!</definedName>
    <definedName name="가설창고노">[147]시설물일위!#REF!</definedName>
    <definedName name="가설창고재">[147]시설물일위!#REF!</definedName>
    <definedName name="가시나무5노무">#REF!</definedName>
    <definedName name="가시나무5재료">#REF!</definedName>
    <definedName name="가시나무6노무">#REF!</definedName>
    <definedName name="가시나무6재료">#REF!</definedName>
    <definedName name="가시나무R4">[149]데이타!$E$2</definedName>
    <definedName name="가시나무R5">[149]데이타!$E$3</definedName>
    <definedName name="가시나무R6">[149]데이타!$E$4</definedName>
    <definedName name="가시나무R8">[149]데이타!$E$5</definedName>
    <definedName name="가시나무노무8">#REF!</definedName>
    <definedName name="가시나무재료8">#REF!</definedName>
    <definedName name="가시설">#REF!</definedName>
    <definedName name="가시설공">#REF!</definedName>
    <definedName name="가아" hidden="1">[150]수량산출!#REF!</definedName>
    <definedName name="가음" hidden="1">{#N/A,#N/A,FALSE,"혼합골재"}</definedName>
    <definedName name="가이윤율">#REF!</definedName>
    <definedName name="가이즈까">[90]단가!$A$94</definedName>
    <definedName name="가이즈까향1204">[149]데이타!$E$6</definedName>
    <definedName name="가이즈까향1505">[149]데이타!$E$7</definedName>
    <definedName name="가이즈까향2006">[149]데이타!$E$8</definedName>
    <definedName name="가이즈까향2008">[149]데이타!$E$9</definedName>
    <definedName name="가이즈까향2510">[149]데이타!$E$10</definedName>
    <definedName name="가자" hidden="1">{#N/A,#N/A,FALSE,"구조2"}</definedName>
    <definedName name="가중나무B10">[149]데이타!$E$19</definedName>
    <definedName name="가중나무B4">[149]데이타!$E$15</definedName>
    <definedName name="가중나무B5">[149]데이타!$E$16</definedName>
    <definedName name="가중나무B6">[149]데이타!$E$17</definedName>
    <definedName name="가중나무B8">[149]데이타!$E$18</definedName>
    <definedName name="가하라라리">#REF!</definedName>
    <definedName name="각도">#REF!</definedName>
    <definedName name="각량" hidden="1">{"'제10장(표)'!$A$5:$L$10"}</definedName>
    <definedName name="간노">#REF!</definedName>
    <definedName name="간다" hidden="1">#REF!</definedName>
    <definedName name="간선합계">#REF!</definedName>
    <definedName name="간접">#REF!</definedName>
    <definedName name="간접경비">#REF!</definedName>
    <definedName name="간접노무">#REF!</definedName>
    <definedName name="간접노무.">#REF!</definedName>
    <definedName name="간접노무비">[151]설계예시!#REF!</definedName>
    <definedName name="간접노무비요율">#REF!</definedName>
    <definedName name="간접노무비요율_변경">#REF!</definedName>
    <definedName name="간접노무비율">[152]요율!$F$5</definedName>
    <definedName name="간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간지1" hidden="1">{#N/A,#N/A,TRUE,"대가1"}</definedName>
    <definedName name="간지100" hidden="1">{#N/A,#N/A,TRUE,"대가1"}</definedName>
    <definedName name="간지101" hidden="1">{#N/A,#N/A,TRUE,"대가1"}</definedName>
    <definedName name="간지2">[153]간지!#REF!</definedName>
    <definedName name="간지4444" hidden="1">{#N/A,#N/A,TRUE,"대가1"}</definedName>
    <definedName name="간지555" hidden="1">{#N/A,#N/A,TRUE,"대가1"}</definedName>
    <definedName name="간지6666" hidden="1">{#N/A,#N/A,TRUE,"대가1"}</definedName>
    <definedName name="간지7" hidden="1">{#N/A,#N/A,FALSE,"골재소요량";#N/A,#N/A,FALSE,"골재소요량"}</definedName>
    <definedName name="간지888" hidden="1">{#N/A,#N/A,TRUE,"대가1"}</definedName>
    <definedName name="간지999" hidden="1">{#N/A,#N/A,TRUE,"대가1"}</definedName>
    <definedName name="간짐" hidden="1">{#N/A,#N/A,TRUE,"대가1"}</definedName>
    <definedName name="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15">[129]계수시트!#REF!</definedName>
    <definedName name="갈대">[90]단가!$A$149</definedName>
    <definedName name="갈대3">[154]단가조사!#REF!</definedName>
    <definedName name="갈대노">[155]식재!$H$209</definedName>
    <definedName name="갈대재">[155]식재!$F$209</definedName>
    <definedName name="갈매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갈매기표지판_개소별명세">#REF!</definedName>
    <definedName name="감">[90]단가!$A$102</definedName>
    <definedName name="감R10">[149]데이타!$E$24</definedName>
    <definedName name="감R12">[149]데이타!$E$25</definedName>
    <definedName name="감R15">[149]데이타!$E$26</definedName>
    <definedName name="감R5">[149]데이타!$E$20</definedName>
    <definedName name="감R6">[149]데이타!$E$21</definedName>
    <definedName name="감R7">[149]데이타!$E$22</definedName>
    <definedName name="감R8">[149]데이타!$E$23</definedName>
    <definedName name="감독2" hidden="1">{#N/A,#N/A,FALSE,"단가표지"}</definedName>
    <definedName name="감독3" hidden="1">{#N/A,#N/A,FALSE,"단가표지"}</definedName>
    <definedName name="감리상주" hidden="1">{#N/A,#N/A,FALSE,"지침";#N/A,#N/A,FALSE,"환경분석";#N/A,#N/A,FALSE,"Sheet16"}</definedName>
    <definedName name="감복만" hidden="1">{#N/A,#N/A,FALSE,"교리2"}</definedName>
    <definedName name="감세공집계" hidden="1">{#N/A,#N/A,FALSE,"이정표"}</definedName>
    <definedName name="감속턱수량">#REF!</definedName>
    <definedName name="감승주" hidden="1">{#N/A,#N/A,FALSE,"교리2"}</definedName>
    <definedName name="갑지" hidden="1">{#N/A,#N/A,TRUE,"대가1"}</definedName>
    <definedName name="갑지1" hidden="1">{#N/A,#N/A,FALSE,"CCTV"}</definedName>
    <definedName name="갑지2" hidden="1">{#N/A,#N/A,TRUE,"대가1"}</definedName>
    <definedName name="갑지3" hidden="1">{#N/A,#N/A,FALSE,"CCTV"}</definedName>
    <definedName name="갑지333" hidden="1">{#N/A,#N/A,TRUE,"대가1"}</definedName>
    <definedName name="갑지777" hidden="1">{#N/A,#N/A,TRUE,"대가1"}</definedName>
    <definedName name="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강_1" hidden="1">{"'제10장(표)'!$A$5:$L$10"}</definedName>
    <definedName name="강_2" hidden="1">{"'제10장(표)'!$A$5:$L$10"}</definedName>
    <definedName name="강_3" hidden="1">{"'제10장(표)'!$A$5:$L$10"}</definedName>
    <definedName name="강_동바리">[156]수량산출!#REF!</definedName>
    <definedName name="강_비계">[156]수량산출!#REF!</definedName>
    <definedName name="강경욱" hidden="1">{#N/A,#N/A,FALSE,"골재소요량";#N/A,#N/A,FALSE,"골재소요량"}</definedName>
    <definedName name="강관말뚝공">#REF!</definedName>
    <definedName name="강관철근221">'[157]대창(함평)'!$AL$584</definedName>
    <definedName name="강관파일공">#REF!</definedName>
    <definedName name="강교" hidden="1">{#N/A,#N/A,FALSE,"포장2"}</definedName>
    <definedName name="강교스치로폴_채움">#REF!</definedName>
    <definedName name="강구조물" hidden="1">{#N/A,#N/A,FALSE,"포장1";#N/A,#N/A,FALSE,"포장1"}</definedName>
    <definedName name="강단면적">#REF!</definedName>
    <definedName name="강성3Span">#REF!</definedName>
    <definedName name="강아지" hidden="1">#REF!</definedName>
    <definedName name="강원도" hidden="1">{"'제10장(표)'!$A$5:$L$10"}</definedName>
    <definedName name="강재" hidden="1">{#N/A,#N/A,FALSE,"혼합골재"}</definedName>
    <definedName name="강재DATA">[92]단위수량!$A$4:$Z$7</definedName>
    <definedName name="강재거푸집">#REF!</definedName>
    <definedName name="강재규격">[92]단위수량!$B$4:$B$7</definedName>
    <definedName name="강재운반">[92]가시설수량!$AE$235</definedName>
    <definedName name="강정근" hidden="1">{"'도면'!$G$62:$H$63","'도면'!$G$62:$H$63"}</definedName>
    <definedName name="강정근1" hidden="1">{"'도면'!$G$62:$H$63","'도면'!$G$62:$H$63"}</definedName>
    <definedName name="강탄성계수">#REF!</definedName>
    <definedName name="개같"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거" hidden="1">#REF!</definedName>
    <definedName name="개거거">[158]날개벽!$AB$25</definedName>
    <definedName name="개거위치..." hidden="1">#REF!</definedName>
    <definedName name="개나리">[159]단가!$A$140</definedName>
    <definedName name="개나리12">[149]데이타!$E$31</definedName>
    <definedName name="개나리3">[149]데이타!$E$27</definedName>
    <definedName name="개나리5">[149]데이타!$E$28</definedName>
    <definedName name="개나리7">[149]데이타!$E$29</definedName>
    <definedName name="개나리9">[149]데이타!$E$30</definedName>
    <definedName name="개봉동갑지" hidden="1">{#N/A,#N/A,FALSE,"CCTV"}</definedName>
    <definedName name="개소">#REF!</definedName>
    <definedName name="개쉬땅1204">[149]데이타!$E$32</definedName>
    <definedName name="개쉬땅1506">[149]데이타!$E$33</definedName>
    <definedName name="개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갯버들">[154]단가조사!#REF!</definedName>
    <definedName name="갯버들노">[155]식재!$H$156</definedName>
    <definedName name="갯버들재">[155]식재!$F$156</definedName>
    <definedName name="갱부">'[160]99노임기준'!#REF!</definedName>
    <definedName name="걀" hidden="1">{#N/A,#N/A,FALSE,"포장단가"}</definedName>
    <definedName name="거">BlankMacro1</definedName>
    <definedName name="거_3">[156]수량산출!#REF!</definedName>
    <definedName name="거_4">#REF!</definedName>
    <definedName name="거_44">[156]수량산출!$R$20</definedName>
    <definedName name="거_5">#REF!</definedName>
    <definedName name="거_6">#REF!</definedName>
    <definedName name="거더폭">#REF!</definedName>
    <definedName name="거리">'[161]H-PILE수량집계'!#REF!</definedName>
    <definedName name="거리1">#REF!</definedName>
    <definedName name="거리2">#REF!</definedName>
    <definedName name="거리3">#REF!</definedName>
    <definedName name="거리4">'[162]역T형교대(말뚝기초)'!#REF!</definedName>
    <definedName name="거리5">#REF!</definedName>
    <definedName name="거친마감">#REF!</definedName>
    <definedName name="거푸집">[163]설계명세서!#REF!</definedName>
    <definedName name="거푸집공">#REF!</definedName>
    <definedName name="거푸집설치">#REF!</definedName>
    <definedName name="거ㅏ" hidden="1">[164]수량산출!$A$3:$H$8539</definedName>
    <definedName name="건목">53461</definedName>
    <definedName name="건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조수축율">#REF!</definedName>
    <definedName name="건축" localSheetId="0" hidden="1">{#N/A,#N/A,TRUE,"토적및재료집계";#N/A,#N/A,TRUE,"토적및재료집계";#N/A,#N/A,TRUE,"단위량"}</definedName>
    <definedName name="건축" localSheetId="2" hidden="1">{#N/A,#N/A,TRUE,"토적및재료집계";#N/A,#N/A,TRUE,"토적및재료집계";#N/A,#N/A,TRUE,"단위량"}</definedName>
    <definedName name="건축" localSheetId="1" hidden="1">{#N/A,#N/A,TRUE,"토적및재료집계";#N/A,#N/A,TRUE,"토적및재료집계";#N/A,#N/A,TRUE,"단위량"}</definedName>
    <definedName name="건축" hidden="1">{#N/A,#N/A,TRUE,"토적및재료집계";#N/A,#N/A,TRUE,"토적및재료집계";#N/A,#N/A,TRUE,"단위량"}</definedName>
    <definedName name="건축목공">[159]단가!$A$89</definedName>
    <definedName name="건축물등기수">#REF!</definedName>
    <definedName name="건축설비일위대가목록">BlankMacro1</definedName>
    <definedName name="건축수량집계" hidden="1">{#N/A,#N/A,FALSE,"월공사비집계표양식 (7)";#N/A,#N/A,FALSE,"월공사비집계표양식 (7)"}</definedName>
    <definedName name="검사내역" hidden="1">{"'Sheet1'!$A$1:$H$49"}</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서D" hidden="1">{#N/A,#N/A,FALSE,"현장 NCR 분석";#N/A,#N/A,FALSE,"현장품질감사";#N/A,#N/A,FALSE,"현장품질감사"}</definedName>
    <definedName name="게이트">[165]단가!$B$35</definedName>
    <definedName name="견적">#REF!</definedName>
    <definedName name="견적내역" hidden="1">{#N/A,#N/A,FALSE,"CCTV"}</definedName>
    <definedName name="견적내용">#REF!</definedName>
    <definedName name="견적대비" hidden="1">{#N/A,#N/A,FALSE,"포장2"}</definedName>
    <definedName name="견적의뢰" hidden="1">{#N/A,#N/A,FALSE,"신청통보";#N/A,#N/A,FALSE,"기성확인서";#N/A,#N/A,FALSE,"기성내역서"}</definedName>
    <definedName name="견적표지" hidden="1">{#N/A,#N/A,TRUE,"1";#N/A,#N/A,TRUE,"2";#N/A,#N/A,TRUE,"3";#N/A,#N/A,TRUE,"4";#N/A,#N/A,TRUE,"5";#N/A,#N/A,TRUE,"6";#N/A,#N/A,TRUE,"7"}</definedName>
    <definedName name="결" hidden="1">{#N/A,#N/A,FALSE,"포장2"}</definedName>
    <definedName name="결과" hidden="1">{#N/A,#N/A,FALSE,"포장2"}</definedName>
    <definedName name="결속선">[159]단가!$A$18</definedName>
    <definedName name="결재" hidden="1">{#N/A,#N/A,FALSE,"포장단가"}</definedName>
    <definedName name="겹동백1002">[149]데이타!$E$145</definedName>
    <definedName name="겹동백1204">[149]데이타!$E$146</definedName>
    <definedName name="겹동백1506">[149]데이타!$E$147</definedName>
    <definedName name="겹벗R6">[149]데이타!$E$34</definedName>
    <definedName name="겹벗R8">[149]데이타!$E$35</definedName>
    <definedName name="겹철쭉">[90]단가!$A$143</definedName>
    <definedName name="겹철쭉0304">[149]데이타!$E$36</definedName>
    <definedName name="겹철쭉0506">[149]데이타!$E$37</definedName>
    <definedName name="겹철쭉0608">[149]데이타!$E$38</definedName>
    <definedName name="겹철쭉0810">[149]데이타!$E$39</definedName>
    <definedName name="겹철쭉0812">[149]데이타!$E$40</definedName>
    <definedName name="경" hidden="1">{#N/A,#N/A,FALSE,"견적갑지";#N/A,#N/A,FALSE,"총괄표";#N/A,#N/A,FALSE,"철골공사";#N/A,#N/A,FALSE,"토목공사";#N/A,#N/A,FALSE,"판넬전기공사"}</definedName>
    <definedName name="경간">#REF!</definedName>
    <definedName name="경계블럭연장" hidden="1">[166]조명시설!#REF!</definedName>
    <definedName name="경계석설치">#REF!</definedName>
    <definedName name="경계점말뚝">'[167]2.재료비'!#REF!</definedName>
    <definedName name="경단가">#REF!</definedName>
    <definedName name="경로TF">#REF!</definedName>
    <definedName name="경로명">#REF!</definedName>
    <definedName name="경비">#REF!</definedName>
    <definedName name="경비2">[168]일위대가표!#REF!</definedName>
    <definedName name="경비계">#REF!</definedName>
    <definedName name="경비금액">#REF!</definedName>
    <definedName name="경비단가">#REF!</definedName>
    <definedName name="경비요율">[143]총괄서!#REF!</definedName>
    <definedName name="경비율">[152]요율!$F$6</definedName>
    <definedName name="경비집계" hidden="1">{"'용역비'!$A$4:$C$8"}</definedName>
    <definedName name="경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1">#REF!</definedName>
    <definedName name="경사2">#REF!</definedName>
    <definedName name="경사3">#REF!</definedName>
    <definedName name="경사4">'[162]역T형교대(말뚝기초)'!#REF!</definedName>
    <definedName name="경사5">#REF!</definedName>
    <definedName name="경사계단"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계단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기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로계단구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사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경암">#REF!</definedName>
    <definedName name="경운기" hidden="1">{#N/A,#N/A,FALSE,"포장단가"}</definedName>
    <definedName name="경유">#REF!</definedName>
    <definedName name="경호" hidden="1">{"'관경확장'!$A$79:$M$98","'관경확장'!$A$54:$M$78"}</definedName>
    <definedName name="계">[169]내역서!#REF!</definedName>
    <definedName name="계1">#REF!</definedName>
    <definedName name="계18">#REF!</definedName>
    <definedName name="계2">#REF!</definedName>
    <definedName name="계3">#REF!</definedName>
    <definedName name="계4">#REF!</definedName>
    <definedName name="계단" hidden="1">{#N/A,#N/A,FALSE,"단가표지"}</definedName>
    <definedName name="계단1" hidden="1">{#N/A,#N/A,FALSE,"이정표"}</definedName>
    <definedName name="계산1">'[127]3.골재원검토의견서 갑지'!#REF!</definedName>
    <definedName name="계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계수">#REF!</definedName>
    <definedName name="계수B5">[149]데이타!$E$41</definedName>
    <definedName name="계수B6">[149]데이타!$E$42</definedName>
    <definedName name="계수B8">[149]데이타!$E$43</definedName>
    <definedName name="계수나무6노무">#REF!</definedName>
    <definedName name="계수나무6재료">#REF!</definedName>
    <definedName name="계약단가">#REF!</definedName>
    <definedName name="계전2" hidden="1">#REF!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획표">[170]!일위코드입력매크로</definedName>
    <definedName name="고">#REF!</definedName>
    <definedName name="고강직경D13">#REF!</definedName>
    <definedName name="고강직경D16_25">#REF!</definedName>
    <definedName name="고강직경D29_35">#REF!</definedName>
    <definedName name="고경준" hidden="1">{#N/A,#N/A,FALSE,"골재소요량";#N/A,#N/A,FALSE,"골재소요량"}</definedName>
    <definedName name="고고.." hidden="1">{#N/A,#N/A,FALSE,"골재소요량";#N/A,#N/A,FALSE,"골재소요량"}</definedName>
    <definedName name="고광3">[149]데이타!$E$44</definedName>
    <definedName name="고광5">[149]데이타!$E$45</definedName>
    <definedName name="고급">[171]상세!$G$24</definedName>
    <definedName name="고급2">#REF!</definedName>
    <definedName name="고급기능">#REF!</definedName>
    <definedName name="고급기능사">#REF!</definedName>
    <definedName name="고급기술">#REF!</definedName>
    <definedName name="고급기술사">#REF!</definedName>
    <definedName name="고급기술자">#REF!</definedName>
    <definedName name="고급도화">#REF!</definedName>
    <definedName name="고급엔지니어링">#REF!</definedName>
    <definedName name="고급여비">#REF!</definedName>
    <definedName name="고급전체">#REF!</definedName>
    <definedName name="고급지도제작">#REF!</definedName>
    <definedName name="고급측량">#REF!</definedName>
    <definedName name="고급항공사진">#REF!</definedName>
    <definedName name="고능">#REF!</definedName>
    <definedName name="고문" hidden="1">{#N/A,#N/A,FALSE,"현장 NCR 분석";#N/A,#N/A,FALSE,"현장품질감사";#N/A,#N/A,FALSE,"현장품질감사"}</definedName>
    <definedName name="고보">#REF!</definedName>
    <definedName name="고술">#REF!</definedName>
    <definedName name="고압블럭수량">#REF!</definedName>
    <definedName name="고용">#REF!</definedName>
    <definedName name="고용.">#REF!</definedName>
    <definedName name="고용보">#REF!</definedName>
    <definedName name="고용보험료">#REF!</definedName>
    <definedName name="고용보험료요율">#REF!</definedName>
    <definedName name="고용보험료요율_변경">#REF!</definedName>
    <definedName name="고용보험료율">[152]요율!#REF!</definedName>
    <definedName name="고인돌">[172]집계표!#REF!</definedName>
    <definedName name="곡관135.J">[77]진주방향!$AN$355</definedName>
    <definedName name="곡관90.J">[77]진주방향!$AN$348</definedName>
    <definedName name="곡동" hidden="1">{"'Firr(선)'!$AS$1:$AY$62","'Firr(사)'!$AS$1:$AY$62","'Firr(회)'!$AS$1:$AY$62","'Firr(선)'!$L$1:$V$62","'Firr(사)'!$L$1:$V$62","'Firr(회)'!$L$1:$V$62"}</definedName>
    <definedName name="곡선부">'[173]계산서(곡선부)'!$A$1:$M$24</definedName>
    <definedName name="골" hidden="1">#REF!</definedName>
    <definedName name="골재" hidden="1">{#N/A,#N/A,FALSE,"골재소요량";#N/A,#N/A,FALSE,"골재소요량"}</definedName>
    <definedName name="골재.시멘트집꼐" hidden="1">#REF!</definedName>
    <definedName name="골재1">#REF!</definedName>
    <definedName name="골재사용료">#REF!</definedName>
    <definedName name="골재집계">#REF!</definedName>
    <definedName name="골재집계당">#REF!</definedName>
    <definedName name="곰솔2508">[174]데이타!$E$46</definedName>
    <definedName name="곰솔3010">[149]데이타!$E$47</definedName>
    <definedName name="곰솔R10">[149]데이타!$E$48</definedName>
    <definedName name="곰솔R12">[149]데이타!$E$49</definedName>
    <definedName name="곰솔R15">[149]데이타!$E$50</definedName>
    <definedName name="곱">[107]DATE!$I$24:$I$85</definedName>
    <definedName name="곱곱">[175]DATE!$I$24:$I$85</definedName>
    <definedName name="곱배기">[176]DATE!$I$24:$I$85</definedName>
    <definedName name="공">#REF!</definedName>
    <definedName name="공_____종">[177]일위대가!#REF!</definedName>
    <definedName name="공고공람비">[178]직접경비산출근거!#REF!</definedName>
    <definedName name="공고공람비.">[179]직접경비!#REF!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급가액">#REF!</definedName>
    <definedName name="공기">#N/A</definedName>
    <definedName name="공기_배관물량">#REF!</definedName>
    <definedName name="공기1" hidden="1">[180]설계내역서!#REF!</definedName>
    <definedName name="공기변실">#REF!</definedName>
    <definedName name="공내역">[181]청천내!#REF!</definedName>
    <definedName name="공동구공">#REF!</definedName>
    <definedName name="공동구공집계표">#REF!</definedName>
    <definedName name="공ㄹ" hidden="1">{#N/A,#N/A,FALSE,"조골재"}</definedName>
    <definedName name="공문">#REF!</definedName>
    <definedName name="공병">#REF!</definedName>
    <definedName name="공비집계1">[17]Sheet1!$GT$8071</definedName>
    <definedName name="공사">[131]설계명세서!#REF!</definedName>
    <definedName name="공사구분">#N/A</definedName>
    <definedName name="공사명">#REF!</definedName>
    <definedName name="공사비" hidden="1">{#N/A,#N/A,FALSE,"전력간선"}</definedName>
    <definedName name="공사비_1" hidden="1">{#N/A,#N/A,FALSE,"전력간선"}</definedName>
    <definedName name="공사비_2" hidden="1">{#N/A,#N/A,FALSE,"전력간선"}</definedName>
    <definedName name="공사비_3" hidden="1">{#N/A,#N/A,FALSE,"전력간선"}</definedName>
    <definedName name="공사비분석" hidden="1">#REF!</definedName>
    <definedName name="공사원가계산서" localSheetId="0" hidden="1">{#N/A,#N/A,TRUE,"토적및재료집계";#N/A,#N/A,TRUE,"토적및재료집계";#N/A,#N/A,TRUE,"단위량"}</definedName>
    <definedName name="공사원가계산서" localSheetId="2" hidden="1">{#N/A,#N/A,TRUE,"토적및재료집계";#N/A,#N/A,TRUE,"토적및재료집계";#N/A,#N/A,TRUE,"단위량"}</definedName>
    <definedName name="공사원가계산서" localSheetId="1" hidden="1">{#N/A,#N/A,TRUE,"토적및재료집계";#N/A,#N/A,TRUE,"토적및재료집계";#N/A,#N/A,TRUE,"단위량"}</definedName>
    <definedName name="공사원가계산서" hidden="1">{#N/A,#N/A,TRUE,"토적및재료집계";#N/A,#N/A,TRUE,"토적및재료집계";#N/A,#N/A,TRUE,"단위량"}</definedName>
    <definedName name="공사원가계산서1" hidden="1">{#N/A,#N/A,TRUE,"토적및재료집계";#N/A,#N/A,TRUE,"토적및재료집계";#N/A,#N/A,TRUE,"단위량"}</definedName>
    <definedName name="공사원가명세서">#REF!</definedName>
    <definedName name="공사원가명세서분석표1">[180]경산!#REF!</definedName>
    <definedName name="공사준공표시석" hidden="1">{#N/A,#N/A,FALSE,"골재소요량";#N/A,#N/A,FALSE,"골재소요량"}</definedName>
    <definedName name="공수1">BLCH</definedName>
    <definedName name="공수2">BLCH</definedName>
    <definedName name="공양식" hidden="1">{#N/A,#N/A,FALSE,"교리2"}</definedName>
    <definedName name="공업용뇌관2">'[167]2.재료비'!#REF!</definedName>
    <definedName name="공일">#REF!</definedName>
    <definedName name="공작조직">[182]범례표!#REF!</definedName>
    <definedName name="공장동" hidden="1">#REF!</definedName>
    <definedName name="공정">#REF!</definedName>
    <definedName name="공제">#REF!</definedName>
    <definedName name="공종">#REF!</definedName>
    <definedName name="공종1">#REF!</definedName>
    <definedName name="공종간지" hidden="1">#REF!</definedName>
    <definedName name="공종대가">[183]내역서01!$A$6:$N$600</definedName>
    <definedName name="공종별집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공통일위">#REF!</definedName>
    <definedName name="공현2교철근집계표">#REF!</definedName>
    <definedName name="과업">#REF!</definedName>
    <definedName name="과업명">'[184]2지구단위'!#REF!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#REF!</definedName>
    <definedName name="관_상접">#REF!</definedName>
    <definedName name="관_상직">#REF!</definedName>
    <definedName name="관_주접">#REF!</definedName>
    <definedName name="관_지">#REF!</definedName>
    <definedName name="관_직주">#REF!</definedName>
    <definedName name="관경">'[185]토사(PE)'!#REF!</definedName>
    <definedName name="관경03">[186]계수시트!$B$67</definedName>
    <definedName name="관경06">[186]계수시트!$B$70</definedName>
    <definedName name="관경08">[186]계수시트!$B$71</definedName>
    <definedName name="관경1">'[187]토사(PE)'!#REF!</definedName>
    <definedName name="관경10">[186]계수시트!$B$63</definedName>
    <definedName name="관경15">[186]계수시트!$B$65</definedName>
    <definedName name="관경5">[186]계수시트!$B$59</definedName>
    <definedName name="관경6">[186]계수시트!$B$60</definedName>
    <definedName name="관경7">[186]계수시트!$B$61</definedName>
    <definedName name="관경8">[186]계수시트!$B$62</definedName>
    <definedName name="관계단노">[155]시설물!$H$294</definedName>
    <definedName name="관계단재">[155]시설물!$F$294</definedName>
    <definedName name="관급">#REF!,#REF!,#REF!</definedName>
    <definedName name="관급자재">#REF!</definedName>
    <definedName name="관급자재단가" hidden="1">{#N/A,#N/A,FALSE,"속도"}</definedName>
    <definedName name="관급자재대">#REF!</definedName>
    <definedName name="관노03">[186]계수시트!$B$39</definedName>
    <definedName name="관노06">[186]계수시트!$B$42</definedName>
    <definedName name="관노08">[186]계수시트!$B$43</definedName>
    <definedName name="관노10">[186]계수시트!$B$35</definedName>
    <definedName name="관노15">[186]계수시트!$B$37</definedName>
    <definedName name="관노5">[186]계수시트!$B$31</definedName>
    <definedName name="관노6">[186]계수시트!$B$32</definedName>
    <definedName name="관노7">[186]계수시트!$B$33</definedName>
    <definedName name="관노8">[186]계수시트!$B$34</definedName>
    <definedName name="관두께">'[185]토사(PE)'!#REF!</definedName>
    <definedName name="관로조서">#REF!</definedName>
    <definedName name="관리" hidden="1">{#N/A,#N/A,FALSE,"포장2"}</definedName>
    <definedName name="관리를요하는자재">#REF!</definedName>
    <definedName name="관리비" hidden="1">#REF!</definedName>
    <definedName name="관부사" hidden="1">{#N/A,#N/A,FALSE,"현장 NCR 분석";#N/A,#N/A,FALSE,"현장품질감사";#N/A,#N/A,FALSE,"현장품질감사"}</definedName>
    <definedName name="관악IC교">[188]TOTAL_BOQ!#REF!</definedName>
    <definedName name="관용접노무">#REF!</definedName>
    <definedName name="관용접노무비">#REF!</definedName>
    <definedName name="관용접재료">#REF!</definedName>
    <definedName name="관용접재료비">#REF!</definedName>
    <definedName name="관재03">[186]계수시트!$B$53</definedName>
    <definedName name="관재06">[186]계수시트!$B$56</definedName>
    <definedName name="관재08">[186]계수시트!$B$57</definedName>
    <definedName name="관재10">[186]계수시트!$B$49</definedName>
    <definedName name="관재15">[186]계수시트!$B$51</definedName>
    <definedName name="관재5">[186]계수시트!$B$45</definedName>
    <definedName name="관재6">[186]계수시트!$B$46</definedName>
    <definedName name="관재7">[186]계수시트!$B$47</definedName>
    <definedName name="관재8">[186]계수시트!$B$48</definedName>
    <definedName name="관절8다">#REF!</definedName>
    <definedName name="관지수판">#REF!</definedName>
    <definedName name="관찰4경">[155]시설물!$J$357</definedName>
    <definedName name="관찰4노">[155]시설물!$H$357</definedName>
    <definedName name="관찰4재">[155]시설물!$F$357</definedName>
    <definedName name="관찰다리노">[155]시설물!$H$383</definedName>
    <definedName name="관찰다리재">[155]시설물!$F$383</definedName>
    <definedName name="관찰로경">[155]시설물!$J$370</definedName>
    <definedName name="관찰로노">[155]시설물!$H$370</definedName>
    <definedName name="관찰로재">[155]시설물!$F$370</definedName>
    <definedName name="관토피">'[185]토사(PE)'!#REF!</definedName>
    <definedName name="광나무1003">[149]데이타!$E$51</definedName>
    <definedName name="광나무1203">[149]데이타!$E$52</definedName>
    <definedName name="광나무1506">[149]데이타!$E$53</definedName>
    <definedName name="광편백0405">[149]데이타!$E$153</definedName>
    <definedName name="광편백0507">[149]데이타!$E$154</definedName>
    <definedName name="광편백0509">[149]데이타!$E$155</definedName>
    <definedName name="괴물" hidden="1">{"'제10장(표)'!$A$5:$L$10"}</definedName>
    <definedName name="괴뭉" hidden="1">{"'제10장(표)'!$A$5:$L$10"}</definedName>
    <definedName name="교_통_표_지_판_수_량_명_세">#REF!</definedName>
    <definedName name="교_통_표_지_판_수_량_집_계">#REF!</definedName>
    <definedName name="교각1">'[189]토공(우물통,기타) '!$V$2:$AG$22</definedName>
    <definedName name="교각2">'[189]토공(우물통,기타) '!$V$22:$AG$47</definedName>
    <definedName name="교각3">'[189]토공(우물통,기타) '!$V$2:$AG$22</definedName>
    <definedName name="교각수">#REF!</definedName>
    <definedName name="교대">'[189]토공(우물통,기타) '!$A$52:$K$66</definedName>
    <definedName name="교대2">'[189]토공(우물통,기타) '!$V$52:$AG$67</definedName>
    <definedName name="교대공" hidden="1">{#N/A,#N/A,FALSE,"단면 제원"}</definedName>
    <definedName name="교대공2" hidden="1">{#N/A,#N/A,FALSE,"단면 제원"}</definedName>
    <definedName name="교대보호블럭_설치">#REF!</definedName>
    <definedName name="교대접합공">#REF!</definedName>
    <definedName name="교대펄근집계" hidden="1">{#N/A,#N/A,FALSE,"배수1"}</definedName>
    <definedName name="교량명">[190]시점교대토공!$H$27</definedName>
    <definedName name="교량배수시설공">#REF!</definedName>
    <definedName name="교량연장">#REF!</definedName>
    <definedName name="교량폭">#REF!</definedName>
    <definedName name="교면방수">#REF!</definedName>
    <definedName name="교명주">#REF!</definedName>
    <definedName name="교명주길이">[191]진천방향!#REF!</definedName>
    <definedName name="교명판">#REF!</definedName>
    <definedName name="교명판및설명판">#REF!</definedName>
    <definedName name="교외지">[192]산출근거!#REF!</definedName>
    <definedName name="교육">[178]직접인건비!#REF!</definedName>
    <definedName name="교육.">[179]직접인건비!#REF!</definedName>
    <definedName name="교좌" hidden="1">{#N/A,#N/A,FALSE,"포장2"}</definedName>
    <definedName name="교좌받침공">#REF!</definedName>
    <definedName name="교좌장치길이">#REF!</definedName>
    <definedName name="교좌장치길이1">#REF!</definedName>
    <definedName name="교좌장치폭">#REF!</definedName>
    <definedName name="교통">[178]직접인건비!#REF!</definedName>
    <definedName name="교통.">[179]직접인건비!#REF!</definedName>
    <definedName name="교통관리비집게표" hidden="1">{#N/A,#N/A,FALSE,"속도"}</definedName>
    <definedName name="교통영향2" hidden="1">{"'활동원단위'!$A$22:$G$26"}</definedName>
    <definedName name="교통처리집계표" hidden="1">{#N/A,#N/A,FALSE,"골재소요량";#N/A,#N/A,FALSE,"골재소요량"}</definedName>
    <definedName name="교폭">#REF!</definedName>
    <definedName name="구">#REF!</definedName>
    <definedName name="구랑2교">#REF!</definedName>
    <definedName name="구랑교">#REF!</definedName>
    <definedName name="구분">#REF!</definedName>
    <definedName name="구분1">BlankMacro1</definedName>
    <definedName name="구분12">BlankMacro1</definedName>
    <definedName name="구분2">BlankMacro1</definedName>
    <definedName name="구분3">BlankMacro1</definedName>
    <definedName name="구산갑지" localSheetId="0" hidden="1">#REF!</definedName>
    <definedName name="구산갑지" localSheetId="1" hidden="1">#REF!</definedName>
    <definedName name="구산갑지" hidden="1">#REF!</definedName>
    <definedName name="구상나무1505">[149]데이타!$E$69</definedName>
    <definedName name="구상나무2008">[149]데이타!$E$70</definedName>
    <definedName name="구상나무2510">[149]데이타!$E$71</definedName>
    <definedName name="구상나무3012">[149]데이타!$E$72</definedName>
    <definedName name="구조" hidden="1">{"'정산내역서'!$A$1:$I$35","'정산서(절.성토부)'!$A$1:$Q$17","'정산서(교량부)'!$A$1:$Q$84","'총괄표'!$A$1:$M$12","'시행현황'!$A$1:$G$12","'표지'!$A$1:$N$27","'정산서(절.성토부)'!$A$3:$Q$7"}</definedName>
    <definedName name="구조견적" hidden="1">{#N/A,#N/A,FALSE,"단가표지"}</definedName>
    <definedName name="구조물">#REF!</definedName>
    <definedName name="구조물R">[193]갱문및옹벽집계!#REF!</definedName>
    <definedName name="구조물공">[194]내역서!#REF!</definedName>
    <definedName name="구조물공_집계표_제목">#REF!</definedName>
    <definedName name="구조물공수량집계표">#REF!</definedName>
    <definedName name="구조물공집계표">#REF!</definedName>
    <definedName name="구조물깨기">#REF!</definedName>
    <definedName name="구조물집계">[195]터파기및재료!#REF!</definedName>
    <definedName name="구조물집계2">[196]터파기및재료!#REF!</definedName>
    <definedName name="구조작업량">#REF!</definedName>
    <definedName name="구조지형계수">#REF!</definedName>
    <definedName name="구체콘">#REF!</definedName>
    <definedName name="국" hidden="1">#REF!</definedName>
    <definedName name="굴취자재">BlankMacro1</definedName>
    <definedName name="권">BlankMacro1</definedName>
    <definedName name="권권">[197]DATE!$I$24:$I$85</definedName>
    <definedName name="규격">[107]DATE!$C$24:$C$85</definedName>
    <definedName name="규모계수">#REF!</definedName>
    <definedName name="규준노">[155]시설물!#REF!</definedName>
    <definedName name="규준재">[155]시설물!#REF!</definedName>
    <definedName name="균열" hidden="1">{"'을'!$A$1:$Z$93"}</definedName>
    <definedName name="균열2" hidden="1">{"'을'!$A$1:$Z$93"}</definedName>
    <definedName name="균열3" hidden="1">{"'을'!$A$1:$Z$93"}</definedName>
    <definedName name="귯ㄳ" hidden="1">{#N/A,#N/A,FALSE,"표지목차"}</definedName>
    <definedName name="귯늇ㄳ" hidden="1">{#N/A,#N/A,FALSE,"단가표지"}</definedName>
    <definedName name="극한모멘트">#REF!</definedName>
    <definedName name="근" hidden="1">{"'제10장(표)'!$A$5:$L$10"}</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근입장">#REF!</definedName>
    <definedName name="금곡리" hidden="1">{#N/A,#N/A,FALSE,"속도"}</definedName>
    <definedName name="금광추정" hidden="1">{#N/A,#N/A,FALSE,"포장2"}</definedName>
    <definedName name="금송1006">[149]데이타!$E$73</definedName>
    <definedName name="금송1208">[149]데이타!$E$74</definedName>
    <definedName name="금송1510">[149]데이타!$E$75</definedName>
    <definedName name="금액">#REF!</definedName>
    <definedName name="금연" hidden="1">{"'제10장(표)'!$A$5:$L$10"}</definedName>
    <definedName name="금영" hidden="1">{"'제10장(표)'!$A$5:$L$10"}</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 hidden="1">{#N/A,#N/A,FALSE,"견적갑지";#N/A,#N/A,FALSE,"총괄표";#N/A,#N/A,FALSE,"철골공사";#N/A,#N/A,FALSE,"토목공사";#N/A,#N/A,FALSE,"판넬전기공사"}</definedName>
    <definedName name="기1">#REF!</definedName>
    <definedName name="기2">#REF!</definedName>
    <definedName name="기3">#REF!</definedName>
    <definedName name="기계" hidden="1">{"'단계별시설공사비'!$A$3:$K$51"}</definedName>
    <definedName name="기계1" hidden="1">{#N/A,#N/A,FALSE,"견적갑지";#N/A,#N/A,FALSE,"총괄표";#N/A,#N/A,FALSE,"철골공사";#N/A,#N/A,FALSE,"토목공사";#N/A,#N/A,FALSE,"판넬전기공사"}</definedName>
    <definedName name="기계112">BlankMacro1</definedName>
    <definedName name="기계2" hidden="1">{#N/A,#N/A,FALSE,"견적갑지";#N/A,#N/A,FALSE,"총괄표";#N/A,#N/A,FALSE,"철골공사";#N/A,#N/A,FALSE,"토목공사";#N/A,#N/A,FALSE,"판넬전기공사"}</definedName>
    <definedName name="기계3"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기구손료">#REF!</definedName>
    <definedName name="기계높이">'[185]토사(PE)'!#REF!</definedName>
    <definedName name="기계되경">#REF!</definedName>
    <definedName name="기계되노">#REF!</definedName>
    <definedName name="기계되재">#REF!</definedName>
    <definedName name="기계설치공">[198]노무비단가!$B$28</definedName>
    <definedName name="기계설치해제">#REF!</definedName>
    <definedName name="기계운전">#REF!</definedName>
    <definedName name="기계운전기사">'[160]99노임기준'!#REF!</definedName>
    <definedName name="기계운전사">'[199]중기조종사 단위단가'!$B$4</definedName>
    <definedName name="기계잔경">#REF!</definedName>
    <definedName name="기계잔노">#REF!</definedName>
    <definedName name="기계잔재">#REF!</definedName>
    <definedName name="기계집계" hidden="1">{#N/A,#N/A,FALSE,"견적갑지";#N/A,#N/A,FALSE,"총괄표";#N/A,#N/A,FALSE,"철골공사";#N/A,#N/A,FALSE,"토목공사";#N/A,#N/A,FALSE,"판넬전기공사"}</definedName>
    <definedName name="기계터경">#REF!</definedName>
    <definedName name="기계터노">#REF!</definedName>
    <definedName name="기계터재">#REF!</definedName>
    <definedName name="기공" hidden="1">[200]노임이!#REF!</definedName>
    <definedName name="기기기" hidden="1">#REF!</definedName>
    <definedName name="기높1">#REF!</definedName>
    <definedName name="기높2">#REF!</definedName>
    <definedName name="기높3">#REF!</definedName>
    <definedName name="기두">#REF!</definedName>
    <definedName name="기둥높이">#REF!</definedName>
    <definedName name="기둥수">#REF!</definedName>
    <definedName name="기둥지름">#REF!</definedName>
    <definedName name="기별" hidden="1">{#N/A,#N/A,FALSE,"현장 NCR 분석";#N/A,#N/A,FALSE,"현장품질감사";#N/A,#N/A,FALSE,"현장품질감사"}</definedName>
    <definedName name="기본">[201]데리네이타현황!$A$4,[201]데리네이타현황!$A$2,[201]데리네이타현황!$A$1,[201]데리네이타현황!$A$279,[201]데리네이타현황!$A:$A</definedName>
    <definedName name="기본1">[201]데리네이타현황!$A$4,[201]데리네이타현황!$A$2,[201]데리네이타현황!$A$1,[201]데리네이타현황!$A$279,[201]데리네이타현황!$A:$A</definedName>
    <definedName name="기상">[178]직접인건비!#REF!</definedName>
    <definedName name="기상.">[179]직접인건비!#REF!</definedName>
    <definedName name="기성집계">[202]집계표!#REF!</definedName>
    <definedName name="기성품">BlankMacro1</definedName>
    <definedName name="기술" hidden="1">{#N/A,#N/A,FALSE,"부대1"}</definedName>
    <definedName name="기술등급">[203]환경인력!$B$7:$E$7</definedName>
    <definedName name="기술료">#REF!</definedName>
    <definedName name="기술비">#REF!</definedName>
    <definedName name="기술사">#REF!</definedName>
    <definedName name="기존구경">#REF!</definedName>
    <definedName name="기존구조물철거량_개소별_집계">#REF!</definedName>
    <definedName name="기존연결관종">#REF!</definedName>
    <definedName name="기종계수">#REF!</definedName>
    <definedName name="기준">#REF!</definedName>
    <definedName name="기준면적">[204]data!$B$2:$B$7</definedName>
    <definedName name="기준품보정">[205]설계기준!#REF!</definedName>
    <definedName name="기초">[206]소일위대가코드표!$A$1:$D$212</definedName>
    <definedName name="기초강성2">[207]단위중량!#REF!</definedName>
    <definedName name="기초교직">9</definedName>
    <definedName name="기초교축">9</definedName>
    <definedName name="기초길이">#REF!</definedName>
    <definedName name="기초높이">#REF!</definedName>
    <definedName name="기초말뚝">[155]시설물!#REF!</definedName>
    <definedName name="기초인건비">#REF!</definedName>
    <definedName name="기초콘">#REF!</definedName>
    <definedName name="기초폭">#REF!</definedName>
    <definedName name="기초폭1">#REF!</definedName>
    <definedName name="기초폭교직">9</definedName>
    <definedName name="기초폭교축">9</definedName>
    <definedName name="기초피복">0.1</definedName>
    <definedName name="기층t">[208]접속도로1!$AN$1</definedName>
    <definedName name="기타">[178]직접인건비!#REF!</definedName>
    <definedName name="기타경">#REF!</definedName>
    <definedName name="기타경비" hidden="1">{#N/A,#N/A,TRUE,"토적및재료집계";#N/A,#N/A,TRUE,"토적및재료집계";#N/A,#N/A,TRUE,"단위량"}</definedName>
    <definedName name="기타경비_1" hidden="1">{#N/A,#N/A,TRUE,"토적및재료집계";#N/A,#N/A,TRUE,"토적및재료집계";#N/A,#N/A,TRUE,"단위량"}</definedName>
    <definedName name="기타경비_2" hidden="1">{#N/A,#N/A,TRUE,"토적및재료집계";#N/A,#N/A,TRUE,"토적및재료집계";#N/A,#N/A,TRUE,"단위량"}</definedName>
    <definedName name="기타경비_3" hidden="1">{#N/A,#N/A,TRUE,"토적및재료집계";#N/A,#N/A,TRUE,"토적및재료집계";#N/A,#N/A,TRUE,"단위량"}</definedName>
    <definedName name="기타경비2" hidden="1">{#N/A,#N/A,TRUE,"토적및재료집계";#N/A,#N/A,TRUE,"토적및재료집계";#N/A,#N/A,TRUE,"단위량"}</definedName>
    <definedName name="기타경비요율">#REF!</definedName>
    <definedName name="기타경비요율_변경">#REF!</definedName>
    <definedName name="기타자재">[0]!기타자재</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길">#REF!</definedName>
    <definedName name="김">#REF!</definedName>
    <definedName name="김1" hidden="1">{"'Firr(선)'!$AS$1:$AY$62","'Firr(사)'!$AS$1:$AY$62","'Firr(회)'!$AS$1:$AY$62","'Firr(선)'!$L$1:$V$62","'Firr(사)'!$L$1:$V$62","'Firr(회)'!$L$1:$V$62"}</definedName>
    <definedName name="김2" hidden="1">{#N/A,#N/A,FALSE,"혼합골재"}</definedName>
    <definedName name="김3" hidden="1">{#N/A,#N/A,FALSE,"조골재"}</definedName>
    <definedName name="김경수" hidden="1">{#N/A,#N/A,FALSE,"골재소요량";#N/A,#N/A,FALSE,"골재소요량"}</definedName>
    <definedName name="김경수1" hidden="1">{#N/A,#N/A,FALSE,"골재소요량";#N/A,#N/A,FALSE,"골재소요량"}</definedName>
    <definedName name="김경수1111" hidden="1">{#N/A,#N/A,FALSE,"조골재"}</definedName>
    <definedName name="김경수3" hidden="1">{#N/A,#N/A,FALSE,"단가표지"}</definedName>
    <definedName name="김경수5" hidden="1">{#N/A,#N/A,FALSE,"골재소요량";#N/A,#N/A,FALSE,"골재소요량"}</definedName>
    <definedName name="김동" hidden="1">{"'Firr(선)'!$AS$1:$AY$62","'Firr(사)'!$AS$1:$AY$62","'Firr(회)'!$AS$1:$AY$62","'Firr(선)'!$L$1:$V$62","'Firr(사)'!$L$1:$V$62","'Firr(회)'!$L$1:$V$62"}</definedName>
    <definedName name="김동준" hidden="1">{"'Firr(선)'!$AS$1:$AY$62","'Firr(사)'!$AS$1:$AY$62","'Firr(회)'!$AS$1:$AY$62","'Firr(선)'!$L$1:$V$62","'Firr(사)'!$L$1:$V$62","'Firr(회)'!$L$1:$V$62"}</definedName>
    <definedName name="김봉만" hidden="1">{#N/A,#N/A,FALSE,"교리2"}</definedName>
    <definedName name="김상원" hidden="1">{#N/A,#N/A,FALSE,"골재소요량";#N/A,#N/A,FALSE,"골재소요량"}</definedName>
    <definedName name="김석현" hidden="1">{#N/A,#N/A,TRUE,"설계내역서";#N/A,#N/A,TRUE,"설계집계"}</definedName>
    <definedName name="김승오">#REF!</definedName>
    <definedName name="김승주" hidden="1">{#N/A,#N/A,FALSE,"교리2"}</definedName>
    <definedName name="김정훈" hidden="1">{"'제10장(표)'!$A$5:$L$10"}</definedName>
    <definedName name="김종복">BlankMacro1</definedName>
    <definedName name="김준형" hidden="1">{#N/A,#N/A,FALSE,"골재소요량";#N/A,#N/A,FALSE,"골재소요량"}</definedName>
    <definedName name="깊이">#REF!</definedName>
    <definedName name="깍기경">[186]계수시트!$B$88</definedName>
    <definedName name="깍기노">[186]계수시트!$B$86</definedName>
    <definedName name="깍기재">[186]계수시트!$B$87</definedName>
    <definedName name="깨기간지">#REF!</definedName>
    <definedName name="깨기집계">'[209]암거단위-1련'!#REF!</definedName>
    <definedName name="꽃복숭아R3">[149]데이타!$E$58</definedName>
    <definedName name="꽃복숭아R4">[149]데이타!$E$59</definedName>
    <definedName name="꽃복숭아R5">[149]데이타!$E$60</definedName>
    <definedName name="꽃사과">[90]단가!$A$130</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사과R10">[149]데이타!$E$64</definedName>
    <definedName name="꽃사과R4">[149]데이타!$E$61</definedName>
    <definedName name="꽃사과R6">[149]데이타!$E$62</definedName>
    <definedName name="꽃사과R8">[149]데이타!$E$63</definedName>
    <definedName name="꽃아그배R10">[149]데이타!$E$68</definedName>
    <definedName name="꽃아그배R4">[149]데이타!$E$65</definedName>
    <definedName name="꽃아그배R6">[149]데이타!$E$66</definedName>
    <definedName name="꽃아그배R8">[149]데이타!$E$67</definedName>
    <definedName name="꽝꽝0304">[149]데이타!$E$54</definedName>
    <definedName name="꽝꽝0406">[149]데이타!$E$55</definedName>
    <definedName name="꽝꽝0508">[149]데이타!$E$56</definedName>
    <definedName name="꽝꽝0610">[149]데이타!$E$57</definedName>
    <definedName name="끝">[194]내역서!#REF!</definedName>
    <definedName name="ㄳ" localSheetId="0" hidden="1">{#N/A,#N/A,FALSE,"단가표지"}</definedName>
    <definedName name="ㄳ" localSheetId="2" hidden="1">{#N/A,#N/A,FALSE,"단가표지"}</definedName>
    <definedName name="ㄳ" localSheetId="1" hidden="1">{#N/A,#N/A,FALSE,"단가표지"}</definedName>
    <definedName name="ㄳ" hidden="1">{#N/A,#N/A,FALSE,"단가표지"}</definedName>
    <definedName name="ㄳ1" hidden="1">{#N/A,#N/A,FALSE,"단가표지"}</definedName>
    <definedName name="ㄳㄱ" hidden="1">{"'용역비'!$A$4:$C$8"}</definedName>
    <definedName name="ㄳㄳㄳㄳ" hidden="1">{"'용역비'!$A$4:$C$8"}</definedName>
    <definedName name="ㄳㄳㅅ셔ㅛㅅ" hidden="1">{#N/A,#N/A,FALSE,"단가표지"}</definedName>
    <definedName name="ㄳㄳㅎㄱㅎㄱㄷ" hidden="1">{#N/A,#N/A,FALSE,"조골재"}</definedName>
    <definedName name="ㄳㄷ" hidden="1">{#N/A,#N/A,FALSE,"표지목차"}</definedName>
    <definedName name="ㄳㅅ" hidden="1">#REF!</definedName>
    <definedName name="ㄳㅍㅁㅁ규" hidden="1">{#N/A,#N/A,FALSE,"표지목차"}</definedName>
    <definedName name="ㄴ" hidden="1">{#N/A,#N/A,FALSE,"혼합골재"}</definedName>
    <definedName name="ㄴ1">#REF!</definedName>
    <definedName name="ㄴ10" hidden="1">{#N/A,#N/A,FALSE,"단가표지"}</definedName>
    <definedName name="ㄴ11" hidden="1">{#N/A,#N/A,FALSE,"단가표지"}</definedName>
    <definedName name="ㄴ13" hidden="1">{#N/A,#N/A,FALSE,"운반시간"}</definedName>
    <definedName name="ㄴ14" hidden="1">{#N/A,#N/A,FALSE,"조골재"}</definedName>
    <definedName name="ㄴ15" hidden="1">{#N/A,#N/A,FALSE,"2~8번"}</definedName>
    <definedName name="ㄴ16" hidden="1">{#N/A,#N/A,TRUE,"1";#N/A,#N/A,TRUE,"2";#N/A,#N/A,TRUE,"3";#N/A,#N/A,TRUE,"4";#N/A,#N/A,TRUE,"5";#N/A,#N/A,TRUE,"6";#N/A,#N/A,TRUE,"7"}</definedName>
    <definedName name="ㄴ17" hidden="1">{#N/A,#N/A,FALSE,"골재소요량";#N/A,#N/A,FALSE,"골재소요량"}</definedName>
    <definedName name="ㄴ18" hidden="1">{#N/A,#N/A,FALSE,"전력간선"}</definedName>
    <definedName name="ㄴ19" hidden="1">{#N/A,#N/A,FALSE,"구조2"}</definedName>
    <definedName name="ㄴ2">#REF!</definedName>
    <definedName name="ㄴ20" hidden="1">{#N/A,#N/A,FALSE,"단가표지"}</definedName>
    <definedName name="ㄴ22" hidden="1">{#N/A,#N/A,FALSE,"배수1"}</definedName>
    <definedName name="ㄴ23" hidden="1">{#N/A,#N/A,FALSE,"배수2"}</definedName>
    <definedName name="ㄴ24" hidden="1">{#N/A,#N/A,FALSE,"부대1"}</definedName>
    <definedName name="ㄴ25" hidden="1">{#N/A,#N/A,FALSE,"부대2"}</definedName>
    <definedName name="ㄴ26" hidden="1">{#N/A,#N/A,FALSE,"속도"}</definedName>
    <definedName name="ㄴ27" hidden="1">{#N/A,#N/A,TRUE,"토적및재료집계";#N/A,#N/A,TRUE,"토적및재료집계";#N/A,#N/A,TRUE,"단위량"}</definedName>
    <definedName name="ㄴ28" hidden="1">{#N/A,#N/A,FALSE,"운반시간"}</definedName>
    <definedName name="ㄴ293" hidden="1">{#N/A,#N/A,FALSE,"이정표"}</definedName>
    <definedName name="ㄴ3">#REF!</definedName>
    <definedName name="ㄴ30" hidden="1">{#N/A,#N/A,TRUE,"대가1"}</definedName>
    <definedName name="ㄴ31" hidden="1">{#N/A,#N/A,FALSE,"조골재"}</definedName>
    <definedName name="ㄴ32" hidden="1">{#N/A,#N/A,FALSE,"구조1"}</definedName>
    <definedName name="ㄴ33" hidden="1">{#N/A,#N/A,FALSE,"토공2"}</definedName>
    <definedName name="ㄴ353" hidden="1">{#N/A,#N/A,FALSE,"포장1";#N/A,#N/A,FALSE,"포장1"}</definedName>
    <definedName name="ㄴ36" hidden="1">{#N/A,#N/A,FALSE,"포장2"}</definedName>
    <definedName name="ㄴ37" hidden="1">{#N/A,#N/A,FALSE,"표지"}</definedName>
    <definedName name="ㄴ38" hidden="1">{#N/A,#N/A,FALSE,"표지목차"}</definedName>
    <definedName name="ㄴ39" hidden="1">{#N/A,#N/A,FALSE,"혼합골재"}</definedName>
    <definedName name="ㄴ4">#REF!</definedName>
    <definedName name="ㄴ40" hidden="1">{#N/A,#N/A,FALSE,"토공2"}</definedName>
    <definedName name="ㄴ41" hidden="1">{#N/A,#N/A,FALSE,"배수2"}</definedName>
    <definedName name="ㄴ5">#REF!</definedName>
    <definedName name="ㄴ6">#REF!</definedName>
    <definedName name="ㄴ7" hidden="1">{"'단계별시설공사비'!$A$3:$K$51"}</definedName>
    <definedName name="ㄴ8" hidden="1">{#N/A,#N/A,FALSE,"2~8번"}</definedName>
    <definedName name="ㄴ9" hidden="1">{#N/A,#N/A,TRUE,"토적및재료집계";#N/A,#N/A,TRUE,"토적및재료집계";#N/A,#N/A,TRUE,"단위량"}</definedName>
    <definedName name="ㄴㄱㄹ" hidden="1">#REF!</definedName>
    <definedName name="ㄴㄴ" localSheetId="0" hidden="1">{#N/A,#N/A,FALSE,"표지목차"}</definedName>
    <definedName name="ㄴㄴ" localSheetId="2" hidden="1">{#N/A,#N/A,FALSE,"표지목차"}</definedName>
    <definedName name="ㄴㄴ" localSheetId="1" hidden="1">{#N/A,#N/A,FALSE,"표지목차"}</definedName>
    <definedName name="ㄴㄴ">{#N/A,#N/A,FALSE,"표지목차"}</definedName>
    <definedName name="ㄴㄴ1" hidden="1">{#N/A,#N/A,FALSE,"표지목차"}</definedName>
    <definedName name="ㄴㄴㄴ" hidden="1">#REF!</definedName>
    <definedName name="ㄴㄴㄴ1" hidden="1">{#N/A,#N/A,FALSE,"조골재"}</definedName>
    <definedName name="ㄴㄴㄴㄴ" hidden="1">#REF!</definedName>
    <definedName name="ㄴㄴㄴㄴㄴ" hidden="1">#REF!</definedName>
    <definedName name="ㄴㄴㄴㄴㄴㄴ">BlankMacro1</definedName>
    <definedName name="ㄴㄴㄴㅇㅀ" hidden="1">{#N/A,#N/A,FALSE,"단면 제원"}</definedName>
    <definedName name="ㄴㄴㅀㅇㅇㅀ" hidden="1">{#N/A,#N/A,FALSE,"부대1"}</definedName>
    <definedName name="ㄴㄴㅇㄹㄴㅇㄹㄴㅇㄹㄴㅇㄹㄴㅇㄹㄴㅇ" hidden="1">[210]차액보증!#REF!</definedName>
    <definedName name="ㄴㄷㅎ" hidden="1">{#N/A,#N/A,FALSE,"단가표지"}</definedName>
    <definedName name="ㄴㄹ" hidden="1">{#N/A,#N/A,FALSE,"표지목차"}</definedName>
    <definedName name="ㄴㄹ11" hidden="1">{#N/A,#N/A,FALSE,"구조1"}</definedName>
    <definedName name="ㄴㄹㄴ" hidden="1">{#N/A,#N/A,FALSE,"단가표지"}</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ㄴ" hidden="1">{#N/A,#N/A,FALSE,"표지목차"}</definedName>
    <definedName name="ㄴㄹㅇ" hidden="1">{#N/A,#N/A,FALSE,"포장2"}</definedName>
    <definedName name="ㄴㄻㄴㅇ" localSheetId="0" hidden="1">{#N/A,#N/A,FALSE,"조골재"}</definedName>
    <definedName name="ㄴㄻㄴㅇ" localSheetId="2" hidden="1">{#N/A,#N/A,FALSE,"조골재"}</definedName>
    <definedName name="ㄴㄻㄴㅇ" localSheetId="1" hidden="1">{#N/A,#N/A,FALSE,"조골재"}</definedName>
    <definedName name="ㄴㄻㄴㅇ" hidden="1">{#N/A,#N/A,FALSE,"조골재"}</definedName>
    <definedName name="ㄴㅁ" hidden="1">#REF!</definedName>
    <definedName name="ㄴㅁㄴㅁㄴㅁㄴㅁ" hidden="1">{#N/A,#N/A,FALSE,"단가표지"}</definedName>
    <definedName name="ㄴㅁㄴㅇㄹ" hidden="1">#REF!</definedName>
    <definedName name="ㄴㅁㄹㄴㅁㅇㄴㅇㅁㄹㄴ" localSheetId="0" hidden="1">{#N/A,#N/A,FALSE,"단가표지"}</definedName>
    <definedName name="ㄴㅁㄹㄴㅁㅇㄴㅇㅁㄹㄴ" localSheetId="2" hidden="1">{#N/A,#N/A,FALSE,"단가표지"}</definedName>
    <definedName name="ㄴㅁㄹㄴㅁㅇㄴㅇㅁㄹㄴ" localSheetId="1" hidden="1">{#N/A,#N/A,FALSE,"단가표지"}</definedName>
    <definedName name="ㄴㅁㄹㄴㅁㅇㄴㅇㅁㄹㄴ" hidden="1">{#N/A,#N/A,FALSE,"단가표지"}</definedName>
    <definedName name="ㄴㅁㄹㅇㄷ">'[70] 상부공통집계(총괄)'!#REF!</definedName>
    <definedName name="ㄴㅁㄹㅈㄹ" hidden="1">#REF!</definedName>
    <definedName name="ㄴㅁㅇㄴㅁㅇ" hidden="1">{#N/A,#N/A,FALSE,"배수1"}</definedName>
    <definedName name="ㄴㅁㅇㄻㄴㅇㄹ" hidden="1">{#N/A,#N/A,FALSE,"명세표"}</definedName>
    <definedName name="ㄴㅅㅎㅇㅎㄹㅇ" hidden="1">{#N/A,#N/A,FALSE,"배수2"}</definedName>
    <definedName name="ㄴㅇ">#REF!</definedName>
    <definedName name="ㄴㅇㄴㄴ" hidden="1">{#N/A,#N/A,TRUE,"토적및재료집계";#N/A,#N/A,TRUE,"토적및재료집계";#N/A,#N/A,TRUE,"단위량"}</definedName>
    <definedName name="ㄴㅇㄴㅇ" hidden="1">{#N/A,#N/A,FALSE,"단가표지"}</definedName>
    <definedName name="ㄴㅇㄴㅇ_1" hidden="1">{#N/A,#N/A,FALSE,"단가표지"}</definedName>
    <definedName name="ㄴㅇㄴㅇ_2" hidden="1">{#N/A,#N/A,FALSE,"단가표지"}</definedName>
    <definedName name="ㄴㅇㄴㅇ_3" hidden="1">{#N/A,#N/A,FALSE,"단가표지"}</definedName>
    <definedName name="ㄴㅇㄷ" hidden="1">{#N/A,#N/A,FALSE,"부대2"}</definedName>
    <definedName name="ㄴㅇㄹ" hidden="1">{#N/A,#N/A,FALSE,"단면 제원"}</definedName>
    <definedName name="ㄴㅇㄹㄴ">'[70] 상부공통집계(총괄)'!$H$208</definedName>
    <definedName name="ㄴㅇㄹㄴㅇㄹㄴ" hidden="1">#REF!</definedName>
    <definedName name="ㄴㅇㄹㄴㅇㄹㄴㅇ" hidden="1">#REF!</definedName>
    <definedName name="ㄴㅇㄹ너알" hidden="1">{#N/A,#N/A,FALSE,"포장1";#N/A,#N/A,FALSE,"포장1"}</definedName>
    <definedName name="ㄴㅇㄹㄷ" hidden="1">#REF!</definedName>
    <definedName name="ㄴㅇㄹㅇㄴㄹㅇㄴㄹ" hidden="1">{"'용역비'!$A$4:$C$8"}</definedName>
    <definedName name="ㄴㅇㄻ" hidden="1">#REF!</definedName>
    <definedName name="ㄴㅇㄻㄴㅇㄹ" hidden="1">{"'용역비'!$A$4:$C$8"}</definedName>
    <definedName name="ㄴㅇㄼㅈㄷㄹ" hidden="1">'[53]98수문일위'!$A$1:$P$2004</definedName>
    <definedName name="ㄴㅇㅀ" hidden="1">{#N/A,#N/A,FALSE,"토공2"}</definedName>
    <definedName name="ㄴㅇㅀㄹㅇㄶㅎㅇㄴㅀ" hidden="1">{"'제10장(표)'!$A$5:$L$10"}</definedName>
    <definedName name="ㄴㅇㅁㅇㄴ">#REF!</definedName>
    <definedName name="ㄴㅇㅇ" hidden="1">#REF!</definedName>
    <definedName name="ㄴㅇㅍㅁㄴㅇㄹ" hidden="1">'[125]98수문일위'!$A$1:$P$2004</definedName>
    <definedName name="나">[142]재정비직인!$J$19</definedName>
    <definedName name="나_1" hidden="1">{"SJ - 기본 보기",#N/A,FALSE,"공사별 외주견적"}</definedName>
    <definedName name="나나">#REF!</definedName>
    <definedName name="나나나" hidden="1">{"'제10장(표)'!$A$5:$L$10"}</definedName>
    <definedName name="나나나_1" hidden="1">{"'제10장(표)'!$A$5:$L$10"}</definedName>
    <definedName name="나나나_2" hidden="1">{"'제10장(표)'!$A$5:$L$10"}</definedName>
    <definedName name="나나나_3" hidden="1">{"'제10장(표)'!$A$5:$L$10"}</definedName>
    <definedName name="나나라라">#REF!</definedName>
    <definedName name="나다" hidden="1">{"'을'!$A$1:$Z$93"}</definedName>
    <definedName name="나라">#REF!</definedName>
    <definedName name="나라말" hidden="1">{#N/A,#N/A,FALSE,"혼합골재"}</definedName>
    <definedName name="나무">'[211]수목데이타 '!$A$3:$D$874</definedName>
    <definedName name="나사식_이음">#REF!</definedName>
    <definedName name="나우누리" hidden="1">{"'Sheet1'!$A$4","'Sheet1'!$A$9:$G$28"}</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낙_석_방_지_망__개_소_별_명_세">#REF!</definedName>
    <definedName name="낙_석_방_지_책__개_소_별_명_세">#REF!</definedName>
    <definedName name="낙_석_방_지_책__수_량_집_계">#REF!</definedName>
    <definedName name="낙교개수">#REF!</definedName>
    <definedName name="낙방" hidden="1">{"'산출근거'!$B$4:$D$8"}</definedName>
    <definedName name="낙상홍1004">[149]데이타!$E$76</definedName>
    <definedName name="낙상홍1506">[149]데이타!$E$77</definedName>
    <definedName name="낙상홍1808">[149]데이타!$E$78</definedName>
    <definedName name="낙상홍2010">[149]데이타!$E$79</definedName>
    <definedName name="낙상홍2515">[149]데이타!$E$80</definedName>
    <definedName name="낙석방지망">#REF!,#REF!,#REF!,#REF!,#REF!</definedName>
    <definedName name="낙석방지망1">#REF!,#REF!,#REF!,#REF!,#REF!</definedName>
    <definedName name="낙석방지책단위수량1" hidden="1">{"'산출근거'!$B$4:$D$8"}</definedName>
    <definedName name="낙우송6노무">#REF!</definedName>
    <definedName name="낙우송6재료">#REF!</definedName>
    <definedName name="낙우송8노무">#REF!</definedName>
    <definedName name="낙우송8재료">#REF!</definedName>
    <definedName name="낙우송R10">[149]데이타!$E$84</definedName>
    <definedName name="낙우송R12">[149]데이타!$E$85</definedName>
    <definedName name="낙우송R5">[149]데이타!$E$81</definedName>
    <definedName name="낙우송R6">[149]데이타!$E$82</definedName>
    <definedName name="낙우송R8">[149]데이타!$E$83</definedName>
    <definedName name="낙차공" hidden="1">{#N/A,#N/A,FALSE,"2~8번"}</definedName>
    <definedName name="낙찰">#REF!</definedName>
    <definedName name="낙찰가">#N/A</definedName>
    <definedName name="낙찰률">#REF!</definedName>
    <definedName name="낙하물방지">[66]진주방향!$AS$440</definedName>
    <definedName name="낙하물방지.">[66]마산방향!$AS$453</definedName>
    <definedName name="낙하물방지공">#REF!</definedName>
    <definedName name="난_경">[156]수량산출!#REF!</definedName>
    <definedName name="난_수">[156]수량산출!$R$39</definedName>
    <definedName name="난간">#REF!</definedName>
    <definedName name="난간2" hidden="1">{"'산출근거'!$B$4:$D$8"}</definedName>
    <definedName name="날개벽기초">#REF!</definedName>
    <definedName name="날철">#REF!</definedName>
    <definedName name="남남" hidden="1">[88]Sheet1!#REF!</definedName>
    <definedName name="남윤" hidden="1">{"'용역비'!$A$4:$C$8"}</definedName>
    <definedName name="내">#N/A</definedName>
    <definedName name="내거">'[42]제출내역 (2)'!#REF!</definedName>
    <definedName name="내공H">#REF!</definedName>
    <definedName name="내공V">#REF!</definedName>
    <definedName name="내공넓이">#REF!</definedName>
    <definedName name="내공높이">#REF!</definedName>
    <definedName name="내구공감율">[212]공사요율!#REF!</definedName>
    <definedName name="내구기본율">[212]공사요율!#REF!</definedName>
    <definedName name="내구사업율">[212]공사요율!#REF!</definedName>
    <definedName name="내구세부율">[212]공사요율!#REF!</definedName>
    <definedName name="내높">'[213]암거 제원표'!$S$8</definedName>
    <definedName name="내민식">[214]비탈면보호공수량산출!#REF!</definedName>
    <definedName name="내벽">#REF!</definedName>
    <definedName name="내선전공">'[215]96노임기준'!$A$67</definedName>
    <definedName name="내역" hidden="1">{#N/A,#N/A,FALSE,"신청통보";#N/A,#N/A,FALSE,"기성확인서";#N/A,#N/A,FALSE,"기성내역서"}</definedName>
    <definedName name="내역1">#REF!</definedName>
    <definedName name="내역서" hidden="1">{#N/A,#N/A,FALSE,"CCTV"}</definedName>
    <definedName name="내역서1" hidden="1">{#N/A,#N/A,FALSE,"CCTV"}</definedName>
    <definedName name="내역서2">#REF!</definedName>
    <definedName name="내역서3">#REF!</definedName>
    <definedName name="내역서3안" hidden="1">{"'제10장(표)'!$A$5:$L$10"}</definedName>
    <definedName name="내역서갑지" hidden="1">{#N/A,#N/A,FALSE,"전력간선"}</definedName>
    <definedName name="내역서갑지1" hidden="1">{#N/A,#N/A,FALSE,"전력간선"}</definedName>
    <definedName name="내역서갑지2" hidden="1">{#N/A,#N/A,FALSE,"전력간선"}</definedName>
    <definedName name="내역서갑지3" hidden="1">{#N/A,#N/A,FALSE,"전력간선"}</definedName>
    <definedName name="내역서갑지4" hidden="1">{#N/A,#N/A,FALSE,"전력간선"}</definedName>
    <definedName name="내역서갑지5" hidden="1">{#N/A,#N/A,FALSE,"전력간선"}</definedName>
    <definedName name="내역서갑지6" hidden="1">{#N/A,#N/A,FALSE,"전력간선"}</definedName>
    <definedName name="내역서갑지7" hidden="1">{#N/A,#N/A,FALSE,"전력간선"}</definedName>
    <definedName name="내역서갑지8" hidden="1">{#N/A,#N/A,FALSE,"전력간선"}</definedName>
    <definedName name="내역서갑지9" hidden="1">{#N/A,#N/A,FALSE,"전력간선"}</definedName>
    <definedName name="내역서을지">'[216]총 괄 표'!#REF!</definedName>
    <definedName name="내역적용">#REF!</definedName>
    <definedName name="내작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진">#REF!</definedName>
    <definedName name="낵역4">#REF!</definedName>
    <definedName name="냐" hidden="1">{#N/A,#N/A,FALSE,"혼합골재"}</definedName>
    <definedName name="너">[217]날개벽!$AB$25</definedName>
    <definedName name="넝마">[218]자재단가!$D$60</definedName>
    <definedName name="넣러" localSheetId="0" hidden="1">{#N/A,#N/A,FALSE,"표지목차"}</definedName>
    <definedName name="넣러" localSheetId="2" hidden="1">{#N/A,#N/A,FALSE,"표지목차"}</definedName>
    <definedName name="넣러" localSheetId="1" hidden="1">{#N/A,#N/A,FALSE,"표지목차"}</definedName>
    <definedName name="넣러" hidden="1">{#N/A,#N/A,FALSE,"표지목차"}</definedName>
    <definedName name="노">#REF!</definedName>
    <definedName name="노__무__비">[90]시설물일위!#REF!</definedName>
    <definedName name="노_면_표_시_개_소_별_명_세">#REF!</definedName>
    <definedName name="노A표">[219]단위수량!#REF!</definedName>
    <definedName name="노계1">BLCH</definedName>
    <definedName name="노노" hidden="1">{#N/A,#N/A,FALSE,"단가표지"}</definedName>
    <definedName name="노노ㅗ" hidden="1">{#N/A,#N/A,FALSE,"단가표지"}</definedName>
    <definedName name="노단가">#REF!</definedName>
    <definedName name="노르웨이R12">[149]데이타!$E$90</definedName>
    <definedName name="노르웨이R15">[149]데이타!$E$91</definedName>
    <definedName name="노르웨이R4">[149]데이타!$E$86</definedName>
    <definedName name="노르웨이R5">[149]데이타!$E$87</definedName>
    <definedName name="노르웨이R6">[149]데이타!$E$88</definedName>
    <definedName name="노르웨이R8">[149]데이타!$E$89</definedName>
    <definedName name="노무">#REF!</definedName>
    <definedName name="노무단가">#REF!</definedName>
    <definedName name="노무비">#REF!</definedName>
    <definedName name="노무비1">[220]코드표!#REF!</definedName>
    <definedName name="노무비계">[131]예산명세서!#REF!</definedName>
    <definedName name="노무비금액">#REF!</definedName>
    <definedName name="노무비단가">#REF!</definedName>
    <definedName name="노반경">#REF!</definedName>
    <definedName name="노반노무">#REF!</definedName>
    <definedName name="노반재료">#REF!</definedName>
    <definedName name="노부비">#REF!</definedName>
    <definedName name="노산3교집계표">#REF!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BlankMacro1</definedName>
    <definedName name="노임2">BlankMacro1</definedName>
    <definedName name="노임3">BlankMacro1</definedName>
    <definedName name="노임단가" hidden="1">{"SJ - 기본 보기",#N/A,FALSE,"공사별 외주견적"}</definedName>
    <definedName name="노임단가_1" hidden="1">{"SJ - 기본 보기",#N/A,FALSE,"공사별 외주견적"}</definedName>
    <definedName name="노임단가1">#REF!</definedName>
    <definedName name="노집1">BLCH</definedName>
    <definedName name="녹지노">#REF!</definedName>
    <definedName name="녹지재">#REF!</definedName>
    <definedName name="농기계진출입로" hidden="1">{#N/A,#N/A,FALSE,"속도"}</definedName>
    <definedName name="높">#REF!</definedName>
    <definedName name="높이">#REF!</definedName>
    <definedName name="높이우수">[221]터파기및재료!#REF!</definedName>
    <definedName name="놓ㄹ노" localSheetId="0" hidden="1">{#N/A,#N/A,FALSE,"골재소요량";#N/A,#N/A,FALSE,"골재소요량"}</definedName>
    <definedName name="놓ㄹ노" localSheetId="2" hidden="1">{#N/A,#N/A,FALSE,"골재소요량";#N/A,#N/A,FALSE,"골재소요량"}</definedName>
    <definedName name="놓ㄹ노" localSheetId="1" hidden="1">{#N/A,#N/A,FALSE,"골재소요량";#N/A,#N/A,FALSE,"골재소요량"}</definedName>
    <definedName name="놓ㄹ노" hidden="1">{#N/A,#N/A,FALSE,"골재소요량";#N/A,#N/A,FALSE,"골재소요량"}</definedName>
    <definedName name="뇨ㅕ">#REF!</definedName>
    <definedName name="눈주목">[90]단가!$A$134</definedName>
    <definedName name="눈향">[159]단가!$A$135</definedName>
    <definedName name="눈향L06">[149]데이타!$E$92</definedName>
    <definedName name="눈향L08">[149]데이타!$E$93</definedName>
    <definedName name="눈향L10">[149]데이타!$E$94</definedName>
    <definedName name="눈향L14">[149]데이타!$E$95</definedName>
    <definedName name="눈향L20">[149]데이타!$E$96</definedName>
    <definedName name="뉵ㅎㅅㄳㅁ" hidden="1">{#N/A,#N/A,FALSE,"혼합골재"}</definedName>
    <definedName name="느릅">[90]단가!$A$103</definedName>
    <definedName name="느릅R10">[149]데이타!$E$100</definedName>
    <definedName name="느릅R4">[149]데이타!$E$97</definedName>
    <definedName name="느릅R5">[149]데이타!$E$98</definedName>
    <definedName name="느릅R8">[174]데이타!$E$99</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10">[90]단가!$A$106</definedName>
    <definedName name="느티15">[90]단가!$A$105</definedName>
    <definedName name="느티20">[90]단가!$A$104</definedName>
    <definedName name="느티8">[90]단가!$A$107</definedName>
    <definedName name="느티R10">[174]데이타!$E$104</definedName>
    <definedName name="느티R12">[149]데이타!$E$105</definedName>
    <definedName name="느티R15">[149]데이타!$E$106</definedName>
    <definedName name="느티R18">[149]데이타!$E$107</definedName>
    <definedName name="느티R20">[149]데이타!$E$108</definedName>
    <definedName name="느티R25">[149]데이타!$E$109</definedName>
    <definedName name="느티R30">[149]데이타!$E$110</definedName>
    <definedName name="느티R5">[149]데이타!$E$101</definedName>
    <definedName name="느티R6">[149]데이타!$E$102</definedName>
    <definedName name="느티R8">[149]데이타!$E$103</definedName>
    <definedName name="는" hidden="1">{#N/A,#N/A,FALSE,"포장2"}</definedName>
    <definedName name="능소화R2">[149]데이타!$E$111</definedName>
    <definedName name="능소화R4">[149]데이타!$E$112</definedName>
    <definedName name="능소화R6">[149]데이타!$E$113</definedName>
    <definedName name="능형망철거">[0]!능형망철거</definedName>
    <definedName name="능형망철거1">[0]!능형망철거1</definedName>
    <definedName name="ㄵㄴㄴㄴㅁㄴ">#REF!</definedName>
    <definedName name="ㄵㄹ">#REF!</definedName>
    <definedName name="ㄶㅇㅀㄴㅇ" localSheetId="0" hidden="1">{#N/A,#N/A,FALSE,"표지목차"}</definedName>
    <definedName name="ㄶㅇㅀㄴㅇ" localSheetId="2" hidden="1">{#N/A,#N/A,FALSE,"표지목차"}</definedName>
    <definedName name="ㄶㅇㅀㄴㅇ" localSheetId="1" hidden="1">{#N/A,#N/A,FALSE,"표지목차"}</definedName>
    <definedName name="ㄶㅇㅀㄴㅇ" hidden="1">{#N/A,#N/A,FALSE,"표지목차"}</definedName>
    <definedName name="ㄷ" localSheetId="0" hidden="1">{#N/A,#N/A,TRUE,"토적및재료집계";#N/A,#N/A,TRUE,"토적및재료집계";#N/A,#N/A,TRUE,"단위량"}</definedName>
    <definedName name="ㄷ" localSheetId="2" hidden="1">{#N/A,#N/A,TRUE,"토적및재료집계";#N/A,#N/A,TRUE,"토적및재료집계";#N/A,#N/A,TRUE,"단위량"}</definedName>
    <definedName name="ㄷ" localSheetId="1" hidden="1">{#N/A,#N/A,TRUE,"토적및재료집계";#N/A,#N/A,TRUE,"토적및재료집계";#N/A,#N/A,TRUE,"단위량"}</definedName>
    <definedName name="ㄷ" hidden="1">{#N/A,#N/A,TRUE,"토적및재료집계";#N/A,#N/A,TRUE,"토적및재료집계";#N/A,#N/A,TRUE,"단위량"}</definedName>
    <definedName name="ㄷ_1" hidden="1">{#N/A,#N/A,TRUE,"토적및재료집계";#N/A,#N/A,TRUE,"토적및재료집계";#N/A,#N/A,TRUE,"단위량"}</definedName>
    <definedName name="ㄷ_2" hidden="1">{#N/A,#N/A,TRUE,"토적및재료집계";#N/A,#N/A,TRUE,"토적및재료집계";#N/A,#N/A,TRUE,"단위량"}</definedName>
    <definedName name="ㄷ_3" hidden="1">{#N/A,#N/A,TRUE,"토적및재료집계";#N/A,#N/A,TRUE,"토적및재료집계";#N/A,#N/A,TRUE,"단위량"}</definedName>
    <definedName name="ㄷ1">#REF!</definedName>
    <definedName name="ㄷ10" hidden="1">{#N/A,#N/A,FALSE,"단가표지"}</definedName>
    <definedName name="ㄷ11" hidden="1">{#N/A,#N/A,FALSE,"단가표지"}</definedName>
    <definedName name="ㄷ12" hidden="1">{#N/A,#N/A,FALSE,"골재소요량";#N/A,#N/A,FALSE,"골재소요량"}</definedName>
    <definedName name="ㄷ13" hidden="1">{#N/A,#N/A,FALSE,"조골재"}</definedName>
    <definedName name="ㄷ14" hidden="1">{#N/A,#N/A,FALSE,"표지목차"}</definedName>
    <definedName name="ㄷ15" hidden="1">{#N/A,#N/A,FALSE,"단가표지"}</definedName>
    <definedName name="ㄷ16" hidden="1">{#N/A,#N/A,FALSE,"운반시간"}</definedName>
    <definedName name="ㄷ17" hidden="1">{#N/A,#N/A,FALSE,"2~8번"}</definedName>
    <definedName name="ㄷ18" hidden="1">{#N/A,#N/A,FALSE,"골재소요량";#N/A,#N/A,FALSE,"골재소요량"}</definedName>
    <definedName name="ㄷ19" hidden="1">{#N/A,#N/A,FALSE,"혼합골재"}</definedName>
    <definedName name="ㄷ2">#REF!</definedName>
    <definedName name="ㄷ20" hidden="1">{#N/A,#N/A,FALSE,"골재소요량";#N/A,#N/A,FALSE,"골재소요량"}</definedName>
    <definedName name="ㄷ29">'[222]횡배수관집현황(2공구)'!#REF!</definedName>
    <definedName name="ㄷ3">#REF!</definedName>
    <definedName name="ㄷ4">#REF!</definedName>
    <definedName name="ㄷ5" hidden="1">{#N/A,#N/A,FALSE,"단가표지"}</definedName>
    <definedName name="ㄷ59">#REF!</definedName>
    <definedName name="ㄷ6" hidden="1">{#N/A,#N/A,FALSE,"골재소요량";#N/A,#N/A,FALSE,"골재소요량"}</definedName>
    <definedName name="ㄷ6ㅓ" hidden="1">{"'용역비'!$A$4:$C$8"}</definedName>
    <definedName name="ㄷ7" hidden="1">{#N/A,#N/A,FALSE,"골재소요량";#N/A,#N/A,FALSE,"골재소요량"}</definedName>
    <definedName name="ㄷ8" hidden="1">{#N/A,#N/A,FALSE,"표지목차"}</definedName>
    <definedName name="ㄷ9" hidden="1">{#N/A,#N/A,TRUE,"토적및재료집계";#N/A,#N/A,TRUE,"토적및재료집계";#N/A,#N/A,TRUE,"단위량"}</definedName>
    <definedName name="ㄷㄱ" localSheetId="0" hidden="1">{#N/A,#N/A,FALSE,"단가표지"}</definedName>
    <definedName name="ㄷㄱ" localSheetId="2" hidden="1">{#N/A,#N/A,FALSE,"단가표지"}</definedName>
    <definedName name="ㄷㄱ" localSheetId="1" hidden="1">{#N/A,#N/A,FALSE,"단가표지"}</definedName>
    <definedName name="ㄷㄱ" hidden="1">{#N/A,#N/A,FALSE,"단가표지"}</definedName>
    <definedName name="ㄷㄱ1" hidden="1">{#N/A,#N/A,FALSE,"단가표지"}</definedName>
    <definedName name="ㄷㄱㄱㅈㅍㄷ" hidden="1">{#N/A,#N/A,FALSE,"골재소요량";#N/A,#N/A,FALSE,"골재소요량"}</definedName>
    <definedName name="ㄷㄱㄴㄴㅁ" hidden="1">{#N/A,#N/A,FALSE,"단가표지"}</definedName>
    <definedName name="ㄷㄱㄷ" hidden="1">{#N/A,#N/A,FALSE,"전력간선"}</definedName>
    <definedName name="ㄷㄱㄷㄱ">[0]!BlankMacro1</definedName>
    <definedName name="ㄷㄱㄷㄱㄷㄱ">[0]!BlankMacro1</definedName>
    <definedName name="ㄷㄱㅈㅍ" hidden="1">{#N/A,#N/A,FALSE,"표지목차"}</definedName>
    <definedName name="ㄷㄱㅍㄷㄱ뮤" hidden="1">{#N/A,#N/A,FALSE,"2~8번"}</definedName>
    <definedName name="ㄷㄱㅍㅁㄷㄱ" hidden="1">{#N/A,#N/A,FALSE,"골재소요량";#N/A,#N/A,FALSE,"골재소요량"}</definedName>
    <definedName name="ㄷ교고ㅗㄹ호"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ㄷㄳㄱ" hidden="1">{#N/A,#N/A,FALSE,"Sheet1"}</definedName>
    <definedName name="ㄷㄳㅅㄷㄱ" hidden="1">{#N/A,#N/A,FALSE,"2~8번"}</definedName>
    <definedName name="ㄷㄴㅁㄱㅇ" hidden="1">{#N/A,#N/A,FALSE,"골재소요량";#N/A,#N/A,FALSE,"골재소요량"}</definedName>
    <definedName name="ㄷㄷ" hidden="1">#REF!</definedName>
    <definedName name="ㄷㄷㄱㄱ" hidden="1">{"'용역비'!$A$4:$C$8"}</definedName>
    <definedName name="ㄷㄷㄷ" localSheetId="0" hidden="1">{#N/A,#N/A,FALSE,"운반시간"}</definedName>
    <definedName name="ㄷㄷㄷ" localSheetId="2" hidden="1">{#N/A,#N/A,FALSE,"운반시간"}</definedName>
    <definedName name="ㄷㄷㄷ" localSheetId="1" hidden="1">{#N/A,#N/A,FALSE,"운반시간"}</definedName>
    <definedName name="ㄷㄷㄷ">{#N/A,#N/A,FALSE,"운반시간"}</definedName>
    <definedName name="ㄷㄷㄷ1" hidden="1">{#N/A,#N/A,FALSE,"운반시간"}</definedName>
    <definedName name="ㄷㄷㄷㄷㄷㄷ" hidden="1">{#N/A,#N/A,FALSE,"운반시간"}</definedName>
    <definedName name="ㄷㄷㄷㄷㄷㄷㄷㄷㄷㄷ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ㄷㄷㄷㄷㄷㄷㄷㄷㄷㄷㄷㄷ" hidden="1">{#N/A,#N/A,FALSE,"속도"}</definedName>
    <definedName name="ㄷㄷㄷㄷㅅㅅㅅㅅ">#REF!</definedName>
    <definedName name="ㄷㄷㅈㅊㅍㅌㅋ" hidden="1">{#N/A,#N/A,FALSE,"조골재"}</definedName>
    <definedName name="ㄷㄷㅎㄴㅁㅇㄹ">[141]설계예산서!$J$1</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ㅇㄹ" hidden="1">{#N/A,#N/A,FALSE,"단가표지"}</definedName>
    <definedName name="ㄷㅈㄱ">'[70] 상부공통집계(총괄)'!$L$223</definedName>
    <definedName name="ㄷㅈㄱㄱ" hidden="1">{#N/A,#N/A,FALSE,"조골재"}</definedName>
    <definedName name="ㄷㅈㄱㄷㅈ" hidden="1">{#N/A,#N/A,FALSE,"혼합골재"}</definedName>
    <definedName name="ㄷㅈㄱㅈㄷ">'[70] 상부공통집계(총괄)'!#REF!</definedName>
    <definedName name="ㄷㅈㄹㄹㄷㄹㅇㄴㅇㄴㄹ" hidden="1">{#N/A,#N/A,FALSE,"조골재"}</definedName>
    <definedName name="ㄷㅈㅂ">'[70] 상부공통집계(총괄)'!$D$224</definedName>
    <definedName name="ㄷㅈㅂㄱㅈㅂㄷㄱ" hidden="1">{#N/A,#N/A,FALSE,"골재소요량";#N/A,#N/A,FALSE,"골재소요량"}</definedName>
    <definedName name="ㄷㅈㅂㄷ">'[70] 상부공통집계(총괄)'!$J$34</definedName>
    <definedName name="ㄷㅈㅅㄷㄱ">'[70] 상부공통집계(총괄)'!$L$224</definedName>
    <definedName name="ㄷㅈㅈㄱㄷㄱㄷㅈ" hidden="1">{#N/A,#N/A,FALSE,"운반시간"}</definedName>
    <definedName name="ㄷㅈㅍㄱㄷㅈㄱ" hidden="1">{#N/A,#N/A,FALSE,"2~8번"}</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ㄷㅎㅁㄷ" hidden="1">[4]최적단면!#REF!</definedName>
    <definedName name="다">[142]재정비직인!$J$27</definedName>
    <definedName name="다나나난" hidden="1">{#N/A,#N/A,FALSE,"2~8번"}</definedName>
    <definedName name="다단주입량">#REF!</definedName>
    <definedName name="다목적실수량산출서" hidden="1">{#N/A,#N/A,FALSE,"월공사비집계표양식 (7)";#N/A,#N/A,FALSE,"월공사비집계표양식 (7)"}</definedName>
    <definedName name="다사" hidden="1">#REF!</definedName>
    <definedName name="다아" hidden="1">{#N/A,#N/A,FALSE,"운반시간"}</definedName>
    <definedName name="다우웰바설치공">#REF!</definedName>
    <definedName name="다이너마이트2">'[167]2.재료비'!#REF!</definedName>
    <definedName name="다짐1경비">[90]시설물일위!#REF!</definedName>
    <definedName name="다짐1노무비">[90]시설물일위!#REF!</definedName>
    <definedName name="다짐1재료비">[90]시설물일위!#REF!</definedName>
    <definedName name="다짐경비">[90]시설물일위!#REF!</definedName>
    <definedName name="다짐계수">0.875</definedName>
    <definedName name="다짐노무비">[90]시설물일위!#REF!</definedName>
    <definedName name="다짐되메우기">#REF!</definedName>
    <definedName name="단">'[223]자  재'!#REF!</definedName>
    <definedName name="단ㄱ" hidden="1">{#N/A,#N/A,FALSE,"전력간선"}</definedName>
    <definedName name="단가">#REF!</definedName>
    <definedName name="단가1" hidden="1">{"'단계별시설공사비'!$A$3:$K$51"}</definedName>
    <definedName name="단가12">#REF!</definedName>
    <definedName name="단가2">#REF!</definedName>
    <definedName name="단가2차">BlankMacro1</definedName>
    <definedName name="단가3">#REF!</definedName>
    <definedName name="단가비교">[224]일위대가표!#REF!</definedName>
    <definedName name="단가비교표">#REF!,#REF!</definedName>
    <definedName name="단가산출서2" hidden="1">{#N/A,#N/A,FALSE,"포장단가"}</definedName>
    <definedName name="단가산출참고">#REF!</definedName>
    <definedName name="단가적용표">#REF!</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합">BlankMacro1</definedName>
    <definedName name="단가합계">BlankMacro1</definedName>
    <definedName name="단관M">[107]DATE!$H$24:$H$85</definedName>
    <definedName name="단높1">#REF!</definedName>
    <definedName name="단높2">#REF!</definedName>
    <definedName name="단높3">#REF!</definedName>
    <definedName name="단면1안">BlankMacro1</definedName>
    <definedName name="단면2모">#REF!</definedName>
    <definedName name="단면2모멘트">#REF!</definedName>
    <definedName name="단면계수">#REF!</definedName>
    <definedName name="단면적3Span">#REF!</definedName>
    <definedName name="단면특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빔플랜지">#REF!</definedName>
    <definedName name="단수">#REF!</definedName>
    <definedName name="단열재">[148]지급자재!#REF!</definedName>
    <definedName name="단위중량">2.5</definedName>
    <definedName name="단인상" hidden="1">[225]수지예산!$O$59:$O$59</definedName>
    <definedName name="단주식기초">BLCH</definedName>
    <definedName name="단차">#REF!</definedName>
    <definedName name="달래강돌">13326</definedName>
    <definedName name="담1">#REF!</definedName>
    <definedName name="담2">#REF!</definedName>
    <definedName name="담쟁이L03">[149]데이타!$E$114</definedName>
    <definedName name="대">#REF!</definedName>
    <definedName name="대2" hidden="1">{"'을'!$A$1:$Z$93"}</definedName>
    <definedName name="대2류" hidden="1">{#N/A,#N/A,FALSE,"운반시간"}</definedName>
    <definedName name="대3류" hidden="1">{#N/A,#N/A,FALSE,"혼합골재"}</definedName>
    <definedName name="대가2" hidden="1">{"'을'!$A$1:$Z$93"}</definedName>
    <definedName name="대가3" hidden="1">{"'을'!$A$1:$Z$93"}</definedName>
    <definedName name="대가4" hidden="1">{"'을'!$A$1:$Z$93"}</definedName>
    <definedName name="대가수정" hidden="1">{"'을'!$A$1:$Z$93"}</definedName>
    <definedName name="대각교철근집계표">#REF!</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나무">[160]일위대가!#REF!</definedName>
    <definedName name="대나무지주목">[155]식재출력용!#REF!</definedName>
    <definedName name="대비표2" hidden="1">{#N/A,#N/A,FALSE,"증감대비표";#N/A,#N/A,FALSE,"결의서";#N/A,#N/A,FALSE,"내역서";#N/A,#N/A,FALSE,"도급예상"}</definedName>
    <definedName name="대상" hidden="1">{"'제10장(표)'!$A$5:$L$10"}</definedName>
    <definedName name="대송교">#REF!</definedName>
    <definedName name="대안설정">[178]직접인건비!#REF!</definedName>
    <definedName name="대왕참R10">[149]데이타!$E$118</definedName>
    <definedName name="대왕참R4">[149]데이타!$E$115</definedName>
    <definedName name="대왕참R6">[149]데이타!$E$116</definedName>
    <definedName name="대왕참R8">[149]데이타!$E$117</definedName>
    <definedName name="대운반비" hidden="1">#REF!</definedName>
    <definedName name="대추">[90]단가!$A$108</definedName>
    <definedName name="대추R10">[149]데이타!$E$123</definedName>
    <definedName name="대추R4">[149]데이타!$E$119</definedName>
    <definedName name="대추R5">[149]데이타!$E$120</definedName>
    <definedName name="대추R6">[149]데이타!$E$121</definedName>
    <definedName name="대추R8">[149]데이타!$E$122</definedName>
    <definedName name="대한" hidden="1">{"'제10장(표)'!$A$5:$L$10"}</definedName>
    <definedName name="대화갑지" hidden="1">{#N/A,#N/A,FALSE,"CCTV"}</definedName>
    <definedName name="댈타5">#REF!</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워" hidden="1">{"'제10장(표)'!$A$5:$L$10"}</definedName>
    <definedName name="더하기">[107]DATE!$J$24:$J$85</definedName>
    <definedName name="덕" hidden="1">{#N/A,#N/A,FALSE,"포장2"}</definedName>
    <definedName name="덕진">#REF!</definedName>
    <definedName name="덕호" hidden="1">{#N/A,#N/A,FALSE,"포장2"}</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덧씌우기" hidden="1">{#N/A,#N/A,FALSE,"혼합골재"}</definedName>
    <definedName name="덩굴장미">[159]단가!$A$148</definedName>
    <definedName name="덩굴장미3">[149]데이타!$E$128</definedName>
    <definedName name="덩굴장미4">[149]데이타!$E$129</definedName>
    <definedName name="덩굴장미5">[149]데이타!$E$130</definedName>
    <definedName name="데_리_네_이_터_개_소_별_명_세">#REF!</definedName>
    <definedName name="데이타">#REF!</definedName>
    <definedName name="데크휘니샤면고르기">#REF!</definedName>
    <definedName name="뎡유">#REF!</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수_로_수_량_집_계">#REF!</definedName>
    <definedName name="도급" hidden="1">{#N/A,#N/A,FALSE,"증감대비표";#N/A,#N/A,FALSE,"결의서";#N/A,#N/A,FALSE,"내역서";#N/A,#N/A,FALSE,"도급예상"}</definedName>
    <definedName name="도급공사비">'[226]2공구산출내역'!#REF!</definedName>
    <definedName name="도급내역111" hidden="1">{#N/A,#N/A,FALSE,"결의서";#N/A,#N/A,FALSE,"내역서";#N/A,#N/A,FALSE,"비목별예상공사";#N/A,#N/A,FALSE,"도급예상";#N/A,#N/A,FALSE,"산출내역"}</definedName>
    <definedName name="도급내역2" hidden="1">{#N/A,#N/A,FALSE,"증감대비표";#N/A,#N/A,FALSE,"결의서";#N/A,#N/A,FALSE,"내역서";#N/A,#N/A,FALSE,"도급예상"}</definedName>
    <definedName name="도급내역서ㅣ" hidden="1">{#N/A,#N/A,FALSE,"명세표"}</definedName>
    <definedName name="도급대비" hidden="1">{#N/A,#N/A,FALSE,"신청통보";#N/A,#N/A,FALSE,"기성확인서";#N/A,#N/A,FALSE,"기성내역서"}</definedName>
    <definedName name="도급대비2" hidden="1">{#N/A,#N/A,FALSE,"신청통보";#N/A,#N/A,FALSE,"기성확인서";#N/A,#N/A,FALSE,"기성내역서"}</definedName>
    <definedName name="도급대비표" hidden="1">{#N/A,#N/A,FALSE,"결의서";#N/A,#N/A,FALSE,"내역서";#N/A,#N/A,FALSE,"도급예상";#N/A,#N/A,FALSE,"시방서"}</definedName>
    <definedName name="도급대비표1" hidden="1">{#N/A,#N/A,FALSE,"결의서";#N/A,#N/A,FALSE,"내역서";#N/A,#N/A,FALSE,"도급예상";#N/A,#N/A,FALSE,"시방서"}</definedName>
    <definedName name="도급대비표3" hidden="1">{#N/A,#N/A,FALSE,"증감대비표";#N/A,#N/A,FALSE,"결의서";#N/A,#N/A,FALSE,"내역서";#N/A,#N/A,FALSE,"도급예상"}</definedName>
    <definedName name="도급반영확인서" hidden="1">{#N/A,#N/A,FALSE,"신청통보";#N/A,#N/A,FALSE,"기성확인서";#N/A,#N/A,FALSE,"기성내역서"}</definedName>
    <definedName name="도급예상1" hidden="1">{#N/A,#N/A,FALSE,"결의서";#N/A,#N/A,FALSE,"내역서";#N/A,#N/A,FALSE,"도급예상";#N/A,#N/A,FALSE,"시방서"}</definedName>
    <definedName name="도급예정액">#REF!</definedName>
    <definedName name="도급재료비">[151]설계예시!#REF!</definedName>
    <definedName name="도급표" hidden="1">{#N/A,#N/A,FALSE,"신청통보";#N/A,#N/A,FALSE,"기성확인서";#N/A,#N/A,FALSE,"기성내역서"}</definedName>
    <definedName name="도급확인서" hidden="1">{#N/A,#N/A,FALSE,"신청통보";#N/A,#N/A,FALSE,"기성확인서";#N/A,#N/A,FALSE,"기성내역서"}</definedName>
    <definedName name="도로연장">#REF!</definedName>
    <definedName name="도로작업연장">#REF!</definedName>
    <definedName name="도로정위치연장">#REF!</definedName>
    <definedName name="도로지형계수">#REF!</definedName>
    <definedName name="도로표지2" hidden="1">{#N/A,#N/A,FALSE,"전력간선"}</definedName>
    <definedName name="도로표지2_1" hidden="1">{#N/A,#N/A,FALSE,"전력간선"}</definedName>
    <definedName name="도로표지2_2" hidden="1">{#N/A,#N/A,FALSE,"전력간선"}</definedName>
    <definedName name="도로표지2_3" hidden="1">{#N/A,#N/A,FALSE,"전력간선"}</definedName>
    <definedName name="도면편집지형증감계수">#REF!</definedName>
    <definedName name="도면편집축척별시간당작업량">#REF!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인쇄비">[227]익산!$29:$29</definedName>
    <definedName name="도시" hidden="1">{"'제10장(표)'!$A$5:$L$10"}</definedName>
    <definedName name="도시_1" hidden="1">{"'제10장(표)'!$A$5:$L$10"}</definedName>
    <definedName name="도시_2" hidden="1">{"'제10장(표)'!$A$5:$L$10"}</definedName>
    <definedName name="도시_3" hidden="1">{"'제10장(표)'!$A$5:$L$10"}</definedName>
    <definedName name="도시3급">#REF!</definedName>
    <definedName name="도시개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도시경관계획" hidden="1">{"'제10장(표)'!$A$5:$L$10"}</definedName>
    <definedName name="도시경관계획_1" hidden="1">{"'제10장(표)'!$A$5:$L$10"}</definedName>
    <definedName name="도시경관계획_2" hidden="1">{"'제10장(표)'!$A$5:$L$10"}</definedName>
    <definedName name="도시경관계획_3" hidden="1">{"'제10장(표)'!$A$5:$L$10"}</definedName>
    <definedName name="도시관리" hidden="1">{#N/A,#N/A,TRUE,"대가1"}</definedName>
    <definedName name="도시관리계획" hidden="1">{#N/A,#N/A,FALSE,"이정표"}</definedName>
    <definedName name="도시작업계수">#REF!</definedName>
    <definedName name="도시적용1">#REF!</definedName>
    <definedName name="도시적용2">#REF!</definedName>
    <definedName name="도시적용3">#REF!</definedName>
    <definedName name="도시적용4">#REF!</definedName>
    <definedName name="도시적용5">#REF!</definedName>
    <definedName name="도장">[131]설계명세서!#REF!</definedName>
    <definedName name="도장2">[228]Sheet3!#REF!</definedName>
    <definedName name="도장공">[90]단가!$A$43</definedName>
    <definedName name="도장수량2">[228]Sheet3!#REF!</definedName>
    <definedName name="도재">[229]설계예시!$F$594</definedName>
    <definedName name="도화고급">#REF!</definedName>
    <definedName name="도화중급">#REF!</definedName>
    <definedName name="도화증감계수">#REF!</definedName>
    <definedName name="도화지형증감계수">#REF!</definedName>
    <definedName name="도화초급">#REF!</definedName>
    <definedName name="도화축척별작업량">#REF!</definedName>
    <definedName name="독수리" hidden="1">#REF!</definedName>
    <definedName name="독일가문비1206">[149]데이타!$E$131</definedName>
    <definedName name="독일가문비1508">[149]데이타!$E$132</definedName>
    <definedName name="독일가문비2010">[149]데이타!$E$133</definedName>
    <definedName name="독일가문비2512">[149]데이타!$E$134</definedName>
    <definedName name="독일가문비3015">[149]데이타!$E$135</definedName>
    <definedName name="독일가문비3518">[149]데이타!$E$136</definedName>
    <definedName name="돈나무0504">[149]데이타!$E$137</definedName>
    <definedName name="돈나무0805">[149]데이타!$E$138</definedName>
    <definedName name="돈나무1007">[149]데이타!$E$139</definedName>
    <definedName name="돈나무1210">[149]데이타!$E$140</definedName>
    <definedName name="돋움체">#REF!</definedName>
    <definedName name="돌">#REF!</definedName>
    <definedName name="돌_망_태_개_소_별_명_세">#REF!</definedName>
    <definedName name="돌_망_태_수_량_집_계">#REF!</definedName>
    <definedName name="돌붙임_개소별명세">#REF!</definedName>
    <definedName name="돌붙임_수량집계">#REF!</definedName>
    <definedName name="돌붙임수량1">#REF!</definedName>
    <definedName name="돌붙임재료집계">#REF!</definedName>
    <definedName name="동" hidden="1">{"'용역비'!$A$4:$C$8"}</definedName>
    <definedName name="동광건설" hidden="1">{#N/A,#N/A,FALSE,"골재소요량";#N/A,#N/A,FALSE,"골재소요량"}</definedName>
    <definedName name="동구연숩" hidden="1">{#N/A,#N/A,FALSE,"전력간선"}</definedName>
    <definedName name="동ㄴㄴㄴ">#REF!</definedName>
    <definedName name="동두천" hidden="1">{"'용역비'!$A$4:$C$8"}</definedName>
    <definedName name="동바리">#REF!</definedName>
    <definedName name="동바리공">#REF!</definedName>
    <definedName name="동바리목재">'[230]용산1(해보)'!#REF!</definedName>
    <definedName name="동방층">#REF!</definedName>
    <definedName name="동백1002">[149]데이타!$E$141</definedName>
    <definedName name="동백1204">[149]데이타!$E$142</definedName>
    <definedName name="동백1506">[149]데이타!$E$143</definedName>
    <definedName name="동백1808">[149]데이타!$E$144</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상">#REF!</definedName>
    <definedName name="동상1">#REF!</definedName>
    <definedName name="동상2">#REF!</definedName>
    <definedName name="동식물">[178]직접인건비!#REF!</definedName>
    <definedName name="동식물수">[178]직접인건비!#REF!</definedName>
    <definedName name="동양" hidden="1">{#N/A,#N/A,FALSE,"CCTV"}</definedName>
    <definedName name="동준" hidden="1">{"'Firr(선)'!$AS$1:$AY$62","'Firr(사)'!$AS$1:$AY$62","'Firr(회)'!$AS$1:$AY$62","'Firr(선)'!$L$1:$V$62","'Firr(사)'!$L$1:$V$62","'Firr(회)'!$L$1:$V$62"}</definedName>
    <definedName name="동준친" hidden="1">{"'Firr(선)'!$AS$1:$AY$62","'Firr(사)'!$AS$1:$AY$62","'Firr(회)'!$AS$1:$AY$62","'Firr(선)'!$L$1:$V$62","'Firr(사)'!$L$1:$V$62","'Firr(회)'!$L$1:$V$62"}</definedName>
    <definedName name="동화" hidden="1">{"'관경확장'!$A$79:$M$98","'관경확장'!$A$54:$M$78"}</definedName>
    <definedName name="되다짐경비">[90]시설물일위!#REF!</definedName>
    <definedName name="되메우기">#REF!</definedName>
    <definedName name="되메우기E16">#REF!</definedName>
    <definedName name="되메우기경">#REF!</definedName>
    <definedName name="되메우기노">#REF!</definedName>
    <definedName name="되메우기다짐경비">[90]시설물일위!#REF!</definedName>
    <definedName name="되메우기다짐노무비">[90]시설물일위!#REF!</definedName>
    <definedName name="되메우기다짐재료비">[90]시설물일위!#REF!</definedName>
    <definedName name="되메우기재">#REF!</definedName>
    <definedName name="됴ㅠ굑ㅇ" hidden="1">{#N/A,#N/A,FALSE,"운반시간"}</definedName>
    <definedName name="두">'[231]암거단위-1련'!#REF!</definedName>
    <definedName name="두겁노">#REF!</definedName>
    <definedName name="두겁재">#REF!</definedName>
    <definedName name="두께">'[185]토사(PE)'!#REF!</definedName>
    <definedName name="두부">#REF!</definedName>
    <definedName name="두정1교A743">[17]Sheet1!$A$750</definedName>
    <definedName name="두정터널A1489">[17]Sheet1!$A$1502</definedName>
    <definedName name="두호" hidden="1">{#N/A,#N/A,FALSE,"2~8번"}</definedName>
    <definedName name="둘" hidden="1">{"'제10장(표)'!$A$5:$L$10"}</definedName>
    <definedName name="뒷채움">#REF!</definedName>
    <definedName name="등R2">[149]데이타!$E$156</definedName>
    <definedName name="등R4">[149]데이타!$E$157</definedName>
    <definedName name="등R6">[149]데이타!$E$158</definedName>
    <definedName name="등R8">[149]데이타!$E$159</definedName>
    <definedName name="등락폭산정표" hidden="1">{#N/A,#N/A,FALSE,"포장단가"}</definedName>
    <definedName name="디" hidden="1">{#N/A,#N/A,FALSE,"견적갑지";#N/A,#N/A,FALSE,"총괄표";#N/A,#N/A,FALSE,"철골공사";#N/A,#N/A,FALSE,"토목공사";#N/A,#N/A,FALSE,"판넬전기공사"}</definedName>
    <definedName name="디디디">[232]날개벽!$AB$25</definedName>
    <definedName name="때죽">[90]단가!$A$109</definedName>
    <definedName name="때죽R10">[149]데이타!$E$127</definedName>
    <definedName name="때죽R4">[149]데이타!$E$124</definedName>
    <definedName name="때죽R6">[149]데이타!$E$125</definedName>
    <definedName name="때죽R8">[149]데이타!$E$126</definedName>
    <definedName name="띠장규격">#REF!</definedName>
    <definedName name="띠장설치">[92]가시설수량!$AE$52</definedName>
    <definedName name="띠장연결개소">[92]가시설수량!$AE$79</definedName>
    <definedName name="ㄹ" localSheetId="0" hidden="1">{#N/A,#N/A,TRUE,"토적및재료집계";#N/A,#N/A,TRUE,"토적및재료집계";#N/A,#N/A,TRUE,"단위량"}</definedName>
    <definedName name="ㄹ" localSheetId="2" hidden="1">{#N/A,#N/A,TRUE,"토적및재료집계";#N/A,#N/A,TRUE,"토적및재료집계";#N/A,#N/A,TRUE,"단위량"}</definedName>
    <definedName name="ㄹ" localSheetId="1" hidden="1">{#N/A,#N/A,TRUE,"토적및재료집계";#N/A,#N/A,TRUE,"토적및재료집계";#N/A,#N/A,TRUE,"단위량"}</definedName>
    <definedName name="ㄹ" hidden="1">{#N/A,#N/A,TRUE,"토적및재료집계";#N/A,#N/A,TRUE,"토적및재료집계";#N/A,#N/A,TRUE,"단위량"}</definedName>
    <definedName name="ㄹ_1" hidden="1">{#N/A,#N/A,TRUE,"토적및재료집계";#N/A,#N/A,TRUE,"토적및재료집계";#N/A,#N/A,TRUE,"단위량"}</definedName>
    <definedName name="ㄹ_2" hidden="1">{#N/A,#N/A,TRUE,"토적및재료집계";#N/A,#N/A,TRUE,"토적및재료집계";#N/A,#N/A,TRUE,"단위량"}</definedName>
    <definedName name="ㄹ_3" hidden="1">{#N/A,#N/A,TRUE,"토적및재료집계";#N/A,#N/A,TRUE,"토적및재료집계";#N/A,#N/A,TRUE,"단위량"}</definedName>
    <definedName name="ㄹ1">#REF!</definedName>
    <definedName name="ㄹ2">#REF!</definedName>
    <definedName name="ㄹ221">#REF!</definedName>
    <definedName name="ㄹ3">#REF!</definedName>
    <definedName name="ㄹ4">#REF!</definedName>
    <definedName name="ㄹ62">#REF!</definedName>
    <definedName name="ㄹㄴ" hidden="1">#REF!</definedName>
    <definedName name="ㄹㄴㅇㄻㄴ" localSheetId="0" hidden="1">{#N/A,#N/A,FALSE,"단가표지"}</definedName>
    <definedName name="ㄹㄴㅇㄻㄴ" localSheetId="2" hidden="1">{#N/A,#N/A,FALSE,"단가표지"}</definedName>
    <definedName name="ㄹㄴㅇㄻㄴ" localSheetId="1" hidden="1">{#N/A,#N/A,FALSE,"단가표지"}</definedName>
    <definedName name="ㄹㄴㅇㄻㄴ" hidden="1">{#N/A,#N/A,FALSE,"단가표지"}</definedName>
    <definedName name="ㄹㄴㅇㅎ">#REF!</definedName>
    <definedName name="ㄹㄴ웋" localSheetId="0" hidden="1">{#N/A,#N/A,FALSE,"운반시간"}</definedName>
    <definedName name="ㄹㄴ웋" localSheetId="2" hidden="1">{#N/A,#N/A,FALSE,"운반시간"}</definedName>
    <definedName name="ㄹㄴ웋" localSheetId="1" hidden="1">{#N/A,#N/A,FALSE,"운반시간"}</definedName>
    <definedName name="ㄹㄴ웋" hidden="1">{#N/A,#N/A,FALSE,"운반시간"}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ㅈㄱㄹㄷ" hidden="1">'[233]N賃率-職'!$I$5:$I$30</definedName>
    <definedName name="ㄹㄹ" localSheetId="0" hidden="1">{#N/A,#N/A,FALSE,"구조1"}</definedName>
    <definedName name="ㄹㄹ" localSheetId="2" hidden="1">{#N/A,#N/A,FALSE,"구조1"}</definedName>
    <definedName name="ㄹㄹ" localSheetId="1" hidden="1">{#N/A,#N/A,FALSE,"구조1"}</definedName>
    <definedName name="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ㄷ" hidden="1">{#N/A,#N/A,FALSE,"단가표지"}</definedName>
    <definedName name="ㄹㄹㄹ" hidden="1">#REF!</definedName>
    <definedName name="ㄹㄹㄹ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ㄹ" hidden="1">{#N/A,#N/A,FALSE,"운반시간"}</definedName>
    <definedName name="ㄹㄹㄹㄹㄹㄹㄹㄹㄹㄹㄹㄹㄹ" hidden="1">{#N/A,#N/A,FALSE,"2~8번"}</definedName>
    <definedName name="ㄹㄹㄹㅈㄹ" hidden="1">{#N/A,#N/A,FALSE,"혼합골재"}</definedName>
    <definedName name="ㄹㄹ로" hidden="1">{#N/A,#N/A,FALSE,"골재소요량";#N/A,#N/A,FALSE,"골재소요량"}</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ㄹㅇㄴㄹㅇㄴㅇㄴ" hidden="1">#REF!</definedName>
    <definedName name="ㄹㄹㅈㄷㄹ">'[70] 상부공통집계(총괄)'!$J$34</definedName>
    <definedName name="ㄹ로ㅓㅗㅓㅗ"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ㄹㅇ" hidden="1">{#N/A,#N/A,FALSE,"운반시간"}</definedName>
    <definedName name="ㄹㅇㄱㄹ">#REF!</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hidden="1">{"'산출근거'!$B$4:$D$8"}</definedName>
    <definedName name="ㄹㅇㄴㄹㄴㅇㄹㄴㅇㄹ" hidden="1">{"'정산내역서'!$A$1:$I$35","'정산서(절.성토부)'!$A$1:$Q$17","'정산서(교량부)'!$A$1:$Q$84","'총괄표'!$A$1:$M$12","'시행현황'!$A$1:$G$12","'표지'!$A$1:$N$27","'정산서(절.성토부)'!$A$3:$Q$7"}</definedName>
    <definedName name="ㄹㅇㄶ" hidden="1">#REF!</definedName>
    <definedName name="ㄹㅇㄶ옿" hidden="1">'[234]N賃率-職'!$I$5:$I$30</definedName>
    <definedName name="ㄹㅇㄹ" localSheetId="0" hidden="1">{#N/A,#N/A,FALSE,"혼합골재"}</definedName>
    <definedName name="ㄹㅇㄹ" localSheetId="2" hidden="1">{#N/A,#N/A,FALSE,"혼합골재"}</definedName>
    <definedName name="ㄹㅇㄹ" localSheetId="1" hidden="1">{#N/A,#N/A,FALSE,"혼합골재"}</definedName>
    <definedName name="ㄹㅇㄹ" hidden="1">{#N/A,#N/A,FALSE,"혼합골재"}</definedName>
    <definedName name="ㄹㅇㄹㄷ">'[235]ABUT수량-A1'!$T$25</definedName>
    <definedName name="ㄹㅇㄹㄷㅈㅍ" hidden="1">{#N/A,#N/A,FALSE,"혼합골재"}</definedName>
    <definedName name="ㄹㅇㄹㅇ" hidden="1">{#N/A,#N/A,FALSE,"혼합골재"}</definedName>
    <definedName name="ㄹㅇㄹㅇㄹ">#REF!</definedName>
    <definedName name="ㄹㅇㄹㅇㄹㄴㅇㄹ" hidden="1">#REF!</definedName>
    <definedName name="ㄹㅇㄹㅇㄹㅇㄹㅇ" hidden="1">{#N/A,#N/A,FALSE,"조골재"}</definedName>
    <definedName name="ㄹㅇㄹㅈㄷㅊ" hidden="1">'[125]98수문일위'!$A$1:$P$2004</definedName>
    <definedName name="ㄹㅇㅁㄴ" hidden="1">#REF!</definedName>
    <definedName name="ㄹㅇㅇ" hidden="1">{#N/A,#N/A,FALSE,"배수2"}</definedName>
    <definedName name="ㄹㅇㅇㅎㅇ">[0]!BlankMacro1</definedName>
    <definedName name="ㄹㅇㅍㄹㅇ">'[70] 상부공통집계(총괄)'!$J$32</definedName>
    <definedName name="ㄹㅇ퓨ㅓㅜㅏㅗㅜㅠㅅ퐇휴ㅗㅎ" hidden="1">{#N/A,#N/A,FALSE,"조골재"}</definedName>
    <definedName name="ㄹㅇㅎ">'[70] 상부공통집계(총괄)'!$D$32</definedName>
    <definedName name="ㄹㅇㅎㄴㅇ" localSheetId="0" hidden="1">{#N/A,#N/A,FALSE,"조골재"}</definedName>
    <definedName name="ㄹㅇㅎㄴㅇ" localSheetId="2" hidden="1">{#N/A,#N/A,FALSE,"조골재"}</definedName>
    <definedName name="ㄹㅇㅎㄴㅇ" localSheetId="1" hidden="1">{#N/A,#N/A,FALSE,"조골재"}</definedName>
    <definedName name="ㄹㅇㅎㄴㅇ" hidden="1">{#N/A,#N/A,FALSE,"조골재"}</definedName>
    <definedName name="ㄹㅇㅎㄹㅇㅎ">[0]!ㄹㅇㅎㄹㅇㅎ</definedName>
    <definedName name="ㄹㅇㅎㅁ" hidden="1">'[236]N賃率-職'!$I$5:$I$30</definedName>
    <definedName name="ㄹㅇㅎㅇㅀ" hidden="1">{#N/A,#N/A,FALSE,"부대2"}</definedName>
    <definedName name="ㄹㅊ">[56]교각1!#REF!</definedName>
    <definedName name="ㄹ허ㅗ" hidden="1">{#N/A,#N/A,FALSE,"이정표"}</definedName>
    <definedName name="ㄹ호" hidden="1">#REF!</definedName>
    <definedName name="ㄹ홓ㄹ" hidden="1">{#N/A,#N/A,FALSE,"조골재"}</definedName>
    <definedName name="라">[142]재정비직인!$J$35</definedName>
    <definedName name="라라라">#N/A</definedName>
    <definedName name="라라라라">[237]부대내역!$1:$4</definedName>
    <definedName name="라먄" hidden="1">{"'용역비'!$A$4:$C$8"}</definedName>
    <definedName name="라바콘설치현황" hidden="1">{"'정산내역서'!$A$1:$I$35","'정산서(절.성토부)'!$A$1:$Q$17","'정산서(교량부)'!$A$1:$Q$84","'총괄표'!$A$1:$M$12","'시행현황'!$A$1:$G$12","'표지'!$A$1:$N$27","'정산서(절.성토부)'!$A$3:$Q$7"}</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랑">#REF!</definedName>
    <definedName name="램머경">#REF!</definedName>
    <definedName name="램머경비">[90]시설물일위!#REF!</definedName>
    <definedName name="램머노무">#REF!</definedName>
    <definedName name="램머노무비">[90]시설물일위!#REF!</definedName>
    <definedName name="램머재료">#REF!</definedName>
    <definedName name="램머재료비">[90]시설물일위!#REF!</definedName>
    <definedName name="램프A">[188]TOTAL_BOQ!#REF!</definedName>
    <definedName name="램프B">[188]TOTAL_BOQ!#REF!</definedName>
    <definedName name="램프D">[188]TOTAL_BOQ!#REF!</definedName>
    <definedName name="램픙">[188]TOTAL_BOQ!#REF!</definedName>
    <definedName name="레_무근">#REF!</definedName>
    <definedName name="레_무근1">[156]수량산출!$R$9</definedName>
    <definedName name="레_철근">#REF!</definedName>
    <definedName name="레미콘">[148]지급자재!#REF!</definedName>
    <definedName name="레미콘135">[90]단가!$A$49</definedName>
    <definedName name="레미콘150">[90]단가!$A$50</definedName>
    <definedName name="레미콘180">[90]단가!$A$51</definedName>
    <definedName name="레미콘210">[90]단가!$A$52</definedName>
    <definedName name="레미콘무노">#REF!</definedName>
    <definedName name="레미콘무재">#REF!</definedName>
    <definedName name="레미콘소노">#REF!</definedName>
    <definedName name="레미콘소재">#REF!</definedName>
    <definedName name="레미콘자재">'[223]자  재'!#REF!</definedName>
    <definedName name="레미콘철">#REF!</definedName>
    <definedName name="레미콘철노">#REF!</definedName>
    <definedName name="레미콘철재">#REF!</definedName>
    <definedName name="레이어별작업비율">#REF!</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로드머">[90]단가!$A$66</definedName>
    <definedName name="로ㅓ허ㅗ하" hidden="1">{"'자리배치도'!$AG$1:$CI$28"}</definedName>
    <definedName name="롤라경비">[90]시설물일위!#REF!</definedName>
    <definedName name="롤라노무비">[90]시설물일위!#REF!</definedName>
    <definedName name="롤라재료비">[90]시설물일위!#REF!</definedName>
    <definedName name="롱" localSheetId="0" hidden="1">{#N/A,#N/A,FALSE,"배수2"}</definedName>
    <definedName name="롱" localSheetId="2" hidden="1">{#N/A,#N/A,FALSE,"배수2"}</definedName>
    <definedName name="롱" localSheetId="1" hidden="1">{#N/A,#N/A,FALSE,"배수2"}</definedName>
    <definedName name="롱" hidden="1">{#N/A,#N/A,FALSE,"배수2"}</definedName>
    <definedName name="료" hidden="1">{"'용역비'!$A$4:$C$8"}</definedName>
    <definedName name="료ㅜㅇ교" hidden="1">{#N/A,#N/A,FALSE,"표지목차"}</definedName>
    <definedName name="루베">#REF!</definedName>
    <definedName name="룻우ㅕㄴ" hidden="1">{#N/A,#N/A,FALSE,"골재소요량";#N/A,#N/A,FALSE,"골재소요량"}</definedName>
    <definedName name="류" localSheetId="0" hidden="1">{#N/A,#N/A,FALSE,"부대2"}</definedName>
    <definedName name="류" localSheetId="2" hidden="1">{#N/A,#N/A,FALSE,"부대2"}</definedName>
    <definedName name="류" localSheetId="1" hidden="1">{#N/A,#N/A,FALSE,"부대2"}</definedName>
    <definedName name="류" hidden="1">{#N/A,#N/A,FALSE,"부대2"}</definedName>
    <definedName name="류1" hidden="1">{#N/A,#N/A,FALSE,"부대2"}</definedName>
    <definedName name="류효정" hidden="1">{"'Firr(선)'!$AS$1:$AY$62","'Firr(사)'!$AS$1:$AY$62","'Firr(회)'!$AS$1:$AY$62","'Firr(선)'!$L$1:$V$62","'Firr(사)'!$L$1:$V$62","'Firr(회)'!$L$1:$V$62"}</definedName>
    <definedName name="률류" hidden="1">{#N/A,#N/A,FALSE,"혼합골재"}</definedName>
    <definedName name="리">[238]단위중량!#REF!</definedName>
    <definedName name="리라" hidden="1">{#N/A,#N/A,FALSE,"구조2"}</definedName>
    <definedName name="리브두께">#REF!</definedName>
    <definedName name="리브폭">#REF!</definedName>
    <definedName name="ㄻㄴㄹㅇㄴㅁ" localSheetId="0" hidden="1">{#N/A,#N/A,FALSE,"운반시간"}</definedName>
    <definedName name="ㄻㄴㄹㅇㄴㅁ" localSheetId="2" hidden="1">{#N/A,#N/A,FALSE,"운반시간"}</definedName>
    <definedName name="ㄻㄴㄹㅇㄴㅁ" localSheetId="1" hidden="1">{#N/A,#N/A,FALSE,"운반시간"}</definedName>
    <definedName name="ㄻㄴㄹㅇㄴㅁ" hidden="1">{#N/A,#N/A,FALSE,"운반시간"}</definedName>
    <definedName name="ㄻㄴㄻㄴㅇㄻㄴ" localSheetId="0" hidden="1">{#N/A,#N/A,FALSE,"표지목차"}</definedName>
    <definedName name="ㄻㄴㄻㄴㅇㄻㄴ" localSheetId="2" hidden="1">{#N/A,#N/A,FALSE,"표지목차"}</definedName>
    <definedName name="ㄻㄴㄻㄴㅇㄻㄴ" localSheetId="1" hidden="1">{#N/A,#N/A,FALSE,"표지목차"}</definedName>
    <definedName name="ㄻㄴㄻㄴㅇㄻㄴ" hidden="1">{#N/A,#N/A,FALSE,"표지목차"}</definedName>
    <definedName name="ㄻㄴㅇㄻㄴ" localSheetId="0" hidden="1">{#N/A,#N/A,FALSE,"단가표지"}</definedName>
    <definedName name="ㄻㄴㅇㄻㄴ" localSheetId="2" hidden="1">{#N/A,#N/A,FALSE,"단가표지"}</definedName>
    <definedName name="ㄻㄴㅇㄻㄴ" localSheetId="1" hidden="1">{#N/A,#N/A,FALSE,"단가표지"}</definedName>
    <definedName name="ㄻㄴㅇㄻㄴ" hidden="1">{#N/A,#N/A,FALSE,"단가표지"}</definedName>
    <definedName name="ㄻㄴㅇㄻㄴㄹ" localSheetId="0" hidden="1">{#N/A,#N/A,FALSE,"2~8번"}</definedName>
    <definedName name="ㄻㄴㅇㄻㄴㄹ" localSheetId="2" hidden="1">{#N/A,#N/A,FALSE,"2~8번"}</definedName>
    <definedName name="ㄻㄴㅇㄻㄴㄹ" localSheetId="1" hidden="1">{#N/A,#N/A,FALSE,"2~8번"}</definedName>
    <definedName name="ㄻㄴㅇㄻㄴㄹ" hidden="1">{#N/A,#N/A,FALSE,"2~8번"}</definedName>
    <definedName name="ㄻㄴㅇㄻㄴㄻㄴㅁㄴ" localSheetId="0" hidden="1">{#N/A,#N/A,FALSE,"단가표지"}</definedName>
    <definedName name="ㄻㄴㅇㄻㄴㄻㄴㅁㄴ" localSheetId="2" hidden="1">{#N/A,#N/A,FALSE,"단가표지"}</definedName>
    <definedName name="ㄻㄴㅇㄻㄴㄻㄴㅁㄴ" localSheetId="1" hidden="1">{#N/A,#N/A,FALSE,"단가표지"}</definedName>
    <definedName name="ㄻㄴㅇㄻㄴㄻㄴㅁㄴ" hidden="1">{#N/A,#N/A,FALSE,"단가표지"}</definedName>
    <definedName name="ㄻㄴㅇㄻㄴㅁ" localSheetId="0" hidden="1">{#N/A,#N/A,FALSE,"운반시간"}</definedName>
    <definedName name="ㄻㄴㅇㄻㄴㅁ" localSheetId="2" hidden="1">{#N/A,#N/A,FALSE,"운반시간"}</definedName>
    <definedName name="ㄻㄴㅇㄻㄴㅁ" localSheetId="1" hidden="1">{#N/A,#N/A,FALSE,"운반시간"}</definedName>
    <definedName name="ㄻㄴㅇㄻㄴㅁ" hidden="1">{#N/A,#N/A,FALSE,"운반시간"}</definedName>
    <definedName name="ㄻㄴㅇㄻㄴㅇ" localSheetId="0" hidden="1">{#N/A,#N/A,FALSE,"단가표지"}</definedName>
    <definedName name="ㄻㄴㅇㄻㄴㅇ" localSheetId="2" hidden="1">{#N/A,#N/A,FALSE,"단가표지"}</definedName>
    <definedName name="ㄻㄴㅇㄻㄴㅇ" localSheetId="1" hidden="1">{#N/A,#N/A,FALSE,"단가표지"}</definedName>
    <definedName name="ㄻㄴㅇㄻㄴㅇ" hidden="1">{#N/A,#N/A,FALSE,"단가표지"}</definedName>
    <definedName name="ㄻㄴㅇㄻㄴㅇㄻ" localSheetId="0" hidden="1">{#N/A,#N/A,FALSE,"표지목차"}</definedName>
    <definedName name="ㄻㄴㅇㄻㄴㅇㄻ" localSheetId="2" hidden="1">{#N/A,#N/A,FALSE,"표지목차"}</definedName>
    <definedName name="ㄻㄴㅇㄻㄴㅇㄻ" localSheetId="1" hidden="1">{#N/A,#N/A,FALSE,"표지목차"}</definedName>
    <definedName name="ㄻㄴㅇㄻㄴㅇㄻ" hidden="1">{#N/A,#N/A,FALSE,"표지목차"}</definedName>
    <definedName name="ㄻㄴㅇㅁㄴㅇ" localSheetId="0" hidden="1">{#N/A,#N/A,FALSE,"단가표지"}</definedName>
    <definedName name="ㄻㄴㅇㅁㄴㅇ" localSheetId="2" hidden="1">{#N/A,#N/A,FALSE,"단가표지"}</definedName>
    <definedName name="ㄻㄴㅇㅁㄴㅇ" localSheetId="1" hidden="1">{#N/A,#N/A,FALSE,"단가표지"}</definedName>
    <definedName name="ㄻㄴㅇㅁㄴㅇ" hidden="1">{#N/A,#N/A,FALSE,"단가표지"}</definedName>
    <definedName name="ㄻㅁ" localSheetId="0" hidden="1">{#N/A,#N/A,FALSE,"조골재"}</definedName>
    <definedName name="ㄻㅁ" localSheetId="2" hidden="1">{#N/A,#N/A,FALSE,"조골재"}</definedName>
    <definedName name="ㄻㅁ" localSheetId="1" hidden="1">{#N/A,#N/A,FALSE,"조골재"}</definedName>
    <definedName name="ㄻㅁ" hidden="1">{#N/A,#N/A,FALSE,"조골재"}</definedName>
    <definedName name="ㄻㅇㅁ" hidden="1">{#N/A,#N/A,FALSE,"운반시간"}</definedName>
    <definedName name="ㄼ1" hidden="1">{#N/A,#N/A,FALSE,"운반시간"}</definedName>
    <definedName name="ㄽ1" hidden="1">{#N/A,#N/A,FALSE,"단가표지"}</definedName>
    <definedName name="ㅀ" localSheetId="0" hidden="1">{#N/A,#N/A,TRUE,"토적및재료집계";#N/A,#N/A,TRUE,"토적및재료집계";#N/A,#N/A,TRUE,"단위량"}</definedName>
    <definedName name="ㅀ" localSheetId="2" hidden="1">{#N/A,#N/A,TRUE,"토적및재료집계";#N/A,#N/A,TRUE,"토적및재료집계";#N/A,#N/A,TRUE,"단위량"}</definedName>
    <definedName name="ㅀ" localSheetId="1" hidden="1">{#N/A,#N/A,TRUE,"토적및재료집계";#N/A,#N/A,TRUE,"토적및재료집계";#N/A,#N/A,TRUE,"단위량"}</definedName>
    <definedName name="ㅀ" hidden="1">{#N/A,#N/A,TRUE,"토적및재료집계";#N/A,#N/A,TRUE,"토적및재료집계";#N/A,#N/A,TRUE,"단위량"}</definedName>
    <definedName name="ㅀㄹ" hidden="1">{#N/A,#N/A,TRUE,"토적및재료집계";#N/A,#N/A,TRUE,"토적및재료집계";#N/A,#N/A,TRUE,"단위량"}</definedName>
    <definedName name="ㅀㅀ" hidden="1">{#N/A,#N/A,FALSE,"단가표지"}</definedName>
    <definedName name="ㅀㅀㄱ">[0]!BlankMacro1</definedName>
    <definedName name="ㅀㅀㄴ" hidden="1">{#N/A,#N/A,FALSE,"조골재"}</definedName>
    <definedName name="ㅀㅀㄹ">[0]!BlankMacro1</definedName>
    <definedName name="ㅀㅁ" hidden="1">{#N/A,#N/A,FALSE,"조골재"}</definedName>
    <definedName name="ㅀㅁㅁ">#REF!</definedName>
    <definedName name="ㅀㅇㅀㅎㅎㅎ">'[239]기둥(원형)'!#REF!</definedName>
    <definedName name="ㅀㅇㅁ" localSheetId="0" hidden="1">{#N/A,#N/A,FALSE,"골재소요량";#N/A,#N/A,FALSE,"골재소요량"}</definedName>
    <definedName name="ㅀㅇㅁ" localSheetId="2" hidden="1">{#N/A,#N/A,FALSE,"골재소요량";#N/A,#N/A,FALSE,"골재소요량"}</definedName>
    <definedName name="ㅀㅇㅁ" localSheetId="1" hidden="1">{#N/A,#N/A,FALSE,"골재소요량";#N/A,#N/A,FALSE,"골재소요량"}</definedName>
    <definedName name="ㅀㅇㅁ" hidden="1">{#N/A,#N/A,FALSE,"골재소요량";#N/A,#N/A,FALSE,"골재소요량"}</definedName>
    <definedName name="ㅀㅇㅎㅇㅎㅇ">#REF!</definedName>
    <definedName name="ㅀㅎ" hidden="1">{#N/A,#N/A,FALSE,"2~8번"}</definedName>
    <definedName name="ㅁ" localSheetId="0" hidden="1">[240]차액보증!#REF!</definedName>
    <definedName name="ㅁ" localSheetId="1" hidden="1">[240]차액보증!#REF!</definedName>
    <definedName name="ㅁ" hidden="1">#REF!</definedName>
    <definedName name="ㅁ1">#REF!</definedName>
    <definedName name="ㅁ10" hidden="1">{#N/A,#N/A,FALSE,"골재소요량";#N/A,#N/A,FALSE,"골재소요량"}</definedName>
    <definedName name="ㅁ11" hidden="1">{#N/A,#N/A,FALSE,"단가표지"}</definedName>
    <definedName name="ㅁ12" hidden="1">{#N/A,#N/A,FALSE,"표지목차"}</definedName>
    <definedName name="ㅁ13" hidden="1">{#N/A,#N/A,FALSE,"표지목차"}</definedName>
    <definedName name="ㅁ14" hidden="1">{#N/A,#N/A,FALSE,"운반시간"}</definedName>
    <definedName name="ㅁ15" hidden="1">{#N/A,#N/A,FALSE,"단가표지"}</definedName>
    <definedName name="ㅁ16" hidden="1">{#N/A,#N/A,FALSE,"표지목차"}</definedName>
    <definedName name="ㅁ17" hidden="1">{#N/A,#N/A,FALSE,"표지목차"}</definedName>
    <definedName name="ㅁ18" hidden="1">{#N/A,#N/A,FALSE,"단가표지"}</definedName>
    <definedName name="ㅁ19" hidden="1">{#N/A,#N/A,FALSE,"운반시간"}</definedName>
    <definedName name="ㅁ2" hidden="1">{#N/A,#N/A,FALSE,"단가표지"}</definedName>
    <definedName name="ㅁ20" hidden="1">{#N/A,#N/A,FALSE,"단가표지"}</definedName>
    <definedName name="ㅁ21" hidden="1">{#N/A,#N/A,FALSE,"단가표지"}</definedName>
    <definedName name="ㅁ22" hidden="1">{#N/A,#N/A,FALSE,"단가표지"}</definedName>
    <definedName name="ㅁ23" hidden="1">{#N/A,#N/A,FALSE,"조골재"}</definedName>
    <definedName name="ㅁ270">#REF!</definedName>
    <definedName name="ㅁ3" hidden="1">{#N/A,#N/A,FALSE,"단가표지"}</definedName>
    <definedName name="ㅁ30">#REF!</definedName>
    <definedName name="ㅁ309">#REF!</definedName>
    <definedName name="ㅁ331">#REF!</definedName>
    <definedName name="ㅁ4" hidden="1">{#N/A,#N/A,FALSE,"단가표지"}</definedName>
    <definedName name="ㅁ442">'[241]내부예산(5101~3)'!#REF!</definedName>
    <definedName name="ㅁ5" hidden="1">{#N/A,#N/A,FALSE,"단가표지"}</definedName>
    <definedName name="ㅁ54">#REF!</definedName>
    <definedName name="ㅁ6" hidden="1">{#N/A,#N/A,FALSE,"단가표지"}</definedName>
    <definedName name="ㅁ60">[242]직노!#REF!</definedName>
    <definedName name="ㅁ7" hidden="1">{#N/A,#N/A,FALSE,"혼합골재"}</definedName>
    <definedName name="ㅁ8" hidden="1">{#N/A,#N/A,FALSE,"운반시간"}</definedName>
    <definedName name="ㅁ8529">'[243]일위대가(가설)'!#REF!</definedName>
    <definedName name="ㅁ9" hidden="1">{#N/A,#N/A,FALSE,"단가표지"}</definedName>
    <definedName name="ㅁ92">#REF!</definedName>
    <definedName name="ㅁ940">#REF!</definedName>
    <definedName name="ㅁㄱㅂ" hidden="1">{#N/A,#N/A,FALSE,"단가표지"}</definedName>
    <definedName name="ㅁㄴ" hidden="1">#REF!</definedName>
    <definedName name="ㅁㄴㄴ" hidden="1">{#N/A,#N/A,FALSE,"골재소요량";#N/A,#N/A,FALSE,"골재소요량"}</definedName>
    <definedName name="ㅁㄴㄹㄴ" localSheetId="0" hidden="1">{#N/A,#N/A,FALSE,"운반시간"}</definedName>
    <definedName name="ㅁㄴㄹㄴ" localSheetId="2" hidden="1">{#N/A,#N/A,FALSE,"운반시간"}</definedName>
    <definedName name="ㅁㄴㄹㄴ" localSheetId="1" hidden="1">{#N/A,#N/A,FALSE,"운반시간"}</definedName>
    <definedName name="ㅁㄴㄹㄴ" hidden="1">{#N/A,#N/A,FALSE,"운반시간"}</definedName>
    <definedName name="ㅁㄴㄹㅇㄴㅁ" hidden="1">{#N/A,#N/A,FALSE,"단가표지"}</definedName>
    <definedName name="ㅁㄴㄹㅇㄴㅁ_1" hidden="1">{#N/A,#N/A,FALSE,"단가표지"}</definedName>
    <definedName name="ㅁㄴㄹㅇㄴㅁ_2" hidden="1">{#N/A,#N/A,FALSE,"단가표지"}</definedName>
    <definedName name="ㅁㄴㄹㅇㄴㅁ_3" hidden="1">{#N/A,#N/A,FALSE,"단가표지"}</definedName>
    <definedName name="ㅁㄴㄹㅇㅁ" localSheetId="0" hidden="1">{#N/A,#N/A,FALSE,"단가표지"}</definedName>
    <definedName name="ㅁㄴㄹㅇㅁ" localSheetId="2" hidden="1">{#N/A,#N/A,FALSE,"단가표지"}</definedName>
    <definedName name="ㅁㄴㄹㅇㅁ" localSheetId="1" hidden="1">{#N/A,#N/A,FALSE,"단가표지"}</definedName>
    <definedName name="ㅁㄴㄹㅇㅁ" hidden="1">{#N/A,#N/A,FALSE,"단가표지"}</definedName>
    <definedName name="ㅁㄴㅁㅇㄴㅁㄴㅇ" hidden="1">{#N/A,#N/A,FALSE,"조골재"}</definedName>
    <definedName name="ㅁㄴㅇ" hidden="1">{#N/A,#N/A,FALSE,"배수1"}</definedName>
    <definedName name="ㅁㄴㅇㄹ" hidden="1">#REF!</definedName>
    <definedName name="ㅁㄴㅇ류" hidden="1">#REF!</definedName>
    <definedName name="ㅁㄴㅇㄻㄴㅇㄹㄴ" hidden="1">#REF!</definedName>
    <definedName name="ㅁㄴㅇㄻㄴㅇㄹㄴㅁㅎㄴㅇㅎ" hidden="1">{"'용역비'!$A$4:$C$8"}</definedName>
    <definedName name="ㅁㄴㅇㄻㄻㄴㄻㄴㅁㄴㅇㄹ" hidden="1">{#N/A,#N/A,FALSE,"단가표지"}</definedName>
    <definedName name="ㅁㄴㅇㄻㅁ">#REF!</definedName>
    <definedName name="ㅁㄴㅇㄻㅇ">BlankMacro1</definedName>
    <definedName name="ㅁㄴㅇㅁ" hidden="1">{#N/A,#N/A,FALSE,"배수1"}</definedName>
    <definedName name="ㅁㄴㅇㅁㄴㅇ" hidden="1">#REF!</definedName>
    <definedName name="ㅁㄴㅇㅁㄹ" hidden="1">{#N/A,#N/A,FALSE,"운반시간"}</definedName>
    <definedName name="ㅁㄴㅇㅍㄴㅇㄴ" hidden="1">'[53]98수문일위'!$A$1:$P$2004</definedName>
    <definedName name="ㅁㄴㅇㅎㅎ" hidden="1">#REF!</definedName>
    <definedName name="ㅁㄴ어ㅗㄹ">#REF!</definedName>
    <definedName name="ㅁㄴㅊㅍㅁㅌㅊ펌ㄴㅇㄹ" hidden="1">#REF!</definedName>
    <definedName name="ㅁㄷ4">#REF!</definedName>
    <definedName name="ㅁㄷㄱㅍㄱㅈㅁ" hidden="1">{#N/A,#N/A,FALSE,"골재소요량";#N/A,#N/A,FALSE,"골재소요량"}</definedName>
    <definedName name="ㅁㄷㅎㅁㅎㅁ" hidden="1">{#N/A,#N/A,FALSE,"조골재"}</definedName>
    <definedName name="ㅁㄹㄴㅇ" localSheetId="0" hidden="1">{#N/A,#N/A,FALSE,"단가표지"}</definedName>
    <definedName name="ㅁㄹㄴㅇ" localSheetId="2" hidden="1">{#N/A,#N/A,FALSE,"단가표지"}</definedName>
    <definedName name="ㅁㄹㄴㅇ" localSheetId="1" hidden="1">{#N/A,#N/A,FALSE,"단가표지"}</definedName>
    <definedName name="ㅁㄹㄴㅇ" hidden="1">{#N/A,#N/A,FALSE,"단가표지"}</definedName>
    <definedName name="ㅁㄹㄴㅇㄻㄴㄹ" localSheetId="0" hidden="1">{#N/A,#N/A,FALSE,"골재소요량";#N/A,#N/A,FALSE,"골재소요량"}</definedName>
    <definedName name="ㅁㄹㄴㅇㄻㄴㄹ" localSheetId="2" hidden="1">{#N/A,#N/A,FALSE,"골재소요량";#N/A,#N/A,FALSE,"골재소요량"}</definedName>
    <definedName name="ㅁㄹㄴㅇㄻㄴㄹ" localSheetId="1" hidden="1">{#N/A,#N/A,FALSE,"골재소요량";#N/A,#N/A,FALSE,"골재소요량"}</definedName>
    <definedName name="ㅁㄹㄴㅇㄻㄴㄹ" hidden="1">{#N/A,#N/A,FALSE,"골재소요량";#N/A,#N/A,FALSE,"골재소요량"}</definedName>
    <definedName name="ㅁㄹㄴㅇㅁ" localSheetId="0" hidden="1">{#N/A,#N/A,FALSE,"표지목차"}</definedName>
    <definedName name="ㅁㄹㄴㅇㅁ" localSheetId="2" hidden="1">{#N/A,#N/A,FALSE,"표지목차"}</definedName>
    <definedName name="ㅁㄹㄴㅇㅁ" localSheetId="1" hidden="1">{#N/A,#N/A,FALSE,"표지목차"}</definedName>
    <definedName name="ㅁㄹㄴㅇㅁ" hidden="1">{#N/A,#N/A,FALSE,"표지목차"}</definedName>
    <definedName name="ㅁㄹㄹㄴㅇㄹㅇㄴㄹㄴㅇ" hidden="1">{#N/A,#N/A,FALSE,"포장1";#N/A,#N/A,FALSE,"포장1"}</definedName>
    <definedName name="ㅁㄹㅇㄴ" localSheetId="0" hidden="1">{#N/A,#N/A,FALSE,"단가표지"}</definedName>
    <definedName name="ㅁㄹㅇㄴ" localSheetId="2" hidden="1">{#N/A,#N/A,FALSE,"단가표지"}</definedName>
    <definedName name="ㅁㄹㅇㄴ" localSheetId="1" hidden="1">{#N/A,#N/A,FALSE,"단가표지"}</definedName>
    <definedName name="ㅁㄹㅇㄴ" hidden="1">{#N/A,#N/A,FALSE,"단가표지"}</definedName>
    <definedName name="ㅁㄹㅇㄹㅇㄴㄹㄴㅁ">[141]설계예산서!$F$1</definedName>
    <definedName name="ㅁㄹㅇㅁㄴ" localSheetId="0" hidden="1">{#N/A,#N/A,FALSE,"골재소요량";#N/A,#N/A,FALSE,"골재소요량"}</definedName>
    <definedName name="ㅁㄹㅇㅁㄴ" localSheetId="2" hidden="1">{#N/A,#N/A,FALSE,"골재소요량";#N/A,#N/A,FALSE,"골재소요량"}</definedName>
    <definedName name="ㅁㄹㅇㅁㄴ" localSheetId="1" hidden="1">{#N/A,#N/A,FALSE,"골재소요량";#N/A,#N/A,FALSE,"골재소요량"}</definedName>
    <definedName name="ㅁㄹㅇㅁㄴ" hidden="1">{#N/A,#N/A,FALSE,"골재소요량";#N/A,#N/A,FALSE,"골재소요량"}</definedName>
    <definedName name="ㅁㄻㄴㄹ" localSheetId="0" hidden="1">{#N/A,#N/A,FALSE,"골재소요량";#N/A,#N/A,FALSE,"골재소요량"}</definedName>
    <definedName name="ㅁㄻㄴㄹ" localSheetId="2" hidden="1">{#N/A,#N/A,FALSE,"골재소요량";#N/A,#N/A,FALSE,"골재소요량"}</definedName>
    <definedName name="ㅁㄻㄴㄹ" localSheetId="1" hidden="1">{#N/A,#N/A,FALSE,"골재소요량";#N/A,#N/A,FALSE,"골재소요량"}</definedName>
    <definedName name="ㅁㄻㄴㄹ" hidden="1">{#N/A,#N/A,FALSE,"골재소요량";#N/A,#N/A,FALSE,"골재소요량"}</definedName>
    <definedName name="ㅁㄻㄴㅇㄹㄴㅇㄹㄴ" hidden="1">#REF!</definedName>
    <definedName name="ㅁㅁ" hidden="1">#REF!</definedName>
    <definedName name="ㅁㅁ185">#REF!</definedName>
    <definedName name="ㅁㅁ7" hidden="1">{0,0,0,0}</definedName>
    <definedName name="ㅁㅁㄴ">#REF!</definedName>
    <definedName name="ㅁㅁ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ㅁㅁ" localSheetId="0" hidden="1">{#N/A,#N/A,FALSE,"혼합골재"}</definedName>
    <definedName name="ㅁㅁㅁㅁ" localSheetId="2" hidden="1">{#N/A,#N/A,FALSE,"혼합골재"}</definedName>
    <definedName name="ㅁㅁㅁㅁ" localSheetId="1" hidden="1">{#N/A,#N/A,FALSE,"혼합골재"}</definedName>
    <definedName name="ㅁㅁㅁㅁ" hidden="1">#REF!</definedName>
    <definedName name="ㅁㅁㅁㅁㅁ" hidden="1">{"'용역비'!$A$4:$C$8"}</definedName>
    <definedName name="ㅁㅁㅁㅁㅁㅁ" hidden="1">#REF!</definedName>
    <definedName name="ㅁㅁㅁㅁㅁㅁㅁ" hidden="1">{"'제10장(표)'!$A$5:$L$10"}</definedName>
    <definedName name="ㅁㅁㅁㅁㅁㅁㅁ_1" hidden="1">{"'제10장(표)'!$A$5:$L$10"}</definedName>
    <definedName name="ㅁㅁㅁㅁㅁㅁㅁ_2" hidden="1">{"'제10장(표)'!$A$5:$L$10"}</definedName>
    <definedName name="ㅁㅁㅁㅁㅁㅁㅁ_3" hidden="1">{"'제10장(표)'!$A$5:$L$10"}</definedName>
    <definedName name="ㅁㅁㅁㅁㅁㅁㅁ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ㅁㅁㅁㅁㅁㅁㅁㅁㅁㅁㅁㅁ" hidden="1">{"'제10장(표)'!$A$5:$L$10"}</definedName>
    <definedName name="ㅁㅁㅁㅁㅁㅁㅁㅁㅁㅁㅁㅁㅁ_1" hidden="1">{"'제10장(표)'!$A$5:$L$10"}</definedName>
    <definedName name="ㅁㅁㅁㅁㅁㅁㅁㅁㅁㅁㅁㅁㅁ_2" hidden="1">{"'제10장(표)'!$A$5:$L$10"}</definedName>
    <definedName name="ㅁㅁㅁㅁㅁㅁㅁㅁㅁㅁㅁㅁㅁ_3" hidden="1">{"'제10장(표)'!$A$5:$L$10"}</definedName>
    <definedName name="ㅁㅁㅁㅁㅁㅁㅁㅁㅁㅁㅁㅁㅁㅁ" hidden="1">{"'용역비'!$A$4:$C$8"}</definedName>
    <definedName name="ㅁㅁㅁㅂ" hidden="1">{"'용역비'!$A$4:$C$8"}</definedName>
    <definedName name="ㅁㅂㅁㅂ">#REF!</definedName>
    <definedName name="ㅁ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 hidden="1">{"'용역비'!$A$4:$C$8"}</definedName>
    <definedName name="ㅁㅇㄴㄻㅇㄴㄹ">#REF!</definedName>
    <definedName name="ㅁㅇㄴㅁㅇㅁ" hidden="1">{#N/A,#N/A,FALSE,"배수1"}</definedName>
    <definedName name="ㅁㅇㄹㄴㅇㅁㄹ" localSheetId="0" hidden="1">{#N/A,#N/A,FALSE,"운반시간"}</definedName>
    <definedName name="ㅁㅇㄹㄴㅇㅁㄹ" localSheetId="2" hidden="1">{#N/A,#N/A,FALSE,"운반시간"}</definedName>
    <definedName name="ㅁㅇㄹㄴㅇㅁㄹ" localSheetId="1" hidden="1">{#N/A,#N/A,FALSE,"운반시간"}</definedName>
    <definedName name="ㅁㅇㄹㄴㅇㅁㄹ" hidden="1">{#N/A,#N/A,FALSE,"운반시간"}</definedName>
    <definedName name="ㅁㅇㄻ" localSheetId="0" hidden="1">{#N/A,#N/A,FALSE,"조골재"}</definedName>
    <definedName name="ㅁㅇㄻ" localSheetId="2" hidden="1">{#N/A,#N/A,FALSE,"조골재"}</definedName>
    <definedName name="ㅁㅇㄻ" localSheetId="1" hidden="1">{#N/A,#N/A,FALSE,"조골재"}</definedName>
    <definedName name="ㅁㅇㄻ" hidden="1">{#N/A,#N/A,FALSE,"조골재"}</definedName>
    <definedName name="ㅁㅇㄻㄴㄹ" localSheetId="0" hidden="1">{#N/A,#N/A,FALSE,"혼합골재"}</definedName>
    <definedName name="ㅁㅇㄻㄴㄹ" localSheetId="2" hidden="1">{#N/A,#N/A,FALSE,"혼합골재"}</definedName>
    <definedName name="ㅁㅇㄻㄴㄹ" localSheetId="1" hidden="1">{#N/A,#N/A,FALSE,"혼합골재"}</definedName>
    <definedName name="ㅁㅇㄻㄴㄹ" hidden="1">{#N/A,#N/A,FALSE,"혼합골재"}</definedName>
    <definedName name="ㅁㅇㄻㅇㅎ" localSheetId="0" hidden="1">{#N/A,#N/A,FALSE,"조골재"}</definedName>
    <definedName name="ㅁㅇㄻㅇㅎ" localSheetId="2" hidden="1">{#N/A,#N/A,FALSE,"조골재"}</definedName>
    <definedName name="ㅁㅇㄻㅇㅎ" localSheetId="1" hidden="1">{#N/A,#N/A,FALSE,"조골재"}</definedName>
    <definedName name="ㅁㅇㄻㅇㅎ" hidden="1">{#N/A,#N/A,FALSE,"조골재"}</definedName>
    <definedName name="ㅁㅇㅀㅁㅇ" localSheetId="0" hidden="1">{#N/A,#N/A,FALSE,"단가표지"}</definedName>
    <definedName name="ㅁㅇㅀㅁㅇ" localSheetId="2" hidden="1">{#N/A,#N/A,FALSE,"단가표지"}</definedName>
    <definedName name="ㅁㅇㅀㅁㅇ" localSheetId="1" hidden="1">{#N/A,#N/A,FALSE,"단가표지"}</definedName>
    <definedName name="ㅁㅇㅀㅁㅇ" hidden="1">{#N/A,#N/A,FALSE,"단가표지"}</definedName>
    <definedName name="ㅁㅇㅁㄴㅇ" hidden="1">{"'용역비'!$A$4:$C$8"}</definedName>
    <definedName name="ㅁㅇㅁㄻㅇ" hidden="1">{"'공사부문'!$A$6:$A$32"}</definedName>
    <definedName name="ㅁㅇㅇㅁㅇㅁ">#REF!</definedName>
    <definedName name="ㅁ인ㅍㅁ닟ㅍㅁㄴㅇㄹ" hidden="1">#REF!</definedName>
    <definedName name="ㅁ읾ㄴㅇㄻ" hidden="1">#REF!</definedName>
    <definedName name="ㅁㅈㄷㅅㅂㄱ흎ㅊ퓨" hidden="1">#REF!</definedName>
    <definedName name="ㅁㅊ" hidden="1">{"'Sheet1'!$A$4","'Sheet1'!$A$9:$G$28"}</definedName>
    <definedName name="ㅁㅊㅇㅍㅁㄴㅇㄻㄴㅇㄹ" hidden="1">#REF!</definedName>
    <definedName name="ㅁㅊㅊ" hidden="1">{"'Sheet1'!$A$4","'Sheet1'!$A$9:$G$28"}</definedName>
    <definedName name="ㅁㅊㅊ123" hidden="1">{"'Sheet1'!$A$4","'Sheet1'!$A$9:$G$28"}</definedName>
    <definedName name="ㅁㅎㄻㅇㄻ" localSheetId="0" hidden="1">{#N/A,#N/A,FALSE,"운반시간"}</definedName>
    <definedName name="ㅁㅎㄻㅇㄻ" localSheetId="2" hidden="1">{#N/A,#N/A,FALSE,"운반시간"}</definedName>
    <definedName name="ㅁㅎㄻㅇㄻ" localSheetId="1" hidden="1">{#N/A,#N/A,FALSE,"운반시간"}</definedName>
    <definedName name="ㅁㅎㄻㅇㄻ" hidden="1">{#N/A,#N/A,FALSE,"운반시간"}</definedName>
    <definedName name="ㅁㅎㅇㅀㅁㅇ" localSheetId="0" hidden="1">{#N/A,#N/A,FALSE,"2~8번"}</definedName>
    <definedName name="ㅁㅎㅇㅀㅁㅇ" localSheetId="2" hidden="1">{#N/A,#N/A,FALSE,"2~8번"}</definedName>
    <definedName name="ㅁㅎㅇㅀㅁㅇ" localSheetId="1" hidden="1">{#N/A,#N/A,FALSE,"2~8번"}</definedName>
    <definedName name="ㅁㅎㅇㅀㅁㅇ" hidden="1">{#N/A,#N/A,FALSE,"2~8번"}</definedName>
    <definedName name="ㅁㅎㅇㅀㅁㅎ" localSheetId="0" hidden="1">{#N/A,#N/A,FALSE,"단가표지"}</definedName>
    <definedName name="ㅁㅎㅇㅀㅁㅎ" localSheetId="2" hidden="1">{#N/A,#N/A,FALSE,"단가표지"}</definedName>
    <definedName name="ㅁㅎㅇㅀㅁㅎ" localSheetId="1" hidden="1">{#N/A,#N/A,FALSE,"단가표지"}</definedName>
    <definedName name="ㅁㅎㅇㅀㅁㅎ" hidden="1">{#N/A,#N/A,FALSE,"단가표지"}</definedName>
    <definedName name="마">[142]재정비직인!$J$43</definedName>
    <definedName name="마1">#REF!</definedName>
    <definedName name="마가목">[90]단가!$A$110</definedName>
    <definedName name="마가목R3">[149]데이타!$E$160</definedName>
    <definedName name="마가목R5">[149]데이타!$E$161</definedName>
    <definedName name="마가목R7">[149]데이타!$E$162</definedName>
    <definedName name="마감도급" hidden="1">{#N/A,#N/A,FALSE,"결의서";#N/A,#N/A,FALSE,"내역서";#N/A,#N/A,FALSE,"도급예상";#N/A,#N/A,FALSE,"시방서"}</definedName>
    <definedName name="마대">[90]단가!$A$65</definedName>
    <definedName name="마사토">[90]단가!$A$29</definedName>
    <definedName name="마스콘수량">#REF!</definedName>
    <definedName name="마찰각">#REF!</definedName>
    <definedName name="마케담경">#REF!</definedName>
    <definedName name="마케담노무">#REF!</definedName>
    <definedName name="마케담재료">#REF!</definedName>
    <definedName name="만도" hidden="1">{"'제10장(표)'!$A$5:$L$10"}</definedName>
    <definedName name="만득이" hidden="1">{#N/A,#N/A,FALSE,"2~8번"}</definedName>
    <definedName name="말뚝길이">#REF!</definedName>
    <definedName name="말뚝두께">#REF!</definedName>
    <definedName name="말뚝박기노">[155]시설물!#REF!</definedName>
    <definedName name="말뚝박기재">[155]시설물!#REF!</definedName>
    <definedName name="말뚝속채움">#REF!</definedName>
    <definedName name="말뚝시험비">#REF!</definedName>
    <definedName name="말뚝열수">#REF!</definedName>
    <definedName name="말뚝이음">#REF!</definedName>
    <definedName name="말뚝직경">#REF!</definedName>
    <definedName name="말뚝행수">#REF!</definedName>
    <definedName name="말발도리1003">[149]데이타!$E$163</definedName>
    <definedName name="말발도리1204">[149]데이타!$E$164</definedName>
    <definedName name="말발도리1506">[149]데이타!$E$165</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 hidden="1">#REF!</definedName>
    <definedName name="매끈한마감">#REF!</definedName>
    <definedName name="매자0804">[149]데이타!$E$166</definedName>
    <definedName name="매자1005">[149]데이타!$E$167</definedName>
    <definedName name="매크로10">[0]!매크로10</definedName>
    <definedName name="매크로11">[244]!매크로11</definedName>
    <definedName name="매크로12">[0]!매크로12</definedName>
    <definedName name="매크로13">[0]!매크로13</definedName>
    <definedName name="매크로14">[0]!매크로14</definedName>
    <definedName name="매크로15">[0]!매크로15</definedName>
    <definedName name="매크로16">[0]!매크로16</definedName>
    <definedName name="매크로17">[0]!매크로17</definedName>
    <definedName name="매크로19">[0]!매크로19</definedName>
    <definedName name="매크로3">[0]!매크로3</definedName>
    <definedName name="매크로4">[244]!매크로4</definedName>
    <definedName name="매크로5">[0]!매크로5</definedName>
    <definedName name="매크로7">[0]!매크로7</definedName>
    <definedName name="매크로8">[0]!매크로8</definedName>
    <definedName name="매크로9">[0]!매크로9</definedName>
    <definedName name="매홀2" hidden="1">{#N/A,#N/A,FALSE,"현장 NCR 분석";#N/A,#N/A,FALSE,"현장품질감사";#N/A,#N/A,FALSE,"현장품질감사"}</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매화R10">[149]데이타!$E$174</definedName>
    <definedName name="매화R4">[149]데이타!$E$171</definedName>
    <definedName name="매화R6">[149]데이타!$E$172</definedName>
    <definedName name="매화R8">[149]데이타!$E$173</definedName>
    <definedName name="맥문동">[159]단가!$A$151</definedName>
    <definedName name="맥문동1">[154]단가조사!#REF!</definedName>
    <definedName name="맨_두겅">[156]수량산출!$R$37</definedName>
    <definedName name="맨홀조서">#REF!</definedName>
    <definedName name="맨홀펌프장">#REF!</definedName>
    <definedName name="맨홀펌프장_배관">#REF!</definedName>
    <definedName name="맹마">#REF!</definedName>
    <definedName name="머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머릿글">#REF!</definedName>
    <definedName name="먼득이" hidden="1">{#N/A,#N/A,FALSE,"골재소요량";#N/A,#N/A,FALSE,"골재소요량"}</definedName>
    <definedName name="메1">#REF!</definedName>
    <definedName name="메2">#REF!</definedName>
    <definedName name="메3">#REF!</definedName>
    <definedName name="메4">#REF!</definedName>
    <definedName name="메타">[90]단가!$A$111</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메타B10">[149]데이타!$E$179</definedName>
    <definedName name="메타B12">[149]데이타!$E$180</definedName>
    <definedName name="메타B15">[149]데이타!$E$181</definedName>
    <definedName name="메타B18">[149]데이타!$E$182</definedName>
    <definedName name="메타B4">[149]데이타!$E$175</definedName>
    <definedName name="메타B5">[149]데이타!$E$176</definedName>
    <definedName name="메타B6">[149]데이타!$E$177</definedName>
    <definedName name="메타B8">[149]데이타!$E$178</definedName>
    <definedName name="면">'[245]4지구단위'!#REF!</definedName>
    <definedName name="면고르기">[155]식재출력용!$H$249</definedName>
    <definedName name="면벽높이">#REF!</definedName>
    <definedName name="면벽두께">#REF!</definedName>
    <definedName name="면저">#REF!</definedName>
    <definedName name="면적">#REF!</definedName>
    <definedName name="명수">#REF!</definedName>
    <definedName name="명일" hidden="1">{#N/A,#N/A,FALSE,"속도"}</definedName>
    <definedName name="명자0604">[149]데이타!$E$183</definedName>
    <definedName name="명자0805">[149]데이타!$E$184</definedName>
    <definedName name="명자1006">[149]데이타!$E$185</definedName>
    <definedName name="명자1208">[149]데이타!$E$186</definedName>
    <definedName name="모" hidden="1">{#N/A,#N/A,FALSE,"혼합골재"}</definedName>
    <definedName name="모21">#REF!</definedName>
    <definedName name="모감주">[90]단가!$A$124</definedName>
    <definedName name="모감주R10">[149]데이타!$E$190</definedName>
    <definedName name="모감주R4">[149]데이타!$E$187</definedName>
    <definedName name="모감주R6">[149]데이타!$E$188</definedName>
    <definedName name="모감주R8">[149]데이타!$E$189</definedName>
    <definedName name="모과10">[90]단가!$A$129</definedName>
    <definedName name="모과15">[90]단가!$A$128</definedName>
    <definedName name="모과2005">[149]데이타!$E$191</definedName>
    <definedName name="모과2507">[149]데이타!$E$192</definedName>
    <definedName name="모과R10">[149]데이타!$E$195</definedName>
    <definedName name="모과R12">[149]데이타!$E$196</definedName>
    <definedName name="모과R15">[149]데이타!$E$197</definedName>
    <definedName name="모과R20">[149]데이타!$E$198</definedName>
    <definedName name="모과R25">[149]데이타!$E$199</definedName>
    <definedName name="모과R5">[149]데이타!$E$193</definedName>
    <definedName name="모과R8">[149]데이타!$E$194</definedName>
    <definedName name="모나리자" hidden="1">{"'제10장(표)'!$A$5:$L$10"}</definedName>
    <definedName name="모란5가지">[149]데이타!$E$200</definedName>
    <definedName name="모란6가지">[149]데이타!$E$201</definedName>
    <definedName name="모래노">#REF!</definedName>
    <definedName name="모래막이노">#REF!</definedName>
    <definedName name="모래막이재">#REF!</definedName>
    <definedName name="모래사장노">#REF!</definedName>
    <definedName name="모래사장재">#REF!</definedName>
    <definedName name="모래재">#REF!</definedName>
    <definedName name="모래층산출근거"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모래필터층경비">#REF!</definedName>
    <definedName name="모래필터층노무비">#REF!</definedName>
    <definedName name="모래필터층재료비">#REF!</definedName>
    <definedName name="모모" hidden="1">{#N/A,#N/A,FALSE,"골재소요량";#N/A,#N/A,FALSE,"골재소요량"}</definedName>
    <definedName name="모모모" hidden="1">{#N/A,#N/A,FALSE,"운반시간"}</definedName>
    <definedName name="모잔" hidden="1">{"'관경확장'!$A$79:$M$98","'관경확장'!$A$54:$M$78"}</definedName>
    <definedName name="모진" hidden="1">{"'제10장(표)'!$A$5:$L$10"}</definedName>
    <definedName name="모터경">#REF!</definedName>
    <definedName name="모터노무비">#REF!</definedName>
    <definedName name="모터재료">#REF!</definedName>
    <definedName name="모ㅗ" hidden="1">{#N/A,#N/A,FALSE,"운반시간"}</definedName>
    <definedName name="목도">[246]단위단가!$E$10</definedName>
    <definedName name="목동" hidden="1">{#N/A,#N/A,FALSE,"CCTV"}</definedName>
    <definedName name="목동현대백화점" hidden="1">{#N/A,#N/A,FALSE,"CCTV"}</definedName>
    <definedName name="목련R10">[149]데이타!$E$206</definedName>
    <definedName name="목련R12">[149]데이타!$E$207</definedName>
    <definedName name="목련R15">[149]데이타!$E$208</definedName>
    <definedName name="목련R20">[149]데이타!$E$209</definedName>
    <definedName name="목련R4">[149]데이타!$E$202</definedName>
    <definedName name="목련R5">[149]데이타!$E$203</definedName>
    <definedName name="목련R6">[149]데이타!$E$204</definedName>
    <definedName name="목련R8">[149]데이타!$E$205</definedName>
    <definedName name="목서1506">[149]데이타!$E$213</definedName>
    <definedName name="목서2012">[149]데이타!$E$214</definedName>
    <definedName name="목서2515">[149]데이타!$E$215</definedName>
    <definedName name="목수">#REF!</definedName>
    <definedName name="목수국1006">[149]데이타!$E$210</definedName>
    <definedName name="목수국1208">[149]데이타!$E$211</definedName>
    <definedName name="목수국1510">[149]데이타!$E$212</definedName>
    <definedName name="목재가공">#REF!</definedName>
    <definedName name="몰1">BlankMacro1</definedName>
    <definedName name="몰2">BlankMacro1</definedName>
    <definedName name="몰3">BlankMacro1</definedName>
    <definedName name="몰4">BlankMacro1</definedName>
    <definedName name="몰5">BlankMacro1</definedName>
    <definedName name="몰6">BlankMacro1</definedName>
    <definedName name="몰라">BlankMacro1</definedName>
    <definedName name="몰라2">BlankMacro1</definedName>
    <definedName name="몰ㅇ" hidden="1">[247]spec1!#REF!</definedName>
    <definedName name="몰탈">'[213]암거 제원표'!#REF!</definedName>
    <definedName name="몰탈1">#REF!</definedName>
    <definedName name="몰탈2">#REF!</definedName>
    <definedName name="몰탈노">#REF!</definedName>
    <definedName name="몰탈에서">#REF!</definedName>
    <definedName name="몰탈재">#REF!</definedName>
    <definedName name="못">#REF!</definedName>
    <definedName name="무궁화">[90]단가!$A$139</definedName>
    <definedName name="무궁화1003">[149]데이타!$E$216</definedName>
    <definedName name="무궁화1203">[149]데이타!$E$217</definedName>
    <definedName name="무궁화1504">[149]데이타!$E$218</definedName>
    <definedName name="무궁화1805">[149]데이타!$E$219</definedName>
    <definedName name="무궁화2006">[149]데이타!$E$220</definedName>
    <definedName name="무근">#REF!</definedName>
    <definedName name="무기질노">#REF!</definedName>
    <definedName name="무기질재">#REF!</definedName>
    <definedName name="무늬1">'[248]계림(함평)'!#REF!</definedName>
    <definedName name="무늬2">'[248]계림(장성)'!#REF!</definedName>
    <definedName name="무늬거푸집">#REF!</definedName>
    <definedName name="무수">#REF!</definedName>
    <definedName name="무수1">#REF!</definedName>
    <definedName name="무수축.J">[77]진주방향!$AN$110</definedName>
    <definedName name="무수축몰탈">#REF!</definedName>
    <definedName name="무수축콘크리트">#REF!</definedName>
    <definedName name="무학고가수축줄눈">#REF!</definedName>
    <definedName name="무학고가스치로폴">#REF!</definedName>
    <definedName name="무학고가실링재">#REF!</definedName>
    <definedName name="문">'[249]준검 내역서'!#REF!</definedName>
    <definedName name="문막" hidden="1">{"'제10장(표)'!$A$5:$L$10"}</definedName>
    <definedName name="문화재">[178]직접인건비!#REF!</definedName>
    <definedName name="물">#REF!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경">#REF!</definedName>
    <definedName name="물노무">#REF!</definedName>
    <definedName name="물막이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물싸리노">[155]식재!$H$190</definedName>
    <definedName name="물싸리재">[155]식재!$F$190</definedName>
    <definedName name="물억새노">[155]식재!$H$151</definedName>
    <definedName name="물억새재">[155]식재!$F$151</definedName>
    <definedName name="물재료">#REF!</definedName>
    <definedName name="물푸기">#REF!</definedName>
    <definedName name="물푸레R5">[149]데이타!$E$221</definedName>
    <definedName name="물푸레R6">[149]데이타!$E$222</definedName>
    <definedName name="물푸레R8">[149]데이타!$E$223</definedName>
    <definedName name="뭐지" hidden="1">{"'Sheet1'!$A$4","'Sheet1'!$A$9:$G$28"}</definedName>
    <definedName name="뭐지도" hidden="1">{"'Sheet1'!$A$4","'Sheet1'!$A$9:$G$28"}</definedName>
    <definedName name="뭔가?">#REF!</definedName>
    <definedName name="뮤">#REF!</definedName>
    <definedName name="뮤2">#REF!</definedName>
    <definedName name="뮤라" hidden="1">{#N/A,#N/A,FALSE,"조골재"}</definedName>
    <definedName name="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미2">#REF!</definedName>
    <definedName name="미끄럼방지1">#REF!</definedName>
    <definedName name="미끄럼방지수량">[250]DATE!$G$24:$G$79</definedName>
    <definedName name="미끄럼수량">#REF!</definedName>
    <definedName name="미선0804">[149]데이타!$E$224</definedName>
    <definedName name="미선1206">[149]데이타!$E$225</definedName>
    <definedName name="미송">[90]단가!$A$10</definedName>
    <definedName name="미송원목">#REF!</definedName>
    <definedName name="미송판재">[90]단가!$A$16</definedName>
    <definedName name="미워요" hidden="1">{"'제10장(표)'!$A$5:$L$10"}</definedName>
    <definedName name="미장공">[90]단가!$A$22</definedName>
    <definedName name="미장자재">[148]지급자재!#REF!</definedName>
    <definedName name="미정" hidden="1">{#N/A,#N/A,FALSE,"2~8번"}</definedName>
    <definedName name="민">#REF!</definedName>
    <definedName name="민국" hidden="1">{"'제10장(표)'!$A$5:$L$10"}</definedName>
    <definedName name="밍">[251]!수식입력매크로</definedName>
    <definedName name="ㅂ" localSheetId="0" hidden="1">{#N/A,#N/A,FALSE,"표지목차"}</definedName>
    <definedName name="ㅂ" localSheetId="2" hidden="1">{#N/A,#N/A,FALSE,"표지목차"}</definedName>
    <definedName name="ㅂ" localSheetId="1" hidden="1">{#N/A,#N/A,FALSE,"표지목차"}</definedName>
    <definedName name="ㅂ" hidden="1">{#N/A,#N/A,FALSE,"조골재"}</definedName>
    <definedName name="ㅂㄴ" hidden="1">[34]중기비!#REF!</definedName>
    <definedName name="ㅂㄴㅊㅂㄴ" hidden="1">'[234]N賃率-職'!$I$5:$I$30</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ㅇ" hidden="1">{#N/A,#N/A,FALSE,"표지목차"}</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ㅋ" hidden="1">{"'용역비'!$A$4:$C$8"}</definedName>
    <definedName name="ㅂㅂ" localSheetId="0" hidden="1">{#N/A,#N/A,FALSE,"단가표지"}</definedName>
    <definedName name="ㅂㅂ" localSheetId="2" hidden="1">{#N/A,#N/A,FALSE,"단가표지"}</definedName>
    <definedName name="ㅂㅂ" localSheetId="1" hidden="1">{#N/A,#N/A,FALSE,"단가표지"}</definedName>
    <definedName name="ㅂㅂ" hidden="1">#REF!</definedName>
    <definedName name="ㅂㅂ1" hidden="1">{"'Sheet1'!$A$4","'Sheet1'!$A$9:$G$28"}</definedName>
    <definedName name="ㅂㅂㅁ" hidden="1">{"'Sheet1'!$A$4","'Sheet1'!$A$9:$G$28"}</definedName>
    <definedName name="ㅂㅂㅂ" localSheetId="0" hidden="1">{#N/A,#N/A,FALSE,"토공2"}</definedName>
    <definedName name="ㅂㅂㅂ" localSheetId="2" hidden="1">{#N/A,#N/A,FALSE,"토공2"}</definedName>
    <definedName name="ㅂㅂㅂ" localSheetId="1" hidden="1">{#N/A,#N/A,FALSE,"토공2"}</definedName>
    <definedName name="ㅂㅂㅂ" hidden="1">{"'용역비'!$A$4:$C$8"}</definedName>
    <definedName name="ㅂㅂㅂ_1" hidden="1">{"'용역비'!$A$4:$C$8"}</definedName>
    <definedName name="ㅂㅂㅂ_2" hidden="1">{"'용역비'!$A$4:$C$8"}</definedName>
    <definedName name="ㅂㅂㅂ_3" hidden="1">{"'용역비'!$A$4:$C$8"}</definedName>
    <definedName name="ㅂㅂㅂㅂ" localSheetId="0" hidden="1">{#N/A,#N/A,FALSE,"조골재"}</definedName>
    <definedName name="ㅂㅂㅂㅂ" localSheetId="2" hidden="1">{#N/A,#N/A,FALSE,"조골재"}</definedName>
    <definedName name="ㅂㅂㅂㅂ" localSheetId="1" hidden="1">{#N/A,#N/A,FALSE,"조골재"}</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{#N/A,#N/A,FALSE,"구조2"}</definedName>
    <definedName name="ㅂㅂㅂㅂㅂㅂㅂ" hidden="1">{#N/A,#N/A,FALSE,"명세표"}</definedName>
    <definedName name="ㅂㅂㅂㅂㅂㅂㅂㅂㅂ" hidden="1">{#N/A,#N/A,FALSE,"표지목차"}</definedName>
    <definedName name="ㅂㅂㅈㅂㅈ">#REF!</definedName>
    <definedName name="ㅂㅅ" hidden="1">{"'을'!$A$1:$Z$93"}</definedName>
    <definedName name="ㅂㅈ" localSheetId="0" hidden="1">{#N/A,#N/A,TRUE,"1";#N/A,#N/A,TRUE,"2";#N/A,#N/A,TRUE,"3";#N/A,#N/A,TRUE,"4";#N/A,#N/A,TRUE,"5";#N/A,#N/A,TRUE,"6";#N/A,#N/A,TRUE,"7"}</definedName>
    <definedName name="ㅂㅈ" localSheetId="2" hidden="1">{#N/A,#N/A,TRUE,"1";#N/A,#N/A,TRUE,"2";#N/A,#N/A,TRUE,"3";#N/A,#N/A,TRUE,"4";#N/A,#N/A,TRUE,"5";#N/A,#N/A,TRUE,"6";#N/A,#N/A,TRUE,"7"}</definedName>
    <definedName name="ㅂㅈ" localSheetId="1" hidden="1">{#N/A,#N/A,TRUE,"1";#N/A,#N/A,TRUE,"2";#N/A,#N/A,TRUE,"3";#N/A,#N/A,TRUE,"4";#N/A,#N/A,TRUE,"5";#N/A,#N/A,TRUE,"6";#N/A,#N/A,TRUE,"7"}</definedName>
    <definedName name="ㅂㅈ" hidden="1">{#N/A,#N/A,TRUE,"1";#N/A,#N/A,TRUE,"2";#N/A,#N/A,TRUE,"3";#N/A,#N/A,TRUE,"4";#N/A,#N/A,TRUE,"5";#N/A,#N/A,TRUE,"6";#N/A,#N/A,TRUE,"7"}</definedName>
    <definedName name="ㅂㅈ332ㄱ43ㅂ" hidden="1">{#N/A,#N/A,FALSE,"골재소요량";#N/A,#N/A,FALSE,"골재소요량"}</definedName>
    <definedName name="ㅂㅈㄱㄷㅈㅂㄱㅈㄷㅂㄱ" hidden="1">{#N/A,#N/A,FALSE,"이정표"}</definedName>
    <definedName name="ㅂㅈㄷ" hidden="1">{#N/A,#N/A,FALSE,"골재소요량";#N/A,#N/A,FALSE,"골재소요량"}</definedName>
    <definedName name="ㅂㅈㅇㅂㅈㅇ" hidden="1">{"'공사부문'!$A$6:$A$32"}</definedName>
    <definedName name="ㅂㅈㅈ" hidden="1">{#N/A,#N/A,FALSE,"운반시간"}</definedName>
    <definedName name="ㅂㅋ" hidden="1">{"'용역비'!$A$4:$C$8"}</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[142]재정비직인!$J$51</definedName>
    <definedName name="바닥">'[185]토사(PE)'!#REF!</definedName>
    <definedName name="바닥몰">#REF!</definedName>
    <definedName name="바닥판부">#REF!</definedName>
    <definedName name="바라" hidden="1">{#N/A,#N/A,FALSE,"배수2"}</definedName>
    <definedName name="바붕" hidden="1">{#N/A,#N/A,FALSE,"전력간선"}</definedName>
    <definedName name="바이오">#REF!</definedName>
    <definedName name="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박동준" hidden="1">{"'제10장(표)'!$A$5:$L$10"}</definedName>
    <definedName name="박리제">[90]단가!$A$13</definedName>
    <definedName name="박스">[252]일위대가모듈!일위코드입력매크로</definedName>
    <definedName name="박태기">[90]단가!$A$155</definedName>
    <definedName name="박피">#REF!</definedName>
    <definedName name="반">#REF!</definedName>
    <definedName name="반사" hidden="1">{#N/A,#N/A,FALSE,"포장단가"}</definedName>
    <definedName name="반송1012">[149]데이타!$E$148</definedName>
    <definedName name="반송1215">[149]데이타!$E$149</definedName>
    <definedName name="반송1518">[149]데이타!$E$150</definedName>
    <definedName name="반송1520">[149]데이타!$E$151</definedName>
    <definedName name="반송2022">[149]데이타!$E$152</definedName>
    <definedName name="반중력식옹벽_개소별명세">#REF!</definedName>
    <definedName name="반중력식옹벽_수량집계">#REF!</definedName>
    <definedName name="발주">'[245]4지구단위'!#REF!</definedName>
    <definedName name="발주계획" hidden="1">{"'자리배치도'!$AG$1:$CI$28"}</definedName>
    <definedName name="발주자">#REF!</definedName>
    <definedName name="발주처">'[184]2지구단위'!#REF!</definedName>
    <definedName name="발파암경">[253]시설물일위!#REF!</definedName>
    <definedName name="발파암노">[253]시설물일위!#REF!</definedName>
    <definedName name="발파암재">[253]시설물일위!#REF!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_모">[156]수량산출!$R$47</definedName>
    <definedName name="방부각재">931007</definedName>
    <definedName name="방부대형">[254]일위대가!#REF!</definedName>
    <definedName name="방부원주">1064010</definedName>
    <definedName name="방부판재">1037435</definedName>
    <definedName name="방수1">#REF!</definedName>
    <definedName name="방수2">#REF!</definedName>
    <definedName name="방수3">#REF!</definedName>
    <definedName name="방수4">#REF!</definedName>
    <definedName name="방수공">#REF!</definedName>
    <definedName name="방수몰탈">#REF!</definedName>
    <definedName name="방열기">[198]노무비단가!$B$75</definedName>
    <definedName name="방음벽" hidden="1">#REF!</definedName>
    <definedName name="방음벽1" hidden="1">{#N/A,#N/A,FALSE,"운반시간"}</definedName>
    <definedName name="방콘2">'[157]대창(장성)'!$AL$481</definedName>
    <definedName name="방호벽">#REF!</definedName>
    <definedName name="방호벽조서">#REF!</definedName>
    <definedName name="배">#REF!</definedName>
    <definedName name="배거암거" hidden="1">#REF!</definedName>
    <definedName name="배관공">'[215]96노임기준'!$A$28</definedName>
    <definedName name="배관공수율" hidden="1">'[76]N賃率-職'!$I$5:$I$30</definedName>
    <definedName name="배기">[198]노무비단가!$B$73</definedName>
    <definedName name="배롱">[90]단가!$A$132</definedName>
    <definedName name="배면방수">#REF!</definedName>
    <definedName name="배수2" hidden="1">{#N/A,#N/A,FALSE,"배수1"}</definedName>
    <definedName name="배수2_1" hidden="1">{#N/A,#N/A,FALSE,"배수1"}</definedName>
    <definedName name="배수2_2" hidden="1">{#N/A,#N/A,FALSE,"배수1"}</definedName>
    <definedName name="배수2_3" hidden="1">{#N/A,#N/A,FALSE,"배수1"}</definedName>
    <definedName name="배수공">[255]내역서!#REF!</definedName>
    <definedName name="배수공A83">[17]Sheet1!$A$87</definedName>
    <definedName name="배수공망">#REF!</definedName>
    <definedName name="배수공수량집계" hidden="1">{"'산출근거'!$B$4:$D$8"}</definedName>
    <definedName name="배수공수량집계표">#REF!</definedName>
    <definedName name="배수공이다">#REF!</definedName>
    <definedName name="배수공집계">#REF!</definedName>
    <definedName name="배수공집계표">#REF!</definedName>
    <definedName name="배수공집계표제목">#REF!</definedName>
    <definedName name="배수관날개벽">#REF!</definedName>
    <definedName name="배수관날개벽집계">#REF!</definedName>
    <definedName name="배수관동수량집계표" hidden="1">{#N/A,#N/A,FALSE,"2~8번"}</definedName>
    <definedName name="배수관제작직관">#REF!</definedName>
    <definedName name="배수구">#REF!</definedName>
    <definedName name="배수구조물공총재">#REF!</definedName>
    <definedName name="배수구조물토공">#REF!</definedName>
    <definedName name="배수터">[256]지급자재!#REF!</definedName>
    <definedName name="배수토공계">#REF!</definedName>
    <definedName name="백목련">[90]단가!$A$112</definedName>
    <definedName name="백색페인트">[257]예측단가간지!$D$21</definedName>
    <definedName name="백업제">[90]단가!$A$60</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버림콘크리트">#REF!</definedName>
    <definedName name="버림콘크리트2">[258]시점교대!$AG$69</definedName>
    <definedName name="버즘">[90]단가!$A$113</definedName>
    <definedName name="버팀1단">[92]단위수량!$D$10</definedName>
    <definedName name="버팀2단">[92]단위수량!$D$11</definedName>
    <definedName name="버팀간격">#REF!</definedName>
    <definedName name="버팀규격">#REF!</definedName>
    <definedName name="버팀목">#REF!</definedName>
    <definedName name="버팀목EA">#REF!</definedName>
    <definedName name="버팀및띠장연결">[92]가시설수량!$AE$168</definedName>
    <definedName name="버팀수량">#REF!</definedName>
    <definedName name="버팀제작">[92]가시설수량!$AE$138</definedName>
    <definedName name="번호">#REF!</definedName>
    <definedName name="법면보호블럭">#REF!</definedName>
    <definedName name="법월" hidden="1">{"'제10장(표)'!$A$5:$L$10"}</definedName>
    <definedName name="벽돌">#REF!</definedName>
    <definedName name="벽돌공사">'[223]자  재'!#REF!</definedName>
    <definedName name="벽돌자재">'[223]자  재'!#REF!</definedName>
    <definedName name="벽체" hidden="1">{#N/A,#N/A,FALSE,"혼합골재"}</definedName>
    <definedName name="벽체1" hidden="1">{#N/A,#N/A,FALSE,"혼합골재"}</definedName>
    <definedName name="벽체높이">#REF!</definedName>
    <definedName name="변경" hidden="1">{#N/A,#N/A,FALSE,"포장단가"}</definedName>
    <definedName name="변경단가" hidden="1">{#N/A,#N/A,FALSE,"포장단가"}</definedName>
    <definedName name="변실포장공제" hidden="1">{#N/A,#N/A,FALSE,"골재소요량";#N/A,#N/A,FALSE,"골재소요량"}</definedName>
    <definedName name="별돌">[148]지급자재!#REF!</definedName>
    <definedName name="별지">[259]투찰!$B$2:$K$1722</definedName>
    <definedName name="별첨" hidden="1">{#N/A,#N/A,FALSE,"조골재"}</definedName>
    <definedName name="보">[260]단가!$A$26</definedName>
    <definedName name="보걸이">[92]가시설수량!$AE$39</definedName>
    <definedName name="보고" hidden="1">{"'단계별시설공사비'!$A$3:$K$51"}</definedName>
    <definedName name="보고서인쇄비">[178]직접인건비!#REF!</definedName>
    <definedName name="보구기1">#REF!</definedName>
    <definedName name="보구기2">#REF!</definedName>
    <definedName name="보높">'[213]암거 제원표'!#REF!</definedName>
    <definedName name="보도">#REF!</definedName>
    <definedName name="보도경계블럭수량">#REF!</definedName>
    <definedName name="보도경계석" hidden="1">{#N/A,#N/A,FALSE,"운반시간"}</definedName>
    <definedName name="보도노">#REF!</definedName>
    <definedName name="보도재">#REF!</definedName>
    <definedName name="보링" hidden="1">{#N/A,#N/A,FALSE,"포장2"}</definedName>
    <definedName name="보링공">#REF!</definedName>
    <definedName name="보링조사NX">#REF!</definedName>
    <definedName name="보습제">#REF!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인">#REF!</definedName>
    <definedName name="보전계수2">#REF!</definedName>
    <definedName name="보정1">'[245]4지구단위'!#REF!</definedName>
    <definedName name="보정2">'[245]4지구단위'!#REF!</definedName>
    <definedName name="보정3">'[245]4지구단위'!#REF!</definedName>
    <definedName name="보정계1">#REF!</definedName>
    <definedName name="보정계2">#REF!</definedName>
    <definedName name="보정계3">#REF!</definedName>
    <definedName name="보정계수1">'[184]2지구단위'!#REF!</definedName>
    <definedName name="보정계수2">'[184]2지구단위'!#REF!</definedName>
    <definedName name="보정계수3">'[184]2지구단위'!#REF!</definedName>
    <definedName name="보정계수4">#REF!</definedName>
    <definedName name="보정계수5">#REF!</definedName>
    <definedName name="보조">[171]상세!$G$27</definedName>
    <definedName name="보조1">#REF!</definedName>
    <definedName name="보조2">#REF!</definedName>
    <definedName name="보조기층">#REF!</definedName>
    <definedName name="보조기층두께">0.2</definedName>
    <definedName name="보조기층부설">#REF!</definedName>
    <definedName name="보차도경계블럭수량">#REF!</definedName>
    <definedName name="보차도경계석">[90]단가!$A$67</definedName>
    <definedName name="보통">[154]단가조사!#REF!</definedName>
    <definedName name="보통마감">#REF!</definedName>
    <definedName name="보통인부">[174]데이타!$E$659</definedName>
    <definedName name="보통인부1">[154]단가조사!#REF!</definedName>
    <definedName name="보통인부B10">[149]식재인부!$C$24</definedName>
    <definedName name="보통인부B4이하">[149]식재인부!$C$18</definedName>
    <definedName name="보통인부B5">[149]식재인부!$C$19</definedName>
    <definedName name="보통인부B6">[149]식재인부!$C$20</definedName>
    <definedName name="보통인부B8">[149]식재인부!$C$22</definedName>
    <definedName name="보통인부R10">[149]식재인부!$C$54</definedName>
    <definedName name="보통인부R12">[149]식재인부!$C$56</definedName>
    <definedName name="보통인부R15">[149]식재인부!$C$59</definedName>
    <definedName name="보통인부R4이하">[149]식재인부!$C$48</definedName>
    <definedName name="보통인부R5">[149]식재인부!$C$49</definedName>
    <definedName name="보통인부R6">[149]식재인부!$C$50</definedName>
    <definedName name="보통인부R7">[149]식재인부!$C$51</definedName>
    <definedName name="보통인부R8">[149]식재인부!$C$52</definedName>
    <definedName name="보폭">'[213]암거 제원표'!#REF!</definedName>
    <definedName name="보험">#REF!</definedName>
    <definedName name="보험료">#REF!</definedName>
    <definedName name="보험료1">#REF!</definedName>
    <definedName name="보호공">[261]흙쌓기도수로설치현황!#REF!</definedName>
    <definedName name="보호몰탈1">#REF!</definedName>
    <definedName name="보호몰탈2">#REF!</definedName>
    <definedName name="보호몰탈3">#REF!</definedName>
    <definedName name="보호블럭_육교용_기초">#REF!</definedName>
    <definedName name="보호블럭_육교용_도수로">#REF!</definedName>
    <definedName name="보호블럭_하천용_기초">#REF!</definedName>
    <definedName name="보호블럭_하천용_도수로">#REF!</definedName>
    <definedName name="보호블록_육교용_기초">#REF!</definedName>
    <definedName name="보호상">#REF!</definedName>
    <definedName name="보호측">#REF!</definedName>
    <definedName name="보호하">#REF!</definedName>
    <definedName name="복구계획도2" hidden="1">{#N/A,#N/A,FALSE,"현장 NCR 분석";#N/A,#N/A,FALSE,"현장품질감사";#N/A,#N/A,FALSE,"현장품질감사"}</definedName>
    <definedName name="복리후생비">[227]익산!$16:$16</definedName>
    <definedName name="복부간격">'[262]4.2유효폭의 계산'!$N$26</definedName>
    <definedName name="복지" hidden="1">#REF!</definedName>
    <definedName name="복토">#REF!</definedName>
    <definedName name="복통경비">[263]수원공사비!#REF!</definedName>
    <definedName name="복통노무비">[263]수원공사비!#REF!</definedName>
    <definedName name="복통재료비">[263]수원공사비!#REF!</definedName>
    <definedName name="본단기">[219]단위수량!$K$41</definedName>
    <definedName name="본단보">[219]단위수량!$K$44</definedName>
    <definedName name="본단선">[219]단위수량!$K$45</definedName>
    <definedName name="본단택">[219]단위수량!$K$42</definedName>
    <definedName name="본단표">[219]단위수량!$K$40</definedName>
    <definedName name="본단프">[219]단위수량!$K$43</definedName>
    <definedName name="本社合計_本社集計_List">#REF!</definedName>
    <definedName name="본선부포장집계표" hidden="1">{#N/A,#N/A,FALSE,"2~8번"}</definedName>
    <definedName name="본선연장">#REF!</definedName>
    <definedName name="본선포장">#REF!</definedName>
    <definedName name="볼라드" hidden="1">{#N/A,#N/A,FALSE,"운반시간"}</definedName>
    <definedName name="볼라드1" hidden="1">{#N/A,#N/A,FALSE,"골재소요량";#N/A,#N/A,FALSE,"골재소요량"}</definedName>
    <definedName name="볼트">[90]단가!$A$15</definedName>
    <definedName name="뵤" hidden="1">{#N/A,#N/A,FALSE,"단가표지"}</definedName>
    <definedName name="뵤뵤" hidden="1">{#N/A,#N/A,FALSE,"조골재"}</definedName>
    <definedName name="뵤뵤뵵" hidden="1">{#N/A,#N/A,FALSE,"포장2"}</definedName>
    <definedName name="뵤뵵" hidden="1">{#N/A,#N/A,FALSE,"구조2"}</definedName>
    <definedName name="뵤ㅛ" hidden="1">{#N/A,#N/A,TRUE,"토적및재료집계";#N/A,#N/A,TRUE,"토적및재료집계";#N/A,#N/A,TRUE,"단위량"}</definedName>
    <definedName name="부">#REF!</definedName>
    <definedName name="부15">[129]계수시트!#REF!</definedName>
    <definedName name="부가11">#REF!</definedName>
    <definedName name="부가가체세">#REF!</definedName>
    <definedName name="부가가치세">#REF!</definedName>
    <definedName name="부가가치세요율">#REF!</definedName>
    <definedName name="부가가치세요율_변경">#REF!</definedName>
    <definedName name="부가세">#REF!</definedName>
    <definedName name="부가세율">#REF!</definedName>
    <definedName name="부대" localSheetId="0" hidden="1">{#N/A,#N/A,FALSE,"골재소요량";#N/A,#N/A,FALSE,"골재소요량"}</definedName>
    <definedName name="부대" localSheetId="2" hidden="1">{#N/A,#N/A,FALSE,"골재소요량";#N/A,#N/A,FALSE,"골재소요량"}</definedName>
    <definedName name="부대" localSheetId="1" hidden="1">{#N/A,#N/A,FALSE,"골재소요량";#N/A,#N/A,FALSE,"골재소요량"}</definedName>
    <definedName name="부대" hidden="1">{#N/A,#N/A,FALSE,"골재소요량";#N/A,#N/A,FALSE,"골재소요량"}</definedName>
    <definedName name="부대1" localSheetId="0" hidden="1">{#N/A,#N/A,FALSE,"운반시간"}</definedName>
    <definedName name="부대1" localSheetId="2" hidden="1">{#N/A,#N/A,FALSE,"운반시간"}</definedName>
    <definedName name="부대1" localSheetId="1" hidden="1">{#N/A,#N/A,FALSE,"운반시간"}</definedName>
    <definedName name="부대1" hidden="1">{#N/A,#N/A,FALSE,"운반시간"}</definedName>
    <definedName name="부대1_1" hidden="1">{#N/A,#N/A,FALSE,"부대2"}</definedName>
    <definedName name="부대1_2" hidden="1">{#N/A,#N/A,FALSE,"부대2"}</definedName>
    <definedName name="부대1_3" hidden="1">{#N/A,#N/A,FALSE,"부대2"}</definedName>
    <definedName name="부대공">[194]내역서!#REF!</definedName>
    <definedName name="부대공_집계표_제목">#REF!</definedName>
    <definedName name="부대공A1078">[17]Sheet1!$A$1087</definedName>
    <definedName name="부대공망">#REF!</definedName>
    <definedName name="부대공집계">[195]터파기및재료!#REF!</definedName>
    <definedName name="부대공집계2">[196]터파기및재료!#REF!</definedName>
    <definedName name="부대공집계표">#REF!</definedName>
    <definedName name="부대공총괄수량집계" hidden="1">{#N/A,#N/A,FALSE,"2~8번"}</definedName>
    <definedName name="부대구조" hidden="1">{#N/A,#N/A,FALSE,"골재소요량";#N/A,#N/A,FALSE,"골재소요량"}</definedName>
    <definedName name="부대원가" hidden="1">{#N/A,#N/A,FALSE,"배수2"}</definedName>
    <definedName name="부대원본" localSheetId="0" hidden="1">{#N/A,#N/A,FALSE,"토공2"}</definedName>
    <definedName name="부대원본" localSheetId="2" hidden="1">{#N/A,#N/A,FALSE,"토공2"}</definedName>
    <definedName name="부대원본" localSheetId="1" hidden="1">{#N/A,#N/A,FALSE,"토공2"}</definedName>
    <definedName name="부대원본" hidden="1">{#N/A,#N/A,FALSE,"토공2"}</definedName>
    <definedName name="부대원본1" hidden="1">{#N/A,#N/A,FALSE,"토공2"}</definedName>
    <definedName name="부대일위대가">#REF!</definedName>
    <definedName name="부대자재수량집계표" hidden="1">{"'산출근거'!$B$4:$D$8"}</definedName>
    <definedName name="부대토공" hidden="1">{#N/A,#N/A,FALSE,"구조2"}</definedName>
    <definedName name="부들노">[155]식재!$H$180</definedName>
    <definedName name="부들재">[155]식재!$F$180</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손익" hidden="1">{#N/A,#N/A,FALSE,"현장 NCR 분석";#N/A,#N/A,FALSE,"현장품질감사";#N/A,#N/A,FALSE,"현장품질감사"}</definedName>
    <definedName name="부연터널A1217">[17]Sheet1!$A$1230</definedName>
    <definedName name="부연터널A1221">[17]Sheet1!$A$1230</definedName>
    <definedName name="부재력" hidden="1">#REF!</definedName>
    <definedName name="부지" hidden="1">{"'제10장(표)'!$A$5:$L$10"}</definedName>
    <definedName name="부지매입비">[264]공비대비!#REF!</definedName>
    <definedName name="부직포">[159]단가!$A$73</definedName>
    <definedName name="부직포노">#REF!</definedName>
    <definedName name="부직포재">#REF!</definedName>
    <definedName name="부표목록">BlankMacro1</definedName>
    <definedName name="분기" hidden="1">#REF!</definedName>
    <definedName name="분기내역" hidden="1">{#N/A,#N/A,TRUE,"대가1"}</definedName>
    <definedName name="분리">'[265]빗물받이(910-510-410)'!$P$4</definedName>
    <definedName name="분리거리">[190]시점교대일반수량!$J$92</definedName>
    <definedName name="분리길이">#REF!</definedName>
    <definedName name="분배기">[198]노무비단가!$B$76</definedName>
    <definedName name="분석변경" hidden="1">{#N/A,#N/A,FALSE,"변경관리예산";#N/A,#N/A,FALSE,"변경장비예산";#N/A,#N/A,FALSE,"변경준설예산";#N/A,#N/A,FALSE,"변경철구예산"}</definedName>
    <definedName name="분수경">#REF!</definedName>
    <definedName name="분수노">#REF!</definedName>
    <definedName name="분수재">#REF!</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불도자15경">#REF!</definedName>
    <definedName name="불도자15노무">#REF!</definedName>
    <definedName name="불도자15재료">#REF!</definedName>
    <definedName name="붉은병꽃">[90]단가!$A$145</definedName>
    <definedName name="붙임2구조물현황표" hidden="1">{#N/A,#N/A,FALSE,"명세표"}</definedName>
    <definedName name="붙임자료" hidden="1">{"'정산내역서'!$A$1:$I$35","'정산서(절.성토부)'!$A$1:$Q$17","'정산서(교량부)'!$A$1:$Q$84","'총괄표'!$A$1:$M$12","'시행현황'!$A$1:$G$12","'표지'!$A$1:$N$27","'정산서(절.성토부)'!$A$3:$Q$7"}</definedName>
    <definedName name="뷰" localSheetId="0" hidden="1">{#N/A,#N/A,FALSE,"단가표지"}</definedName>
    <definedName name="뷰" localSheetId="2" hidden="1">{#N/A,#N/A,FALSE,"단가표지"}</definedName>
    <definedName name="뷰" localSheetId="1" hidden="1">{#N/A,#N/A,FALSE,"단가표지"}</definedName>
    <definedName name="뷰" hidden="1">{#N/A,#N/A,FALSE,"단가표지"}</definedName>
    <definedName name="브라켓길이1">#REF!</definedName>
    <definedName name="브라켓길이2">#REF!</definedName>
    <definedName name="브라켓높이1">#REF!</definedName>
    <definedName name="브라켓높이2">#REF!</definedName>
    <definedName name="브라켓폭">#REF!</definedName>
    <definedName name="브이c">#REF!</definedName>
    <definedName name="블레이드">[90]단가!$A$64</definedName>
    <definedName name="블록H">#REF!</definedName>
    <definedName name="블록V">#REF!</definedName>
    <definedName name="비" hidden="1">{#N/A,#N/A,FALSE,"견적갑지";#N/A,#N/A,FALSE,"총괄표";#N/A,#N/A,FALSE,"철골공사";#N/A,#N/A,FALSE,"토목공사";#N/A,#N/A,FALSE,"판넬전기공사"}</definedName>
    <definedName name="비계">#REF!</definedName>
    <definedName name="비계1">#REF!</definedName>
    <definedName name="비계2">#REF!</definedName>
    <definedName name="비계공">#REF!</definedName>
    <definedName name="비계노">[155]시설물!#REF!</definedName>
    <definedName name="비계재">[155]시설물!#REF!</definedName>
    <definedName name="비닐전화선">'[167]2.재료비'!#REF!</definedName>
    <definedName name="비료">[90]단가!$A$154</definedName>
    <definedName name="비목1">#REF!</definedName>
    <definedName name="비목2">#REF!</definedName>
    <definedName name="비목3">#REF!</definedName>
    <definedName name="비목4">#REF!</definedName>
    <definedName name="비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비비추">[159]단가!$A$150</definedName>
    <definedName name="비틀림모멘트">#REF!</definedName>
    <definedName name="비품">[227]익산!$40:$40</definedName>
    <definedName name="빔간격">#REF!</definedName>
    <definedName name="빔높이">#REF!</definedName>
    <definedName name="빕">BlankMacro1</definedName>
    <definedName name="빗물받이1">#REF!</definedName>
    <definedName name="빗물받이2">#REF!</definedName>
    <definedName name="빙"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ㅃ"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빨래건조대">[223]건축외주!#REF!</definedName>
    <definedName name="뿌로마이드">'[167]2.재료비'!#REF!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0" hidden="1">{#N/A,#N/A,TRUE,"토적및재료집계";#N/A,#N/A,TRUE,"토적및재료집계";#N/A,#N/A,TRUE,"단위량"}</definedName>
    <definedName name="ㅅ" localSheetId="2" hidden="1">{#N/A,#N/A,TRUE,"토적및재료집계";#N/A,#N/A,TRUE,"토적및재료집계";#N/A,#N/A,TRUE,"단위량"}</definedName>
    <definedName name="ㅅ" localSheetId="1" hidden="1">{#N/A,#N/A,TRUE,"토적및재료집계";#N/A,#N/A,TRUE,"토적및재료집계";#N/A,#N/A,TRUE,"단위량"}</definedName>
    <definedName name="ㅅ" hidden="1">{#N/A,#N/A,TRUE,"토적및재료집계";#N/A,#N/A,TRUE,"토적및재료집계";#N/A,#N/A,TRUE,"단위량"}</definedName>
    <definedName name="ㅅ.." hidden="1">{#N/A,#N/A,FALSE,"골재소요량";#N/A,#N/A,FALSE,"골재소요량"}</definedName>
    <definedName name="ㅅ_1" hidden="1">{#N/A,#N/A,TRUE,"토적및재료집계";#N/A,#N/A,TRUE,"토적및재료집계";#N/A,#N/A,TRUE,"단위량"}</definedName>
    <definedName name="ㅅ_2" hidden="1">{#N/A,#N/A,TRUE,"토적및재료집계";#N/A,#N/A,TRUE,"토적및재료집계";#N/A,#N/A,TRUE,"단위량"}</definedName>
    <definedName name="ㅅ_3" hidden="1">{#N/A,#N/A,TRUE,"토적및재료집계";#N/A,#N/A,TRUE,"토적및재료집계";#N/A,#N/A,TRUE,"단위량"}</definedName>
    <definedName name="ㅅㄱㄷ">#REF!</definedName>
    <definedName name="ㅅ겨ㅛㄳ">'[70] 상부공통집계(총괄)'!$H$205</definedName>
    <definedName name="ㅅ곳ㄴ고" hidden="1">{#N/A,#N/A,FALSE,"2~8번"}</definedName>
    <definedName name="ㅅ굲유" localSheetId="0" hidden="1">{#N/A,#N/A,FALSE,"조골재"}</definedName>
    <definedName name="ㅅ굲유" localSheetId="2" hidden="1">{#N/A,#N/A,FALSE,"조골재"}</definedName>
    <definedName name="ㅅ굲유" localSheetId="1" hidden="1">{#N/A,#N/A,FALSE,"조골재"}</definedName>
    <definedName name="ㅅ굲유" hidden="1">{#N/A,#N/A,FALSE,"조골재"}</definedName>
    <definedName name="ㅅㄳ" hidden="1">{#N/A,#N/A,FALSE,"골재소요량";#N/A,#N/A,FALSE,"골재소요량"}</definedName>
    <definedName name="ㅅㅅ" hidden="1">{#N/A,#N/A,FALSE,"단가표지"}</definedName>
    <definedName name="ㅅㅅㄱ" hidden="1">{#N/A,#N/A,FALSE,"2~8번"}</definedName>
    <definedName name="ㅅㅅㄷ" hidden="1">{#N/A,#N/A,FALSE,"혼합골재"}</definedName>
    <definedName name="ㅅㅅㅅ">[266]단위중량!#REF!</definedName>
    <definedName name="ㅅㅅㅅㅅ">BlankMacro1</definedName>
    <definedName name="ㅅㅅㅅㅅㅅ" hidden="1">{#N/A,#N/A,FALSE,"골재소요량";#N/A,#N/A,FALSE,"골재소요량"}</definedName>
    <definedName name="ㅅㅅㅅㅅㅅㅅㅅ" hidden="1">{#N/A,#N/A,FALSE,"골재소요량";#N/A,#N/A,FALSE,"골재소요량"}</definedName>
    <definedName name="ㅅㅅㅅㅅㅅㅅㅅㅅㅅㅅㅅ" hidden="1">{#N/A,#N/A,FALSE,"골재소요량";#N/A,#N/A,FALSE,"골재소요량"}</definedName>
    <definedName name="ㅅ여ㅛ윣ㄴ" hidden="1">{#N/A,#N/A,FALSE,"조골재"}</definedName>
    <definedName name="ㅅ융ㄴㄳ" hidden="1">{#N/A,#N/A,FALSE,"조골재"}</definedName>
    <definedName name="ㅅ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ㅅㅎㄱㄷㅅㄷㄱ" hidden="1">{#N/A,#N/A,FALSE,"표지목차"}</definedName>
    <definedName name="ㅅㅎ공ㅋ" hidden="1">{#N/A,#N/A,FALSE,"단가표지"}</definedName>
    <definedName name="사" hidden="1">{#N/A,#N/A,FALSE,"견적갑지";#N/A,#N/A,FALSE,"총괄표";#N/A,#N/A,FALSE,"철골공사";#N/A,#N/A,FALSE,"토목공사";#N/A,#N/A,FALSE,"판넬전기공사"}</definedName>
    <definedName name="사공구기계경비">[129]원가계산서!#REF!</definedName>
    <definedName name="사공구부가가치세">[267]산출내역서!#REF!</definedName>
    <definedName name="사공구직영비">[267]산출내역서!#REF!</definedName>
    <definedName name="사공구직접노무비">[129]원가계산서!#REF!</definedName>
    <definedName name="사공구직접재료비">[129]원가계산서!#REF!</definedName>
    <definedName name="사급" hidden="1">{#N/A,#N/A,FALSE,"배수2"}</definedName>
    <definedName name="사급상수">#REF!</definedName>
    <definedName name="사급자재대">#REF!</definedName>
    <definedName name="사급자재사용량" hidden="1">#REF!</definedName>
    <definedName name="사급자재집계표">BlankMacro1</definedName>
    <definedName name="사라">#REF!</definedName>
    <definedName name="사랑" hidden="1">{"'제10장(표)'!$A$5:$L$10"}</definedName>
    <definedName name="사리도경">#REF!</definedName>
    <definedName name="사리도노무">#REF!</definedName>
    <definedName name="사리도재료">#REF!</definedName>
    <definedName name="사사" hidden="1">{#N/A,#N/A,FALSE,"구조2"}</definedName>
    <definedName name="사석채움">#REF!</definedName>
    <definedName name="사석채움면적산출" hidden="1">{#N/A,#N/A,FALSE,"2~8번"}</definedName>
    <definedName name="사업계획" hidden="1">#REF!</definedName>
    <definedName name="사업시행방안" hidden="1">{#N/A,#N/A,TRUE,"토적및재료집계";#N/A,#N/A,TRUE,"토적및재료집계";#N/A,#N/A,TRUE,"단위량"}</definedName>
    <definedName name="사용수량">#REF!</definedName>
    <definedName name="사인원가" hidden="1">'[268]#REF'!#REF!</definedName>
    <definedName name="사인일위">#REF!</definedName>
    <definedName name="사자" hidden="1">{#N/A,#N/A,FALSE,"운반시간"}</definedName>
    <definedName name="사진">'[249]준검 내역서'!#REF!</definedName>
    <definedName name="사진대지1" hidden="1">#REF!</definedName>
    <definedName name="사진매수">#REF!</definedName>
    <definedName name="사진첩" hidden="1">{"'Sheet1'!$A$1:$H$49"}</definedName>
    <definedName name="사차직접노무비">'[269]4차원가계산서'!$H$3</definedName>
    <definedName name="사통경비">[263]수원공사비!#REF!</definedName>
    <definedName name="사통노무비">[263]수원공사비!#REF!</definedName>
    <definedName name="사통재료비">[263]수원공사비!#REF!</definedName>
    <definedName name="사하중1">#REF!</definedName>
    <definedName name="사하중2">#REF!</definedName>
    <definedName name="사하중3">#REF!</definedName>
    <definedName name="사하중4">#REF!</definedName>
    <definedName name="사하중계수">#REF!</definedName>
    <definedName name="사호표">#REF!</definedName>
    <definedName name="사후환경">[178]직접인건비!#REF!</definedName>
    <definedName name="산" hidden="1">{"'Sheet1'!$A$4","'Sheet1'!$A$9:$G$28"}</definedName>
    <definedName name="산_1" hidden="1">{"'제10장(표)'!$A$5:$L$10"}</definedName>
    <definedName name="산_2" hidden="1">{"'제10장(표)'!$A$5:$L$10"}</definedName>
    <definedName name="산_3" hidden="1">{"'제10장(표)'!$A$5:$L$10"}</definedName>
    <definedName name="산근"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근51" hidden="1">#REF!</definedName>
    <definedName name="산근7"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근표지" hidden="1">{"'제10장(표)'!$A$5:$L$10"}</definedName>
    <definedName name="산근표지_1" hidden="1">{"'제10장(표)'!$A$5:$L$10"}</definedName>
    <definedName name="산근표지_2" hidden="1">{"'제10장(표)'!$A$5:$L$10"}</definedName>
    <definedName name="산근표지_3" hidden="1">{"'제10장(표)'!$A$5:$L$10"}</definedName>
    <definedName name="산돌이" hidden="1">{#N/A,#N/A,FALSE,"단가표지"}</definedName>
    <definedName name="산돌이_1" hidden="1">{#N/A,#N/A,FALSE,"단가표지"}</definedName>
    <definedName name="산돌이_2" hidden="1">{#N/A,#N/A,FALSE,"단가표지"}</definedName>
    <definedName name="산돌이_3" hidden="1">{#N/A,#N/A,FALSE,"단가표지"}</definedName>
    <definedName name="산벗">[90]단가!$A$114</definedName>
    <definedName name="산보">#REF!</definedName>
    <definedName name="산소">[90]단가!$A$58</definedName>
    <definedName name="산업">[178]직접인건비!#REF!</definedName>
    <definedName name="산재보험료">#REF!</definedName>
    <definedName name="산재보험료요율">#REF!</definedName>
    <definedName name="산재보험료요율_변경">#REF!</definedName>
    <definedName name="산재보험료율">[152]요율!$F$8</definedName>
    <definedName name="산철쭉">[90]단가!$A$142</definedName>
    <definedName name="산출">BlankMacro1</definedName>
    <definedName name="산출근" hidden="1">{"'제10장(표)'!$A$5:$L$10"}</definedName>
    <definedName name="산출근_1" hidden="1">{"'제10장(표)'!$A$5:$L$10"}</definedName>
    <definedName name="산출근_2" hidden="1">{"'제10장(표)'!$A$5:$L$10"}</definedName>
    <definedName name="산출근_3" hidden="1">{"'제10장(표)'!$A$5:$L$10"}</definedName>
    <definedName name="산출근거">BlankMacro1</definedName>
    <definedName name="산출근거1">BlankMacro1</definedName>
    <definedName name="산출근거1111" hidden="1">{"'제10장(표)'!$A$5:$L$10"}</definedName>
    <definedName name="산출근거2">BlankMacro1</definedName>
    <definedName name="산출근거44" hidden="1">{"'제10장(표)'!$A$5:$L$10"}</definedName>
    <definedName name="산출근거44_1" hidden="1">{"'제10장(표)'!$A$5:$L$10"}</definedName>
    <definedName name="산출근거44_2" hidden="1">{"'제10장(표)'!$A$5:$L$10"}</definedName>
    <definedName name="산출근거44_3" hidden="1">{"'제10장(표)'!$A$5:$L$10"}</definedName>
    <definedName name="산출근거7" hidden="1">{"'제10장(표)'!$A$5:$L$10"}</definedName>
    <definedName name="산출근거자갈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근거풍화암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기초2" hidden="1">#REF!</definedName>
    <definedName name="산출모래"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산출모래2"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삼각">[260]단가!$A$24</definedName>
    <definedName name="삼각노">[160]일위대가!#REF!</definedName>
    <definedName name="삼각재">[160]일위대가!#REF!</definedName>
    <definedName name="삼노">#REF!</definedName>
    <definedName name="삼덕" hidden="1">{"'제10장(표)'!$A$5:$L$10"}</definedName>
    <definedName name="삼마루현황" hidden="1">[270]배수공!#REF!</definedName>
    <definedName name="삼발">[260]단가!$A$22</definedName>
    <definedName name="삼발이대노">[160]일위대가!#REF!</definedName>
    <definedName name="삼발이대재">[160]일위대가!#REF!</definedName>
    <definedName name="삼발이소노">[160]일위대가!#REF!</definedName>
    <definedName name="삼발이소재">[160]일위대가!#REF!</definedName>
    <definedName name="삼재">#REF!</definedName>
    <definedName name="삼호" hidden="1">{#N/A,#N/A,FALSE,"배수2"}</definedName>
    <definedName name="삼호표">#REF!</definedName>
    <definedName name="상" hidden="1">{"'제10장(표)'!$A$5:$L$10"}</definedName>
    <definedName name="상_1" hidden="1">{"'제10장(표)'!$A$5:$L$10"}</definedName>
    <definedName name="상_2" hidden="1">{"'제10장(표)'!$A$5:$L$10"}</definedName>
    <definedName name="상_3" hidden="1">{"'제10장(표)'!$A$5:$L$10"}</definedName>
    <definedName name="상부">#REF!</definedName>
    <definedName name="상부1">#REF!</definedName>
    <definedName name="상부2">#REF!</definedName>
    <definedName name="상부분리거리">#REF!</definedName>
    <definedName name="상부분리거리1">[190]시점교대일반수량!$J$92</definedName>
    <definedName name="상부슬라브">#REF!</definedName>
    <definedName name="상부플랜지두께">#REF!</definedName>
    <definedName name="상세요구">#REF!</definedName>
    <definedName name="상수도공">#REF!</definedName>
    <definedName name="상수도공집계표">#REF!</definedName>
    <definedName name="상수도단위">[271]!일위코드입력매크로</definedName>
    <definedName name="상수복구집꼐">[176]DATE!$D$24:$D$85</definedName>
    <definedName name="상수연장">#REF!</definedName>
    <definedName name="상수작업연장">#REF!</definedName>
    <definedName name="상수적용율">#REF!</definedName>
    <definedName name="상수지형계수">#REF!</definedName>
    <definedName name="상수집">[272]터파기및재료!#REF!</definedName>
    <definedName name="상수집계">[195]터파기및재료!#REF!</definedName>
    <definedName name="상수표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상슬">'[213]암거 제원표'!$S$7</definedName>
    <definedName name="상원">#REF!</definedName>
    <definedName name="상주" hidden="1">{#N/A,#N/A,FALSE,"지침";#N/A,#N/A,FALSE,"환경분석";#N/A,#N/A,FALSE,"Sheet16"}</definedName>
    <definedName name="상주감리" hidden="1">{#N/A,#N/A,FALSE,"지침";#N/A,#N/A,FALSE,"환경분석";#N/A,#N/A,FALSE,"Sheet16"}</definedName>
    <definedName name="상혁방" hidden="1">{#N/A,#N/A,FALSE,"속도"}</definedName>
    <definedName name="샇랑" hidden="1">{"'제10장(표)'!$A$5:$L$10"}</definedName>
    <definedName name="새">#N/A</definedName>
    <definedName name="새이">[273]TOTAL3!$Q$7</definedName>
    <definedName name="새이름" hidden="1">'[274]8.PILE  (돌출)'!#REF!</definedName>
    <definedName name="새이름2" hidden="1">#REF!</definedName>
    <definedName name="색재2">#REF!</definedName>
    <definedName name="생B10">[147]단가결정!$B$472</definedName>
    <definedName name="생B12">[147]단가결정!$B$471</definedName>
    <definedName name="생B20">[147]단가결정!$B$469</definedName>
    <definedName name="생B6">[147]단가결정!$B$475</definedName>
    <definedName name="생B8">[147]단가결정!$B$473</definedName>
    <definedName name="생H1.5">[147]단가결정!$B$450</definedName>
    <definedName name="생H2.0">[147]단가결정!$B$448</definedName>
    <definedName name="생H2.5">[147]단가결정!$B$447</definedName>
    <definedName name="생H3.0">[147]단가결정!$B$446</definedName>
    <definedName name="생H3.5">[147]단가결정!$B$445</definedName>
    <definedName name="생R10">[147]단가결정!$B$459</definedName>
    <definedName name="생R12">[147]단가결정!$B$458</definedName>
    <definedName name="생R15">[147]단가결정!$B$457</definedName>
    <definedName name="생R4">[147]단가결정!$B$464</definedName>
    <definedName name="생R5">[147]단가결정!$B$463</definedName>
    <definedName name="생R6">[147]단가결정!$B$462</definedName>
    <definedName name="생R8">[147]단가결정!$B$460</definedName>
    <definedName name="생관0.4">[147]단가결정!$B$490</definedName>
    <definedName name="생관0.5">[147]단가결정!$B$489</definedName>
    <definedName name="생관0.6">[147]단가결정!$B$488</definedName>
    <definedName name="생관1.0">[147]단가결정!$B$486</definedName>
    <definedName name="생관1.2">[147]단가결정!$B$485</definedName>
    <definedName name="생관1.5">[147]단가결정!$B$483</definedName>
    <definedName name="생관2.0">[147]단가결정!$B$481</definedName>
    <definedName name="생산라인">#REF!</definedName>
    <definedName name="생지">[147]단가결정!$B$493</definedName>
    <definedName name="생혁" hidden="1">{#N/A,#N/A,FALSE,"부대2"}</definedName>
    <definedName name="석" hidden="1">{#N/A,#N/A,FALSE,"지침";#N/A,#N/A,FALSE,"환경분석";#N/A,#N/A,FALSE,"Sheet16"}</definedName>
    <definedName name="석_축_개_소_별_명_세">#REF!</definedName>
    <definedName name="석_축_수_량_집_계">#REF!</definedName>
    <definedName name="석공">[159]단가!$A$30</definedName>
    <definedName name="석재받은의뢰업체" hidden="1">255</definedName>
    <definedName name="석재타일">[90]단가!$A$62</definedName>
    <definedName name="석재타일경">#REF!</definedName>
    <definedName name="석재타일노">#REF!</definedName>
    <definedName name="석재타일재">#REF!</definedName>
    <definedName name="석축수량" hidden="1">{#N/A,#N/A,FALSE,"2~8번"}</definedName>
    <definedName name="석축조서">#REF!</definedName>
    <definedName name="석축집계">#REF!</definedName>
    <definedName name="석항" hidden="1">{#N/A,#N/A,FALSE,"명세표"}</definedName>
    <definedName name="선진" hidden="1">{#N/A,#N/A,FALSE,"골재소요량";#N/A,#N/A,FALSE,"골재소요량"}</definedName>
    <definedName name="선진_1" hidden="1">{#N/A,#N/A,FALSE,"골재소요량";#N/A,#N/A,FALSE,"골재소요량"}</definedName>
    <definedName name="선진_2" hidden="1">{#N/A,#N/A,FALSE,"골재소요량";#N/A,#N/A,FALSE,"골재소요량"}</definedName>
    <definedName name="선진_3" hidden="1">{#N/A,#N/A,FALSE,"골재소요량";#N/A,#N/A,FALSE,"골재소요량"}</definedName>
    <definedName name="선진사례조사비" hidden="1">{"'제10장(표)'!$A$5:$L$10"}</definedName>
    <definedName name="선택">[275]목차!$G$14</definedName>
    <definedName name="선택층두께">0.2</definedName>
    <definedName name="선팽창계수">#REF!</definedName>
    <definedName name="설계">#REF!</definedName>
    <definedName name="설계가">#N/A</definedName>
    <definedName name="설계단면력요약.SAP90Work">[0]!설계단면력요약.SAP90Work</definedName>
    <definedName name="설계설명" hidden="1">#REF!</definedName>
    <definedName name="설계설명서2" hidden="1">{#N/A,#N/A,FALSE,"전력간선"}</definedName>
    <definedName name="설계설명서3" hidden="1">{#N/A,#N/A,FALSE,"전력간선"}</definedName>
    <definedName name="설계설명서4" hidden="1">{#N/A,#N/A,FALSE,"전력간선"}</definedName>
    <definedName name="설계속도">#REF!</definedName>
    <definedName name="설계자문비">#REF!</definedName>
    <definedName name="설명">[276]총괄서!#REF!</definedName>
    <definedName name="설명서" hidden="1">{#N/A,#N/A,FALSE,"포장1";#N/A,#N/A,FALSE,"포장1"}</definedName>
    <definedName name="설명판">#REF!</definedName>
    <definedName name="설변공정표">BlankMacro1</definedName>
    <definedName name="설변현">#REF!</definedName>
    <definedName name="설비" hidden="1">{#N/A,#N/A,FALSE,"견적갑지";#N/A,#N/A,FALSE,"총괄표";#N/A,#N/A,FALSE,"철골공사";#N/A,#N/A,FALSE,"토목공사";#N/A,#N/A,FALSE,"판넬전기공사"}</definedName>
    <definedName name="설비자재">[148]지급자재!#REF!</definedName>
    <definedName name="설치부문" hidden="1">#REF!</definedName>
    <definedName name="섬잣">[90]단가!$A$95</definedName>
    <definedName name="성토단산3">BlankMacro1</definedName>
    <definedName name="성토부도수로_재료수량산출">#REF!</definedName>
    <definedName name="성토부도수로_토공수량산출">#REF!</definedName>
    <definedName name="성토부도수로연장">#REF!</definedName>
    <definedName name="성토부도수로재료">#REF!</definedName>
    <definedName name="성토부도수로재료집계">#REF!</definedName>
    <definedName name="세륜" hidden="1">{#N/A,#N/A,FALSE,"조골재"}</definedName>
    <definedName name="세륜기">[223]건축외주!#REF!</definedName>
    <definedName name="세부공정표">BlankMacro1</definedName>
    <definedName name="세부내역서" hidden="1">{#N/A,#N/A,FALSE,"전력간선"}</definedName>
    <definedName name="세액">#REF!</definedName>
    <definedName name="섹션오일페이퍼">'[167]2.재료비'!#REF!</definedName>
    <definedName name="셋트앵커">2131</definedName>
    <definedName name="셋트앵커2">685.55</definedName>
    <definedName name="셔" hidden="1">{#N/A,#N/A,FALSE,"운반시간"}</definedName>
    <definedName name="셔셔" hidden="1">{#N/A,#N/A,FALSE,"단가표지"}</definedName>
    <definedName name="셔ㅕ" hidden="1">{#N/A,#N/A,FALSE,"2~8번"}</definedName>
    <definedName name="셔ㅛ" hidden="1">{#N/A,#N/A,FALSE,"운반시간"}</definedName>
    <definedName name="셧" hidden="1">{#N/A,#N/A,TRUE,"1";#N/A,#N/A,TRUE,"2";#N/A,#N/A,TRUE,"3";#N/A,#N/A,TRUE,"4";#N/A,#N/A,TRUE,"5";#N/A,#N/A,TRUE,"6";#N/A,#N/A,TRUE,"7"}</definedName>
    <definedName name="소">[277]설계내역!#REF!</definedName>
    <definedName name="소계">#REF!</definedName>
    <definedName name="소나무10">[159]단가!$A$98</definedName>
    <definedName name="소나무15">[159]단가!$A$97</definedName>
    <definedName name="소나무20">[159]단가!$A$96</definedName>
    <definedName name="소리" hidden="1">{"'제10장(표)'!$A$5:$L$10"}</definedName>
    <definedName name="소망아파트">#REF!</definedName>
    <definedName name="소모품비">[227]익산!$15:$15</definedName>
    <definedName name="소보" hidden="1">{#N/A,#N/A,FALSE,"포장단가"}</definedName>
    <definedName name="소석회">[90]단가!$A$161</definedName>
    <definedName name="소요작업량">#REF!</definedName>
    <definedName name="소운반" hidden="1">{#N/A,#N/A,FALSE,"부대2"}</definedName>
    <definedName name="소일위대가1">#REF!</definedName>
    <definedName name="소천" hidden="1">{#N/A,#N/A,FALSE,"포장단가"}</definedName>
    <definedName name="소켓무게">[107]DATE!$G$24:$G$79</definedName>
    <definedName name="소포장"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소화갑지" hidden="1">{#N/A,#N/A,FALSE,"CCTV"}</definedName>
    <definedName name="소화기">[198]노무비단가!$B$74</definedName>
    <definedName name="손배" hidden="1">{#N/A,#N/A,FALSE,"포장단가"}</definedName>
    <definedName name="손배료" hidden="1">{#N/A,#N/A,TRUE,"대가1"}</definedName>
    <definedName name="손씨">#REF!</definedName>
    <definedName name="손영주" hidden="1">{#N/A,#N/A,FALSE,"조골재"}</definedName>
    <definedName name="손해배상보험료">#REF!</definedName>
    <definedName name="송" hidden="1">{"'제10장(표)'!$A$5:$L$10"}</definedName>
    <definedName name="송곡교">#REF!</definedName>
    <definedName name="송달현장" hidden="1">{"'용역비'!$A$4:$C$8"}</definedName>
    <definedName name="송ㅇㅇ" hidden="1">{"'별표'!$N$220"}</definedName>
    <definedName name="송자" hidden="1">{"'제10장(표)'!$A$5:$L$10"}</definedName>
    <definedName name="쇠흙손경비">#REF!</definedName>
    <definedName name="쇠흙손노무비">#REF!</definedName>
    <definedName name="쇠흙손재료비">#REF!</definedName>
    <definedName name="쇼쇼" hidden="1">{#N/A,#N/A,FALSE,"골재소요량";#N/A,#N/A,FALSE,"골재소요량"}</definedName>
    <definedName name="쇼ㅕㅑ쇼">'[70] 상부공통집계(총괄)'!$H$223</definedName>
    <definedName name="쇼ㅕㅛㅅ">'[70] 상부공통집계(총괄)'!$D$36</definedName>
    <definedName name="쇼ㅛ" hidden="1">{#N/A,#N/A,FALSE,"운반시간"}</definedName>
    <definedName name="쇼ㅛㅅ" hidden="1">{#N/A,#N/A,FALSE,"조골재"}</definedName>
    <definedName name="숃" hidden="1">'[233]N賃率-職'!$I$5:$I$30</definedName>
    <definedName name="숏">'[70] 상부공통집계(총괄)'!$L$204</definedName>
    <definedName name="수" hidden="1">#REF!</definedName>
    <definedName name="수간6노">[155]유지관리!#REF!</definedName>
    <definedName name="수간6재">[155]유지관리!#REF!</definedName>
    <definedName name="수간8노">[155]유지관리!#REF!</definedName>
    <definedName name="수간8재">[155]유지관리!#REF!</definedName>
    <definedName name="수도광열비">[227]익산!$22:$22</definedName>
    <definedName name="수동레이어">#REF!</definedName>
    <definedName name="수동물수">#REF!</definedName>
    <definedName name="수동일수">#REF!</definedName>
    <definedName name="수동지형계수">#REF!</definedName>
    <definedName name="수량">#REF!</definedName>
    <definedName name="수량2차">BlankMacro1</definedName>
    <definedName name="수량대비2." hidden="1">{"'단계별시설공사비'!$A$3:$K$51"}</definedName>
    <definedName name="수량산출">[278]집계표!#REF!</definedName>
    <definedName name="수량산출2">BlankMacro1</definedName>
    <definedName name="수량산출3">BlankMacro1</definedName>
    <definedName name="수량산출5">BlankMacro1</definedName>
    <definedName name="수량산출6">BlankMacro1</definedName>
    <definedName name="수량산출서">BlankMacro1</definedName>
    <definedName name="수량산출서2" hidden="1">{#N/A,#N/A,FALSE,"2~8번"}</definedName>
    <definedName name="수량산출서표지">BlankMacro1</definedName>
    <definedName name="수량산출서표지1">BlankMacro1</definedName>
    <definedName name="수량조정" hidden="1">{"'정산내역서'!$A$1:$I$35","'정산서(절.성토부)'!$A$1:$Q$17","'정산서(교량부)'!$A$1:$Q$84","'총괄표'!$A$1:$M$12","'시행현황'!$A$1:$G$12","'표지'!$A$1:$N$27","'정산서(절.성토부)'!$A$3:$Q$7"}</definedName>
    <definedName name="수량집계1">[279]내역서!$4:$5</definedName>
    <definedName name="수량총괄" hidden="1">{#N/A,#N/A,FALSE,"표지목차"}</definedName>
    <definedName name="수량토공">#REF!</definedName>
    <definedName name="수로관단위수량" hidden="1">{"'산출근거'!$B$4:$D$8"}</definedName>
    <definedName name="수리" hidden="1">{"'산출근거'!$B$4:$D$8"}</definedName>
    <definedName name="수리1" hidden="1">{"'산출근거'!$B$4:$D$8"}</definedName>
    <definedName name="수리계산서1" hidden="1">[224]덕전리!#REF!</definedName>
    <definedName name="수리비">[227]익산!$33:$33</definedName>
    <definedName name="수리수문">[178]직접인건비!#REF!</definedName>
    <definedName name="수목">BlankMacro1</definedName>
    <definedName name="수목내역서">#REF!</definedName>
    <definedName name="수목목록">[224]일위대가표!#REF!</definedName>
    <definedName name="수목이식">#REF!</definedName>
    <definedName name="수발공">#REF!</definedName>
    <definedName name="수비" hidden="1">{#N/A,#N/A,FALSE,"포장단가"}</definedName>
    <definedName name="수수꽃다리">[159]단가!$A$144</definedName>
    <definedName name="수식_2">[193]갱문및옹벽집계!#REF!</definedName>
    <definedName name="수식1">#REF!</definedName>
    <definedName name="수식입력매크로">[280]!수식입력매크로</definedName>
    <definedName name="수압1">#REF!</definedName>
    <definedName name="수압2">#REF!</definedName>
    <definedName name="수압3">#REF!</definedName>
    <definedName name="수양3">[260]단가!$A$14</definedName>
    <definedName name="수양5노">[155]식재!$H$49</definedName>
    <definedName name="수양5재">[155]식재!$F$49</definedName>
    <definedName name="수양6">[260]단가!$A$12</definedName>
    <definedName name="수익" hidden="1">#REF!</definedName>
    <definedName name="수자재단위당">[281]수자재단위당!$A$4:$M$38</definedName>
    <definedName name="수준측량연장" hidden="1">{"'제10장(표)'!$A$5:$L$10"}</definedName>
    <definedName name="수준측량연장_1" hidden="1">{"'제10장(표)'!$A$5:$L$10"}</definedName>
    <definedName name="수준측량연장_2" hidden="1">{"'제10장(표)'!$A$5:$L$10"}</definedName>
    <definedName name="수준측량연장_3" hidden="1">{"'제10장(표)'!$A$5:$L$10"}</definedName>
    <definedName name="수중_토사">[282]총집계표!#REF!</definedName>
    <definedName name="수중면정리및청소">#REF!</definedName>
    <definedName name="수중토사p1">#REF!</definedName>
    <definedName name="수직">#REF!</definedName>
    <definedName name="수직규준틀노무비">#REF!</definedName>
    <definedName name="수직규준틀재료비">#REF!</definedName>
    <definedName name="수직기준틀노무비">#REF!</definedName>
    <definedName name="수직기준틀재료비">#REF!</definedName>
    <definedName name="수축줄눈경비">#REF!</definedName>
    <definedName name="수축줄눈노무비">#REF!</definedName>
    <definedName name="수축줄눈재료비">#REF!</definedName>
    <definedName name="수토1">#REF!</definedName>
    <definedName name="수평">#REF!</definedName>
    <definedName name="수평규준틀노무비">#REF!</definedName>
    <definedName name="수평규준틀재료비">#REF!</definedName>
    <definedName name="수효" hidden="1">{"'제10장(표)'!$A$5:$L$10"}</definedName>
    <definedName name="숙박비">[205]설계기준!#REF!</definedName>
    <definedName name="순공">#REF!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순단면적">#REF!</definedName>
    <definedName name="순위결정" hidden="1">{"'제10장(표)'!$A$5:$L$10"}</definedName>
    <definedName name="순위결정_1" hidden="1">{"'제10장(표)'!$A$5:$L$10"}</definedName>
    <definedName name="순위결정_2" hidden="1">{"'제10장(표)'!$A$5:$L$10"}</definedName>
    <definedName name="순위결정_3" hidden="1">{"'제10장(표)'!$A$5:$L$10"}</definedName>
    <definedName name="순위결정2" hidden="1">{"'제10장(표)'!$A$5:$L$10"}</definedName>
    <definedName name="숫자노무비">#REF!</definedName>
    <definedName name="쉬트상">#REF!</definedName>
    <definedName name="쉬트시">#REF!</definedName>
    <definedName name="쉬트측">#REF!</definedName>
    <definedName name="쉬트하">#REF!</definedName>
    <definedName name="스1">#REF!</definedName>
    <definedName name="스10">#REF!</definedName>
    <definedName name="스2">#REF!</definedName>
    <definedName name="스3">#REF!</definedName>
    <definedName name="스30">#REF!</definedName>
    <definedName name="스31">#REF!</definedName>
    <definedName name="스치로폴설치">#REF!</definedName>
    <definedName name="스텐레스판">2149455</definedName>
    <definedName name="스텝">#REF!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스티로폴">'[157]대창(장성)'!$AR$450</definedName>
    <definedName name="스페이서설치">#REF!</definedName>
    <definedName name="스페이셔_설치">#REF!</definedName>
    <definedName name="슬1">#REF!</definedName>
    <definedName name="슬2">#REF!</definedName>
    <definedName name="슬3">#REF!</definedName>
    <definedName name="슬6">#REF!</definedName>
    <definedName name="슬7">#REF!</definedName>
    <definedName name="슬9">#REF!</definedName>
    <definedName name="슬라브" hidden="1">{#N/A,#N/A,FALSE,"혼합골재"}</definedName>
    <definedName name="슬래브">'[283]#REF'!$I$107</definedName>
    <definedName name="슬래브높이">#REF!</definedName>
    <definedName name="슬래브연장">#REF!</definedName>
    <definedName name="슬래브총괄수량집계표">'[284]Sheet1 (2)'!#REF!</definedName>
    <definedName name="습윤">#REF!</definedName>
    <definedName name="승" hidden="1">{#N/A,#N/A,FALSE,"지침";#N/A,#N/A,FALSE,"환경분석";#N/A,#N/A,FALSE,"Sheet16"}</definedName>
    <definedName name="승용교" hidden="1">{#N/A,#N/A,FALSE,"2~8번"}</definedName>
    <definedName name="시" hidden="1">{#N/A,#N/A,FALSE,"포장단가"}</definedName>
    <definedName name="시_이음">[156]수량산출!#REF!</definedName>
    <definedName name="시3">BlankMacro1</definedName>
    <definedName name="시4">BlankMacro1</definedName>
    <definedName name="시가지">[192]산출근거!#REF!</definedName>
    <definedName name="시공이음">#REF!</definedName>
    <definedName name="시급자재집계표0623">BlankMacro1</definedName>
    <definedName name="시기목">BlankMacro1</definedName>
    <definedName name="시멘트">BlankMacro1</definedName>
    <definedName name="시멘트1">[90]단가!$A$48</definedName>
    <definedName name="시멘트10">BlankMacro1</definedName>
    <definedName name="시멘트6">BlankMacro1</definedName>
    <definedName name="시멘트골재집계" hidden="1">[18]중기비!#REF!</definedName>
    <definedName name="시멘트운반" hidden="1">{#N/A,#N/A,FALSE,"포장단가"}</definedName>
    <definedName name="시발" hidden="1">{"'Sheet1'!$A$4","'Sheet1'!$A$9:$G$28"}</definedName>
    <definedName name="시방서" hidden="1">{#N/A,#N/A,FALSE,"신청통보";#N/A,#N/A,FALSE,"기성확인서";#N/A,#N/A,FALSE,"기성내역서"}</definedName>
    <definedName name="시비1노">[155]유지관리!$H$100</definedName>
    <definedName name="시비1재">[155]유지관리!$F$100</definedName>
    <definedName name="시비경">[186]계수시트!$B$92</definedName>
    <definedName name="시비관노">[155]유지관리!$H$105</definedName>
    <definedName name="시비관재">[155]유지관리!$F$105</definedName>
    <definedName name="시비노">[186]계수시트!$B$90</definedName>
    <definedName name="시비량">BlankMacro1</definedName>
    <definedName name="시비재">[186]계수시트!$B$91</definedName>
    <definedName name="시선유도집계">[285]데리네이타현황!#REF!,[285]데리네이타현황!$A$2,[285]데리네이타현황!$A$1,[285]데리네이타현황!$A$278,[285]데리네이타현황!$A:$A</definedName>
    <definedName name="시설" hidden="1">{#N/A,#N/A,FALSE,"2~8번"}</definedName>
    <definedName name="시설구조일수">#REF!</definedName>
    <definedName name="시설물대가" hidden="1">{#N/A,#N/A,FALSE,"현장 NCR 분석";#N/A,#N/A,FALSE,"현장품질감사";#N/A,#N/A,FALSE,"현장품질감사"}</definedName>
    <definedName name="시설정위치지형계수">#REF!</definedName>
    <definedName name="시설종류수">#REF!</definedName>
    <definedName name="시설종수">#REF!</definedName>
    <definedName name="시운번1" hidden="1">{"'단계별시설공사비'!$A$3:$K$51"}</definedName>
    <definedName name="시작번호">#REF!</definedName>
    <definedName name="시점날개길이하행">[191]진천방향!#REF!</definedName>
    <definedName name="시점날개두께상행">[191]진천방향!#REF!</definedName>
    <definedName name="시점날개두께하행">[191]진천방향!#REF!</definedName>
    <definedName name="시중노임">#REF!</definedName>
    <definedName name="시중노임1">#N/A</definedName>
    <definedName name="시중노임1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시트" hidden="1">{#N/A,#N/A,FALSE,"견적갑지";#N/A,#N/A,FALSE,"총괄표";#N/A,#N/A,FALSE,"철골공사";#N/A,#N/A,FALSE,"토목공사";#N/A,#N/A,FALSE,"판넬전기공사"}</definedName>
    <definedName name="시행">#REF!</definedName>
    <definedName name="시행111">#REF!</definedName>
    <definedName name="시험기구">'[223]자  재'!#REF!</definedName>
    <definedName name="시험사1급">#REF!</definedName>
    <definedName name="시험사2급">#REF!</definedName>
    <definedName name="시험사3급">#REF!</definedName>
    <definedName name="시험설치">#REF!</definedName>
    <definedName name="식비">[205]설계기준!#REF!</definedName>
    <definedName name="식수대경계석공제집계표" hidden="1">{#N/A,#N/A,FALSE,"운반시간"}</definedName>
    <definedName name="식수대보도포장공제집계표2" hidden="1">{#N/A,#N/A,FALSE,"골재소요량";#N/A,#N/A,FALSE,"골재소요량"}</definedName>
    <definedName name="식재">[286]코드표!$A:$F</definedName>
    <definedName name="식재대가" hidden="1">{#N/A,#N/A,FALSE,"골재소요량";#N/A,#N/A,FALSE,"골재소요량"}</definedName>
    <definedName name="식재면적2">BlankMacro1</definedName>
    <definedName name="식재이식삽도" hidden="1">{#N/A,#N/A,FALSE,"운반시간"}</definedName>
    <definedName name="신">#REF!</definedName>
    <definedName name="신규단가" hidden="1">#REF!</definedName>
    <definedName name="신규포장" hidden="1">{#N/A,#N/A,FALSE,"포장단가"}</definedName>
    <definedName name="신기교P3본체집계" hidden="1">{#N/A,#N/A,FALSE,"배수1"}</definedName>
    <definedName name="신나">[90]단가!$A$56</definedName>
    <definedName name="신너">[218]자재단가!$D$59</definedName>
    <definedName name="신상">#REF!</definedName>
    <definedName name="신설" hidden="1">{"'신흥취수펌프 검토'!$M$2","'신흥취수펌프 검토'!$A$1:$AE$87"}</definedName>
    <definedName name="신축이음각도">#REF!</definedName>
    <definedName name="신축이음갯수">#REF!</definedName>
    <definedName name="신축이음장치">#REF!</definedName>
    <definedName name="신축장치">#REF!</definedName>
    <definedName name="신품" hidden="1">#REF!</definedName>
    <definedName name="신호기">[0]!신호기</definedName>
    <definedName name="신호등">'[287]일위대가(가설)'!#REF!</definedName>
    <definedName name="실5" hidden="1">{"'을'!$A$1:$Z$93"}</definedName>
    <definedName name="실내시험2005">#REF!</definedName>
    <definedName name="실란">[90]단가!$A$152</definedName>
    <definedName name="실링제">[90]단가!$A$61</definedName>
    <definedName name="실시설계">#REF!</definedName>
    <definedName name="실시설계비">#REF!</definedName>
    <definedName name="실시설계용역비변경내역" hidden="1">{"'정산내역서'!$A$1:$I$35","'정산서(절.성토부)'!$A$1:$Q$17","'정산서(교량부)'!$A$1:$Q$84","'총괄표'!$A$1:$M$12","'시행현황'!$A$1:$G$12","'표지'!$A$1:$N$27","'정산서(절.성토부)'!$A$3:$Q$7"}</definedName>
    <definedName name="실시적용">#REF!</definedName>
    <definedName name="실시적용1">#REF!</definedName>
    <definedName name="실시적용2">#REF!</definedName>
    <definedName name="실정보고사항" hidden="1">{"'단계별시설공사비'!$A$3:$K$51"}</definedName>
    <definedName name="실편백10노무">#REF!</definedName>
    <definedName name="실편백10재료">#REF!</definedName>
    <definedName name="실편백15노무">#REF!</definedName>
    <definedName name="실편백15재료">#REF!</definedName>
    <definedName name="실행추" localSheetId="0" hidden="1">{#N/A,#N/A,FALSE,"포장2"}</definedName>
    <definedName name="실행추" localSheetId="2" hidden="1">{#N/A,#N/A,FALSE,"포장2"}</definedName>
    <definedName name="실행추" localSheetId="1" hidden="1">{#N/A,#N/A,FALSE,"포장2"}</definedName>
    <definedName name="실행추" hidden="1">{#N/A,#N/A,FALSE,"포장2"}</definedName>
    <definedName name="심도조사기계손료">'[167]12.보오링'!#REF!</definedName>
    <definedName name="심지선" hidden="1">{#N/A,#N/A,FALSE,"명세표"}</definedName>
    <definedName name="ㅆ"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씨">#REF!</definedName>
    <definedName name="씨그마ck">#REF!</definedName>
    <definedName name="씨그마y">#REF!</definedName>
    <definedName name="씹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#REF!</definedName>
    <definedName name="ㅇ560">#REF!</definedName>
    <definedName name="ㅇㄱ셔ㅓㅀ" hidden="1">#REF!</definedName>
    <definedName name="ㅇㄴ" localSheetId="0" hidden="1">{#N/A,#N/A,FALSE,"구조2"}</definedName>
    <definedName name="ㅇㄴ" localSheetId="2" hidden="1">{#N/A,#N/A,FALSE,"구조2"}</definedName>
    <definedName name="ㅇㄴ" localSheetId="1" hidden="1">{#N/A,#N/A,FALSE,"구조2"}</definedName>
    <definedName name="ㅇㄴ" hidden="1">{#N/A,#N/A,FALSE,"구조2"}</definedName>
    <definedName name="ㅇㄴㄴ" hidden="1">{#N/A,#N/A,FALSE,"골재소요량";#N/A,#N/A,FALSE,"골재소요량"}</definedName>
    <definedName name="ㅇㄴㄴㄴㄴㄴㄴㄴㄴㄴ" hidden="1">{#N/A,#N/A,FALSE,"혼합골재"}</definedName>
    <definedName name="ㅇㄴㄴㅇㅁㅇ">[239]기초공!#REF!</definedName>
    <definedName name="ㅇㄴㄹㄴㅁㄹ" hidden="1">{#N/A,#N/A,FALSE,"2~8번"}</definedName>
    <definedName name="ㅇㄴㄹㄴㅇㄹ">[0]!ㅇㄴㄹㄴㅇㄹ</definedName>
    <definedName name="ㅇㄴㄹㄹㄴㄹㄹ" hidden="1">{#N/A,#N/A,FALSE,"운반시간"}</definedName>
    <definedName name="ㅇㄴㄹㅇㄴㄹㅇㄴ" hidden="1">{#N/A,#N/A,FALSE,"조골재"}</definedName>
    <definedName name="ㅇㄴㄻ" localSheetId="0" hidden="1">{#N/A,#N/A,FALSE,"표지목차"}</definedName>
    <definedName name="ㅇㄴㄻ" localSheetId="2" hidden="1">{#N/A,#N/A,FALSE,"표지목차"}</definedName>
    <definedName name="ㅇㄴㄻ" localSheetId="1" hidden="1">{#N/A,#N/A,FALSE,"표지목차"}</definedName>
    <definedName name="ㅇㄴㄻ" hidden="1">{#N/A,#N/A,FALSE,"표지목차"}</definedName>
    <definedName name="ㅇㄴㄻㄴㅇ" localSheetId="0" hidden="1">{#N/A,#N/A,FALSE,"표지목차"}</definedName>
    <definedName name="ㅇㄴㄻㄴㅇ" localSheetId="2" hidden="1">{#N/A,#N/A,FALSE,"표지목차"}</definedName>
    <definedName name="ㅇㄴㄻㄴㅇ" localSheetId="1" hidden="1">{#N/A,#N/A,FALSE,"표지목차"}</definedName>
    <definedName name="ㅇㄴㄻㄴㅇ" hidden="1">{#N/A,#N/A,FALSE,"표지목차"}</definedName>
    <definedName name="ㅇㄴㅁ" hidden="1">#REF!</definedName>
    <definedName name="ㅇㄴㅁㅇ" hidden="1">{"'활동원단위'!$A$22:$G$26"}</definedName>
    <definedName name="ㅇㄴㅁㅇㄴ" hidden="1">{"'용역비'!$A$4:$C$8"}</definedName>
    <definedName name="ㅇㄴㅁㅇㅁㅇ">#REF!</definedName>
    <definedName name="ㅇㄴㅇ" hidden="1">{#N/A,#N/A,FALSE,"Sheet1"}</definedName>
    <definedName name="ㅇㄴㅇㄴ" hidden="1">{#N/A,#N/A,FALSE,"2~8번"}</definedName>
    <definedName name="ㅇㄴㅇㄴㅇㄴ" hidden="1">{#N/A,#N/A,FALSE,"단가표지"}</definedName>
    <definedName name="ㅇㄴㅋㅋㅌ" hidden="1">{#N/A,#N/A,FALSE,"혼합골재"}</definedName>
    <definedName name="ㅇㄴㅍㄴㄱ" hidden="1">{#N/A,#N/A,FALSE,"골재소요량";#N/A,#N/A,FALSE,"골재소요량"}</definedName>
    <definedName name="ㅇㄴ혿ㄷ">#REF!</definedName>
    <definedName name="ㅇ나ㅓ릴"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ㄷ">#REF!</definedName>
    <definedName name="ㅇㄷㄷㄷ">#REF!</definedName>
    <definedName name="ㅇㄷㅂㄴ">'[79]ABUT수량-A1'!$T$25</definedName>
    <definedName name="ㅇㄷ옫ㅇㄷㅇ">#REF!</definedName>
    <definedName name="ㅇㄷㅈㅂ">#REF!</definedName>
    <definedName name="ㅇㄹ" localSheetId="0" hidden="1">{#N/A,#N/A,FALSE,"토공2"}</definedName>
    <definedName name="ㅇㄹ" localSheetId="2" hidden="1">{#N/A,#N/A,FALSE,"토공2"}</definedName>
    <definedName name="ㅇㄹ" localSheetId="1" hidden="1">{#N/A,#N/A,FALSE,"토공2"}</definedName>
    <definedName name="ㅇㄹ" hidden="1">{#N/A,#N/A,FALSE,"토공2"}</definedName>
    <definedName name="ㅇㄹㄴ" hidden="1">{#N/A,#N/A,FALSE,"증감대비표";#N/A,#N/A,FALSE,"결의서";#N/A,#N/A,FALSE,"내역서";#N/A,#N/A,FALSE,"도급예상"}</definedName>
    <definedName name="ㅇㄹ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ㄹㄴㅀㄹㅇㅎㄹㅇㅎ" hidden="1">{#N/A,#N/A,FALSE,"2~8번"}</definedName>
    <definedName name="ㅇㄹㄶ" hidden="1">{"'Sheet1'!$A$4","'Sheet1'!$A$9:$G$28"}</definedName>
    <definedName name="ㅇㄹㄶㄴㅁ" hidden="1">'[288]N賃率-職'!$I$5:$I$30</definedName>
    <definedName name="ㅇㄹㄷㅈㄷㄹㅈㄹ" hidden="1">#REF!</definedName>
    <definedName name="ㅇㄹㄹ" hidden="1">#REF!</definedName>
    <definedName name="ㅇㄹㄹㄹㄹㄹ">#REF!</definedName>
    <definedName name="ㅇㄹㄹㅇ" hidden="1">{#N/A,#N/A,FALSE,"2~8번"}</definedName>
    <definedName name="ㅇㄹㅇㄱㄷ" hidden="1">{#N/A,#N/A,FALSE,"배수1"}</definedName>
    <definedName name="ㅇㄹㅇㄹ" hidden="1">#REF!</definedName>
    <definedName name="ㅇㄹㅇㄹㅇ">[0]!BlankMacro1</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ㅣㅎㅇ뤼" hidden="1">{#N/A,#N/A,FALSE,"전력간선"}</definedName>
    <definedName name="ㅇ러알ㅇㄹㅇㄹ" hidden="1">[289]조명시설!#REF!</definedName>
    <definedName name="ㅇㄺ" hidden="1">{#N/A,#N/A,FALSE,"혼합골재"}</definedName>
    <definedName name="ㅇㄻㄴㅁㄴㄻ" localSheetId="0" hidden="1">{#N/A,#N/A,FALSE,"단가표지"}</definedName>
    <definedName name="ㅇㄻㄴㅁㄴㄻ" localSheetId="2" hidden="1">{#N/A,#N/A,FALSE,"단가표지"}</definedName>
    <definedName name="ㅇㄻㄴㅁㄴㄻ" localSheetId="1" hidden="1">{#N/A,#N/A,FALSE,"단가표지"}</definedName>
    <definedName name="ㅇㄻㄴㅁㄴㄻ" hidden="1">{#N/A,#N/A,FALSE,"단가표지"}</definedName>
    <definedName name="ㅇㄻㄴㅇㄻㄴㅇㄹ" hidden="1">#REF!</definedName>
    <definedName name="ㅇㄻㅁㅁㅁ" hidden="1">{#N/A,#N/A,FALSE,"이정표"}</definedName>
    <definedName name="ㅇㄻㅇㄻㄴㄹ" localSheetId="0" hidden="1">{#N/A,#N/A,FALSE,"단가표지"}</definedName>
    <definedName name="ㅇㄻㅇㄻㄴㄹ" localSheetId="2" hidden="1">{#N/A,#N/A,FALSE,"단가표지"}</definedName>
    <definedName name="ㅇㄻㅇㄻㄴㄹ" localSheetId="1" hidden="1">{#N/A,#N/A,FALSE,"단가표지"}</definedName>
    <definedName name="ㅇㄻㅇㄻㄴㄹ" hidden="1">{#N/A,#N/A,FALSE,"단가표지"}</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ㅁㅇㅁㅇ" localSheetId="0" hidden="1">{#N/A,#N/A,FALSE,"단가표지"}</definedName>
    <definedName name="ㅇㅀㅁㅇㅁㅇ" localSheetId="2" hidden="1">{#N/A,#N/A,FALSE,"단가표지"}</definedName>
    <definedName name="ㅇㅀㅁㅇㅁㅇ" localSheetId="1" hidden="1">{#N/A,#N/A,FALSE,"단가표지"}</definedName>
    <definedName name="ㅇㅀㅁㅇㅁㅇ" hidden="1">{#N/A,#N/A,FALSE,"단가표지"}</definedName>
    <definedName name="ㅇㅀㅇㅎㅇ">#REF!</definedName>
    <definedName name="ㅇㅀㅎㅎㅎㅎㅎㅎㅎㅎㅎㅎㅎㅎㅎㅎㅎ" hidden="1">{#N/A,#N/A,FALSE,"구조2"}</definedName>
    <definedName name="ㅇㅁㄴ" hidden="1">{#N/A,#N/A,FALSE,"혼합골재"}</definedName>
    <definedName name="ㅇㅁㄴ_1" hidden="1">{#N/A,#N/A,FALSE,"혼합골재"}</definedName>
    <definedName name="ㅇㅁㄴ_2" hidden="1">{#N/A,#N/A,FALSE,"혼합골재"}</definedName>
    <definedName name="ㅇㅁㄴ_3" hidden="1">{#N/A,#N/A,FALSE,"혼합골재"}</definedName>
    <definedName name="ㅇㅁㄴㄹㄴㅇㅅㅎㅁㄴㅇ"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ㅁㄴㄻㄴㅇㄹㅇㅁㄴ" hidden="1">{#N/A,#N/A,FALSE,"단면 제원"}</definedName>
    <definedName name="ㅇㅁㅇㅁㅇㅁ" hidden="1">{#N/A,#N/A,FALSE,"표지목차"}</definedName>
    <definedName name="ㅇㅁㅇㅁㅇㅁㅇ">[290]COPING!#REF!</definedName>
    <definedName name="ㅇㅁㅈㄴ">'[70] 상부공통집계(총괄)'!$D$35</definedName>
    <definedName name="ㅇ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ㅇ쇼뉴굔" hidden="1">{#N/A,#N/A,FALSE,"조골재"}</definedName>
    <definedName name="ㅇ수ㅕㅜㅇ" hidden="1">{#N/A,#N/A,FALSE,"단가표지"}</definedName>
    <definedName name="ㅇㅇ">[131]예산명세서!$J$81</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ㅁㄹㄴㅇㄻ" hidden="1">{#N/A,#N/A,FALSE,"표지목차"}</definedName>
    <definedName name="ㅇㅇㅁㅇ">#REF!</definedName>
    <definedName name="ㅇㅇㅇ" localSheetId="0" hidden="1">{#N/A,#N/A,FALSE,"표지목차"}</definedName>
    <definedName name="ㅇㅇㅇ" localSheetId="2" hidden="1">{#N/A,#N/A,FALSE,"표지목차"}</definedName>
    <definedName name="ㅇㅇㅇ" localSheetId="1" hidden="1">{#N/A,#N/A,FALSE,"표지목차"}</definedName>
    <definedName name="ㅇㅇㅇ">{#N/A,#N/A,FALSE,"표지목차"}</definedName>
    <definedName name="ㅇㅇㅇㅇㅇㅇㅇ">'[80]토공(우물통,기타) '!$V$22:$AG$47</definedName>
    <definedName name="ㅇㅇㅇㅇㅇㅇㅇㅇㅇㅇㅇㅇㅇㅇ">'[80]토공(우물통,기타) '!$V$2:$AG$22</definedName>
    <definedName name="ㅇㅈㄷㅄㅂㅈㄷㄱ" hidden="1">#REF!</definedName>
    <definedName name="ㅇㅈㄷㅇㅁㄴ">#REF!</definedName>
    <definedName name="ㅇㅍㄴㅁ3" hidden="1">{#N/A,#N/A,FALSE,"조골재"}</definedName>
    <definedName name="ㅇㅎㄶ">#REF!</definedName>
    <definedName name="ㅇㅎ롷"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ㅇㅎㅇ" hidden="1">{"'관경확장'!$A$79:$M$98","'관경확장'!$A$54:$M$78"}</definedName>
    <definedName name="ㅇㅎㅇ_1" hidden="1">{"'관경확장'!$A$79:$M$98","'관경확장'!$A$54:$M$78"}</definedName>
    <definedName name="ㅇㅎㅇ_2" hidden="1">{"'관경확장'!$A$79:$M$98","'관경확장'!$A$54:$M$78"}</definedName>
    <definedName name="ㅇㅎㅇ_3" hidden="1">{"'관경확장'!$A$79:$M$98","'관경확장'!$A$54:$M$78"}</definedName>
    <definedName name="ㅇㅎㅇㅎ" hidden="1">{"'용역비'!$A$4:$C$8"}</definedName>
    <definedName name="ㅇ호" localSheetId="0" hidden="1">{#N/A,#N/A,FALSE,"혼합골재"}</definedName>
    <definedName name="ㅇ호" localSheetId="2" hidden="1">{#N/A,#N/A,FALSE,"혼합골재"}</definedName>
    <definedName name="ㅇ호" localSheetId="1" hidden="1">{#N/A,#N/A,FALSE,"혼합골재"}</definedName>
    <definedName name="ㅇ호" hidden="1">{#N/A,#N/A,FALSE,"혼합골재"}</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ㅇ홀혀ㅏ" hidden="1">{#N/A,#N/A,FALSE,"현장 NCR 분석";#N/A,#N/A,FALSE,"현장품질감사";#N/A,#N/A,FALSE,"현장품질감사"}</definedName>
    <definedName name="아" hidden="1">{#N/A,#N/A,FALSE,"견적갑지";#N/A,#N/A,FALSE,"총괄표";#N/A,#N/A,FALSE,"철골공사";#N/A,#N/A,FALSE,"토목공사";#N/A,#N/A,FALSE,"판넬전기공사"}</definedName>
    <definedName name="아니ㅏ링"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마" hidden="1">{#N/A,#N/A,FALSE,"현장 NCR 분석";#N/A,#N/A,FALSE,"현장품질감사";#N/A,#N/A,FALSE,"현장품질감사"}</definedName>
    <definedName name="아마로드" hidden="1">{#N/A,#N/A,FALSE,"현장 NCR 분석";#N/A,#N/A,FALSE,"현장품질감사";#N/A,#N/A,FALSE,"현장품질감사"}</definedName>
    <definedName name="아무" hidden="1">{#N/A,#N/A,FALSE,"배수2"}</definedName>
    <definedName name="아무거나" hidden="1">{#N/A,#N/A,FALSE,"배수2"}</definedName>
    <definedName name="아사">[147]내역아!#REF!</definedName>
    <definedName name="아세틸렌">[90]단가!$A$59</definedName>
    <definedName name="아스콘">#REF!</definedName>
    <definedName name="아스콘1">#REF!</definedName>
    <definedName name="아스콘2" hidden="1">[291]조명시설!#REF!</definedName>
    <definedName name="아스콘깨기" hidden="1">{#N/A,#N/A,FALSE,"골재소요량";#N/A,#N/A,FALSE,"골재소요량"}</definedName>
    <definedName name="아스콘수량">#REF!</definedName>
    <definedName name="아스콘토적">#REF!</definedName>
    <definedName name="아스팔트">#REF!</definedName>
    <definedName name="아스팔트절단" hidden="1">{#N/A,#N/A,FALSE,"단가표지"}</definedName>
    <definedName name="아아렁" hidden="1">{#N/A,#N/A,FALSE,"혼합골재"}</definedName>
    <definedName name="아연도강관">#REF!</definedName>
    <definedName name="아왜나무12노무">#REF!</definedName>
    <definedName name="아왜나무12재료">#REF!</definedName>
    <definedName name="아운">[147]내역아!#REF!</definedName>
    <definedName name="아자">#REF!</definedName>
    <definedName name="아카노">[155]식재!$H$83</definedName>
    <definedName name="아카시아">[90]단가!$A$131</definedName>
    <definedName name="아카재">[155]식재!$F$83</definedName>
    <definedName name="아ㅏ" hidden="1">{#N/A,#N/A,FALSE,"조골재"}</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림" hidden="1">{#N/A,#N/A,FALSE,"포장1";#N/A,#N/A,FALSE,"포장1"}</definedName>
    <definedName name="아ㅣ이ㅏ">BlankMacro1</definedName>
    <definedName name="악취">[178]직접인건비!#REF!</definedName>
    <definedName name="안" hidden="1">{"'활동원단위'!$A$22:$G$26"}</definedName>
    <definedName name="안관">#REF!</definedName>
    <definedName name="안산" hidden="1">{#N/A,#N/A,FALSE,"CCTV"}</definedName>
    <definedName name="안전">#REF!</definedName>
    <definedName name="안전11">#REF!</definedName>
    <definedName name="안전A1219">[17]Sheet1!$A$1228</definedName>
    <definedName name="안전관리">[292]원가서!$D$9</definedName>
    <definedName name="안전관리비">#REF!</definedName>
    <definedName name="안전관리비요율">#REF!</definedName>
    <definedName name="안전관리비요율_변경">#REF!</definedName>
    <definedName name="안전관리비율">[152]요율!$F$9</definedName>
    <definedName name="알d">#REF!</definedName>
    <definedName name="알어러">BLCH</definedName>
    <definedName name="알파1">#REF!</definedName>
    <definedName name="알파2">#REF!</definedName>
    <definedName name="암1">[17]Sheet1!#REF!</definedName>
    <definedName name="암거">#REF!</definedName>
    <definedName name="암거공">#REF!</definedName>
    <definedName name="암거공1" hidden="1">#REF!</definedName>
    <definedName name="암거공자재집계">#REF!</definedName>
    <definedName name="암거구체_재료_수량산출__1">#REF!</definedName>
    <definedName name="암거구체_토공_수량산출__2">#REF!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기초수량">#REF!</definedName>
    <definedName name="암거날개벽" hidden="1">[293]덕전리!#REF!</definedName>
    <definedName name="암거날개벽_재료_및_토공_수량산출__1">#REF!</definedName>
    <definedName name="암거날개벽기초수량">#REF!</definedName>
    <definedName name="암거날개재료집계">#REF!</definedName>
    <definedName name="암거날개토공집계">#REF!</definedName>
    <definedName name="암거자재집계">[294]관로공표지!$K$3</definedName>
    <definedName name="암거조서">#REF!</definedName>
    <definedName name="암파쇄" hidden="1">{#N/A,#N/A,FALSE,"혼합골재"}</definedName>
    <definedName name="압축강도">#REF!</definedName>
    <definedName name="앞성토">#REF!</definedName>
    <definedName name="애자" hidden="1">{#N/A,#N/A,FALSE,"현장 NCR 분석";#N/A,#N/A,FALSE,"현장품질감사";#N/A,#N/A,FALSE,"현장품질감사"}</definedName>
    <definedName name="앨c">#REF!</definedName>
    <definedName name="앨e">#REF!</definedName>
    <definedName name="앨보1">[165]단가!$B$36</definedName>
    <definedName name="앵커볼트">#REF!</definedName>
    <definedName name="야" hidden="1">{#N/A,#N/A,FALSE,"부대2"}</definedName>
    <definedName name="야간" hidden="1">{#N/A,#N/A,FALSE,"지침";#N/A,#N/A,FALSE,"환경분석";#N/A,#N/A,FALSE,"Sheet16"}</definedName>
    <definedName name="야자노">[155]유지관리!$H$82</definedName>
    <definedName name="야자재">[155]유지관리!$F$82</definedName>
    <definedName name="양기용" hidden="1">{#N/A,#N/A,FALSE,"월공사비집계표양식 (7)";#N/A,#N/A,FALSE,"월공사비집계표양식 (7)"}</definedName>
    <definedName name="양매자0403">[149]데이타!$E$168</definedName>
    <definedName name="양매자0505">[149]데이타!$E$169</definedName>
    <definedName name="양매자0606">[149]데이타!$E$170</definedName>
    <definedName name="양생경비">#REF!</definedName>
    <definedName name="양생노무비">#REF!</definedName>
    <definedName name="양생재료비">#REF!</definedName>
    <definedName name="양양" hidden="1">{"'제10장(표)'!$A$5:$L$10"}</definedName>
    <definedName name="양재승2222222" hidden="1">[295]차액보증!#REF!</definedName>
    <definedName name="어" hidden="1">{"'용역비'!$A$4:$C$8"}</definedName>
    <definedName name="어쭈구리" hidden="1">{#N/A,#N/A,FALSE,"교리2"}</definedName>
    <definedName name="어ㅏ아">BLCH</definedName>
    <definedName name="어ㅓ"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억이상_1" hidden="1">{#N/A,#N/A,FALSE,"2~8번"}</definedName>
    <definedName name="억이상_2" hidden="1">{#N/A,#N/A,FALSE,"2~8번"}</definedName>
    <definedName name="억이상_3" hidden="1">{#N/A,#N/A,FALSE,"2~8번"}</definedName>
    <definedName name="언어보정계수">#REF!</definedName>
    <definedName name="업" hidden="1">{#N/A,#N/A,FALSE,"포장2"}</definedName>
    <definedName name="업무배분3" hidden="1">{"'관경확장'!$A$79:$M$98","'관경확장'!$A$54:$M$78"}</definedName>
    <definedName name="업무편람" localSheetId="0" hidden="1">{#N/A,#N/A,FALSE,"구조1"}</definedName>
    <definedName name="업무편람" localSheetId="1" hidden="1">{#N/A,#N/A,FALSE,"구조1"}</definedName>
    <definedName name="업무편람" hidden="1">{#N/A,#N/A,FALSE,"구조1"}</definedName>
    <definedName name="업종" hidden="1">{#N/A,#N/A,FALSE,"포장2"}</definedName>
    <definedName name="업체" hidden="1">#REF!</definedName>
    <definedName name="업체순위" hidden="1">{#N/A,#N/A,FALSE,"배수2"}</definedName>
    <definedName name="업체형틀" hidden="1">{#N/A,#N/A,FALSE,"월공사비집계표양식 (7)";#N/A,#N/A,FALSE,"월공사비집계표양식 (7)"}</definedName>
    <definedName name="에멀전페인트">[90]단가!$A$71</definedName>
    <definedName name="에이치">#REF!</definedName>
    <definedName name="에치원">#REF!</definedName>
    <definedName name="엔진유">#REF!</definedName>
    <definedName name="엘리베이터공사">[223]건축외주!#REF!</definedName>
    <definedName name="엥" hidden="1">{#N/A,#N/A,FALSE,"운반시간"}</definedName>
    <definedName name="여" hidden="1">{#N/A,#N/A,FALSE,"속도"}</definedName>
    <definedName name="여건보고">[278]집계표!#REF!</definedName>
    <definedName name="여비">[178]직접경비산출근거!#REF!</definedName>
    <definedName name="여수토경비">#REF!</definedName>
    <definedName name="여수토노무비">#REF!</definedName>
    <definedName name="여수토재료비">#REF!</definedName>
    <definedName name="여유폭">#REF!</definedName>
    <definedName name="여ㅜㅅㅅㄱㅇ" hidden="1">{#N/A,#N/A,FALSE,"골재소요량";#N/A,#N/A,FALSE,"골재소요량"}</definedName>
    <definedName name="역_T형옹벽_개소별명세">#REF!</definedName>
    <definedName name="역_T형옹벽_수량집계">#REF!</definedName>
    <definedName name="연겅2" hidden="1">{#N/A,#N/A,FALSE,"단면 제원"}</definedName>
    <definedName name="연결곡부">#REF!</definedName>
    <definedName name="연결본관관종">#REF!</definedName>
    <definedName name="연결본관구경">#REF!</definedName>
    <definedName name="연경1교" hidden="1">{#N/A,#N/A,FALSE,"단면 제원"}</definedName>
    <definedName name="연경1교1" hidden="1">{#N/A,#N/A,FALSE,"단면 제원"}</definedName>
    <definedName name="연경2교" hidden="1">{#N/A,#N/A,FALSE,"단면 제원"}</definedName>
    <definedName name="연구">#REF!</definedName>
    <definedName name="연구보">#REF!</definedName>
    <definedName name="연구보조원">#REF!</definedName>
    <definedName name="연구원">#REF!</definedName>
    <definedName name="연립">[296]내역서!$A$1:$M$177</definedName>
    <definedName name="연마공">'[160]99노임기준'!#REF!</definedName>
    <definedName name="연마지">[90]단가!$A$72</definedName>
    <definedName name="연속">#REF!</definedName>
    <definedName name="연속3M">#REF!</definedName>
    <definedName name="연속3Mu">#REF!</definedName>
    <definedName name="연습"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연암">#REF!</definedName>
    <definedName name="연장">[205]설계기준!#REF!</definedName>
    <definedName name="연접물량">[0]!연접물량</definedName>
    <definedName name="영시스템" hidden="1">[297]수량산출!#REF!</definedName>
    <definedName name="예" hidden="1">{#N/A,#N/A,FALSE,"2~8번"}</definedName>
    <definedName name="예산서">[298]예산서!$3:$268</definedName>
    <definedName name="예정가" hidden="1">{#N/A,#N/A,FALSE,"포장2"}</definedName>
    <definedName name="예정공정표">BlankMacro1</definedName>
    <definedName name="오" hidden="1">#REF!</definedName>
    <definedName name="오1" hidden="1">{#N/A,#N/A,FALSE,"단가표지"}</definedName>
    <definedName name="오10" hidden="1">{#N/A,#N/A,FALSE,"단가표지"}</definedName>
    <definedName name="오11" hidden="1">{#N/A,#N/A,FALSE,"골재소요량";#N/A,#N/A,FALSE,"골재소요량"}</definedName>
    <definedName name="오12" hidden="1">{#N/A,#N/A,FALSE,"조골재"}</definedName>
    <definedName name="오13" hidden="1">{#N/A,#N/A,FALSE,"혼합골재"}</definedName>
    <definedName name="오14" hidden="1">{#N/A,#N/A,FALSE,"단가표지"}</definedName>
    <definedName name="오15" hidden="1">{#N/A,#N/A,FALSE,"조골재"}</definedName>
    <definedName name="오2" hidden="1">{#N/A,#N/A,FALSE,"골재소요량";#N/A,#N/A,FALSE,"골재소요량"}</definedName>
    <definedName name="오3" hidden="1">{#N/A,#N/A,FALSE,"골재소요량";#N/A,#N/A,FALSE,"골재소요량"}</definedName>
    <definedName name="오4" hidden="1">{#N/A,#N/A,FALSE,"단가표지"}</definedName>
    <definedName name="오5" hidden="1">{#N/A,#N/A,FALSE,"표지목차"}</definedName>
    <definedName name="오6" hidden="1">{#N/A,#N/A,FALSE,"혼합골재"}</definedName>
    <definedName name="오7" hidden="1">{#N/A,#N/A,FALSE,"단가표지"}</definedName>
    <definedName name="오8" hidden="1">{#N/A,#N/A,FALSE,"단가표지"}</definedName>
    <definedName name="오9" hidden="1">{#N/A,#N/A,FALSE,"운반시간"}</definedName>
    <definedName name="오나멘트">[90]단가!$A$54</definedName>
    <definedName name="오수1호맨홀">[145]터파기및재료!#REF!</definedName>
    <definedName name="오수공">#REF!</definedName>
    <definedName name="오수공수량">#REF!</definedName>
    <definedName name="오수공수량집계표">#REF!</definedName>
    <definedName name="오수관단위수량">[145]터파기및재료!#REF!</definedName>
    <definedName name="오수관로높이">[145]터파기및재료!#REF!</definedName>
    <definedName name="오수맨홀높이">[145]터파기및재료!#REF!</definedName>
    <definedName name="오수맨홀수량2">#REF!</definedName>
    <definedName name="오수맨홀위치" hidden="1">{"'Sheet1'!$A$4","'Sheet1'!$A$9:$G$28"}</definedName>
    <definedName name="오수맨홀집계">#REF!</definedName>
    <definedName name="오오" hidden="1">{#N/A,#N/A,FALSE,"표지목차"}</definedName>
    <definedName name="오오오">#REF!</definedName>
    <definedName name="오지영">#REF!</definedName>
    <definedName name="오호표">[299]환경평가!$H$126</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#REF!</definedName>
    <definedName name="옥향">[159]단가!$A$136</definedName>
    <definedName name="온도">#REF!</definedName>
    <definedName name="온수보일러">[198]노무비단가!$B$72</definedName>
    <definedName name="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hidden="1">{#N/A,#N/A,FALSE,"운반시간"}</definedName>
    <definedName name="옹1.85" hidden="1">{#N/A,#N/A,FALSE,"포장단가"}</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hidden="1">{#N/A,#N/A,FALSE,"혼합골재"}</definedName>
    <definedName name="옹벽" hidden="1">{#N/A,#N/A,FALSE,"현장 NCR 분석";#N/A,#N/A,FALSE,"현장품질감사";#N/A,#N/A,FALSE,"현장품질감사"}</definedName>
    <definedName name="옹벽12" hidden="1">{#N/A,#N/A,FALSE,"현장 NCR 분석";#N/A,#N/A,FALSE,"현장품질감사";#N/A,#N/A,FALSE,"현장품질감사"}</definedName>
    <definedName name="옹벽공">[188]TOTAL_BOQ!#REF!</definedName>
    <definedName name="옹벽공제">#REF!</definedName>
    <definedName name="옹벽공집계표">#REF!</definedName>
    <definedName name="옹벽단위" hidden="1">{#N/A,#N/A,FALSE,"골재소요량";#N/A,#N/A,FALSE,"골재소요량"}</definedName>
    <definedName name="옹벽단위수량" hidden="1">{#N/A,#N/A,FALSE,"혼합골재"}</definedName>
    <definedName name="옹벽부용수로">[17]Sheet1!#REF!</definedName>
    <definedName name="옹벽부용수로2">[17]Sheet1!#REF!</definedName>
    <definedName name="옹벽수량집계표" hidden="1">{#N/A,#N/A,FALSE,"2~8번"}</definedName>
    <definedName name="옹벽수량집계표총괄" hidden="1">{#N/A,#N/A,FALSE,"혼합골재"}</definedName>
    <definedName name="옹벽식측구단위">#REF!</definedName>
    <definedName name="옹벽지" hidden="1">{#N/A,#N/A,FALSE,"혼합골재"}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메쉬">[159]단가!$A$53</definedName>
    <definedName name="와촌면">#REF!</definedName>
    <definedName name="완공3" hidden="1">#REF!</definedName>
    <definedName name="완도" hidden="1">{#N/A,#N/A,FALSE,"포장2"}</definedName>
    <definedName name="왕벗">[90]단가!$A$115</definedName>
    <definedName name="왜안돼">'[114]ABUT수량-A1'!$T$25</definedName>
    <definedName name="왜안돼?">'[94]ABUT수량-A1'!$T$25</definedName>
    <definedName name="외벽">#REF!</definedName>
    <definedName name="외벽1">#REF!</definedName>
    <definedName name="외벽2">#REF!</definedName>
    <definedName name="외주산출" hidden="1">{"'용역비'!$A$4:$C$8"}</definedName>
    <definedName name="외주집계" hidden="1">{"'용역비'!$A$4:$C$8"}</definedName>
    <definedName name="요수간선총괄표" hidden="1">{"'Sheet1'!$A$4","'Sheet1'!$A$9:$G$28"}</definedName>
    <definedName name="요약문">[178]직접인건비!#REF!</definedName>
    <definedName name="요율표">#REF!</definedName>
    <definedName name="용마">BlankMacro1</definedName>
    <definedName name="용마1">BlankMacro1</definedName>
    <definedName name="용수간선공사비" hidden="1">{"'Sheet1'!$A$4","'Sheet1'!$A$9:$G$28"}</definedName>
    <definedName name="용역명">#REF!</definedName>
    <definedName name="용용" hidden="1">{#N/A,#N/A,FALSE,"포장2"}</definedName>
    <definedName name="용접200경비">#REF!</definedName>
    <definedName name="용접300경비">#REF!</definedName>
    <definedName name="용접공">[90]단가!$A$20</definedName>
    <definedName name="용접봉">[90]단가!$A$57</definedName>
    <definedName name="용접식_이음">#REF!</definedName>
    <definedName name="용종별예산1">BlankMacro1</definedName>
    <definedName name="용지보상비">#REF!</definedName>
    <definedName name="우">#REF!</definedName>
    <definedName name="우강공감율">[212]공사요율!#REF!</definedName>
    <definedName name="우강기본율">[212]공사요율!#REF!</definedName>
    <definedName name="우강사업율">[212]공사요율!#REF!</definedName>
    <definedName name="우강세부율">[212]공사요율!#REF!</definedName>
    <definedName name="우리">#REF!</definedName>
    <definedName name="우리우리"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우물통_굴착토사">#REF!</definedName>
    <definedName name="우물통굴착_리핑암">#REF!</definedName>
    <definedName name="우물통굴착_발파암">#REF!</definedName>
    <definedName name="우수공">#REF!</definedName>
    <definedName name="우수공수량집계표">#REF!</definedName>
    <definedName name="우수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수박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우안" hidden="1">{"'Sheet1'!$A$4","'Sheet1'!$A$9:$G$28"}</definedName>
    <definedName name="우후" hidden="1">{"'별표'!$N$220"}</definedName>
    <definedName name="우ㅗ홓ㅇ" localSheetId="0" hidden="1">{#N/A,#N/A,FALSE,"조골재"}</definedName>
    <definedName name="우ㅗ홓ㅇ" localSheetId="2" hidden="1">{#N/A,#N/A,FALSE,"조골재"}</definedName>
    <definedName name="우ㅗ홓ㅇ" localSheetId="1" hidden="1">{#N/A,#N/A,FALSE,"조골재"}</definedName>
    <definedName name="우ㅗ홓ㅇ" hidden="1">{#N/A,#N/A,FALSE,"조골재"}</definedName>
    <definedName name="운반비">[223]건축외주!#REF!</definedName>
    <definedName name="운반차">#REF!</definedName>
    <definedName name="운반차운전사">'[199]중기조종사 단위단가'!$B$5</definedName>
    <definedName name="운연계획수립견적" hidden="1">#REF!</definedName>
    <definedName name="운전기사">'[160]99노임기준'!#REF!</definedName>
    <definedName name="운전사">#REF!</definedName>
    <definedName name="울사">[147]울타리!#REF!</definedName>
    <definedName name="울운">[147]울타리!#REF!</definedName>
    <definedName name="움움">#REF!</definedName>
    <definedName name="웃ㅇ국ㅇ" hidden="1">{#N/A,#N/A,FALSE,"혼합골재"}</definedName>
    <definedName name="원">'[300]1'!$A$1:$O$51</definedName>
    <definedName name="원2" hidden="1">{#N/A,#N/A,FALSE,"포장단가"}</definedName>
    <definedName name="원가" hidden="1">{#N/A,#N/A,FALSE,"운반시간"}</definedName>
    <definedName name="원가2" hidden="1">{#N/A,#N/A,FALSE,"포장단가"}</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hidden="1">{#N/A,#N/A,TRUE,"토적및재료집계";#N/A,#N/A,TRUE,"토적및재료집계";#N/A,#N/A,TRUE,"단위량"}</definedName>
    <definedName name="원가계산_1" hidden="1">{#N/A,#N/A,TRUE,"토적및재료집계";#N/A,#N/A,TRUE,"토적및재료집계";#N/A,#N/A,TRUE,"단위량"}</definedName>
    <definedName name="원가계산_2" hidden="1">{#N/A,#N/A,TRUE,"토적및재료집계";#N/A,#N/A,TRUE,"토적및재료집계";#N/A,#N/A,TRUE,"단위량"}</definedName>
    <definedName name="원가계산_3" hidden="1">{#N/A,#N/A,TRUE,"토적및재료집계";#N/A,#N/A,TRUE,"토적및재료집계";#N/A,#N/A,TRUE,"단위량"}</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내역" hidden="1">#REF!</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#REF!</definedName>
    <definedName name="원리" hidden="1">{"'제10장(표)'!$A$5:$L$10"}</definedName>
    <definedName name="원수">#REF!</definedName>
    <definedName name="원시" hidden="1">{#N/A,#N/A,FALSE,"명세표"}</definedName>
    <definedName name="원원가" hidden="1">{"'공사부문'!$A$6:$A$32"}</definedName>
    <definedName name="원주" hidden="1">{"'제10장(표)'!$A$5:$L$10"}</definedName>
    <definedName name="원지반경">[155]시설물!#REF!</definedName>
    <definedName name="원지반노">[155]시설물!#REF!</definedName>
    <definedName name="원지반다짐">#REF!</definedName>
    <definedName name="원지반재">[155]시설물!#REF!</definedName>
    <definedName name="원파고라노">#REF!</definedName>
    <definedName name="원파고라재">#REF!</definedName>
    <definedName name="월별투입" hidden="1">{#N/A,#N/A,FALSE,"지침";#N/A,#N/A,FALSE,"환경분석";#N/A,#N/A,FALSE,"Sheet16"}</definedName>
    <definedName name="웨브높이">#REF!</definedName>
    <definedName name="웨브두께">#REF!</definedName>
    <definedName name="위락경관">[178]직접인건비!#REF!</definedName>
    <definedName name="위생공">[198]노무비단가!$B$2</definedName>
    <definedName name="위생보건">[178]직접인건비!#REF!</definedName>
    <definedName name="위치">#N/A</definedName>
    <definedName name="윈치경">[155]시설물!$J$305</definedName>
    <definedName name="윈치노">[155]시설물!$H$305</definedName>
    <definedName name="윈치재">[155]시설물!$F$305</definedName>
    <definedName name="유도및점자수량산출" hidden="1">{#N/A,#N/A,FALSE,"골재소요량";#N/A,#N/A,FALSE,"골재소요량"}</definedName>
    <definedName name="유도및점자수량산출_중로" hidden="1">{#N/A,#N/A,FALSE,"골재소요량";#N/A,#N/A,FALSE,"골재소요량"}</definedName>
    <definedName name="유리공">'[160]99노임기준'!#REF!</definedName>
    <definedName name="유리노">[147]시설물일위!#REF!</definedName>
    <definedName name="유리재">[147]시설물일위!#REF!</definedName>
    <definedName name="유입조전기공사내역" hidden="1">{"'단계별시설공사비'!$A$3:$K$51"}</definedName>
    <definedName name="유카">[90]단가!$A$153</definedName>
    <definedName name="유효폭">#REF!</definedName>
    <definedName name="육상면정리및청소">#REF!</definedName>
    <definedName name="육수동식물">[178]직접인건비!#REF!</definedName>
    <definedName name="융ㅍ츛ㅍ">#REF!</definedName>
    <definedName name="윷퓿퓨">#REF!</definedName>
    <definedName name="은행12">[90]단가!$A$118</definedName>
    <definedName name="은행15">[90]단가!$A$117</definedName>
    <definedName name="은행6">[90]단가!$A$120</definedName>
    <definedName name="은행8">[90]단가!$A$119</definedName>
    <definedName name="응용" hidden="1">{"'용역비'!$A$4:$C$8"}</definedName>
    <definedName name="의" hidden="1">{#N/A,#N/A,FALSE,"운반시간"}</definedName>
    <definedName name="의_1" hidden="1">{#N/A,#N/A,FALSE,"운반시간"}</definedName>
    <definedName name="의_2" hidden="1">{#N/A,#N/A,FALSE,"운반시간"}</definedName>
    <definedName name="의_3" hidden="1">{#N/A,#N/A,FALSE,"운반시간"}</definedName>
    <definedName name="의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#REF!</definedName>
    <definedName name="이가" hidden="1">{"'Firr(선)'!$AS$1:$AY$62","'Firr(사)'!$AS$1:$AY$62","'Firr(회)'!$AS$1:$AY$62","'Firr(선)'!$L$1:$V$62","'Firr(사)'!$L$1:$V$62","'Firr(회)'!$L$1:$V$62"}</definedName>
    <definedName name="이가비">[217]날개벽!$AC$25</definedName>
    <definedName name="이각">[260]단가!$A$23</definedName>
    <definedName name="이각B형">[254]일위대가!#REF!</definedName>
    <definedName name="이각노">[160]일위대가!#REF!</definedName>
    <definedName name="이각재">[160]일위대가!#REF!</definedName>
    <definedName name="이각지주목">#REF!</definedName>
    <definedName name="이공구가설비">#REF!</definedName>
    <definedName name="이공구간접노무비">#REF!</definedName>
    <definedName name="이공구공사원가">#REF!</definedName>
    <definedName name="이공구기타경비">#REF!</definedName>
    <definedName name="이공구부가가치세">'[226]2공구산출내역'!#REF!</definedName>
    <definedName name="이공구산재보험료">#REF!</definedName>
    <definedName name="이공구안전관리비">#REF!</definedName>
    <definedName name="이공구이윤">#REF!</definedName>
    <definedName name="이공구일반관리비">#REF!</definedName>
    <definedName name="이공구품질관리비">'[301]1,2공구원가계산서'!$D$31</definedName>
    <definedName name="이궁" hidden="1">{"'Sheet1'!$A$4","'Sheet1'!$A$9:$G$28"}</definedName>
    <definedName name="이급">[302]인구!$G$19</definedName>
    <definedName name="이기학" hidden="1">{#N/A,#N/A,FALSE,"포장단가"}</definedName>
    <definedName name="이노">#REF!</definedName>
    <definedName name="이라">[303]인구!$G$19</definedName>
    <definedName name="이러">[303]환경평가!$H$126</definedName>
    <definedName name="이런" hidden="1">{"'활동원단위'!$A$22:$G$26"}</definedName>
    <definedName name="이런1">BlankMacro1</definedName>
    <definedName name="이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름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름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름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릉" hidden="1">#REF!</definedName>
    <definedName name="이미지" hidden="1">{"'용역비'!$A$4:$C$8"}</definedName>
    <definedName name="이삼">#REF!</definedName>
    <definedName name="이상">#REF!</definedName>
    <definedName name="이설">'[304]TYPE-A'!#REF!</definedName>
    <definedName name="이식">#REF!</definedName>
    <definedName name="이야" hidden="1">{"'관경확장'!$A$79:$M$98","'관경확장'!$A$54:$M$78"}</definedName>
    <definedName name="이원걸">[238]단위중량!#REF!</definedName>
    <definedName name="이월32">#REF!</definedName>
    <definedName name="이윤">[305]!이윤</definedName>
    <definedName name="이윤11">#REF!</definedName>
    <definedName name="이윤22">#REF!</definedName>
    <definedName name="이윤요율">#REF!</definedName>
    <definedName name="이윤요율_변경">#REF!</definedName>
    <definedName name="이윤율">#REF!</definedName>
    <definedName name="이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음부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이이이이잉">[217]날개벽!$U$25</definedName>
    <definedName name="이장면" hidden="1">#REF!</definedName>
    <definedName name="이재">#REF!</definedName>
    <definedName name="이재명">#REF!</definedName>
    <definedName name="이재명1">#REF!</definedName>
    <definedName name="이재명3">#REF!</definedName>
    <definedName name="이재명4">#REF!</definedName>
    <definedName name="이정" hidden="1">{#N/A,#N/A,FALSE,"2~8번"}</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토_배관물량">#REF!</definedName>
    <definedName name="이토변실">#REF!</definedName>
    <definedName name="이현구">#REF!</definedName>
    <definedName name="이형관">[107]DATE!$B$24:$B$85</definedName>
    <definedName name="이형철근">266523</definedName>
    <definedName name="이호표">#REF!</definedName>
    <definedName name="익산유리">#REF!</definedName>
    <definedName name="인건비">[169]내역서!#REF!</definedName>
    <definedName name="인구">[178]직접인건비!#REF!</definedName>
    <definedName name="인력">#REF!</definedName>
    <definedName name="인력2">#REF!</definedName>
    <definedName name="인력3">#REF!</definedName>
    <definedName name="인력운반" hidden="1">{#N/A,#N/A,FALSE,"현장 NCR 분석";#N/A,#N/A,FALSE,"현장품질감사";#N/A,#N/A,FALSE,"현장품질감사"}</definedName>
    <definedName name="인부">#REF!</definedName>
    <definedName name="인산염">[218]자재단가!$D$58</definedName>
    <definedName name="인쇄비">#REF!</definedName>
    <definedName name="인쇄비1" hidden="1">{"'소요인력'!$A$1:$E$12"}</definedName>
    <definedName name="인쇄양식">[0]!인쇄양식</definedName>
    <definedName name="인쇄양식1">[0]!인쇄양식1</definedName>
    <definedName name="인쇄양식2">[0]!인쇄양식2</definedName>
    <definedName name="인쇄양식3">[0]!인쇄양식3</definedName>
    <definedName name="인수국소" hidden="1">#REF!</definedName>
    <definedName name="인원">'[127]3.골재원검토의견서 갑지'!#REF!</definedName>
    <definedName name="인천공항고속도로" hidden="1">{#N/A,#N/A,FALSE,"단가표지"}</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#REF!</definedName>
    <definedName name="일_1" hidden="1">{"'제10장(표)'!$A$5:$L$10"}</definedName>
    <definedName name="일_2" hidden="1">{"'제10장(표)'!$A$5:$L$10"}</definedName>
    <definedName name="일_3" hidden="1">{"'제10장(표)'!$A$5:$L$10"}</definedName>
    <definedName name="일각">[260]단가!$A$27</definedName>
    <definedName name="일공구가설">#REF!</definedName>
    <definedName name="일공구가설비">'[301]1,2공구원가계산서'!$D$12</definedName>
    <definedName name="일공구간노">[292]원가서!$D$4</definedName>
    <definedName name="일공구간접노무비">'[301]1,2공구원가계산서'!$D$5</definedName>
    <definedName name="일공구공사">[292]원가서!$D$17</definedName>
    <definedName name="일공구기타경">[292]원가서!$D$10</definedName>
    <definedName name="일공구기타경비">'[301]1,2공구원가계산서'!$D$11</definedName>
    <definedName name="일공구부가">[131]산출내역서!#REF!</definedName>
    <definedName name="일공구부가가치세">'[301]1공구산출내역서'!$F$745</definedName>
    <definedName name="일공구산재">[292]원가서!$D$8</definedName>
    <definedName name="일공구산재보험료">'[301]1,2공구원가계산서'!$D$9</definedName>
    <definedName name="일공구안전관리비">'[301]1,2공구원가계산서'!$D$10</definedName>
    <definedName name="일공구이윤">'[301]1,2공구원가계산서'!$D$17</definedName>
    <definedName name="일공구일반">[292]원가서!$D$15</definedName>
    <definedName name="일공구일반관리비">'[301]1,2공구원가계산서'!$D$16</definedName>
    <definedName name="일공구직영비">#REF!</definedName>
    <definedName name="일공구품질">[292]원가서!$D$12</definedName>
    <definedName name="일공구품질관리비">'[301]1,2공구원가계산서'!$D$13</definedName>
    <definedName name="일관">[229]설계예시!$J$624</definedName>
    <definedName name="일급">[302]인구!$G$18</definedName>
    <definedName name="일반11">#REF!</definedName>
    <definedName name="일반112">#REF!</definedName>
    <definedName name="일반관리123">#REF!</definedName>
    <definedName name="일반관리비">[151]설계예시!#REF!</definedName>
    <definedName name="일반관리비요율">#REF!</definedName>
    <definedName name="일반관리비요율_변경">#REF!</definedName>
    <definedName name="일반관리비율">[152]요율!$F$7</definedName>
    <definedName name="일반관부설">#REF!</definedName>
    <definedName name="일반부" hidden="1">{#N/A,#N/A,FALSE,"조골재"}</definedName>
    <definedName name="일반철콘" localSheetId="0" hidden="1">{#N/A,#N/A,FALSE,"토공2"}</definedName>
    <definedName name="일반철콘" localSheetId="2" hidden="1">{#N/A,#N/A,FALSE,"토공2"}</definedName>
    <definedName name="일반철콘" localSheetId="1" hidden="1">{#N/A,#N/A,FALSE,"토공2"}</definedName>
    <definedName name="일반철콘" hidden="1">{#N/A,#N/A,FALSE,"토공2"}</definedName>
    <definedName name="일반토공">#REF!</definedName>
    <definedName name="일수">#REF!</definedName>
    <definedName name="일위">#REF!,#REF!</definedName>
    <definedName name="일위1">[298]일위대가!$A$1:$P$2098</definedName>
    <definedName name="일위규격매크로">[280]!일위규격매크로</definedName>
    <definedName name="일위다" hidden="1">{"'제10장(표)'!$A$5:$L$10"}</definedName>
    <definedName name="일위다_1" hidden="1">{"'제10장(표)'!$A$5:$L$10"}</definedName>
    <definedName name="일위다_2" hidden="1">{"'제10장(표)'!$A$5:$L$10"}</definedName>
    <definedName name="일위다_3" hidden="1">{"'제10장(표)'!$A$5:$L$10"}</definedName>
    <definedName name="일위대" hidden="1">{"'제10장(표)'!$A$5:$L$10"}</definedName>
    <definedName name="일위대_1" hidden="1">{"'제10장(표)'!$A$5:$L$10"}</definedName>
    <definedName name="일위대_2" hidden="1">{"'제10장(표)'!$A$5:$L$10"}</definedName>
    <definedName name="일위대_3" hidden="1">{"'제10장(표)'!$A$5:$L$10"}</definedName>
    <definedName name="일위대가1" hidden="1">{#N/A,#N/A,TRUE,"대가1"}</definedName>
    <definedName name="일위대가2" hidden="1">{#N/A,#N/A,TRUE,"대가1"}</definedName>
    <definedName name="일위대가표">'[306]단가산출(T)'!#REF!</definedName>
    <definedName name="일위코드입력매크로">[280]!일위코드입력매크로</definedName>
    <definedName name="일위화면복귀매크로">[280]!일위화면복귀매크로</definedName>
    <definedName name="일의01">[242]직노!#REF!</definedName>
    <definedName name="일일대가" hidden="1">{"'활동원단위'!$A$22:$G$26"}</definedName>
    <definedName name="일집" hidden="1">#REF!</definedName>
    <definedName name="일호표">#REF!</definedName>
    <definedName name="임금" hidden="1">{"'제10장(표)'!$A$5:$L$10"}</definedName>
    <definedName name="임금_1" hidden="1">{"'제10장(표)'!$A$5:$L$10"}</definedName>
    <definedName name="임금_2" hidden="1">{"'제10장(표)'!$A$5:$L$10"}</definedName>
    <definedName name="임금_3" hidden="1">{"'제10장(표)'!$A$5:$L$10"}</definedName>
    <definedName name="임시1" hidden="1">#REF!</definedName>
    <definedName name="임시7" hidden="1">[34]중기비!#REF!</definedName>
    <definedName name="임직">'[127]3.골재원검토의견서 갑지'!#REF!</definedName>
    <definedName name="임차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임형" hidden="1">{#N/A,#N/A,FALSE,"포장2"}</definedName>
    <definedName name="입력레이어">#REF!</definedName>
    <definedName name="입력물수">#REF!</definedName>
    <definedName name="입력선택">#N/A</definedName>
    <definedName name="입력일수">#REF!</definedName>
    <definedName name="입력작업량">#REF!</definedName>
    <definedName name="입력지형계수">#REF!</definedName>
    <definedName name="입찰금액안" hidden="1">#REF!</definedName>
    <definedName name="잉크">[257]예측단가간지!$D$20</definedName>
    <definedName name="ㅈ" hidden="1">{#N/A,#N/A,FALSE,"혼합골재"}</definedName>
    <definedName name="ㅈ1" hidden="1">{#N/A,#N/A,FALSE,"단가표지"}</definedName>
    <definedName name="ㅈ11" hidden="1">{#N/A,#N/A,FALSE,"토공2"}</definedName>
    <definedName name="ㅈ12" hidden="1">{#N/A,#N/A,FALSE,"이정표"}</definedName>
    <definedName name="ㅈ13" hidden="1">{#N/A,#N/A,TRUE,"토적및재료집계";#N/A,#N/A,TRUE,"토적및재료집계";#N/A,#N/A,TRUE,"단위량"}</definedName>
    <definedName name="ㅈ14" hidden="1">{#N/A,#N/A,FALSE,"운반시간"}</definedName>
    <definedName name="ㅈ15" hidden="1">{#N/A,#N/A,FALSE,"혼합골재"}</definedName>
    <definedName name="ㅈ17" hidden="1">{#N/A,#N/A,FALSE,"전력간선"}</definedName>
    <definedName name="ㅈ18" hidden="1">{#N/A,#N/A,TRUE,"토적및재료집계";#N/A,#N/A,TRUE,"토적및재료집계";#N/A,#N/A,TRUE,"단위량"}</definedName>
    <definedName name="ㅈ19" hidden="1">{#N/A,#N/A,FALSE,"운반시간"}</definedName>
    <definedName name="ㅈ2" hidden="1">{#N/A,#N/A,FALSE,"표지목차"}</definedName>
    <definedName name="ㅈ20" hidden="1">{#N/A,#N/A,FALSE,"단가표지"}</definedName>
    <definedName name="ㅈ3" hidden="1">{#N/A,#N/A,FALSE,"단가표지"}</definedName>
    <definedName name="ㅈ4" hidden="1">{#N/A,#N/A,FALSE,"운반시간"}</definedName>
    <definedName name="ㅈ5" hidden="1">{#N/A,#N/A,FALSE,"운반시간"}</definedName>
    <definedName name="ㅈ56ㅕ" hidden="1">{"'용역비'!$A$4:$C$8"}</definedName>
    <definedName name="ㅈ6" hidden="1">{#N/A,#N/A,FALSE,"단가표지"}</definedName>
    <definedName name="ㅈ7" hidden="1">{#N/A,#N/A,FALSE,"혼합골재"}</definedName>
    <definedName name="ㅈ8" hidden="1">{#N/A,#N/A,FALSE,"조골재"}</definedName>
    <definedName name="ㅈ9" hidden="1">{#N/A,#N/A,FALSE,"조골재"}</definedName>
    <definedName name="ㅈㄱ" hidden="1">{#N/A,#N/A,FALSE,"조골재"}</definedName>
    <definedName name="ㅈㄷ" hidden="1">{"'Sheet1'!$A$4","'Sheet1'!$A$9:$G$28"}</definedName>
    <definedName name="ㅈㄷㄱ">'[70] 상부공통집계(총괄)'!$D$223</definedName>
    <definedName name="ㅈㄷㄱㄱㅈㄱㅈ" hidden="1">{#N/A,#N/A,TRUE,"토적및재료집계";#N/A,#N/A,TRUE,"토적및재료집계";#N/A,#N/A,TRUE,"단위량"}</definedName>
    <definedName name="ㅈㄷㄱㄷㄱㄷ" hidden="1">{"'용역비'!$A$4:$C$8"}</definedName>
    <definedName name="ㅈㄷㄱㄷㅈㄱㄷㅈ" hidden="1">{#N/A,#N/A,FALSE,"표지목차"}</definedName>
    <definedName name="ㅈㄷㄳㅈㄷㅍㅎㄱ" hidden="1">{#N/A,#N/A,FALSE,"표지목차"}</definedName>
    <definedName name="ㅈㄷㄳㅎㅍㅂㅈㄱ" hidden="1">{#N/A,#N/A,FALSE,"골재소요량";#N/A,#N/A,FALSE,"골재소요량"}</definedName>
    <definedName name="ㅈㄷㄷㄷㄷ" hidden="1">{"'Sheet1'!$A$4","'Sheet1'!$A$9:$G$28"}</definedName>
    <definedName name="ㅈㄷㄻㅇㄹ" hidden="1">#REF!</definedName>
    <definedName name="ㅈㄷㄻㅈ" hidden="1">#REF!</definedName>
    <definedName name="ㅈㄷㅂ">'[70] 상부공통집계(총괄)'!$J$35</definedName>
    <definedName name="ㅈㄷㅅㅅㅈ" hidden="1">{#N/A,#N/A,FALSE,"현장 NCR 분석";#N/A,#N/A,FALSE,"현장품질감사";#N/A,#N/A,FALSE,"현장품질감사"}</definedName>
    <definedName name="ㅈㄹㅊㄴㄴㅇㄹ" hidden="1">#REF!</definedName>
    <definedName name="ㅈㅁ">#REF!</definedName>
    <definedName name="ㅈㅁㄱㄷ" hidden="1">{#N/A,#N/A,FALSE,"단가표지"}</definedName>
    <definedName name="ㅈㅂㄷ">'[70] 상부공통집계(총괄)'!$D$32</definedName>
    <definedName name="ㅈㅂㅈㅂ">#REF!</definedName>
    <definedName name="ㅈㅂㅈㅂㅈㅂ">#REF!</definedName>
    <definedName name="ㅈㅅㅈ" hidden="1">{#N/A,#N/A,FALSE,"단가표지"}</definedName>
    <definedName name="ㅈㅅㅈㅅㅈ" hidden="1">{#N/A,#N/A,FALSE,"단가표지"}</definedName>
    <definedName name="ㅈㅈ" localSheetId="0" hidden="1">{#N/A,#N/A,FALSE,"이정표"}</definedName>
    <definedName name="ㅈㅈ" localSheetId="2" hidden="1">{#N/A,#N/A,FALSE,"이정표"}</definedName>
    <definedName name="ㅈㅈ" localSheetId="1" hidden="1">{#N/A,#N/A,FALSE,"이정표"}</definedName>
    <definedName name="ㅈㅈ" hidden="1">#REF!</definedName>
    <definedName name="ㅈㅈ2" hidden="1">{#N/A,#N/A,FALSE,"조골재"}</definedName>
    <definedName name="ㅈㅈㅅ" hidden="1">{#N/A,#N/A,FALSE,"골재소요량";#N/A,#N/A,FALSE,"골재소요량"}</definedName>
    <definedName name="ㅈㅈㅈ" hidden="1">{#N/A,#N/A,TRUE,"토적및재료집계";#N/A,#N/A,TRUE,"토적및재료집계";#N/A,#N/A,TRUE,"단위량"}</definedName>
    <definedName name="ㅈㅈㅈ_1" hidden="1">{#N/A,#N/A,TRUE,"토적및재료집계";#N/A,#N/A,TRUE,"토적및재료집계";#N/A,#N/A,TRUE,"단위량"}</definedName>
    <definedName name="ㅈㅈㅈ_2" hidden="1">{#N/A,#N/A,TRUE,"토적및재료집계";#N/A,#N/A,TRUE,"토적및재료집계";#N/A,#N/A,TRUE,"단위량"}</definedName>
    <definedName name="ㅈㅈㅈ_3" hidden="1">{#N/A,#N/A,TRUE,"토적및재료집계";#N/A,#N/A,TRUE,"토적및재료집계";#N/A,#N/A,TRUE,"단위량"}</definedName>
    <definedName name="ㅈㅈㅈㅈ" hidden="1">{#N/A,#N/A,FALSE,"명세표"}</definedName>
    <definedName name="ㅈㅈㅈㅈㅈ" hidden="1">{#N/A,#N/A,FALSE,"혼합골재"}</definedName>
    <definedName name="ㅈㅈㅈㅈㅈㅈ" hidden="1">{"'용역비'!$A$4:$C$8"}</definedName>
    <definedName name="ㅈㅎㄴㄹㅇㄴㄹㄴㅇㄹㅈ">[307]설계예산서!$L$1</definedName>
    <definedName name="ㅈㅎㄴㄹㅇㄹ">[307]설계예산서!$J$1</definedName>
    <definedName name="ㅈㅎㄴㅁㅁ">[141]설계예산서!$L$1</definedName>
    <definedName name="ㅈㅎㄴㅇㄹㄹㅇ">[307]설계예산서!$H$1</definedName>
    <definedName name="자">#REF!</definedName>
    <definedName name="자_트">#REF!</definedName>
    <definedName name="자1">[308]자재단가비교표!#REF!</definedName>
    <definedName name="자10">[308]자재단가비교표!#REF!</definedName>
    <definedName name="자11">[308]자재단가비교표!#REF!</definedName>
    <definedName name="자12">[308]자재단가비교표!#REF!</definedName>
    <definedName name="자13">[308]자재단가비교표!#REF!</definedName>
    <definedName name="자14">[308]자재단가비교표!#REF!</definedName>
    <definedName name="자15">[308]자재단가비교표!#REF!</definedName>
    <definedName name="자16">[308]자재단가비교표!#REF!</definedName>
    <definedName name="자17">[308]자재단가비교표!#REF!</definedName>
    <definedName name="자18">[308]자재단가비교표!#REF!</definedName>
    <definedName name="자19">[308]자재단가비교표!#REF!</definedName>
    <definedName name="자2">[308]자재단가비교표!#REF!</definedName>
    <definedName name="자20">[308]자재단가비교표!#REF!</definedName>
    <definedName name="자21">[308]자재단가비교표!#REF!</definedName>
    <definedName name="자22">[308]자재단가비교표!#REF!</definedName>
    <definedName name="자23">[308]자재단가비교표!#REF!</definedName>
    <definedName name="자24">[308]자재단가비교표!#REF!</definedName>
    <definedName name="자25">[308]자재단가비교표!#REF!</definedName>
    <definedName name="자26">[308]자재단가비교표!#REF!</definedName>
    <definedName name="자27">[308]자재단가비교표!#REF!</definedName>
    <definedName name="자28">[308]자재단가비교표!#REF!</definedName>
    <definedName name="자29">[308]자재단가비교표!#REF!</definedName>
    <definedName name="자3">[308]자재단가비교표!#REF!</definedName>
    <definedName name="자30">[308]자재단가비교표!#REF!</definedName>
    <definedName name="자31">[308]자재단가비교표!#REF!</definedName>
    <definedName name="자32">[308]자재단가비교표!#REF!</definedName>
    <definedName name="자33">[308]자재단가비교표!#REF!</definedName>
    <definedName name="자34">[308]자재단가비교표!#REF!</definedName>
    <definedName name="자35">[308]자재단가비교표!#REF!</definedName>
    <definedName name="자36">[308]자재단가비교표!#REF!</definedName>
    <definedName name="자37">[308]자재단가비교표!#REF!</definedName>
    <definedName name="자38">[308]자재단가비교표!#REF!</definedName>
    <definedName name="자39">[308]자재단가비교표!#REF!</definedName>
    <definedName name="자4">[308]자재단가비교표!#REF!</definedName>
    <definedName name="자40">[308]자재단가비교표!#REF!</definedName>
    <definedName name="자41">[308]자재단가비교표!#REF!</definedName>
    <definedName name="자42">[308]자재단가비교표!#REF!</definedName>
    <definedName name="자43">[308]자재단가비교표!#REF!</definedName>
    <definedName name="자44">[308]자재단가비교표!#REF!</definedName>
    <definedName name="자45">[308]자재단가비교표!#REF!</definedName>
    <definedName name="자46">[308]자재단가비교표!#REF!</definedName>
    <definedName name="자47">[308]자재단가비교표!#REF!</definedName>
    <definedName name="자48">[308]자재단가비교표!#REF!</definedName>
    <definedName name="자49">[308]자재단가비교표!#REF!</definedName>
    <definedName name="자5">[308]자재단가비교표!#REF!</definedName>
    <definedName name="자50">[308]자재단가비교표!#REF!</definedName>
    <definedName name="자51">[308]자재단가비교표!#REF!</definedName>
    <definedName name="자52">[308]자재단가비교표!#REF!</definedName>
    <definedName name="자53">[308]자재단가비교표!#REF!</definedName>
    <definedName name="자54">[308]자재단가비교표!#REF!</definedName>
    <definedName name="자55">[308]자재단가비교표!#REF!</definedName>
    <definedName name="자56">[308]자재단가비교표!#REF!</definedName>
    <definedName name="자57">[308]자재단가비교표!#REF!</definedName>
    <definedName name="자58">[308]자재단가비교표!#REF!</definedName>
    <definedName name="자59">[308]자재단가비교표!#REF!</definedName>
    <definedName name="자6">[308]자재단가비교표!#REF!</definedName>
    <definedName name="자60">[308]자재단가비교표!#REF!</definedName>
    <definedName name="자61">[308]자재단가비교표!#REF!</definedName>
    <definedName name="자62">[308]자재단가비교표!#REF!</definedName>
    <definedName name="자63">[308]자재단가비교표!#REF!</definedName>
    <definedName name="자64">[308]자재단가비교표!#REF!</definedName>
    <definedName name="자65">[308]자재단가비교표!#REF!</definedName>
    <definedName name="자66">[308]자재단가비교표!#REF!</definedName>
    <definedName name="자67">[308]자재단가비교표!#REF!</definedName>
    <definedName name="자68">[308]자재단가비교표!#REF!</definedName>
    <definedName name="자69">[308]자재단가비교표!#REF!</definedName>
    <definedName name="자7">[308]자재단가비교표!#REF!</definedName>
    <definedName name="자70">[308]자재단가비교표!#REF!</definedName>
    <definedName name="자71">[308]자재단가비교표!#REF!</definedName>
    <definedName name="자72">[308]자재단가비교표!#REF!</definedName>
    <definedName name="자73">[308]자재단가비교표!#REF!</definedName>
    <definedName name="자74">[308]자재단가비교표!#REF!</definedName>
    <definedName name="자75">[308]자재단가비교표!#REF!</definedName>
    <definedName name="자76">[308]자재단가비교표!#REF!</definedName>
    <definedName name="자77">[308]자재단가비교표!#REF!</definedName>
    <definedName name="자78">[308]자재단가비교표!#REF!</definedName>
    <definedName name="자79">[308]자재단가비교표!#REF!</definedName>
    <definedName name="자8">[308]자재단가비교표!#REF!</definedName>
    <definedName name="자80">[308]자재단가비교표!#REF!</definedName>
    <definedName name="자81">[308]자재단가비교표!#REF!</definedName>
    <definedName name="자9">[308]자재단가비교표!#REF!</definedName>
    <definedName name="자R10">[129]계수시트!$B$4</definedName>
    <definedName name="자R15">[129]계수시트!$B$2</definedName>
    <definedName name="자R20">[129]계수시트!$B$1</definedName>
    <definedName name="자R5">[129]계수시트!$B$8</definedName>
    <definedName name="자R6">[129]계수시트!$B$7</definedName>
    <definedName name="자R7">[129]계수시트!$B$6</definedName>
    <definedName name="자R8">[129]계수시트!$B$5</definedName>
    <definedName name="자W0.3">[129]계수시트!$B$9</definedName>
    <definedName name="자W0.4">[129]계수시트!$B$10</definedName>
    <definedName name="자W0.5">[129]계수시트!$B$11</definedName>
    <definedName name="자W0.6">[129]계수시트!$B$12</definedName>
    <definedName name="자W0.8">[129]계수시트!$B$13</definedName>
    <definedName name="자W1.0">[129]계수시트!$B$14</definedName>
    <definedName name="자W1.2">[129]계수시트!$B$15</definedName>
    <definedName name="자갈">#REF!</definedName>
    <definedName name="자갈경">[155]단가!$A$5</definedName>
    <definedName name="자갈노">[155]단가!$A$3</definedName>
    <definedName name="자갈재">[155]단가!$A$4</definedName>
    <definedName name="자귀">[90]단가!$A$133</definedName>
    <definedName name="자동OD">[309]현장조사!$J$25</definedName>
    <definedName name="자동차OD">[310]현장조사!$J$25</definedName>
    <definedName name="자랑" hidden="1">{"'제10장(표)'!$A$5:$L$10"}</definedName>
    <definedName name="자마트">[223]건축외주!#REF!</definedName>
    <definedName name="자문비비" hidden="1">{"SJ - 기본 보기",#N/A,FALSE,"공사별 외주견적"}</definedName>
    <definedName name="자미" hidden="1">{#N/A,#N/A,FALSE,"명세표"}</definedName>
    <definedName name="자연석1">[90]단가!$A$162</definedName>
    <definedName name="자연석2">[90]단가!$A$163</definedName>
    <definedName name="자연석3">[90]단가!$A$164</definedName>
    <definedName name="자연석경">[253]시설물일위!#REF!</definedName>
    <definedName name="자연석노">[253]시설물일위!#REF!</definedName>
    <definedName name="자연석쌓기경">[155]시설물!#REF!</definedName>
    <definedName name="자연석쌓기노">[155]시설물!#REF!</definedName>
    <definedName name="자연석쌓기재">[155]시설물!#REF!</definedName>
    <definedName name="자연석재">[253]시설물일위!#REF!</definedName>
    <definedName name="자재" hidden="1">{#N/A,#N/A,FALSE,"2~8번"}</definedName>
    <definedName name="자재2" hidden="1">{#N/A,#N/A,FALSE,"구조2"}</definedName>
    <definedName name="자재단가근거" localSheetId="0" hidden="1">#REF!</definedName>
    <definedName name="자재단가근거" localSheetId="1" hidden="1">#REF!</definedName>
    <definedName name="자재단가근거" hidden="1">#REF!</definedName>
    <definedName name="자재단가근거1" hidden="1">#REF!</definedName>
    <definedName name="자재및골재집계" hidden="1">{"'Sheet1'!$A$4","'Sheet1'!$A$9:$G$28"}</definedName>
    <definedName name="자재비" hidden="1">{"'용역비'!$A$4:$C$8"}</definedName>
    <definedName name="자재수량집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자재집계">#REF!</definedName>
    <definedName name="자재집계표">#REF!</definedName>
    <definedName name="자재집계표제목">#REF!</definedName>
    <definedName name="자재총괄">#REF!</definedName>
    <definedName name="자지" localSheetId="0" hidden="1">{#N/A,#N/A,FALSE,"부대2"}</definedName>
    <definedName name="자지" localSheetId="1" hidden="1">{#N/A,#N/A,FALSE,"부대2"}</definedName>
    <definedName name="자지" hidden="1">{#N/A,#N/A,FALSE,"부대2"}</definedName>
    <definedName name="자진" hidden="1">#REF!</definedName>
    <definedName name="작업계수">#REF!</definedName>
    <definedName name="작업공수">#REF!</definedName>
    <definedName name="작업량증감계수">#REF!</definedName>
    <definedName name="작업반장">'[160]99노임기준'!#REF!</definedName>
    <definedName name="잔디">[159]단가!$A$160</definedName>
    <definedName name="잔디1">[154]단가조사!#REF!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잔토경">[160]일위대가!#REF!</definedName>
    <definedName name="잔토노">[160]일위대가!#REF!</definedName>
    <definedName name="잔토재">[160]일위대가!#REF!</definedName>
    <definedName name="잡문서_추__3__List">[311]범례표!#REF!</definedName>
    <definedName name="잡비">[312]내역서!$J$21</definedName>
    <definedName name="잡석">[131]설계명세서!#REF!</definedName>
    <definedName name="잡석노">#REF!</definedName>
    <definedName name="잡석재">#REF!</definedName>
    <definedName name="잡자재">[148]지급자재!#REF!</definedName>
    <definedName name="잡철">#REF!</definedName>
    <definedName name="잡철경">[90]단가!$A$42</definedName>
    <definedName name="잡철노">[90]단가!$A$40</definedName>
    <definedName name="잡철물일위대가2004" hidden="1">#REF!</definedName>
    <definedName name="잡철재">[90]단가!$A$41</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 hidden="1">{#N/A,#N/A,FALSE,"단가표지"}</definedName>
    <definedName name="장1" hidden="1">{#N/A,#N/A,FALSE,"토공2"}</definedName>
    <definedName name="장10" hidden="1">{#N/A,#N/A,FALSE,"조골재"}</definedName>
    <definedName name="장11" hidden="1">{#N/A,#N/A,FALSE,"2~8번"}</definedName>
    <definedName name="장12" hidden="1">{#N/A,#N/A,FALSE,"골재소요량";#N/A,#N/A,FALSE,"골재소요량"}</definedName>
    <definedName name="장13" hidden="1">{#N/A,#N/A,FALSE,"구조2"}</definedName>
    <definedName name="장14" hidden="1">{#N/A,#N/A,FALSE,"단가표지"}</definedName>
    <definedName name="장15" hidden="1">{#N/A,#N/A,FALSE,"배수1"}</definedName>
    <definedName name="장16" hidden="1">{#N/A,#N/A,FALSE,"배수2"}</definedName>
    <definedName name="장17" hidden="1">{#N/A,#N/A,FALSE,"부대1"}</definedName>
    <definedName name="장18" hidden="1">{#N/A,#N/A,FALSE,"부대2"}</definedName>
    <definedName name="장19" hidden="1">{#N/A,#N/A,FALSE,"속도"}</definedName>
    <definedName name="장2" hidden="1">{#N/A,#N/A,FALSE,"2~8번"}</definedName>
    <definedName name="장20" hidden="1">{#N/A,#N/A,FALSE,"운반시간"}</definedName>
    <definedName name="장21" hidden="1">{#N/A,#N/A,FALSE,"이정표"}</definedName>
    <definedName name="장22" hidden="1">{#N/A,#N/A,FALSE,"조골재"}</definedName>
    <definedName name="장23" hidden="1">{#N/A,#N/A,FALSE,"구조1"}</definedName>
    <definedName name="장24" hidden="1">{#N/A,#N/A,FALSE,"토공2"}</definedName>
    <definedName name="장25" hidden="1">{#N/A,#N/A,FALSE,"포장1";#N/A,#N/A,FALSE,"포장1"}</definedName>
    <definedName name="장26" hidden="1">{#N/A,#N/A,FALSE,"포장2"}</definedName>
    <definedName name="장27" hidden="1">{#N/A,#N/A,FALSE,"표지목차"}</definedName>
    <definedName name="장28" hidden="1">{#N/A,#N/A,FALSE,"혼합골재"}</definedName>
    <definedName name="장4" hidden="1">{#N/A,#N/A,FALSE,"단가표지"}</definedName>
    <definedName name="장5" hidden="1">{#N/A,#N/A,FALSE,"운반시간"}</definedName>
    <definedName name="장6" hidden="1">{#N/A,#N/A,FALSE,"운반시간"}</definedName>
    <definedName name="장7" hidden="1">{#N/A,#N/A,FALSE,"골재소요량";#N/A,#N/A,FALSE,"골재소요량"}</definedName>
    <definedName name="장8" hidden="1">{#N/A,#N/A,FALSE,"단가표지"}</definedName>
    <definedName name="장9" hidden="1">{#N/A,#N/A,FALSE,"단가표지"}</definedName>
    <definedName name="장경준" hidden="1">#REF!</definedName>
    <definedName name="장고개터널A1353">[17]Sheet1!$A$1366</definedName>
    <definedName name="장비부표">#REF!</definedName>
    <definedName name="장비비">[223]건축외주!#REF!</definedName>
    <definedName name="장산교">#REF!</definedName>
    <definedName name="장집" hidden="1">{"'용역비'!$A$4:$C$8"}</definedName>
    <definedName name="장흥순" hidden="1">{"'제10장(표)'!$A$5:$L$10"}</definedName>
    <definedName name="재">#REF!</definedName>
    <definedName name="재단가">#REF!</definedName>
    <definedName name="재료">#REF!</definedName>
    <definedName name="재료123">#REF!</definedName>
    <definedName name="재료단가">#REF!</definedName>
    <definedName name="재료비">#REF!</definedName>
    <definedName name="재료비계">[131]예산명세서!#REF!</definedName>
    <definedName name="재료비금액">#REF!</definedName>
    <definedName name="재료비단가">#REF!</definedName>
    <definedName name="재정비">[142]재정비내역!$F$20</definedName>
    <definedName name="재희" localSheetId="0" hidden="1">{#N/A,#N/A,FALSE,"골재소요량";#N/A,#N/A,FALSE,"골재소요량"}</definedName>
    <definedName name="재희" localSheetId="1" hidden="1">{#N/A,#N/A,FALSE,"골재소요량";#N/A,#N/A,FALSE,"골재소요량"}</definedName>
    <definedName name="재희" hidden="1">{#N/A,#N/A,FALSE,"골재소요량";#N/A,#N/A,FALSE,"골재소요량"}</definedName>
    <definedName name="저">#REF!</definedName>
    <definedName name="저감방안">[178]직접인건비!#REF!</definedName>
    <definedName name="저온"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저장명설정">#REF!</definedName>
    <definedName name="저장이름">#REF!</definedName>
    <definedName name="저판">#REF!</definedName>
    <definedName name="저판두께">'[313]#REF'!$AJ$30</definedName>
    <definedName name="적용1">#REF!</definedName>
    <definedName name="적용2">#REF!</definedName>
    <definedName name="적용3">#REF!</definedName>
    <definedName name="적용4">#REF!</definedName>
    <definedName name="적용5">#REF!</definedName>
    <definedName name="적용단가1" hidden="1">{#N/A,#N/A,FALSE,"현장 NCR 분석";#N/A,#N/A,FALSE,"현장품질감사";#N/A,#N/A,FALSE,"현장품질감사"}</definedName>
    <definedName name="전간노">#REF!</definedName>
    <definedName name="전기1"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남" hidden="1">{"'제10장(표)'!$A$5:$L$10"}</definedName>
    <definedName name="전높">'[213]암거 제원표'!$S$10</definedName>
    <definedName name="전단면적">#REF!</definedName>
    <definedName name="전력">#REF!</definedName>
    <definedName name="전력비">[218]자재단가!$F$62</definedName>
    <definedName name="전북" hidden="1">{"'관경확장'!$A$79:$M$98","'관경확장'!$A$54:$M$78"}</definedName>
    <definedName name="전사모멘트">#REF!</definedName>
    <definedName name="전사전단력">#REF!</definedName>
    <definedName name="전산1교">'[70] 상부공통집계(총괄)'!#REF!</definedName>
    <definedName name="전석" hidden="1">{#N/A,#N/A,FALSE,"현장 NCR 분석";#N/A,#N/A,FALSE,"현장품질감사";#N/A,#N/A,FALSE,"현장품질감사"}</definedName>
    <definedName name="전석쌓기">#REF!</definedName>
    <definedName name="전선관">#REF!</definedName>
    <definedName name="전시장비노임단가" hidden="1">{"SJ - 기본 보기",#N/A,FALSE,"공사별 외주견적"}</definedName>
    <definedName name="전시장비노임단가_1" hidden="1">{"SJ - 기본 보기",#N/A,FALSE,"공사별 외주견적"}</definedName>
    <definedName name="전시장비노임단가_2" hidden="1">{"SJ - 기본 보기",#N/A,FALSE,"공사별 외주견적"}</definedName>
    <definedName name="전시장비노임단가_3" hidden="1">{"SJ - 기본 보기",#N/A,FALSE,"공사별 외주견적"}</definedName>
    <definedName name="전영희" hidden="1">{#N/A,#N/A,FALSE,"골재소요량";#N/A,#N/A,FALSE,"골재소요량"}</definedName>
    <definedName name="전영희_1" hidden="1">{#N/A,#N/A,FALSE,"골재소요량";#N/A,#N/A,FALSE,"골재소요량"}</definedName>
    <definedName name="전영희_2" hidden="1">{#N/A,#N/A,FALSE,"골재소요량";#N/A,#N/A,FALSE,"골재소요량"}</definedName>
    <definedName name="전영희_3" hidden="1">{#N/A,#N/A,FALSE,"골재소요량";#N/A,#N/A,FALSE,"골재소요량"}</definedName>
    <definedName name="전장">#REF!</definedName>
    <definedName name="전재료">#REF!</definedName>
    <definedName name="전주">#REF!</definedName>
    <definedName name="전토압1">#REF!</definedName>
    <definedName name="전토압2">#REF!</definedName>
    <definedName name="전토압3">#REF!</definedName>
    <definedName name="전토압4">#REF!</definedName>
    <definedName name="절단경비">#REF!</definedName>
    <definedName name="절단노무비">#REF!</definedName>
    <definedName name="절단재료비">#REF!</definedName>
    <definedName name="절취">#REF!</definedName>
    <definedName name="절토부도수로_재료수량산출">#REF!</definedName>
    <definedName name="절토부도수로_토공수량산출">#REF!</definedName>
    <definedName name="점검계단">#REF!</definedName>
    <definedName name="점검통로">#REF!</definedName>
    <definedName name="점멸기입력">[0]!점멸기입력</definedName>
    <definedName name="점토노">#REF!</definedName>
    <definedName name="점토재">#REF!</definedName>
    <definedName name="접_높">#REF!</definedName>
    <definedName name="접_폭">#REF!</definedName>
    <definedName name="접속" hidden="1">{"'산출근거'!$B$4:$D$8"}</definedName>
    <definedName name="접속1" hidden="1">{"'산출근거'!$B$4:$D$8"}</definedName>
    <definedName name="접속공정" hidden="1">{"'Sheet1'!$A$1:$H$49"}</definedName>
    <definedName name="접속도로">#REF!</definedName>
    <definedName name="접속부">'[314]준검 내역서'!#REF!</definedName>
    <definedName name="접속부수량" hidden="1">{#N/A,#N/A,FALSE,"2~8번"}</definedName>
    <definedName name="접속슬라브">#REF!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합정집계">#REF!</definedName>
    <definedName name="정보1급">#REF!</definedName>
    <definedName name="정보처리1급">#REF!</definedName>
    <definedName name="정부노임">BlankMacro1</definedName>
    <definedName name="정비사">#REF!</definedName>
    <definedName name="정사" hidden="1">{"'제10장(표)'!$A$5:$L$10"}</definedName>
    <definedName name="정오">#REF!</definedName>
    <definedName name="정용길" hidden="1">#REF!</definedName>
    <definedName name="정용길3" hidden="1">#REF!</definedName>
    <definedName name="정위치시간당작업량">#REF!</definedName>
    <definedName name="정위치작업계수">#REF!</definedName>
    <definedName name="정위치작업량">#REF!</definedName>
    <definedName name="정위치작업일수">#REF!</definedName>
    <definedName name="정위치지형계수">#REF!</definedName>
    <definedName name="정위치편집작업증감계수">#REF!</definedName>
    <definedName name="정위치편집지형증감계수">#REF!</definedName>
    <definedName name="정위치편집축척별시간당작업량">#REF!</definedName>
    <definedName name="정정">'[124]2000년1차'!#REF!</definedName>
    <definedName name="정지">#REF!</definedName>
    <definedName name="정착장치set량">#REF!</definedName>
    <definedName name="정창희">'[315]ABUT수량-A1'!$T$25</definedName>
    <definedName name="정첩">#REF!</definedName>
    <definedName name="정혜" hidden="1">{"'제10장(표)'!$A$5:$L$10"}</definedName>
    <definedName name="정훈" hidden="1">{"'제10장(표)'!$A$5:$L$10"}</definedName>
    <definedName name="제1호표">#REF!</definedName>
    <definedName name="제2호표">#REF!</definedName>
    <definedName name="제3배스집계" hidden="1">{#N/A,#N/A,FALSE,"단면 제원"}</definedName>
    <definedName name="제3하천강재집계" hidden="1">{#N/A,#N/A,FALSE,"배수1"}</definedName>
    <definedName name="제3호표">#REF!</definedName>
    <definedName name="제4배수" hidden="1">{#N/A,#N/A,FALSE,"단면 제원"}</definedName>
    <definedName name="제4배수집계" hidden="1">{#N/A,#N/A,FALSE,"단면 제원"}</definedName>
    <definedName name="제4호표">#REF!</definedName>
    <definedName name="제5배수집계" hidden="1">{#N/A,#N/A,FALSE,"단면 제원"}</definedName>
    <definedName name="제5하천강재집계" hidden="1">{#N/A,#N/A,FALSE,"배수1"}</definedName>
    <definedName name="제5호표">#REF!</definedName>
    <definedName name="제6호표">#REF!</definedName>
    <definedName name="제경">#REF!</definedName>
    <definedName name="제경비">#REF!</definedName>
    <definedName name="제경비율">#REF!</definedName>
    <definedName name="제당경비">[263]수원공사비!#REF!</definedName>
    <definedName name="제당노무비">[263]수원공사비!#REF!</definedName>
    <definedName name="제당재료비">[263]수원공사비!#REF!</definedName>
    <definedName name="제방설계용역비">[205]내역1!#REF!</definedName>
    <definedName name="제비">BlankMacro1</definedName>
    <definedName name="제수문" hidden="1">#REF!</definedName>
    <definedName name="제외공사" hidden="1">{#N/A,#N/A,FALSE,"지침";#N/A,#N/A,FALSE,"환경분석";#N/A,#N/A,FALSE,"Sheet16"}</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초">[186]계수시트!$B$89</definedName>
    <definedName name="조" hidden="1">{#N/A,#N/A,FALSE,"포장1";#N/A,#N/A,FALSE,"포장1"}</definedName>
    <definedName name="조1">#REF!</definedName>
    <definedName name="조건1">IF([316]산근!$C$48=10,67020,IF([316]산근!$C$48=20,88500,IF([316]산근!$C$48=30,108990,IF([316]산근!$C$48=40,128630,IF([316]산근!$C$48=50,142030,IF([316]산근!$C$48=60,151930))))))</definedName>
    <definedName name="조건2">IF([316]산근!$C$48=80,172580,IF([316]산근!$C$48=90,182150,IF([316]산근!$C$48=100,189650,IF([316]산근!$C$48=120,195480,IF([316]산근!$C$48=140,211630,IF([316]산근!$C$48=160,222630))))))</definedName>
    <definedName name="조건3">IF([316]산근!$C$48=200,249790,IF([316]산근!$C$48=230,253200,IF([316]산근!$C$48=260,265760,IF([316]산근!$C$48=290,283590,IF([316]산근!$C$48=320,291520,IF([316]산근!$C$48=350,307080))))))</definedName>
    <definedName name="조건4">IF([316]산근!$C$48=410,342320,IF([316]산근!$C$48=460,368920,IF([316]산근!$C$48=510,391640)))</definedName>
    <definedName name="조경">[154]단가조사!#REF!</definedName>
    <definedName name="조경경계블럭">[90]단가!$A$70</definedName>
    <definedName name="조경공">[174]데이타!$E$658</definedName>
    <definedName name="조경공1">[154]단가조사!#REF!</definedName>
    <definedName name="조경공B10">[149]식재인부!$B$24</definedName>
    <definedName name="조경공B4이하">[149]식재인부!$B$18</definedName>
    <definedName name="조경공B5">[149]식재인부!$B$19</definedName>
    <definedName name="조경공B6">[149]식재인부!$B$20</definedName>
    <definedName name="조경공B8">[149]식재인부!$B$22</definedName>
    <definedName name="조경공R10">[149]식재인부!$B$54</definedName>
    <definedName name="조경공R12">[149]식재인부!$B$56</definedName>
    <definedName name="조경공R15">[149]식재인부!$B$59</definedName>
    <definedName name="조경공R4이하">[149]식재인부!$B$48</definedName>
    <definedName name="조경공R5">[149]식재인부!$B$49</definedName>
    <definedName name="조경공R6">[149]식재인부!$B$50</definedName>
    <definedName name="조경공R7">[149]식재인부!$B$51</definedName>
    <definedName name="조경공R8">[149]식재인부!$B$52</definedName>
    <definedName name="조경변경">45400</definedName>
    <definedName name="조골재" hidden="1">{#N/A,#N/A,FALSE,"조골재"}</definedName>
    <definedName name="조달청계약용">#REF!</definedName>
    <definedName name="조릿대">[90]단가!$A$147</definedName>
    <definedName name="조사" hidden="1">{"'제10장(표)'!$A$5:$L$10"}</definedName>
    <definedName name="조사가" localSheetId="0" hidden="1">[295]입찰안!#REF!</definedName>
    <definedName name="조사가" localSheetId="1" hidden="1">[295]입찰안!#REF!</definedName>
    <definedName name="조사가" hidden="1">#REF!</definedName>
    <definedName name="조수">#REF!</definedName>
    <definedName name="조약돌운반" hidden="1">{#N/A,#N/A,FALSE,"2~8번"}</definedName>
    <definedName name="조영수">#REF!</definedName>
    <definedName name="조원공_1.1_1.5">[149]식재인부!$B$5</definedName>
    <definedName name="조장">#REF!</definedName>
    <definedName name="조적공">#REF!</definedName>
    <definedName name="조정금액" hidden="1">#REF!</definedName>
    <definedName name="조종사">#REF!</definedName>
    <definedName name="조직표">#REF!</definedName>
    <definedName name="조창현" hidden="1">{#N/A,#N/A,FALSE,"교리2"}</definedName>
    <definedName name="조합노">#REF!</definedName>
    <definedName name="조합재">#REF!</definedName>
    <definedName name="조합페인트">#REF!</definedName>
    <definedName name="조형가이즈까3010">[149]데이타!$E$11</definedName>
    <definedName name="조형가이즈까3012">[149]데이타!$E$12</definedName>
    <definedName name="조형가이즈까3014">[149]데이타!$E$13</definedName>
    <definedName name="조형가이즈까3516">[149]데이타!$E$14</definedName>
    <definedName name="조효" hidden="1">{"'Firr(선)'!$AS$1:$AY$62","'Firr(사)'!$AS$1:$AY$62","'Firr(회)'!$AS$1:$AY$62","'Firr(선)'!$L$1:$V$62","'Firr(사)'!$L$1:$V$62","'Firr(회)'!$L$1:$V$62"}</definedName>
    <definedName name="조효석" hidden="1">{"'Firr(선)'!$AS$1:$AY$62","'Firr(사)'!$AS$1:$AY$62","'Firr(회)'!$AS$1:$AY$62","'Firr(선)'!$L$1:$V$62","'Firr(사)'!$L$1:$V$62","'Firr(회)'!$L$1:$V$62"}</definedName>
    <definedName name="좀작살">[90]단가!$A$158</definedName>
    <definedName name="종">#REF!</definedName>
    <definedName name="종_배_수_관__개_소_별_명_세">#REF!</definedName>
    <definedName name="종_배_수_관_수_량_집_계">#REF!</definedName>
    <definedName name="종단위">#REF!</definedName>
    <definedName name="종배수공집계">#REF!</definedName>
    <definedName name="종배수관기초">#REF!</definedName>
    <definedName name="종배수관단위수량">[317]!일위코드입력매크로</definedName>
    <definedName name="종배수관연장">#REF!</definedName>
    <definedName name="종배수맨홀">#REF!</definedName>
    <definedName name="종점날개길이하행">[191]진천방향!#REF!</definedName>
    <definedName name="종점날개두께상행">[191]진천방향!#REF!</definedName>
    <definedName name="종점날개두께하행">[191]진천방향!#REF!</definedName>
    <definedName name="종점분리거리">#REF!</definedName>
    <definedName name="종점토공총높이">[190]종점교대토공!$N$56</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현">BlankMacro1</definedName>
    <definedName name="좌">#REF!</definedName>
    <definedName name="좌안" hidden="1">{"'Sheet1'!$A$4","'Sheet1'!$A$9:$G$28"}</definedName>
    <definedName name="좌표">#REF!</definedName>
    <definedName name="죠" hidden="1">{#N/A,#N/A,FALSE,"토공2"}</definedName>
    <definedName name="죠죠" hidden="1">{#N/A,#N/A,FALSE,"단가표지"}</definedName>
    <definedName name="죠죠죠죠" hidden="1">{#N/A,#N/A,FALSE,"단가표지"}</definedName>
    <definedName name="죠ㅕ" hidden="1">{#N/A,#N/A,FALSE,"표지목차"}</definedName>
    <definedName name="죠ㅛ" hidden="1">{#N/A,#N/A,FALSE,"단가표지"}</definedName>
    <definedName name="주">#REF!</definedName>
    <definedName name="주1">#REF!</definedName>
    <definedName name="주2">#REF!</definedName>
    <definedName name="주3">#REF!</definedName>
    <definedName name="주6">#REF!</definedName>
    <definedName name="주간" hidden="1">{#N/A,#N/A,FALSE,"운반시간"}</definedName>
    <definedName name="주거">[178]직접인건비!#REF!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생활">[178]직접인건비!#REF!</definedName>
    <definedName name="주민의견">[178]직접인건비!#REF!</definedName>
    <definedName name="주빔플랜지">#REF!</definedName>
    <definedName name="주주노">#REF!</definedName>
    <definedName name="주주재">#REF!</definedName>
    <definedName name="주집">#REF!</definedName>
    <definedName name="주형받침">#REF!</definedName>
    <definedName name="주형받침EA">#REF!</definedName>
    <definedName name="준공검사원" hidden="1">{#N/A,#N/A,FALSE,"전력간선"}</definedName>
    <definedName name="줄눈">46760</definedName>
    <definedName name="줄눈공">[90]단가!$A$26</definedName>
    <definedName name="중">#REF!</definedName>
    <definedName name="중1류" hidden="1">{#N/A,#N/A,FALSE,"운반시간"}</definedName>
    <definedName name="중3류" hidden="1">{#N/A,#N/A,FALSE,"운반시간"}</definedName>
    <definedName name="중간">'[185]토사(PE)'!#REF!</definedName>
    <definedName name="중국">[90]단가!$A$121</definedName>
    <definedName name="중급">[171]상세!$G$25</definedName>
    <definedName name="중급기능">#REF!</definedName>
    <definedName name="중급기능사">#REF!</definedName>
    <definedName name="중급기술사">#REF!</definedName>
    <definedName name="중급기술자">#REF!</definedName>
    <definedName name="중급도화">#REF!</definedName>
    <definedName name="중급엔지니어링">#REF!</definedName>
    <definedName name="중급여비">#REF!</definedName>
    <definedName name="중급전체">#REF!</definedName>
    <definedName name="중급지도제작">#REF!</definedName>
    <definedName name="중급측량">#REF!</definedName>
    <definedName name="중급항공사진">#REF!</definedName>
    <definedName name="중기">#REF!</definedName>
    <definedName name="중기기사">'[160]99노임기준'!#REF!</definedName>
    <definedName name="중기운반식" hidden="1">{#N/A,#N/A,FALSE,"포장단가"}</definedName>
    <definedName name="중기운전사">'[199]중기조종사 단위단가'!$B$1</definedName>
    <definedName name="중기조수">'[160]99노임기준'!#REF!</definedName>
    <definedName name="중기조장">'[160]99노임기준'!#REF!</definedName>
    <definedName name="중능">#REF!</definedName>
    <definedName name="중대가시설2">#N/A</definedName>
    <definedName name="중량집게표">BlankMacro1</definedName>
    <definedName name="중력식옹벽_개소별명세">#REF!</definedName>
    <definedName name="중력식옹벽_수량집계">#REF!</definedName>
    <definedName name="중벽">'[318]암거 제원표-1단계'!$Q$5</definedName>
    <definedName name="중분대">#REF!</definedName>
    <definedName name="중분대높이">[191]진천방향!#REF!</definedName>
    <definedName name="중분대부">#REF!</definedName>
    <definedName name="중분대설계">#REF!</definedName>
    <definedName name="중분대조서">[319]데리네이타현황!$A$4,[319]데리네이타현황!$A$2,[319]데리네이타현황!$A$1,[319]데리네이타현황!$A$279,[319]데리네이타현황!$A:$A</definedName>
    <definedName name="중분대중량">[95]바닥판!#REF!</definedName>
    <definedName name="중술">#REF!</definedName>
    <definedName name="중원1교A502">[17]Sheet1!$A$506</definedName>
    <definedName name="중원대교A258">[17]Sheet1!$A$262</definedName>
    <definedName name="중유">[90]단가!$A$55</definedName>
    <definedName name="중추2교대거푸집집계" hidden="1">{#N/A,#N/A,FALSE,"배수1"}</definedName>
    <definedName name="중폭">#REF!</definedName>
    <definedName name="쥐똥">[90]단가!$A$138</definedName>
    <definedName name="증감1" hidden="1">{#N/A,#N/A,FALSE,"2~8번"}</definedName>
    <definedName name="증감1_1" hidden="1">{#N/A,#N/A,FALSE,"2~8번"}</definedName>
    <definedName name="증감1_2" hidden="1">{#N/A,#N/A,FALSE,"2~8번"}</definedName>
    <definedName name="증감1_3" hidden="1">{#N/A,#N/A,FALSE,"2~8번"}</definedName>
    <definedName name="증감내역" hidden="1">#REF!</definedName>
    <definedName name="증감대비" hidden="1">{#N/A,#N/A,FALSE,"증감대비표";#N/A,#N/A,FALSE,"결의서";#N/A,#N/A,FALSE,"내역서";#N/A,#N/A,FALSE,"도급예상"}</definedName>
    <definedName name="증감대비표" hidden="1">{#N/A,#N/A,FALSE,"증감대비표";#N/A,#N/A,FALSE,"결의서";#N/A,#N/A,FALSE,"내역서";#N/A,#N/A,FALSE,"도급예상"}</definedName>
    <definedName name="지" hidden="1">{#N/A,#N/A,FALSE,"배수2"}</definedName>
    <definedName name="지k1">'[162]역T형교대(말뚝기초)'!#REF!</definedName>
    <definedName name="지k2">'[162]역T형교대(말뚝기초)'!#REF!</definedName>
    <definedName name="지k4">'[162]역T형교대(말뚝기초)'!#REF!</definedName>
    <definedName name="지VI1">'[162]역T형교대(말뚝기초)'!#REF!</definedName>
    <definedName name="지VI2">'[162]역T형교대(말뚝기초)'!#REF!</definedName>
    <definedName name="지VI3">'[162]역T형교대(말뚝기초)'!#REF!</definedName>
    <definedName name="지VI4">'[162]역T형교대(말뚝기초)'!#REF!</definedName>
    <definedName name="지vi5">'[162]역T형교대(말뚝기초)'!#REF!</definedName>
    <definedName name="지간1">[320]철근량!#REF!</definedName>
    <definedName name="지간2">[320]철근량!#REF!</definedName>
    <definedName name="지간장1">'[262]4.2유효폭의 계산'!$B$26</definedName>
    <definedName name="지간장2">'[262]4.2유효폭의 계산'!$F$26</definedName>
    <definedName name="지간장3">#REF!</definedName>
    <definedName name="지급" hidden="1">{#N/A,#N/A,FALSE,"견적갑지";#N/A,#N/A,FALSE,"총괄표";#N/A,#N/A,FALSE,"철골공사";#N/A,#N/A,FALSE,"토목공사";#N/A,#N/A,FALSE,"판넬전기공사"}</definedName>
    <definedName name="지급부가제외">[321]지급자재!$J$22</definedName>
    <definedName name="지급수수료">[227]익산!$24:$24</definedName>
    <definedName name="지니" hidden="1">{"'제10장(표)'!$A$5:$L$10"}</definedName>
    <definedName name="지단가표" hidden="1">{#N/A,#N/A,FALSE,"표지목차"}</definedName>
    <definedName name="지도제작고급">#REF!</definedName>
    <definedName name="지도제작중급">#REF!</definedName>
    <definedName name="지도제작초급">#REF!</definedName>
    <definedName name="지랄">#REF!</definedName>
    <definedName name="지리조사지형증감계수">#REF!</definedName>
    <definedName name="지리조사축척계수">#REF!</definedName>
    <definedName name="지반조사견적" hidden="1">[20]Sheet1!#REF!</definedName>
    <definedName name="지베타">'[162]역T형교대(말뚝기초)'!#REF!</definedName>
    <definedName name="지부외배">[321]지급자재!$U$22</definedName>
    <definedName name="지부외평">[321]지급자재!$AF$22</definedName>
    <definedName name="지부포배">[321]지급자재!$T$22</definedName>
    <definedName name="지부포수">[321]지급자재!$T$22</definedName>
    <definedName name="지부포평">[321]지급자재!$AE$22</definedName>
    <definedName name="지선계1">#REF!</definedName>
    <definedName name="지선계2">#REF!</definedName>
    <definedName name="지시부" hidden="1">{#N/A,#N/A,FALSE,"현장 NCR 분석";#N/A,#N/A,FALSE,"현장품질감사";#N/A,#N/A,FALSE,"현장품질감사"}</definedName>
    <definedName name="지역">#N/A</definedName>
    <definedName name="지역업체" hidden="1">{#N/A,#N/A,FALSE,"배수2"}</definedName>
    <definedName name="지움">#REF!</definedName>
    <definedName name="지움2" hidden="1">{#N/A,#N/A,FALSE,"토공2"}</definedName>
    <definedName name="지움3" hidden="1">{#N/A,#N/A,FALSE,"표지목차"}</definedName>
    <definedName name="지입자재단가표" hidden="1">{#N/A,#N/A,FALSE,"표지목차"}</definedName>
    <definedName name="지적고시">[142]지적고시내역!$F$16</definedName>
    <definedName name="지적도복사">[205]설계기준!#REF!</definedName>
    <definedName name="지적도입력지형증감계수">#REF!</definedName>
    <definedName name="지적도입력축척계수">#REF!</definedName>
    <definedName name="지주">#N/A</definedName>
    <definedName name="지주목">BlankMacro1</definedName>
    <definedName name="지지">[322]암거단위!$G$34</definedName>
    <definedName name="지철" hidden="1">{#N/A,#N/A,FALSE,"포장2"}</definedName>
    <definedName name="지철자재" hidden="1">{#N/A,#N/A,FALSE,"포장2"}</definedName>
    <definedName name="지출" hidden="1">{"'을'!$A$1:$Z$93"}</definedName>
    <definedName name="지토" hidden="1">{#N/A,#N/A,FALSE,"포장1";#N/A,#N/A,FALSE,"포장1"}</definedName>
    <definedName name="지토자재" hidden="1">{#N/A,#N/A,FALSE,"포장2"}</definedName>
    <definedName name="지표" hidden="1">{"'제10장(표)'!$A$5:$L$10"}</definedName>
    <definedName name="지표지질조사" hidden="1">{#N/A,#N/A,FALSE,"부대2"}</definedName>
    <definedName name="지품2" hidden="1">{#N/A,#N/A,FALSE,"포장단가"}</definedName>
    <definedName name="지하수">#REF!</definedName>
    <definedName name="지하철거" hidden="1">{"'Sheet1'!$A$1:$H$49"}</definedName>
    <definedName name="지형도면고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지형증감계수">#REF!</definedName>
    <definedName name="지힌k1">'[162]역T형교대(말뚝기초)'!#REF!</definedName>
    <definedName name="지힌k2">'[162]역T형교대(말뚝기초)'!#REF!</definedName>
    <definedName name="지힌k4">'[162]역T형교대(말뚝기초)'!#REF!</definedName>
    <definedName name="지힌VI1">'[162]역T형교대(말뚝기초)'!#REF!</definedName>
    <definedName name="지힌VI2">'[162]역T형교대(말뚝기초)'!#REF!</definedName>
    <definedName name="지힌VI3">'[162]역T형교대(말뚝기초)'!#REF!</definedName>
    <definedName name="지힌VI4">'[162]역T형교대(말뚝기초)'!#REF!</definedName>
    <definedName name="지힌vi5">'[162]역T형교대(말뚝기초)'!#REF!</definedName>
    <definedName name="직경">#REF!</definedName>
    <definedName name="직공">'[127]3.골재원검토의견서 갑지'!#REF!</definedName>
    <definedName name="직관.J">[77]진주방향!$AN$341</definedName>
    <definedName name="직노">#REF!</definedName>
    <definedName name="직매54P" localSheetId="0" hidden="1">{#N/A,#N/A,TRUE,"토적및재료집계";#N/A,#N/A,TRUE,"토적및재료집계";#N/A,#N/A,TRUE,"단위량"}</definedName>
    <definedName name="직매54P" localSheetId="2" hidden="1">{#N/A,#N/A,TRUE,"토적및재료집계";#N/A,#N/A,TRUE,"토적및재료집계";#N/A,#N/A,TRUE,"단위량"}</definedName>
    <definedName name="직매54P" localSheetId="1" hidden="1">{#N/A,#N/A,TRUE,"토적및재료집계";#N/A,#N/A,TRUE,"토적및재료집계";#N/A,#N/A,TRUE,"단위량"}</definedName>
    <definedName name="직매54P" hidden="1">{#N/A,#N/A,TRUE,"토적및재료집계";#N/A,#N/A,TRUE,"토적및재료집계";#N/A,#N/A,TRUE,"단위량"}</definedName>
    <definedName name="직매54P_1" hidden="1">{#N/A,#N/A,TRUE,"토적및재료집계";#N/A,#N/A,TRUE,"토적및재료집계";#N/A,#N/A,TRUE,"단위량"}</definedName>
    <definedName name="직매54P_2" hidden="1">{#N/A,#N/A,TRUE,"토적및재료집계";#N/A,#N/A,TRUE,"토적및재료집계";#N/A,#N/A,TRUE,"단위량"}</definedName>
    <definedName name="직매54P_3" hidden="1">{#N/A,#N/A,TRUE,"토적및재료집계";#N/A,#N/A,TRUE,"토적및재료집계";#N/A,#N/A,TRUE,"단위량"}</definedName>
    <definedName name="직영">[227]익산!$69:$69</definedName>
    <definedName name="직영노임">[227]익산!$52:$52</definedName>
    <definedName name="직영비">'[226]2공구산출내역'!#REF!</definedName>
    <definedName name="직원투입계획">#REF!</definedName>
    <definedName name="직인">#REF!</definedName>
    <definedName name="직인1">#REF!</definedName>
    <definedName name="직재" hidden="1">{"'용역비'!$A$4:$C$8"}</definedName>
    <definedName name="직접경비">#REF!</definedName>
    <definedName name="직접경비1" hidden="1">{"'용역비'!$A$4:$C$8"}</definedName>
    <definedName name="직접노무비">[224]일위대가표!#REF!</definedName>
    <definedName name="직접노무비1">[323]일위대가표!#REF!</definedName>
    <definedName name="직접노무비2">[168]일위대가표!#REF!</definedName>
    <definedName name="직접노무비계">[143]총괄서!#REF!</definedName>
    <definedName name="직접인건비">#REF!</definedName>
    <definedName name="직접재료비">[224]일위대가표!#REF!</definedName>
    <definedName name="직접재료비1">[323]일위대가표!#REF!</definedName>
    <definedName name="직접재료비2">[168]일위대가표!#REF!</definedName>
    <definedName name="직종">#REF!</definedName>
    <definedName name="진" hidden="1">{#N/A,#N/A,FALSE,"2~8번"}</definedName>
    <definedName name="진달래">[159]단가!$A$141</definedName>
    <definedName name="진동로라노무비">[90]시설물일위!#REF!</definedName>
    <definedName name="진동롤라경">#REF!</definedName>
    <definedName name="진동롤라경비">[90]시설물일위!#REF!</definedName>
    <definedName name="진동롤라노무">#REF!</definedName>
    <definedName name="진동롤라재료">#REF!</definedName>
    <definedName name="진동롤라재료비">[90]시설물일위!#REF!</definedName>
    <definedName name="진량읍">#REF!</definedName>
    <definedName name="진영">#REF!</definedName>
    <definedName name="집계">[202]집계표!#REF!</definedName>
    <definedName name="집계1">'[189]토공(우물통,기타) '!$M$8:$U$25</definedName>
    <definedName name="집계표">[202]집계표!#REF!</definedName>
    <definedName name="집계표1">#REF!</definedName>
    <definedName name="집계표2">#REF!</definedName>
    <definedName name="집계표3">#REF!</definedName>
    <definedName name="집계표4">#REF!</definedName>
    <definedName name="집계표5">#REF!</definedName>
    <definedName name="집수정">BlankMacro1</definedName>
    <definedName name="집수정_수량산출">#REF!</definedName>
    <definedName name="집수정공수량집계표" hidden="1">{#N/A,#N/A,FALSE,"이정표"}</definedName>
    <definedName name="집수정수량">#REF!</definedName>
    <definedName name="집수정연장산출">#REF!</definedName>
    <definedName name="집수정재료집계">#REF!</definedName>
    <definedName name="집수정토공" hidden="1">[324]날개벽수량표!#REF!</definedName>
    <definedName name="집수정토공집계">#REF!</definedName>
    <definedName name="집집" hidden="1">{#N/A,#N/A,TRUE,"토적및재료집계";#N/A,#N/A,TRUE,"토적및재료집계";#N/A,#N/A,TRUE,"단위량"}</definedName>
    <definedName name="쩝" hidden="1">{#N/A,#N/A,FALSE,"포장2"}</definedName>
    <definedName name="쪽재비">[90]단가!$A$146</definedName>
    <definedName name="쪽재비노">[155]식재!$H$146</definedName>
    <definedName name="쪽재비재">[155]식재!$F$146</definedName>
    <definedName name="ㅊ">#REF!</definedName>
    <definedName name="ㅊ1" hidden="1">{#N/A,#N/A,FALSE,"골재소요량";#N/A,#N/A,FALSE,"골재소요량"}</definedName>
    <definedName name="ㅊ11" hidden="1">{#N/A,#N/A,FALSE,"속도"}</definedName>
    <definedName name="ㅊ12" hidden="1">{#N/A,#N/A,FALSE,"단가표지"}</definedName>
    <definedName name="ㅊ13" hidden="1">{#N/A,#N/A,FALSE,"2~8번"}</definedName>
    <definedName name="ㅊ14" hidden="1">{#N/A,#N/A,FALSE,"단가표지"}</definedName>
    <definedName name="ㅊ15" hidden="1">{#N/A,#N/A,FALSE,"단가표지"}</definedName>
    <definedName name="ㅊ16" hidden="1">{#N/A,#N/A,FALSE,"운반시간"}</definedName>
    <definedName name="ㅊ17" hidden="1">{#N/A,#N/A,FALSE,"단가표지"}</definedName>
    <definedName name="ㅊ18" hidden="1">{#N/A,#N/A,FALSE,"조골재"}</definedName>
    <definedName name="ㅊ19" hidden="1">{#N/A,#N/A,FALSE,"단가표지"}</definedName>
    <definedName name="ㅊ2" hidden="1">{#N/A,#N/A,FALSE,"운반시간"}</definedName>
    <definedName name="ㅊ20" hidden="1">{#N/A,#N/A,FALSE,"표지목차"}</definedName>
    <definedName name="ㅊ21" hidden="1">{#N/A,#N/A,FALSE,"조골재"}</definedName>
    <definedName name="ㅊ22" hidden="1">{#N/A,#N/A,FALSE,"골재소요량";#N/A,#N/A,FALSE,"골재소요량"}</definedName>
    <definedName name="ㅊ23" hidden="1">{#N/A,#N/A,FALSE,"단가표지"}</definedName>
    <definedName name="ㅊ24" hidden="1">{#N/A,#N/A,FALSE,"단가표지"}</definedName>
    <definedName name="ㅊ25" hidden="1">{#N/A,#N/A,FALSE,"혼합골재"}</definedName>
    <definedName name="ㅊ26" hidden="1">{#N/A,#N/A,FALSE,"2~8번"}</definedName>
    <definedName name="ㅊ27" hidden="1">{#N/A,#N/A,FALSE,"조골재"}</definedName>
    <definedName name="ㅊ28" hidden="1">{#N/A,#N/A,FALSE,"운반시간"}</definedName>
    <definedName name="ㅊ29" hidden="1">{#N/A,#N/A,FALSE,"단가표지"}</definedName>
    <definedName name="ㅊ3" hidden="1">{#N/A,#N/A,FALSE,"표지목차"}</definedName>
    <definedName name="ㅊ30" hidden="1">{#N/A,#N/A,FALSE,"단가표지"}</definedName>
    <definedName name="ㅊ31" hidden="1">{#N/A,#N/A,FALSE,"단가표지"}</definedName>
    <definedName name="ㅊ32" hidden="1">{#N/A,#N/A,FALSE,"단가표지"}</definedName>
    <definedName name="ㅊ33" hidden="1">{#N/A,#N/A,FALSE,"표지목차"}</definedName>
    <definedName name="ㅊ34" hidden="1">{#N/A,#N/A,FALSE,"운반시간"}</definedName>
    <definedName name="ㅊ35" hidden="1">{#N/A,#N/A,FALSE,"조골재"}</definedName>
    <definedName name="ㅊ36" hidden="1">{#N/A,#N/A,FALSE,"골재소요량";#N/A,#N/A,FALSE,"골재소요량"}</definedName>
    <definedName name="ㅊ4" hidden="1">{#N/A,#N/A,FALSE,"조골재"}</definedName>
    <definedName name="ㅊ6" hidden="1">{#N/A,#N/A,FALSE,"골재소요량";#N/A,#N/A,FALSE,"골재소요량"}</definedName>
    <definedName name="ㅊ7" hidden="1">{#N/A,#N/A,FALSE,"단가표지"}</definedName>
    <definedName name="ㅊ8" hidden="1">{#N/A,#N/A,FALSE,"단가표지"}</definedName>
    <definedName name="ㅊ9" hidden="1">{#N/A,#N/A,FALSE,"부대1"}</definedName>
    <definedName name="ㅊ99" hidden="1">{#N/A,#N/A,FALSE,"조골재"}</definedName>
    <definedName name="ㅊㅊ">[251]!일위규격매크로</definedName>
    <definedName name="ㅊㅊㅊ" hidden="1">{#N/A,#N/A,FALSE,"운반시간"}</definedName>
    <definedName name="ㅊㅊㅊㅊㅊ" hidden="1">{#N/A,#N/A,FALSE,"단가표지"}</definedName>
    <definedName name="ㅊㅊㅊㅊㅊㅊ" hidden="1">{#N/A,#N/A,FALSE,"조골재"}</definedName>
    <definedName name="ㅊㅊㅊㅊㅊㅊㅊ" hidden="1">{#N/A,#N/A,FALSE,"표지목차"}</definedName>
    <definedName name="ㅊㅌㅊㅊㅊ">BlankMacro1</definedName>
    <definedName name="ㅊㅌㅊㅌ" hidden="1">{#N/A,#N/A,FALSE,"조골재"}</definedName>
    <definedName name="ㅊㅍ" hidden="1">#REF!</definedName>
    <definedName name="ㅊㅍㅊㅍ" hidden="1">{#N/A,#N/A,TRUE,"토적및재료집계";#N/A,#N/A,TRUE,"토적및재료집계";#N/A,#N/A,TRUE,"단위량"}</definedName>
    <definedName name="ㅊㅍㅋㅌㅊㅋ" localSheetId="0" hidden="1">{#N/A,#N/A,FALSE,"운반시간"}</definedName>
    <definedName name="ㅊㅍㅋㅌㅊㅋ" localSheetId="2" hidden="1">{#N/A,#N/A,FALSE,"운반시간"}</definedName>
    <definedName name="ㅊㅍㅋㅌㅊㅋ" localSheetId="1" hidden="1">{#N/A,#N/A,FALSE,"운반시간"}</definedName>
    <definedName name="ㅊㅍㅋㅌㅊㅋ" hidden="1">{#N/A,#N/A,FALSE,"운반시간"}</definedName>
    <definedName name="ㅊㅍㅋㅌㅍㅌ" localSheetId="0" hidden="1">{#N/A,#N/A,FALSE,"혼합골재"}</definedName>
    <definedName name="ㅊㅍㅋㅌㅍㅌ" localSheetId="2" hidden="1">{#N/A,#N/A,FALSE,"혼합골재"}</definedName>
    <definedName name="ㅊㅍㅋㅌㅍㅌ" localSheetId="1" hidden="1">{#N/A,#N/A,FALSE,"혼합골재"}</definedName>
    <definedName name="ㅊㅍㅋㅌㅍㅌ" hidden="1">{#N/A,#N/A,FALSE,"혼합골재"}</definedName>
    <definedName name="ㅊ퓿ㅍ" hidden="1">{#N/A,#N/A,FALSE,"혼합골재"}</definedName>
    <definedName name="ㅊ픁츝ㅊㅍ">#REF!</definedName>
    <definedName name="ㅊ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ㅊ흐ㅗ" hidden="1">{"'용역비'!$A$4:$C$8"}</definedName>
    <definedName name="차" hidden="1">{#N/A,#N/A,FALSE,"견적갑지";#N/A,#N/A,FALSE,"총괄표";#N/A,#N/A,FALSE,"철골공사";#N/A,#N/A,FALSE,"토목공사";#N/A,#N/A,FALSE,"판넬전기공사"}</definedName>
    <definedName name="차_선_도_색__집_계">#REF!</definedName>
    <definedName name="차량SVC" hidden="1">{#N/A,#N/A,FALSE,"UNIT";#N/A,#N/A,FALSE,"UNIT";#N/A,#N/A,FALSE,"계정"}</definedName>
    <definedName name="차막이고">#REF!</definedName>
    <definedName name="차상설비" hidden="1">{#N/A,#N/A,FALSE,"명세표"}</definedName>
    <definedName name="차선도색" hidden="1">{"'산출근거'!$B$4:$D$8"}</definedName>
    <definedName name="차선도색설치현황1">[324]데리네이타현황!$A$4,[324]데리네이타현황!$A$2,[324]데리네이타현황!$A$1,[324]데리네이타현황!$A$279,[324]데리네이타현황!$A:$A</definedName>
    <definedName name="차선도색중앙선수량">#REF!</definedName>
    <definedName name="차선도색직각주차수량">#REF!</definedName>
    <definedName name="차선도색집계">#REF!</definedName>
    <definedName name="차선도색평행주차수량">#REF!</definedName>
    <definedName name="차수벽높이">#REF!</definedName>
    <definedName name="차수벽두께">#REF!</definedName>
    <definedName name="차집관거단가">[264]공비대비!#REF!</definedName>
    <definedName name="차집관로" hidden="1">{#N/A,#N/A,FALSE,"신청통보";#N/A,#N/A,FALSE,"기성확인서";#N/A,#N/A,FALSE,"기성내역서"}</definedName>
    <definedName name="차차" hidden="1">[325]조명시설!#REF!</definedName>
    <definedName name="착공년">#N/A</definedName>
    <definedName name="착공월">#N/A</definedName>
    <definedName name="찰샇기" hidden="1">#REF!</definedName>
    <definedName name="참" hidden="1">{#N/A,#N/A,FALSE,"이정표"}</definedName>
    <definedName name="참고" hidden="1">{#N/A,#N/A,FALSE,"구조2"}</definedName>
    <definedName name="참고용">#REF!</definedName>
    <definedName name="창포노">[155]식재!$H$185</definedName>
    <definedName name="창포재">[155]식재!$F$185</definedName>
    <definedName name="창호철물">[148]지급자재!#REF!</definedName>
    <definedName name="책임">[302]인구!$G$17</definedName>
    <definedName name="책임연">#REF!</definedName>
    <definedName name="책임연구원">#REF!</definedName>
    <definedName name="책임연구원공정">#REF!</definedName>
    <definedName name="처" hidden="1">{#N/A,#N/A,FALSE,"구조1"}</definedName>
    <definedName name="척산교대2" hidden="1">{#N/A,#N/A,FALSE,"단면 제원"}</definedName>
    <definedName name="천공간격">#REF!</definedName>
    <definedName name="천공길이">#REF!</definedName>
    <definedName name="천안토공_토공_List">'[326]토공 total'!#REF!</definedName>
    <definedName name="철">#REF!</definedName>
    <definedName name="철_13">#REF!</definedName>
    <definedName name="철_16">#REF!</definedName>
    <definedName name="철_999">[156]수량산출!#REF!</definedName>
    <definedName name="철_총">#REF!</definedName>
    <definedName name="철거2">BlankMacro1</definedName>
    <definedName name="철거폭_m">#REF!</definedName>
    <definedName name="철골공">#REF!</definedName>
    <definedName name="철공">[90]단가!$A$19</definedName>
    <definedName name="철근">#REF!</definedName>
    <definedName name="철근1.51.5">#REF!</definedName>
    <definedName name="철근22015">#REF!</definedName>
    <definedName name="철근22515">#REF!</definedName>
    <definedName name="철근가공조립">#REF!</definedName>
    <definedName name="철근공">#REF!</definedName>
    <definedName name="철근노">#REF!</definedName>
    <definedName name="철근단면적">#REF!</definedName>
    <definedName name="철근량" hidden="1">{#N/A,#N/A,FALSE,"전력간선"}</definedName>
    <definedName name="철근량_1" hidden="1">{#N/A,#N/A,FALSE,"전력간선"}</definedName>
    <definedName name="철근량_2" hidden="1">{#N/A,#N/A,FALSE,"전력간선"}</definedName>
    <definedName name="철근량_3" hidden="1">{#N/A,#N/A,FALSE,"전력간선"}</definedName>
    <definedName name="철근용접노무">#REF!</definedName>
    <definedName name="철근용접재료">#REF!</definedName>
    <definedName name="철근운반" hidden="1">{#N/A,#N/A,FALSE,"포장단가"}</definedName>
    <definedName name="철근자재">'[223]자  재'!#REF!</definedName>
    <definedName name="철근재">#REF!</definedName>
    <definedName name="철근직경D13">#REF!</definedName>
    <definedName name="철근직경D16_25">#REF!</definedName>
    <definedName name="철근직경D29_35">#REF!</definedName>
    <definedName name="철근총괄1" hidden="1">{#N/A,#N/A,FALSE,"표지목차"}</definedName>
    <definedName name="철근항복응력">'[313]#REF'!$G$144</definedName>
    <definedName name="철선8">[159]단가!$A$11</definedName>
    <definedName name="철콘">#REF!</definedName>
    <definedName name="철콘부대외" hidden="1">{#N/A,#N/A,FALSE,"Sheet1"}</definedName>
    <definedName name="청단">[90]단가!$A$122</definedName>
    <definedName name="청마총괄">[327]직노!#REF!</definedName>
    <definedName name="청천200">'[328]200'!#REF!</definedName>
    <definedName name="체크아웃시스템" hidden="1">{#N/A,#N/A,FALSE,"견적갑지";#N/A,#N/A,FALSE,"총괄표";#N/A,#N/A,FALSE,"철골공사";#N/A,#N/A,FALSE,"토목공사";#N/A,#N/A,FALSE,"판넬전기공사"}</definedName>
    <definedName name="쳐ㅑ"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초">#REF!</definedName>
    <definedName name="초급">[171]상세!$G$26</definedName>
    <definedName name="초급기능">#REF!</definedName>
    <definedName name="초급기능사">#REF!</definedName>
    <definedName name="초급기술사">#REF!</definedName>
    <definedName name="초급기술자">#REF!</definedName>
    <definedName name="초급도화">#REF!</definedName>
    <definedName name="초급엔지니어링">#REF!</definedName>
    <definedName name="초급지도제작">#REF!</definedName>
    <definedName name="초급측량">#REF!</definedName>
    <definedName name="초급항공사진">#REF!</definedName>
    <definedName name="초능">#REF!</definedName>
    <definedName name="초술">#REF!</definedName>
    <definedName name="초초급엔지니어링">[329]항공측량노임단가!#REF!</definedName>
    <definedName name="총공" hidden="1">{#N/A,#N/A,FALSE,"운반시간"}</definedName>
    <definedName name="총공사비">[131]예산명세서!$J$81</definedName>
    <definedName name="총공사비2" hidden="1">{#N/A,#N/A,FALSE,"전력간선"}</definedName>
    <definedName name="총공사비2_1" hidden="1">{#N/A,#N/A,FALSE,"전력간선"}</definedName>
    <definedName name="총공사비2_2" hidden="1">{#N/A,#N/A,FALSE,"전력간선"}</definedName>
    <definedName name="총공사비2_3" hidden="1">{#N/A,#N/A,FALSE,"전력간선"}</definedName>
    <definedName name="총과2" hidden="1">{"'을'!$A$1:$Z$93"}</definedName>
    <definedName name="총괄1" hidden="1">{"'단계별시설공사비'!$A$3:$K$51"}</definedName>
    <definedName name="총괄제출2차" hidden="1">#REF!</definedName>
    <definedName name="총괄집계" hidden="1">#REF!</definedName>
    <definedName name="총괄집계표">[330]내역서!$A$101:$F$102</definedName>
    <definedName name="총괄표" hidden="1">#REF!</definedName>
    <definedName name="총괄표11" hidden="1">{#N/A,#N/A,FALSE,"배수2"}</definedName>
    <definedName name="총괄표당초" hidden="1">{#N/A,#N/A,FALSE,"부대2"}</definedName>
    <definedName name="총높이">'[185]토사(PE)'!#REF!</definedName>
    <definedName name="총용역비">'[39]내역서 '!#REF!</definedName>
    <definedName name="총원가">#REF!</definedName>
    <definedName name="총체수량.XLS">'[331]수량산출서 갑지'!#REF!</definedName>
    <definedName name="총폭">#REF!</definedName>
    <definedName name="촤" hidden="1">{"SJ - 기본 보기",#N/A,FALSE,"공사별 외주견적"}</definedName>
    <definedName name="촤_1" hidden="1">{"SJ - 기본 보기",#N/A,FALSE,"공사별 외주견적"}</definedName>
    <definedName name="촤_2" hidden="1">{"SJ - 기본 보기",#N/A,FALSE,"공사별 외주견적"}</definedName>
    <definedName name="촤_3" hidden="1">{"SJ - 기본 보기",#N/A,FALSE,"공사별 외주견적"}</definedName>
    <definedName name="촬영기계경비">#REF!</definedName>
    <definedName name="촬영사">#REF!</definedName>
    <definedName name="최이갑">[158]날개벽!$W$25</definedName>
    <definedName name="추산산서2" hidden="1">{#N/A,#N/A,FALSE,"견적갑지";#N/A,#N/A,FALSE,"총괄표";#N/A,#N/A,FALSE,"철골공사";#N/A,#N/A,FALSE,"토목공사";#N/A,#N/A,FALSE,"판넬전기공사"}</definedName>
    <definedName name="추정" hidden="1">{#N/A,#N/A,FALSE,"포장2"}</definedName>
    <definedName name="축수산장설비" hidden="1">{#N/A,#N/A,FALSE,"견적갑지";#N/A,#N/A,FALSE,"총괄표";#N/A,#N/A,FALSE,"철골공사";#N/A,#N/A,FALSE,"토목공사";#N/A,#N/A,FALSE,"판넬전기공사"}</definedName>
    <definedName name="축척작업량">#REF!</definedName>
    <definedName name="충돌2" hidden="1">{#N/A,#N/A,FALSE,"배수1"}</definedName>
    <definedName name="충동" hidden="1">#REF!</definedName>
    <definedName name="충무로" hidden="1">{"'제10장(표)'!$A$5:$L$10"}</definedName>
    <definedName name="충주" hidden="1">[332]입찰보고!#REF!</definedName>
    <definedName name="취입보집계" hidden="1">{#N/A,#N/A,FALSE,"2~8번"}</definedName>
    <definedName name="측_구_공_수_량_집_계">#REF!</definedName>
    <definedName name="측고능">#REF!</definedName>
    <definedName name="측고술">#REF!</definedName>
    <definedName name="측구">#REF!</definedName>
    <definedName name="측구공_개소별명세_제목">#REF!</definedName>
    <definedName name="측구공개소별명세">#REF!</definedName>
    <definedName name="측량">'[127]3.골재원검토의견서 갑지'!#REF!</definedName>
    <definedName name="측량고급">#REF!</definedName>
    <definedName name="측량중급">#REF!</definedName>
    <definedName name="측량초급">#REF!</definedName>
    <definedName name="측부">#REF!</definedName>
    <definedName name="측점">#REF!</definedName>
    <definedName name="측정업무">[178]직접인건비!#REF!</definedName>
    <definedName name="측중능">#REF!</definedName>
    <definedName name="측중술">#REF!</definedName>
    <definedName name="측초능">#REF!</definedName>
    <definedName name="측초술">#REF!</definedName>
    <definedName name="측특술">#REF!</definedName>
    <definedName name="층층">[90]단가!$A$123</definedName>
    <definedName name="치수표">'[173]-치수표(곡선부)'!$A$1:$N$28</definedName>
    <definedName name="치장벽돌공">'[160]99노임기준'!#REF!</definedName>
    <definedName name="ㅋ" hidden="1">{#N/A,#N/A,FALSE,"단가표지"}</definedName>
    <definedName name="ㅋ248">#REF!</definedName>
    <definedName name="ㅋㅁ" hidden="1">{#N/A,#N/A,FALSE,"명세표"}</definedName>
    <definedName name="ㅋ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ㅇㅁㄴㅇㅁㅇ">'[333]SLAB"1"'!#REF!</definedName>
    <definedName name="ㅋㅇㅌㅅ"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 hidden="1">{#N/A,#N/A,FALSE,"단가표지"}</definedName>
    <definedName name="ㅋㅋ1" hidden="1">{#N/A,#N/A,FALSE,"표지목차"}</definedName>
    <definedName name="ㅋㅋ10" hidden="1">{#N/A,#N/A,FALSE,"단가표지"}</definedName>
    <definedName name="ㅋㅋ11" hidden="1">{#N/A,#N/A,FALSE,"포장2"}</definedName>
    <definedName name="ㅋㅋ2" hidden="1">{#N/A,#N/A,FALSE,"혼합골재"}</definedName>
    <definedName name="ㅋㅋ3" hidden="1">{#N/A,#N/A,FALSE,"운반시간"}</definedName>
    <definedName name="ㅋㅋ4" hidden="1">{#N/A,#N/A,FALSE,"골재소요량";#N/A,#N/A,FALSE,"골재소요량"}</definedName>
    <definedName name="ㅋㅋ5" hidden="1">{#N/A,#N/A,FALSE,"단가표지"}</definedName>
    <definedName name="ㅋㅋ6" hidden="1">{#N/A,#N/A,FALSE,"운반시간"}</definedName>
    <definedName name="ㅋㅋ7" hidden="1">{#N/A,#N/A,FALSE,"표지목차"}</definedName>
    <definedName name="ㅋㅋ8" hidden="1">{#N/A,#N/A,FALSE,"혼합골재"}</definedName>
    <definedName name="ㅋㅋ9" hidden="1">{#N/A,#N/A,FALSE,"단가표지"}</definedName>
    <definedName name="ㅋㅋㅋ" localSheetId="0" hidden="1">{#N/A,#N/A,FALSE,"전력간선"}</definedName>
    <definedName name="ㅋㅋㅋ" localSheetId="2" hidden="1">{#N/A,#N/A,FALSE,"전력간선"}</definedName>
    <definedName name="ㅋㅋㅋ" localSheetId="1" hidden="1">{#N/A,#N/A,FALSE,"전력간선"}</definedName>
    <definedName name="ㅋㅋㅋ" hidden="1">{#N/A,#N/A,FALSE,"전력간선"}</definedName>
    <definedName name="ㅋㅋㅋㅋㅋㅋ" hidden="1">{#N/A,#N/A,FALSE,"골재소요량";#N/A,#N/A,FALSE,"골재소요량"}</definedName>
    <definedName name="ㅋㅋㅋㅋㅋㅋㅋㅋㅋㅋㅋ" hidden="1">{#N/A,#N/A,FALSE,"포장단가"}</definedName>
    <definedName name="ㅋㅌ" hidden="1">{"'용역비'!$A$4:$C$8"}</definedName>
    <definedName name="ㅋㅌㅋㅌ" hidden="1">{#N/A,#N/A,FALSE,"단가표지"}</definedName>
    <definedName name="ㅋㅍㄴ" hidden="1">#REF!</definedName>
    <definedName name="카">#REF!</definedName>
    <definedName name="카5">[334]자료입력!$B$12</definedName>
    <definedName name="카6">[334]자료입력!$B$9</definedName>
    <definedName name="카7">[131]자료입력!$B$14</definedName>
    <definedName name="카카" hidden="1">{"'용역비'!$A$4:$C$8"}</definedName>
    <definedName name="칼라샌드블록수량">#REF!</definedName>
    <definedName name="케이블간지" localSheetId="0" hidden="1">{#N/A,#N/A,TRUE,"토적및재료집계";#N/A,#N/A,TRUE,"토적및재료집계";#N/A,#N/A,TRUE,"단위량"}</definedName>
    <definedName name="케이블간지" localSheetId="2" hidden="1">{#N/A,#N/A,TRUE,"토적및재료집계";#N/A,#N/A,TRUE,"토적및재료집계";#N/A,#N/A,TRUE,"단위량"}</definedName>
    <definedName name="케이블간지" localSheetId="1" hidden="1">{#N/A,#N/A,TRUE,"토적및재료집계";#N/A,#N/A,TRUE,"토적및재료집계";#N/A,#N/A,TRUE,"단위량"}</definedName>
    <definedName name="케이블간지" hidden="1">{#N/A,#N/A,TRUE,"토적및재료집계";#N/A,#N/A,TRUE,"토적및재료집계";#N/A,#N/A,TRUE,"단위량"}</definedName>
    <definedName name="케이블간지_1" hidden="1">{#N/A,#N/A,TRUE,"토적및재료집계";#N/A,#N/A,TRUE,"토적및재료집계";#N/A,#N/A,TRUE,"단위량"}</definedName>
    <definedName name="케이블간지_2" hidden="1">{#N/A,#N/A,TRUE,"토적및재료집계";#N/A,#N/A,TRUE,"토적및재료집계";#N/A,#N/A,TRUE,"단위량"}</definedName>
    <definedName name="케이블간지_3" hidden="1">{#N/A,#N/A,TRUE,"토적및재료집계";#N/A,#N/A,TRUE,"토적및재료집계";#N/A,#N/A,TRUE,"단위량"}</definedName>
    <definedName name="코1" hidden="1">{#N/A,#N/A,FALSE,"운반시간"}</definedName>
    <definedName name="코10" hidden="1">{#N/A,#N/A,FALSE,"2~8번"}</definedName>
    <definedName name="코11" hidden="1">{#N/A,#N/A,FALSE,"토공2"}</definedName>
    <definedName name="코12" hidden="1">{#N/A,#N/A,FALSE,"혼합골재"}</definedName>
    <definedName name="코13" hidden="1">{#N/A,#N/A,FALSE,"단가표지"}</definedName>
    <definedName name="코14" hidden="1">{#N/A,#N/A,FALSE,"운반시간"}</definedName>
    <definedName name="코15" hidden="1">{#N/A,#N/A,FALSE,"표지목차"}</definedName>
    <definedName name="코16" hidden="1">{#N/A,#N/A,FALSE,"단가표지"}</definedName>
    <definedName name="코17" hidden="1">{#N/A,#N/A,FALSE,"조골재"}</definedName>
    <definedName name="코2" hidden="1">{#N/A,#N/A,FALSE,"골재소요량";#N/A,#N/A,FALSE,"골재소요량"}</definedName>
    <definedName name="코3" hidden="1">{#N/A,#N/A,FALSE,"운반시간"}</definedName>
    <definedName name="코4" hidden="1">{#N/A,#N/A,FALSE,"골재소요량";#N/A,#N/A,FALSE,"골재소요량"}</definedName>
    <definedName name="코5" hidden="1">{#N/A,#N/A,FALSE,"단가표지"}</definedName>
    <definedName name="코6" hidden="1">{#N/A,#N/A,FALSE,"단가표지"}</definedName>
    <definedName name="코7" hidden="1">{#N/A,#N/A,FALSE,"조골재"}</definedName>
    <definedName name="코8" hidden="1">{#N/A,#N/A,FALSE,"조골재"}</definedName>
    <definedName name="코9" hidden="1">{#N/A,#N/A,FALSE,"단가표지"}</definedName>
    <definedName name="코SKEW">#REF!</definedName>
    <definedName name="코디">[309]현장조사!$J$51</definedName>
    <definedName name="코딩">[310]현장조사!$J$51</definedName>
    <definedName name="코사">#REF!</definedName>
    <definedName name="코핑높이">#REF!</definedName>
    <definedName name="코핑상단">#REF!</definedName>
    <definedName name="코핑폭">#REF!</definedName>
    <definedName name="코핑하단">#REF!</definedName>
    <definedName name="코핑헌치">#REF!</definedName>
    <definedName name="콘">'[335]입력자료(노무비)'!#REF!</definedName>
    <definedName name="콘_크_리_트_진_동_기">#REF!</definedName>
    <definedName name="콘노">#REF!</definedName>
    <definedName name="콘단면적">#REF!</definedName>
    <definedName name="콘재">#REF!</definedName>
    <definedName name="콘크리트">#REF!</definedName>
    <definedName name="콘크리트_구입">#REF!</definedName>
    <definedName name="콘크리트_생산">#REF!</definedName>
    <definedName name="콘크리트_재료량산출">#REF!</definedName>
    <definedName name="콘크리트_타설">#REF!</definedName>
    <definedName name="콘크리트2" hidden="1">#REF!</definedName>
    <definedName name="콘크리트경계석">[90]단가!$A$69</definedName>
    <definedName name="콘크리트공">'[335]입력자료(노무비)'!#REF!</definedName>
    <definedName name="콘크리트공칭강도">'[313]#REF'!$G$132</definedName>
    <definedName name="콘크리트측구연장">#REF!</definedName>
    <definedName name="콘크리트타석">[205]설계기준!#REF!</definedName>
    <definedName name="콘크리트타설">[205]설계기준!#REF!</definedName>
    <definedName name="콘크리트포장">#REF!</definedName>
    <definedName name="콘크측구재료집계">#REF!</definedName>
    <definedName name="콘탄성계수">#REF!</definedName>
    <definedName name="콤팩터경비">#REF!</definedName>
    <definedName name="콤팩터노무비">#REF!</definedName>
    <definedName name="콤팩터재료비">#REF!</definedName>
    <definedName name="크리프계수">#REF!</definedName>
    <definedName name="ㅌ" hidden="1">{#N/A,#N/A,FALSE,"골재소요량";#N/A,#N/A,FALSE,"골재소요량"}</definedName>
    <definedName name="ㅌ1" hidden="1">{#N/A,#N/A,FALSE,"배수1"}</definedName>
    <definedName name="ㅌ2" hidden="1">{#N/A,#N/A,FALSE,"운반시간"}</definedName>
    <definedName name="ㅌ3" hidden="1">{#N/A,#N/A,FALSE,"단가표지"}</definedName>
    <definedName name="ㅌ4" hidden="1">{#N/A,#N/A,FALSE,"이정표"}</definedName>
    <definedName name="ㅌ5" hidden="1">{#N/A,#N/A,FALSE,"단가표지"}</definedName>
    <definedName name="ㅌ6" hidden="1">{#N/A,#N/A,FALSE,"단가표지"}</definedName>
    <definedName name="ㅌ7" hidden="1">{#N/A,#N/A,FALSE,"운반시간"}</definedName>
    <definedName name="ㅌㄹ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ㄹㅇㅎ" hidden="1">{#N/A,#N/A,FALSE,"현장 NCR 분석";#N/A,#N/A,FALSE,"현장품질감사";#N/A,#N/A,FALSE,"현장품질감사"}</definedName>
    <definedName name="ㅌ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ㅌ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ㅌㅊㅌㅊ" hidden="1">{#N/A,#N/A,FALSE,"단가표지"}</definedName>
    <definedName name="ㅌㅋㅌㅋ" hidden="1">{#N/A,#N/A,FALSE,"표지목차"}</definedName>
    <definedName name="ㅌㅌ" hidden="1">{"'제10장(표)'!$A$5:$L$10"}</definedName>
    <definedName name="ㅌㅌ_1" hidden="1">{"'제10장(표)'!$A$5:$L$10"}</definedName>
    <definedName name="ㅌㅌ_2" hidden="1">{"'제10장(표)'!$A$5:$L$10"}</definedName>
    <definedName name="ㅌㅌ_3" hidden="1">{"'제10장(표)'!$A$5:$L$10"}</definedName>
    <definedName name="ㅌㅌㅌ">BLCH</definedName>
    <definedName name="ㅌㅌㅌㅌ" hidden="1">{#N/A,#N/A,FALSE,"2~8번"}</definedName>
    <definedName name="ㅌㅌㅌㅌㅌ" hidden="1">{#N/A,#N/A,FALSE,"골재소요량";#N/A,#N/A,FALSE,"골재소요량"}</definedName>
    <definedName name="ㅌㅌㅌㅌㅌㅌ" hidden="1">{#N/A,#N/A,FALSE,"조골재"}</definedName>
    <definedName name="ㅌㅍㅁㄴㅋ" hidden="1">'[234]N賃率-職'!$I$5:$I$30</definedName>
    <definedName name="ㅌㅍ츛ㅌ" localSheetId="0" hidden="1">{#N/A,#N/A,FALSE,"운반시간"}</definedName>
    <definedName name="ㅌㅍ츛ㅌ" localSheetId="2" hidden="1">{#N/A,#N/A,FALSE,"운반시간"}</definedName>
    <definedName name="ㅌㅍ츛ㅌ" localSheetId="1" hidden="1">{#N/A,#N/A,FALSE,"운반시간"}</definedName>
    <definedName name="ㅌㅍ츛ㅌ" hidden="1">{#N/A,#N/A,FALSE,"운반시간"}</definedName>
    <definedName name="타" hidden="1">{#N/A,#N/A,FALSE,"견적갑지";#N/A,#N/A,FALSE,"총괄표";#N/A,#N/A,FALSE,"철골공사";#N/A,#N/A,FALSE,"토목공사";#N/A,#N/A,FALSE,"판넬전기공사"}</definedName>
    <definedName name="타1">[334]자료입력!$B$5</definedName>
    <definedName name="타견적" hidden="1">[297]수량산출!$A$1:$A$8282</definedName>
    <definedName name="타이어경">#REF!</definedName>
    <definedName name="타이어노무">#REF!</definedName>
    <definedName name="타이어재료">#REF!</definedName>
    <definedName name="타이틀">#REF!</definedName>
    <definedName name="타이ㅏㄹ">[148]지급자재!#REF!</definedName>
    <definedName name="타일">[148]지급자재!#REF!</definedName>
    <definedName name="타일공">[90]단가!$A$25</definedName>
    <definedName name="탄성10다">#REF!</definedName>
    <definedName name="탄성8다">#REF!</definedName>
    <definedName name="탄성계수">#REF!</definedName>
    <definedName name="탄성계수비">#REF!</definedName>
    <definedName name="탄성고무받침">#REF!</definedName>
    <definedName name="탄성받침_스페리칼">#REF!</definedName>
    <definedName name="태산목10노무">#REF!</definedName>
    <definedName name="태산목10재료">#REF!</definedName>
    <definedName name="태산목12노무">#REF!</definedName>
    <definedName name="태산목12재료">#REF!</definedName>
    <definedName name="태영" hidden="1">{#N/A,#N/A,FALSE,"골재소요량";#N/A,#N/A,FALSE,"골재소요량"}</definedName>
    <definedName name="태영지급" hidden="1">{#N/A,#N/A,FALSE,"부대1"}</definedName>
    <definedName name="택코팅">#REF!</definedName>
    <definedName name="터_높">#REF!</definedName>
    <definedName name="터_폭">#REF!</definedName>
    <definedName name="터파기">#REF!</definedName>
    <definedName name="터파기2">[155]시설물!#REF!</definedName>
    <definedName name="터파기경">[160]일위대가!#REF!</definedName>
    <definedName name="터파기노">[160]일위대가!#REF!</definedName>
    <definedName name="터파기리핑">#REF!</definedName>
    <definedName name="터파기발파암">#REF!</definedName>
    <definedName name="터파기재">[160]일위대가!#REF!</definedName>
    <definedName name="터파기토사">#REF!</definedName>
    <definedName name="테B10">[147]단가결정!$B$420</definedName>
    <definedName name="테B12">[147]단가결정!$B$419</definedName>
    <definedName name="테B20">[147]단가결정!$B$417</definedName>
    <definedName name="테B6">[147]단가결정!$B$423</definedName>
    <definedName name="테B8">[147]단가결정!$B$421</definedName>
    <definedName name="테H1.5">[147]단가결정!$B$398</definedName>
    <definedName name="테H2.0">[147]단가결정!$B$396</definedName>
    <definedName name="테H2.5">[147]단가결정!$B$395</definedName>
    <definedName name="테H3.0">[147]단가결정!$B$394</definedName>
    <definedName name="테H3.5">[147]단가결정!$B$393</definedName>
    <definedName name="테R10">[147]단가결정!$B$407</definedName>
    <definedName name="테R12">[147]단가결정!$B$406</definedName>
    <definedName name="테R15">[147]단가결정!$B$405</definedName>
    <definedName name="테R4">[147]단가결정!$B$412</definedName>
    <definedName name="테R5">[147]단가결정!$B$411</definedName>
    <definedName name="테R6">[147]단가결정!$B$410</definedName>
    <definedName name="테R8">[147]단가결정!$B$408</definedName>
    <definedName name="테관0.4">[147]단가결정!$B$438</definedName>
    <definedName name="테관0.5">[147]단가결정!$B$437</definedName>
    <definedName name="테관0.6">[147]단가결정!$B$436</definedName>
    <definedName name="테관1.0">[147]단가결정!$B$434</definedName>
    <definedName name="테관1.2">[147]단가결정!$B$433</definedName>
    <definedName name="테관1.5">[147]단가결정!$B$431</definedName>
    <definedName name="테관2.0">[147]단가결정!$B$429</definedName>
    <definedName name="테스크" localSheetId="0" hidden="1">{#N/A,#N/A,FALSE,"단가표지"}</definedName>
    <definedName name="테스크" localSheetId="2" hidden="1">{#N/A,#N/A,FALSE,"단가표지"}</definedName>
    <definedName name="테스크" localSheetId="1" hidden="1">{#N/A,#N/A,FALSE,"단가표지"}</definedName>
    <definedName name="테스크" hidden="1">{#N/A,#N/A,FALSE,"단가표지"}</definedName>
    <definedName name="테스트" hidden="1">#REF!</definedName>
    <definedName name="테지">[147]단가결정!$B$441</definedName>
    <definedName name="템11">BlankMacro1</definedName>
    <definedName name="템111">BlankMacro1</definedName>
    <definedName name="템13">BlankMacro1</definedName>
    <definedName name="템14">BlankMacro1</definedName>
    <definedName name="템15">BlankMacro1</definedName>
    <definedName name="템16">BlankMacro1</definedName>
    <definedName name="템2">BlankMacro1</definedName>
    <definedName name="템222">BlankMacro1</definedName>
    <definedName name="템3">BlankMacro1</definedName>
    <definedName name="템333">BlankMacro1</definedName>
    <definedName name="템4">BlankMacro1</definedName>
    <definedName name="템4444">BlankMacro1</definedName>
    <definedName name="템5">BlankMacro1</definedName>
    <definedName name="템5555">BlankMacro1</definedName>
    <definedName name="템6">BlankMacro1</definedName>
    <definedName name="템66666">BlankMacro1</definedName>
    <definedName name="템이1">BlankMacro1</definedName>
    <definedName name="템플리트모듈1">BlankMacro1</definedName>
    <definedName name="템플리트모듈10">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 hidden="1">#REF!</definedName>
    <definedName name="토_공_수_량__산_출_근_거">#REF!</definedName>
    <definedName name="토_공_집_계_표">#REF!</definedName>
    <definedName name="토1">#REF!</definedName>
    <definedName name="토3">BlankMacro1</definedName>
    <definedName name="토3333">BlankMacro1</definedName>
    <definedName name="토공" localSheetId="0" hidden="1">{#N/A,#N/A,FALSE,"포장2"}</definedName>
    <definedName name="토공" localSheetId="2" hidden="1">{#N/A,#N/A,FALSE,"포장2"}</definedName>
    <definedName name="토공" localSheetId="1" hidden="1">{#N/A,#N/A,FALSE,"포장2"}</definedName>
    <definedName name="토공">{#N/A,#N/A,FALSE,"포장2"}</definedName>
    <definedName name="토공." hidden="1">{#N/A,#N/A,FALSE,"운반시간"}</definedName>
    <definedName name="토공1" hidden="1">{#N/A,#N/A,FALSE,"토공2"}</definedName>
    <definedName name="토공1_1" hidden="1">{#N/A,#N/A,FALSE,"토공2"}</definedName>
    <definedName name="토공1_2" hidden="1">{#N/A,#N/A,FALSE,"토공2"}</definedName>
    <definedName name="토공1_3" hidden="1">{#N/A,#N/A,FALSE,"토공2"}</definedName>
    <definedName name="토공11" hidden="1">{#N/A,#N/A,FALSE,"포장2"}</definedName>
    <definedName name="토공2" hidden="1">{#N/A,#N/A,FALSE,"구조1"}</definedName>
    <definedName name="토공2_1" hidden="1">{#N/A,#N/A,FALSE,"구조1"}</definedName>
    <definedName name="토공2_2" hidden="1">{#N/A,#N/A,FALSE,"구조1"}</definedName>
    <definedName name="토공2_3" hidden="1">{#N/A,#N/A,FALSE,"구조1"}</definedName>
    <definedName name="토공222" localSheetId="0" hidden="1">{#N/A,#N/A,FALSE,"토공2"}</definedName>
    <definedName name="토공222" localSheetId="2" hidden="1">{#N/A,#N/A,FALSE,"토공2"}</definedName>
    <definedName name="토공222" localSheetId="1" hidden="1">{#N/A,#N/A,FALSE,"토공2"}</definedName>
    <definedName name="토공222" hidden="1">{#N/A,#N/A,FALSE,"토공2"}</definedName>
    <definedName name="토공3" hidden="1">{#N/A,#N/A,FALSE,"토공2"}</definedName>
    <definedName name="토공A25">[17]Sheet1!$A$27</definedName>
    <definedName name="토공계획">[170]!수식입력매크로</definedName>
    <definedName name="토공량계산서57" hidden="1">{#N/A,#N/A,FALSE,"현장 NCR 분석";#N/A,#N/A,FALSE,"현장품질감사";#N/A,#N/A,FALSE,"현장품질감사"}</definedName>
    <definedName name="토공유동">#REF!</definedName>
    <definedName name="토공유동표">#REF!</definedName>
    <definedName name="토공이수" hidden="1">#REF!</definedName>
    <definedName name="토공집계">#REF!</definedName>
    <definedName name="토공총높이">[190]시점교대토공!$N$56</definedName>
    <definedName name="토량계산" hidden="1">{#N/A,#N/A,FALSE,"포장단가"}</definedName>
    <definedName name="토류판">[92]가시설수량!$AE$25</definedName>
    <definedName name="토목" localSheetId="0" hidden="1">{#N/A,#N/A,FALSE,"단가표지"}</definedName>
    <definedName name="토목" localSheetId="2" hidden="1">{#N/A,#N/A,FALSE,"단가표지"}</definedName>
    <definedName name="토목" localSheetId="1" hidden="1">{#N/A,#N/A,FALSE,"단가표지"}</definedName>
    <definedName name="토목" hidden="1">{#N/A,#N/A,FALSE,"단가표지"}</definedName>
    <definedName name="토목견적" hidden="1">{#N/A,#N/A,FALSE,"골재소요량";#N/A,#N/A,FALSE,"골재소요량"}</definedName>
    <definedName name="토목별표">#REF!</definedName>
    <definedName name="토목설계" localSheetId="0" hidden="1">{#N/A,#N/A,FALSE,"골재소요량";#N/A,#N/A,FALSE,"골재소요량"}</definedName>
    <definedName name="토목설계" localSheetId="2" hidden="1">{#N/A,#N/A,FALSE,"골재소요량";#N/A,#N/A,FALSE,"골재소요량"}</definedName>
    <definedName name="토목설계" localSheetId="1" hidden="1">{#N/A,#N/A,FALSE,"골재소요량";#N/A,#N/A,FALSE,"골재소요량"}</definedName>
    <definedName name="토목설계" hidden="1">{#N/A,#N/A,FALSE,"골재소요량";#N/A,#N/A,FALSE,"골재소요량"}</definedName>
    <definedName name="토목설계_1" hidden="1">{#N/A,#N/A,FALSE,"골재소요량";#N/A,#N/A,FALSE,"골재소요량"}</definedName>
    <definedName name="토목설계_2" hidden="1">{#N/A,#N/A,FALSE,"골재소요량";#N/A,#N/A,FALSE,"골재소요량"}</definedName>
    <definedName name="토목설계_3" hidden="1">{#N/A,#N/A,FALSE,"골재소요량";#N/A,#N/A,FALSE,"골재소요량"}</definedName>
    <definedName name="토목실행" hidden="1">{#N/A,#N/A,FALSE,"골재소요량";#N/A,#N/A,FALSE,"골재소요량"}</definedName>
    <definedName name="토목자재">[148]지급자재!#REF!</definedName>
    <definedName name="토사">#REF!</definedName>
    <definedName name="토사1">#REF!</definedName>
    <definedName name="토사2">#REF!</definedName>
    <definedName name="토사3">#REF!</definedName>
    <definedName name="토사자중">710.185</definedName>
    <definedName name="토압계수">#REF!</definedName>
    <definedName name="토양">[178]직접인건비!#REF!</definedName>
    <definedName name="토양질">[178]직접경비산출근거!#REF!</definedName>
    <definedName name="토적">#REF!</definedName>
    <definedName name="토적1공구">#REF!</definedName>
    <definedName name="토적2공구">#REF!</definedName>
    <definedName name="토적계산" hidden="1">[336]Sheet3!#REF!</definedName>
    <definedName name="토적표" hidden="1">#REF!</definedName>
    <definedName name="토적표001" hidden="1">#REF!</definedName>
    <definedName name="토적표01" hidden="1">#REF!</definedName>
    <definedName name="토적표표" hidden="1">#REF!</definedName>
    <definedName name="토질">'[245]4지구단위'!#REF!</definedName>
    <definedName name="토질기술자노임단가" hidden="1">{#N/A,#N/A,FALSE,"골재소요량";#N/A,#N/A,FALSE,"골재소요량"}</definedName>
    <definedName name="토질노임단가" hidden="1">{"SJ - 기본 보기",#N/A,FALSE,"공사별 외주견적"}</definedName>
    <definedName name="토총">#REF!</definedName>
    <definedName name="토피">#REF!</definedName>
    <definedName name="톱">[260]단가!$A$25</definedName>
    <definedName name="톱밥퇴비">#REF!</definedName>
    <definedName name="통괄" hidden="1">{"'단계별시설공사비'!$A$3:$K$51"}</definedName>
    <definedName name="통신비">[227]익산!$21:$21</definedName>
    <definedName name="통영해상" hidden="1">{#N/A,#N/A,FALSE,"포장2"}</definedName>
    <definedName name="통합">[0]!통합</definedName>
    <definedName name="퇴직">#REF!</definedName>
    <definedName name="투3" hidden="1">{#N/A,#N/A,FALSE,"배수2"}</definedName>
    <definedName name="투수콘">[90]단가!$A$63</definedName>
    <definedName name="투찰표" hidden="1">{#N/A,#N/A,FALSE,"부대1"}</definedName>
    <definedName name="특">#REF!</definedName>
    <definedName name="특1호_맨홀">#REF!</definedName>
    <definedName name="특1호_부관">#REF!</definedName>
    <definedName name="특급">[171]상세!$G$23</definedName>
    <definedName name="특급기술사">#REF!</definedName>
    <definedName name="특급기술자">#REF!</definedName>
    <definedName name="특급엔지니어링">#REF!</definedName>
    <definedName name="특급전체">#REF!</definedName>
    <definedName name="특별">44562</definedName>
    <definedName name="특별인부">'[167]1.인건비'!$H$11</definedName>
    <definedName name="특수인부">#REF!</definedName>
    <definedName name="특술">#REF!</definedName>
    <definedName name="특인">#REF!</definedName>
    <definedName name="ㅍ">[56]교각1!#REF!</definedName>
    <definedName name="ㅍ49">#REF!</definedName>
    <definedName name="ㅍㄴㅇㄹ" hidden="1">#REF!</definedName>
    <definedName name="ㅍㅇㄴ" hidden="1">'[125]98수문일위'!$A$1:$P$2004</definedName>
    <definedName name="ㅍ춫" localSheetId="0" hidden="1">{#N/A,#N/A,FALSE,"골재소요량";#N/A,#N/A,FALSE,"골재소요량"}</definedName>
    <definedName name="ㅍ춫" localSheetId="2" hidden="1">{#N/A,#N/A,FALSE,"골재소요량";#N/A,#N/A,FALSE,"골재소요량"}</definedName>
    <definedName name="ㅍ춫" localSheetId="1" hidden="1">{#N/A,#N/A,FALSE,"골재소요량";#N/A,#N/A,FALSE,"골재소요량"}</definedName>
    <definedName name="ㅍ춫" hidden="1">{#N/A,#N/A,FALSE,"골재소요량";#N/A,#N/A,FALSE,"골재소요량"}</definedName>
    <definedName name="ㅍ츝" localSheetId="0" hidden="1">{#N/A,#N/A,FALSE,"표지목차"}</definedName>
    <definedName name="ㅍ츝" localSheetId="2" hidden="1">{#N/A,#N/A,FALSE,"표지목차"}</definedName>
    <definedName name="ㅍ츝" localSheetId="1" hidden="1">{#N/A,#N/A,FALSE,"표지목차"}</definedName>
    <definedName name="ㅍ츝" hidden="1">{#N/A,#N/A,FALSE,"표지목차"}</definedName>
    <definedName name="ㅍㅋㅌㅊㅍㅇㄷ" hidden="1">'[125]98수문일위'!$A$1:$P$2004</definedName>
    <definedName name="ㅍㅍ" localSheetId="0" hidden="1">{#N/A,#N/A,TRUE,"토적및재료집계";#N/A,#N/A,TRUE,"토적및재료집계";#N/A,#N/A,TRUE,"단위량"}</definedName>
    <definedName name="ㅍㅍ" localSheetId="2" hidden="1">{#N/A,#N/A,TRUE,"토적및재료집계";#N/A,#N/A,TRUE,"토적및재료집계";#N/A,#N/A,TRUE,"단위량"}</definedName>
    <definedName name="ㅍㅍ" localSheetId="1" hidden="1">{#N/A,#N/A,TRUE,"토적및재료집계";#N/A,#N/A,TRUE,"토적및재료집계";#N/A,#N/A,TRUE,"단위량"}</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ㅍ" hidden="1">{#N/A,#N/A,FALSE,"표지목차"}</definedName>
    <definedName name="파" hidden="1">{#N/A,#N/A,FALSE,"견적갑지";#N/A,#N/A,FALSE,"총괄표";#N/A,#N/A,FALSE,"철골공사";#N/A,#N/A,FALSE,"토목공사";#N/A,#N/A,FALSE,"판넬전기공사"}</definedName>
    <definedName name="파1">[131]자료입력!$B$5</definedName>
    <definedName name="파5">[131]자료입력!$B$16</definedName>
    <definedName name="파고라"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파고라노">#REF!</definedName>
    <definedName name="파고라재">#REF!</definedName>
    <definedName name="파군재교" hidden="1">{#N/A,#N/A,FALSE,"단면 제원"}</definedName>
    <definedName name="파이1">#REF!</definedName>
    <definedName name="파이2">#REF!</definedName>
    <definedName name="파일" hidden="1">#REF!</definedName>
    <definedName name="파일1간격">0.6</definedName>
    <definedName name="파일간격">1.3</definedName>
    <definedName name="파일공사">#REF!</definedName>
    <definedName name="파일길이">#REF!</definedName>
    <definedName name="파일자재">'[223]자  재'!#REF!</definedName>
    <definedName name="파일종갯수">#REF!</definedName>
    <definedName name="파일횡갯수">#REF!</definedName>
    <definedName name="파카손료">'[167]18.공내수압탄성자연'!#REF!</definedName>
    <definedName name="판석노">#REF!</definedName>
    <definedName name="판석재">#REF!</definedName>
    <definedName name="판재">#REF!</definedName>
    <definedName name="팔" hidden="1">#REF!</definedName>
    <definedName name="팽">[90]단가!$A$125</definedName>
    <definedName name="퍼티">[218]자재단가!$D$61</definedName>
    <definedName name="페기갑지" hidden="1">#REF!</definedName>
    <definedName name="페이지" hidden="1">{"'Firr(선)'!$AS$1:$AY$62","'Firr(사)'!$AS$1:$AY$62","'Firr(회)'!$AS$1:$AY$62","'Firr(선)'!$L$1:$V$62","'Firr(사)'!$L$1:$V$62","'Firr(회)'!$L$1:$V$62"}</definedName>
    <definedName name="편지식">[337]비탈면보호공수량산출!#REF!</definedName>
    <definedName name="평k1">'[162]역T형교대(말뚝기초)'!#REF!</definedName>
    <definedName name="평k2">'[162]역T형교대(말뚝기초)'!#REF!</definedName>
    <definedName name="평k4">'[162]역T형교대(말뚝기초)'!#REF!</definedName>
    <definedName name="평VI1">'[162]역T형교대(말뚝기초)'!#REF!</definedName>
    <definedName name="평VI2">'[162]역T형교대(말뚝기초)'!#REF!</definedName>
    <definedName name="평VI3">'[162]역T형교대(말뚝기초)'!#REF!</definedName>
    <definedName name="평VI4">'[162]역T형교대(말뚝기초)'!#REF!</definedName>
    <definedName name="평vi5">'[162]역T형교대(말뚝기초)'!#REF!</definedName>
    <definedName name="평가항목">[178]직접인건비!#REF!</definedName>
    <definedName name="평균H">#REF!</definedName>
    <definedName name="평면">#REF!</definedName>
    <definedName name="평면도" hidden="1">{#N/A,#N/A,FALSE,"배수1"}</definedName>
    <definedName name="평면선형">#REF!</definedName>
    <definedName name="평면작업계수">#REF!</definedName>
    <definedName name="평면작업량증감계수">#REF!</definedName>
    <definedName name="평면지형계수">#REF!</definedName>
    <definedName name="평면지형증감계수">#REF!</definedName>
    <definedName name="평베타">'[162]역T형교대(말뚝기초)'!#REF!</definedName>
    <definedName name="평의자노">#REF!</definedName>
    <definedName name="평의자재">#REF!</definedName>
    <definedName name="평힌k1">'[162]역T형교대(말뚝기초)'!#REF!</definedName>
    <definedName name="평힌k2">'[162]역T형교대(말뚝기초)'!#REF!</definedName>
    <definedName name="평힌k4">'[162]역T형교대(말뚝기초)'!#REF!</definedName>
    <definedName name="평힌VI1">'[162]역T형교대(말뚝기초)'!#REF!</definedName>
    <definedName name="평힌VI2">'[162]역T형교대(말뚝기초)'!#REF!</definedName>
    <definedName name="평힌VI3">'[162]역T형교대(말뚝기초)'!#REF!</definedName>
    <definedName name="평힌VI4">'[162]역T형교대(말뚝기초)'!#REF!</definedName>
    <definedName name="평힌vi5">'[162]역T형교대(말뚝기초)'!#REF!</definedName>
    <definedName name="폐">BlankMacro1</definedName>
    <definedName name="폐기" hidden="1">#REF!</definedName>
    <definedName name="폐기갑지용" hidden="1">#REF!</definedName>
    <definedName name="폐기물1">[0]!BlankMacro1</definedName>
    <definedName name="폐기물수량산출서" hidden="1">#REF!</definedName>
    <definedName name="폐산근">#REF!</definedName>
    <definedName name="폐추니아">#REF!</definedName>
    <definedName name="포장1" hidden="1">{#N/A,#N/A,FALSE,"포장2"}</definedName>
    <definedName name="포장1_1" hidden="1">{#N/A,#N/A,FALSE,"포장2"}</definedName>
    <definedName name="포장1_2" hidden="1">{#N/A,#N/A,FALSE,"포장2"}</definedName>
    <definedName name="포장1_3" hidden="1">{#N/A,#N/A,FALSE,"포장2"}</definedName>
    <definedName name="포장2">#REF!</definedName>
    <definedName name="포장T">#REF!</definedName>
    <definedName name="포장공">#REF!</definedName>
    <definedName name="포장공A985">[17]Sheet1!$A$994</definedName>
    <definedName name="포장공수량집계표">#REF!</definedName>
    <definedName name="포장공집계">#REF!</definedName>
    <definedName name="포장공집계표">#REF!</definedName>
    <definedName name="포장깨기">[317]!수식입력매크로</definedName>
    <definedName name="포장두께">#REF!</definedName>
    <definedName name="포장집계2">#REF!</definedName>
    <definedName name="포장토적015">#REF!</definedName>
    <definedName name="포장토적02">#REF!</definedName>
    <definedName name="포진" hidden="1">{"'관경확장'!$A$79:$M$98","'관경확장'!$A$54:$M$78"}</definedName>
    <definedName name="포천석노">[155]시설물!#REF!</definedName>
    <definedName name="포천석재">[155]시설물!#REF!</definedName>
    <definedName name="포화">#REF!</definedName>
    <definedName name="폭">#REF!</definedName>
    <definedName name="폭222">#REF!</definedName>
    <definedName name="폭원">#REF!</definedName>
    <definedName name="표고작업량증감계수">#REF!</definedName>
    <definedName name="표고지형증감계수">#REF!</definedName>
    <definedName name="표면보호경비">#REF!</definedName>
    <definedName name="표면보호노무비">#REF!</definedName>
    <definedName name="표면보호재료비">#REF!</definedName>
    <definedName name="표면처리">#REF!</definedName>
    <definedName name="표석">[205]설계기준!#REF!</definedName>
    <definedName name="표오고지형증감계수">#REF!</definedName>
    <definedName name="표준안전관리비">#REF!</definedName>
    <definedName name="표지">#REF!</definedName>
    <definedName name="표지1" hidden="1">{#N/A,#N/A,TRUE,"1";#N/A,#N/A,TRUE,"2";#N/A,#N/A,TRUE,"3";#N/A,#N/A,TRUE,"4";#N/A,#N/A,TRUE,"5";#N/A,#N/A,TRUE,"6";#N/A,#N/A,TRUE,"7"}</definedName>
    <definedName name="표지2">#REF!</definedName>
    <definedName name="표지3" hidden="1">{#N/A,#N/A,FALSE,"전력간선"}</definedName>
    <definedName name="표지5" hidden="1">{#N/A,#N/A,FALSE,"전력간선"}</definedName>
    <definedName name="표지폭" hidden="1">{#N/A,#N/A,FALSE,"표지목차"}</definedName>
    <definedName name="표층t">[208]접속도로1!$AL$1</definedName>
    <definedName name="푸푸옹옹">[237]부대내역!$1:$4</definedName>
    <definedName name="품목">#REF!</definedName>
    <definedName name="품목명">#REF!</definedName>
    <definedName name="품셈공종">[338]품셈TABLE!$C$2:$C$50</definedName>
    <definedName name="품셈단가">[338]품셈TABLE!$D$2:$D$50</definedName>
    <definedName name="풍화암">#REF!</definedName>
    <definedName name="풍화토">#REF!</definedName>
    <definedName name="퓨퓨" hidden="1">{#N/A,#N/A,FALSE,"골재소요량";#N/A,#N/A,FALSE,"골재소요량"}</definedName>
    <definedName name="퓿">'[70] 상부공통집계(총괄)'!$D$33</definedName>
    <definedName name="프로그램작성">#REF!</definedName>
    <definedName name="플라타너스B8">[149]데이타!$E$552</definedName>
    <definedName name="플랜지돌출폭">'[262]4.2유효폭의 계산'!$N$28</definedName>
    <definedName name="플랜지폭">#REF!</definedName>
    <definedName name="플랜트">#REF!</definedName>
    <definedName name="피" hidden="1">{#N/A,#N/A,FALSE,"견적갑지";#N/A,#N/A,FALSE,"총괄표";#N/A,#N/A,FALSE,"철골공사";#N/A,#N/A,FALSE,"토목공사";#N/A,#N/A,FALSE,"판넬전기공사"}</definedName>
    <definedName name="피복두께">#REF!</definedName>
    <definedName name="피어지름">#REF!</definedName>
    <definedName name="필지수">#REF!</definedName>
    <definedName name="ㅎ">#REF!</definedName>
    <definedName name="ㅎ314">#REF!</definedName>
    <definedName name="ㅎ35">#REF!</definedName>
    <definedName name="ㅎ384">#REF!</definedName>
    <definedName name="ㅎ5" hidden="1">{#N/A,#N/A,FALSE,"골재소요량";#N/A,#N/A,FALSE,"골재소요량"}</definedName>
    <definedName name="ㅎㄱ" hidden="1">{"'용역비'!$A$4:$C$8"}</definedName>
    <definedName name="ㅎㄱㄷㅎ" hidden="1">{#N/A,#N/A,FALSE,"골재소요량";#N/A,#N/A,FALSE,"골재소요량"}</definedName>
    <definedName name="ㅎㄱㅎ" hidden="1">{"'용역비'!$A$4:$C$8"}</definedName>
    <definedName name="ㅎㄱㅎㄱㅎㄱㅎ" hidden="1">{"'용역비'!$A$4:$C$8"}</definedName>
    <definedName name="ㅎㄱㅎㅎㄷㄶ" hidden="1">{#N/A,#N/A,FALSE,"골재소요량";#N/A,#N/A,FALSE,"골재소요량"}</definedName>
    <definedName name="ㅎㄴ" localSheetId="0" hidden="1">{#N/A,#N/A,FALSE,"단가표지"}</definedName>
    <definedName name="ㅎㄴ" localSheetId="2" hidden="1">{#N/A,#N/A,FALSE,"단가표지"}</definedName>
    <definedName name="ㅎㄴ" localSheetId="1" hidden="1">{#N/A,#N/A,FALSE,"단가표지"}</definedName>
    <definedName name="ㅎㄴ" hidden="1">{#N/A,#N/A,FALSE,"단가표지"}</definedName>
    <definedName name="ㅎㄴㅇㅁㄹ" hidden="1">'[339]98수문일위'!$A$1:$P$2004</definedName>
    <definedName name="ㅎㄵㅈㅈㅈ">[307]설계예산서!$1:$2</definedName>
    <definedName name="ㅎㄶ" hidden="1">{#N/A,#N/A,FALSE,"속도"}</definedName>
    <definedName name="ㅎㄷㄱ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ㄷ혿">#REF!</definedName>
    <definedName name="ㅎㄹ">#REF!</definedName>
    <definedName name="ㅎㄹㄴ" hidden="1">{#N/A,#N/A,FALSE,"2~8번"}</definedName>
    <definedName name="ㅎㄹㄴㅇ" localSheetId="0" hidden="1">{#N/A,#N/A,FALSE,"단가표지"}</definedName>
    <definedName name="ㅎㄹㄴㅇ" localSheetId="2" hidden="1">{#N/A,#N/A,FALSE,"단가표지"}</definedName>
    <definedName name="ㅎㄹㄴㅇ" localSheetId="1" hidden="1">{#N/A,#N/A,FALSE,"단가표지"}</definedName>
    <definedName name="ㅎㄹㄴㅇ" hidden="1">{#N/A,#N/A,FALSE,"단가표지"}</definedName>
    <definedName name="ㅎㄹㅇ">'[70] 상부공통집계(총괄)'!$H$204</definedName>
    <definedName name="ㅎㄹㅇㄴ" localSheetId="0" hidden="1">{#N/A,#N/A,FALSE,"골재소요량";#N/A,#N/A,FALSE,"골재소요량"}</definedName>
    <definedName name="ㅎㄹㅇㄴ" localSheetId="2" hidden="1">{#N/A,#N/A,FALSE,"골재소요량";#N/A,#N/A,FALSE,"골재소요량"}</definedName>
    <definedName name="ㅎㄹㅇㄴ" localSheetId="1" hidden="1">{#N/A,#N/A,FALSE,"골재소요량";#N/A,#N/A,FALSE,"골재소요량"}</definedName>
    <definedName name="ㅎㄹㅇㄴ" hidden="1">{#N/A,#N/A,FALSE,"골재소요량";#N/A,#N/A,FALSE,"골재소요량"}</definedName>
    <definedName name="ㅎㄹㅇㄹㄴㅇㄴㄹ" hidden="1">{#N/A,#N/A,FALSE,"표지목차"}</definedName>
    <definedName name="ㅎㄹㅇㅀ" hidden="1">{#N/A,#N/A,FALSE,"부대1"}</definedName>
    <definedName name="ㅎㄹㅇㅀㅇㅀ">#REF!</definedName>
    <definedName name="ㅎㄹㅇㅁㅁㅎ" localSheetId="0" hidden="1">{#N/A,#N/A,FALSE,"조골재"}</definedName>
    <definedName name="ㅎㄹㅇㅁㅁㅎ" localSheetId="2" hidden="1">{#N/A,#N/A,FALSE,"조골재"}</definedName>
    <definedName name="ㅎㄹㅇㅁㅁㅎ" localSheetId="1" hidden="1">{#N/A,#N/A,FALSE,"조골재"}</definedName>
    <definedName name="ㅎㄹㅇㅁㅁㅎ" hidden="1">{#N/A,#N/A,FALSE,"조골재"}</definedName>
    <definedName name="ㅎㄹㅇㅁㅎㅁ" localSheetId="0" hidden="1">{#N/A,#N/A,FALSE,"표지목차"}</definedName>
    <definedName name="ㅎㄹㅇㅁㅎㅁ" localSheetId="2" hidden="1">{#N/A,#N/A,FALSE,"표지목차"}</definedName>
    <definedName name="ㅎㄹㅇㅁㅎㅁ" localSheetId="1" hidden="1">{#N/A,#N/A,FALSE,"표지목차"}</definedName>
    <definedName name="ㅎㄹㅇㅁㅎㅁ" hidden="1">{#N/A,#N/A,FALSE,"표지목차"}</definedName>
    <definedName name="ㅎㄹㅇㅎ" localSheetId="0" hidden="1">{#N/A,#N/A,FALSE,"단가표지"}</definedName>
    <definedName name="ㅎㄹㅇㅎ" localSheetId="2" hidden="1">{#N/A,#N/A,FALSE,"단가표지"}</definedName>
    <definedName name="ㅎㄹㅇㅎ" localSheetId="1" hidden="1">{#N/A,#N/A,FALSE,"단가표지"}</definedName>
    <definedName name="ㅎㄹㅇㅎ" hidden="1">{#N/A,#N/A,FALSE,"단가표지"}</definedName>
    <definedName name="ㅎㄹㅇㅎㅇㅀㅇㅎ">#REF!</definedName>
    <definedName name="ㅎㄹㅇㅎㅇㅁㅎ" localSheetId="0" hidden="1">{#N/A,#N/A,FALSE,"운반시간"}</definedName>
    <definedName name="ㅎㄹㅇㅎㅇㅁㅎ" localSheetId="2" hidden="1">{#N/A,#N/A,FALSE,"운반시간"}</definedName>
    <definedName name="ㅎㄹㅇㅎㅇㅁㅎ" localSheetId="1" hidden="1">{#N/A,#N/A,FALSE,"운반시간"}</definedName>
    <definedName name="ㅎㄹㅇㅎㅇㅁㅎ" hidden="1">{#N/A,#N/A,FALSE,"운반시간"}</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로ㅓ" hidden="1">{#N/A,#N/A,FALSE,"운반시간"}</definedName>
    <definedName name="ㅎ류휴ㅠㅎ휴" hidden="1">{#N/A,#N/A,FALSE,"골재소요량";#N/A,#N/A,FALSE,"골재소요량"}</definedName>
    <definedName name="ㅎ류ㅠㅍㅎㅇㅎ" hidden="1">{#N/A,#N/A,FALSE,"골재소요량";#N/A,#N/A,FALSE,"골재소요량"}</definedName>
    <definedName name="ㅎ륜ㅇㄹ" localSheetId="0" hidden="1">{#N/A,#N/A,FALSE,"2~8번"}</definedName>
    <definedName name="ㅎ륜ㅇㄹ" localSheetId="2" hidden="1">{#N/A,#N/A,FALSE,"2~8번"}</definedName>
    <definedName name="ㅎ륜ㅇㄹ" localSheetId="1" hidden="1">{#N/A,#N/A,FALSE,"2~8번"}</definedName>
    <definedName name="ㅎ륜ㅇㄹ" hidden="1">{#N/A,#N/A,FALSE,"2~8번"}</definedName>
    <definedName name="ㅎ률" hidden="1">{#N/A,#N/A,FALSE,"조골재"}</definedName>
    <definedName name="ㅎ르ㅓㅗㅓ" localSheetId="0" hidden="1">{#N/A,#N/A,FALSE,"골재소요량";#N/A,#N/A,FALSE,"골재소요량"}</definedName>
    <definedName name="ㅎ르ㅓㅗㅓ" localSheetId="2" hidden="1">{#N/A,#N/A,FALSE,"골재소요량";#N/A,#N/A,FALSE,"골재소요량"}</definedName>
    <definedName name="ㅎ르ㅓㅗㅓ" localSheetId="1" hidden="1">{#N/A,#N/A,FALSE,"골재소요량";#N/A,#N/A,FALSE,"골재소요량"}</definedName>
    <definedName name="ㅎ르ㅓㅗㅓ" hidden="1">{#N/A,#N/A,FALSE,"골재소요량";#N/A,#N/A,FALSE,"골재소요량"}</definedName>
    <definedName name="ㅎㄻㄹㅇㅎㅇㅁ" localSheetId="0" hidden="1">{#N/A,#N/A,FALSE,"혼합골재"}</definedName>
    <definedName name="ㅎㄻㄹㅇㅎㅇㅁ" localSheetId="2" hidden="1">{#N/A,#N/A,FALSE,"혼합골재"}</definedName>
    <definedName name="ㅎㄻㄹㅇㅎㅇㅁ" localSheetId="1" hidden="1">{#N/A,#N/A,FALSE,"혼합골재"}</definedName>
    <definedName name="ㅎㄻㄹㅇㅎㅇㅁ" hidden="1">{#N/A,#N/A,FALSE,"혼합골재"}</definedName>
    <definedName name="ㅎㄻㅇㅎㅁㅇㅎㅁㅇㅎ" localSheetId="0" hidden="1">{#N/A,#N/A,FALSE,"골재소요량";#N/A,#N/A,FALSE,"골재소요량"}</definedName>
    <definedName name="ㅎㄻㅇㅎㅁㅇㅎㅁㅇㅎ" localSheetId="2" hidden="1">{#N/A,#N/A,FALSE,"골재소요량";#N/A,#N/A,FALSE,"골재소요량"}</definedName>
    <definedName name="ㅎㄻㅇㅎㅁㅇㅎㅁㅇㅎ" localSheetId="1" hidden="1">{#N/A,#N/A,FALSE,"골재소요량";#N/A,#N/A,FALSE,"골재소요량"}</definedName>
    <definedName name="ㅎㄻㅇㅎㅁㅇㅎㅁㅇㅎ" hidden="1">{#N/A,#N/A,FALSE,"골재소요량";#N/A,#N/A,FALSE,"골재소요량"}</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ㅇㅀㅁㅇ" localSheetId="0" hidden="1">{#N/A,#N/A,FALSE,"단가표지"}</definedName>
    <definedName name="ㅎㅁㅇㅀㅁㅇ" localSheetId="2" hidden="1">{#N/A,#N/A,FALSE,"단가표지"}</definedName>
    <definedName name="ㅎㅁㅇㅀㅁㅇ" localSheetId="1" hidden="1">{#N/A,#N/A,FALSE,"단가표지"}</definedName>
    <definedName name="ㅎㅁㅇㅀㅁㅇ" hidden="1">{#N/A,#N/A,FALSE,"단가표지"}</definedName>
    <definedName name="ㅎㅁㅇㅀㅁㅇㅎㅁ" localSheetId="0" hidden="1">{#N/A,#N/A,FALSE,"단가표지"}</definedName>
    <definedName name="ㅎㅁㅇㅀㅁㅇㅎㅁ" localSheetId="2" hidden="1">{#N/A,#N/A,FALSE,"단가표지"}</definedName>
    <definedName name="ㅎㅁㅇㅀㅁㅇㅎㅁ" localSheetId="1" hidden="1">{#N/A,#N/A,FALSE,"단가표지"}</definedName>
    <definedName name="ㅎㅁㅇㅀㅁㅇㅎㅁ" hidden="1">{#N/A,#N/A,FALSE,"단가표지"}</definedName>
    <definedName name="ㅎㅁㅎㄻㄴㅇ" localSheetId="0" hidden="1">{#N/A,#N/A,FALSE,"단가표지"}</definedName>
    <definedName name="ㅎㅁㅎㄻㄴㅇ" localSheetId="2" hidden="1">{#N/A,#N/A,FALSE,"단가표지"}</definedName>
    <definedName name="ㅎㅁㅎㄻㄴㅇ" localSheetId="1" hidden="1">{#N/A,#N/A,FALSE,"단가표지"}</definedName>
    <definedName name="ㅎㅁㅎㄻㄴㅇ" hidden="1">{#N/A,#N/A,FALSE,"단가표지"}</definedName>
    <definedName name="ㅎㅇ" hidden="1">{"'용역비'!$A$4:$C$8"}</definedName>
    <definedName name="ㅎㅇㄴ" localSheetId="0" hidden="1">{#N/A,#N/A,FALSE,"단가표지"}</definedName>
    <definedName name="ㅎㅇㄴ" localSheetId="2" hidden="1">{#N/A,#N/A,FALSE,"단가표지"}</definedName>
    <definedName name="ㅎㅇㄴ" localSheetId="1" hidden="1">{#N/A,#N/A,FALSE,"단가표지"}</definedName>
    <definedName name="ㅎㅇㄴ" hidden="1">{#N/A,#N/A,FALSE,"단가표지"}</definedName>
    <definedName name="ㅎㅇㄶㄹㅇㄴ">#REF!</definedName>
    <definedName name="ㅎㅇㄶㅁㄴ">[307]설계예산서!#REF!</definedName>
    <definedName name="ㅎㅇㄹ홍ㄴ로" localSheetId="0" hidden="1">{#N/A,#N/A,FALSE,"단가표지"}</definedName>
    <definedName name="ㅎㅇㄹ홍ㄴ로" localSheetId="2" hidden="1">{#N/A,#N/A,FALSE,"단가표지"}</definedName>
    <definedName name="ㅎㅇㄹ홍ㄴ로" localSheetId="1" hidden="1">{#N/A,#N/A,FALSE,"단가표지"}</definedName>
    <definedName name="ㅎㅇㄹ홍ㄴ로" hidden="1">{#N/A,#N/A,FALSE,"단가표지"}</definedName>
    <definedName name="ㅎㅇㄻㅎㅁㅇ" localSheetId="0" hidden="1">{#N/A,#N/A,FALSE,"혼합골재"}</definedName>
    <definedName name="ㅎㅇㄻㅎㅁㅇ" localSheetId="2" hidden="1">{#N/A,#N/A,FALSE,"혼합골재"}</definedName>
    <definedName name="ㅎㅇㄻㅎㅁㅇ" localSheetId="1" hidden="1">{#N/A,#N/A,FALSE,"혼합골재"}</definedName>
    <definedName name="ㅎㅇㄻㅎㅁㅇ" hidden="1">{#N/A,#N/A,FALSE,"혼합골재"}</definedName>
    <definedName name="ㅎㅇㄻㅎㅁㅎㅁㅇ" localSheetId="0" hidden="1">{#N/A,#N/A,FALSE,"운반시간"}</definedName>
    <definedName name="ㅎㅇㄻㅎㅁㅎㅁㅇ" localSheetId="2" hidden="1">{#N/A,#N/A,FALSE,"운반시간"}</definedName>
    <definedName name="ㅎㅇㄻㅎㅁㅎㅁㅇ" localSheetId="1" hidden="1">{#N/A,#N/A,FALSE,"운반시간"}</definedName>
    <definedName name="ㅎㅇㄻㅎㅁㅎㅁㅇ" hidden="1">{#N/A,#N/A,FALSE,"운반시간"}</definedName>
    <definedName name="ㅎㅇㅀ" localSheetId="0" hidden="1">{#N/A,#N/A,FALSE,"단가표지"}</definedName>
    <definedName name="ㅎㅇㅀ" localSheetId="2" hidden="1">{#N/A,#N/A,FALSE,"단가표지"}</definedName>
    <definedName name="ㅎㅇㅀ" localSheetId="1" hidden="1">{#N/A,#N/A,FALSE,"단가표지"}</definedName>
    <definedName name="ㅎㅇㅀ" hidden="1">{#N/A,#N/A,FALSE,"단가표지"}</definedName>
    <definedName name="ㅎㅇㅀㄴ" localSheetId="0" hidden="1">{#N/A,#N/A,FALSE,"골재소요량";#N/A,#N/A,FALSE,"골재소요량"}</definedName>
    <definedName name="ㅎㅇㅀㄴ" localSheetId="2" hidden="1">{#N/A,#N/A,FALSE,"골재소요량";#N/A,#N/A,FALSE,"골재소요량"}</definedName>
    <definedName name="ㅎㅇㅀㄴ" localSheetId="1" hidden="1">{#N/A,#N/A,FALSE,"골재소요량";#N/A,#N/A,FALSE,"골재소요량"}</definedName>
    <definedName name="ㅎㅇㅀㄴ" hidden="1">{#N/A,#N/A,FALSE,"골재소요량";#N/A,#N/A,FALSE,"골재소요량"}</definedName>
    <definedName name="ㅎㅇㅀㅁㅇㅎㅁㅇ" localSheetId="0" hidden="1">{#N/A,#N/A,FALSE,"단가표지"}</definedName>
    <definedName name="ㅎㅇㅀㅁㅇㅎㅁㅇ" localSheetId="2" hidden="1">{#N/A,#N/A,FALSE,"단가표지"}</definedName>
    <definedName name="ㅎㅇㅀㅁㅇㅎㅁㅇ" localSheetId="1" hidden="1">{#N/A,#N/A,FALSE,"단가표지"}</definedName>
    <definedName name="ㅎㅇㅀㅁㅇㅎㅁㅇ" hidden="1">{#N/A,#N/A,FALSE,"단가표지"}</definedName>
    <definedName name="ㅎㅇㅀㅇㅀ" localSheetId="0" hidden="1">{#N/A,#N/A,FALSE,"표지목차"}</definedName>
    <definedName name="ㅎㅇㅀㅇㅀ" localSheetId="2" hidden="1">{#N/A,#N/A,FALSE,"표지목차"}</definedName>
    <definedName name="ㅎㅇㅀㅇㅀ" localSheetId="1" hidden="1">{#N/A,#N/A,FALSE,"표지목차"}</definedName>
    <definedName name="ㅎㅇㅀㅇㅀ" hidden="1">{#N/A,#N/A,FALSE,"표지목차"}</definedName>
    <definedName name="ㅎㅇㅀㅇㅀㅇ" localSheetId="0" hidden="1">{#N/A,#N/A,FALSE,"표지목차"}</definedName>
    <definedName name="ㅎㅇㅀㅇㅀㅇ" localSheetId="2" hidden="1">{#N/A,#N/A,FALSE,"표지목차"}</definedName>
    <definedName name="ㅎㅇㅀㅇㅀㅇ" localSheetId="1" hidden="1">{#N/A,#N/A,FALSE,"표지목차"}</definedName>
    <definedName name="ㅎㅇㅀㅇㅀㅇ" hidden="1">{#N/A,#N/A,FALSE,"표지목차"}</definedName>
    <definedName name="ㅎㅇㅀㅇㅀㅇㅎ" hidden="1">{#N/A,#N/A,FALSE,"표지목차"}</definedName>
    <definedName name="ㅎㅇㅁㄴㄹ" localSheetId="0" hidden="1">{#N/A,#N/A,FALSE,"운반시간"}</definedName>
    <definedName name="ㅎㅇㅁㄴㄹ" localSheetId="2" hidden="1">{#N/A,#N/A,FALSE,"운반시간"}</definedName>
    <definedName name="ㅎㅇㅁㄴㄹ" localSheetId="1" hidden="1">{#N/A,#N/A,FALSE,"운반시간"}</definedName>
    <definedName name="ㅎㅇㅁㄴㄹ" hidden="1">{#N/A,#N/A,FALSE,"운반시간"}</definedName>
    <definedName name="ㅎㅇㅁㅀㅁㅇ" localSheetId="0" hidden="1">{#N/A,#N/A,FALSE,"단가표지"}</definedName>
    <definedName name="ㅎㅇㅁㅀㅁㅇ" localSheetId="2" hidden="1">{#N/A,#N/A,FALSE,"단가표지"}</definedName>
    <definedName name="ㅎㅇㅁㅀㅁㅇ" localSheetId="1" hidden="1">{#N/A,#N/A,FALSE,"단가표지"}</definedName>
    <definedName name="ㅎㅇㅁㅀㅁㅇ" hidden="1">{#N/A,#N/A,FALSE,"단가표지"}</definedName>
    <definedName name="ㅎㅇㅇㅀㅎㄹ" hidden="1">{#N/A,#N/A,FALSE,"속도"}</definedName>
    <definedName name="ㅎㅇㅈㅈㅈㅈ">[141]설계예산서!$1:$2</definedName>
    <definedName name="ㅎㅇㅎㅇ">#REF!</definedName>
    <definedName name="ㅎㅇㅎㅇㅎㅇㅎ">#REF!</definedName>
    <definedName name="ㅎㅇㅎㅇㅎㅇㅎㅇㅎ">#REF!</definedName>
    <definedName name="ㅎ오" hidden="1">{"'용역비'!$A$4:$C$8"}</definedName>
    <definedName name="ㅎㅈㄴㄴㄹㅇㅇ">[307]설계예산서!$F$1</definedName>
    <definedName name="ㅎㅎ">#REF!</definedName>
    <definedName name="ㅎㅎㅇㅎㅇ">#REF!</definedName>
    <definedName name="ㅎㅎㅈㅈㅈㅈㅈ">[307]폐기물!$1:$2</definedName>
    <definedName name="ㅎㅎㅎ" hidden="1">{"'용역비'!$A$4:$C$8"}</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ㄴ" hidden="1">{#N/A,#N/A,FALSE,"표지목차"}</definedName>
    <definedName name="ㅎㅎㅎㅇㄴㄴ">[141]설계예산서!$H$1</definedName>
    <definedName name="ㅎㅎㅎㅎ">#REF!</definedName>
    <definedName name="ㅎㅎㅎㅎㅎㅎ">#REF!</definedName>
    <definedName name="ㅎㅎㅎㅎㅎㅎㅎ">BlankMacro1</definedName>
    <definedName name="ㅎㅎㅎㅎㅎㅎㅎㅎㅎㅎㅎㅎㅎ">#REF!</definedName>
    <definedName name="ㅎㅎㅎㅎㅎㅎㅎㅎㅎㅎㅎㅎㅎㅎㅎㅎㅎㅎㅎㅎㅎㅎㅎ" hidden="1">#REF!</definedName>
    <definedName name="ㅎㅎㅎㅎㅎㅜㅜ" hidden="1">{#N/A,#N/A,FALSE,"조골재"}</definedName>
    <definedName name="ㅎ휴">BlankMacro1</definedName>
    <definedName name="하" hidden="1">{"'제10장(표)'!$A$5:$L$10"}</definedName>
    <definedName name="하_1" hidden="1">{"'제10장(표)'!$A$5:$L$10"}</definedName>
    <definedName name="하_2" hidden="1">{"'제10장(표)'!$A$5:$L$10"}</definedName>
    <definedName name="하_3" hidden="1">{"'제10장(표)'!$A$5:$L$10"}</definedName>
    <definedName name="하0">[131]자료입력!$B$13</definedName>
    <definedName name="하1">[131]자료입력!$B$5</definedName>
    <definedName name="하2">[131]자료입력!$B$10</definedName>
    <definedName name="하3">[131]자료입력!$B$11</definedName>
    <definedName name="하4">[131]자료입력!$B$12</definedName>
    <definedName name="하5">#REF!</definedName>
    <definedName name="하6">#REF!</definedName>
    <definedName name="하7">#REF!</definedName>
    <definedName name="하8">#REF!</definedName>
    <definedName name="하늘" hidden="1">{"'산출근거'!$B$4:$D$8"}</definedName>
    <definedName name="하늘이" hidden="1">{"'산출근거'!$B$4:$D$8"}</definedName>
    <definedName name="하도" hidden="1">{#N/A,#N/A,FALSE,"이정표"}</definedName>
    <definedName name="하도급통보내역" hidden="1">{#N/A,#N/A,FALSE,"신청통보";#N/A,#N/A,FALSE,"기성확인서";#N/A,#N/A,FALSE,"기성내역서"}</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대비표" hidden="1">{#N/A,#N/A,FALSE,"증감대비표";#N/A,#N/A,FALSE,"결의서";#N/A,#N/A,FALSE,"내역서";#N/A,#N/A,FALSE,"도급예상"}</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부">#REF!</definedName>
    <definedName name="하부두께">#REF!</definedName>
    <definedName name="하부슬라브">#REF!</definedName>
    <definedName name="하부일위">BlankMacro1</definedName>
    <definedName name="하부플랜지두께">#REF!</definedName>
    <definedName name="하빈">BlankMacro1</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맨홀집계">'[340]TYPE-A'!#REF!</definedName>
    <definedName name="하수맨홀집계표">'[340]TYPE-A'!#REF!</definedName>
    <definedName name="하수연장">#REF!</definedName>
    <definedName name="하수적용율">#REF!</definedName>
    <definedName name="하수조사율">#REF!</definedName>
    <definedName name="하수지형계수">#REF!</definedName>
    <definedName name="하슬">'[213]암거 제원표'!$S$9</definedName>
    <definedName name="하양읍">#REF!</definedName>
    <definedName name="하이바" hidden="1">{#N/A,#N/A,FALSE,"포장단가"}</definedName>
    <definedName name="하중">#REF!</definedName>
    <definedName name="하한선" hidden="1">{#N/A,#N/A,FALSE,"배수2"}</definedName>
    <definedName name="한" localSheetId="0" hidden="1">{#N/A,#N/A,FALSE,"운반시간"}</definedName>
    <definedName name="한" localSheetId="1" hidden="1">{#N/A,#N/A,FALSE,"운반시간"}</definedName>
    <definedName name="한" hidden="1">#REF!</definedName>
    <definedName name="한국" hidden="1">#REF!</definedName>
    <definedName name="한글노무비">#REF!</definedName>
    <definedName name="한동" hidden="1">{#N/A,#N/A,FALSE,"단가표지"}</definedName>
    <definedName name="한동잉이" hidden="1">{#N/A,#N/A,FALSE,"단가표지"}</definedName>
    <definedName name="할석공">[218]노임단가!$B$42</definedName>
    <definedName name="함판3">#REF!</definedName>
    <definedName name="합37">'[157]대창(함평)-창열'!#REF!</definedName>
    <definedName name="합372">'[157]대창(장성)'!#REF!</definedName>
    <definedName name="합37a">'[157]대창(함평)-창열'!#REF!</definedName>
    <definedName name="합37함">'[157]대창(함평)-창열'!#REF!</definedName>
    <definedName name="합3함7">'[157]대창(함평)-창열'!#REF!</definedName>
    <definedName name="합계">#REF!</definedName>
    <definedName name="합성강성3Span">#REF!</definedName>
    <definedName name="합성단면적3Span">#REF!</definedName>
    <definedName name="합판">#REF!</definedName>
    <definedName name="합판3">#REF!</definedName>
    <definedName name="합판317">'[157]대창(함평)-창열'!#REF!</definedName>
    <definedName name="합판371">'[157]대창(함평)-창열'!#REF!</definedName>
    <definedName name="합판3노">[155]시설물!#REF!</definedName>
    <definedName name="합판3재">[155]시설물!#REF!</definedName>
    <definedName name="합판4">#REF!</definedName>
    <definedName name="합판6">#REF!</definedName>
    <definedName name="합판731">'[157]대창(함평)-창열'!#REF!</definedName>
    <definedName name="합판노">#REF!</definedName>
    <definedName name="합판재">#REF!</definedName>
    <definedName name="항1">'[245]4지구단위'!#REF!</definedName>
    <definedName name="항4">'[245]4지구단위'!#REF!</definedName>
    <definedName name="항5">'[245]4지구단위'!#REF!</definedName>
    <definedName name="항공사진고급">#REF!</definedName>
    <definedName name="항공사진중급">#REF!</definedName>
    <definedName name="항공사진초급">#REF!</definedName>
    <definedName name="항공장애구" hidden="1">{#N/A,#N/A,FALSE,"현장 NCR 분석";#N/A,#N/A,FALSE,"현장품질감사";#N/A,#N/A,FALSE,"현장품질감사"}</definedName>
    <definedName name="항공정비사">#REF!</definedName>
    <definedName name="항모1">#REF!</definedName>
    <definedName name="항모4">#REF!</definedName>
    <definedName name="항모5">#REF!</definedName>
    <definedName name="항목">#REF!</definedName>
    <definedName name="항목1">'[184]2지구단위'!#REF!</definedName>
    <definedName name="항목10">#REF!</definedName>
    <definedName name="항목11">#REF!</definedName>
    <definedName name="항목12">#REF!</definedName>
    <definedName name="항목13">#REF!</definedName>
    <definedName name="항목14">#REF!</definedName>
    <definedName name="항목15">#REF!</definedName>
    <definedName name="항목16">#REF!</definedName>
    <definedName name="항목17">#REF!</definedName>
    <definedName name="항목18">#REF!</definedName>
    <definedName name="항목19">#REF!</definedName>
    <definedName name="항목2">'[341]3지구단위'!#REF!</definedName>
    <definedName name="항목20">#REF!</definedName>
    <definedName name="항목3">'[341]3지구단위'!#REF!</definedName>
    <definedName name="항목4">'[184]2지구단위'!#REF!</definedName>
    <definedName name="항목5">'[184]2지구단위'!#REF!</definedName>
    <definedName name="항목6">[342]지구단위계획!$T$15</definedName>
    <definedName name="항목7">#REF!</definedName>
    <definedName name="항목8">#REF!</definedName>
    <definedName name="항목9">#REF!</definedName>
    <definedName name="항목수">#REF!</definedName>
    <definedName name="항법사">#REF!</definedName>
    <definedName name="항타길이_경사">#REF!</definedName>
    <definedName name="항타길이_수직">#REF!</definedName>
    <definedName name="항타비2">'[157]대창(장성)'!#REF!</definedName>
    <definedName name="해송">[90]단가!$A$99</definedName>
    <definedName name="해송1.2">[90]단가!$A$100</definedName>
    <definedName name="향" hidden="1">#REF!</definedName>
    <definedName name="허용지반반력">70</definedName>
    <definedName name="허지연" hidden="1">{"'제10장(표)'!$A$5:$L$10"}</definedName>
    <definedName name="허ㅏ" localSheetId="0" hidden="1">{#N/A,#N/A,FALSE,"단가표지"}</definedName>
    <definedName name="허ㅏ" localSheetId="1" hidden="1">{#N/A,#N/A,FALSE,"단가표지"}</definedName>
    <definedName name="허ㅏ" hidden="1">{#N/A,#N/A,FALSE,"단가표지"}</definedName>
    <definedName name="헌치">'[283]#REF'!$I$114</definedName>
    <definedName name="헌치1">#REF!</definedName>
    <definedName name="헌치2">#REF!</definedName>
    <definedName name="헌치H">#REF!</definedName>
    <definedName name="헌치V">#REF!</definedName>
    <definedName name="헌치총길이">#REF!</definedName>
    <definedName name="헤베">#REF!</definedName>
    <definedName name="헤인" hidden="1">{"'제10장(표)'!$A$5:$L$10"}</definedName>
    <definedName name="현대내역서" hidden="1">{"'Sheet1'!$A$4","'Sheet1'!$A$9:$G$28"}</definedName>
    <definedName name="현대백화점" hidden="1">{#N/A,#N/A,FALSE,"CCTV"}</definedName>
    <definedName name="현장설명" hidden="1">{#N/A,#N/A,FALSE,"증감대비표";#N/A,#N/A,FALSE,"결의서";#N/A,#N/A,FALSE,"내역서";#N/A,#N/A,FALSE,"도급예상"}</definedName>
    <definedName name="현장정리">[155]시설물!#REF!</definedName>
    <definedName name="현장정착액">'[167]2.재료비'!#REF!</definedName>
    <definedName name="현조" hidden="1">#REF!</definedName>
    <definedName name="현지교통비">[205]설계기준!#REF!</definedName>
    <definedName name="현화파손" hidden="1">{#N/A,#N/A,FALSE,"포장1";#N/A,#N/A,FALSE,"포장1"}</definedName>
    <definedName name="협" hidden="1">{#N/A,#N/A,FALSE,"배수2"}</definedName>
    <definedName name="협력" hidden="1">{#N/A,#N/A,FALSE,"포장2"}</definedName>
    <definedName name="협력업체" hidden="1">{#N/A,#N/A,FALSE,"포장2"}</definedName>
    <definedName name="협철" hidden="1">{#N/A,#N/A,FALSE,"포장2"}</definedName>
    <definedName name="협토" hidden="1">{#N/A,#N/A,FALSE,"포장1";#N/A,#N/A,FALSE,"포장1"}</definedName>
    <definedName name="협토1" hidden="1">{#N/A,#N/A,FALSE,"포장2"}</definedName>
    <definedName name="협토자재" hidden="1">{#N/A,#N/A,FALSE,"포장2"}</definedName>
    <definedName name="형상">[107]DATE!$D$24:$D$85</definedName>
    <definedName name="형식">#REF!</definedName>
    <definedName name="형제" hidden="1">{#N/A,#N/A,FALSE,"포장2"}</definedName>
    <definedName name="형태계수">#REF!</definedName>
    <definedName name="형틀">#REF!</definedName>
    <definedName name="형틀목공">#REF!</definedName>
    <definedName name="형틀업체" hidden="1">{#N/A,#N/A,FALSE,"월공사비집계표양식 (7)";#N/A,#N/A,FALSE,"월공사비집계표양식 (7)"}</definedName>
    <definedName name="혜정문" hidden="1">{"'제10장(표)'!$A$5:$L$10"}</definedName>
    <definedName name="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랑이" hidden="1">{#N/A,#N/A,FALSE,"조골재"}</definedName>
    <definedName name="호로">'[70] 상부공통집계(총괄)'!$D$223</definedName>
    <definedName name="호박노">#REF!</definedName>
    <definedName name="호박돌">#REF!</definedName>
    <definedName name="호박재">#REF!</definedName>
    <definedName name="호안공" hidden="1">{#N/A,#N/A,FALSE,"신청통보";#N/A,#N/A,FALSE,"기성확인서";#N/A,#N/A,FALSE,"기성내역서"}</definedName>
    <definedName name="호우" localSheetId="0" hidden="1">{#N/A,#N/A,FALSE,"표지목차"}</definedName>
    <definedName name="호우" localSheetId="2" hidden="1">{#N/A,#N/A,FALSE,"표지목차"}</definedName>
    <definedName name="호우" localSheetId="1" hidden="1">{#N/A,#N/A,FALSE,"표지목차"}</definedName>
    <definedName name="호우" hidden="1">{#N/A,#N/A,FALSE,"표지목차"}</definedName>
    <definedName name="호우ㅗ" localSheetId="0" hidden="1">{#N/A,#N/A,FALSE,"단가표지"}</definedName>
    <definedName name="호우ㅗ" localSheetId="2" hidden="1">{#N/A,#N/A,FALSE,"단가표지"}</definedName>
    <definedName name="호우ㅗ" localSheetId="1" hidden="1">{#N/A,#N/A,FALSE,"단가표지"}</definedName>
    <definedName name="호우ㅗ" hidden="1">{#N/A,#N/A,FALSE,"단가표지"}</definedName>
    <definedName name="호지">#REF!</definedName>
    <definedName name="호지별번호">#REF!</definedName>
    <definedName name="호표" hidden="1">{"'제10장(표)'!$A$5:$L$10"}</definedName>
    <definedName name="호표자" hidden="1">{"'관경확장'!$A$79:$M$98","'관경확장'!$A$54:$M$78"}</definedName>
    <definedName name="호표자_1" hidden="1">{"'관경확장'!$A$79:$M$98","'관경확장'!$A$54:$M$78"}</definedName>
    <definedName name="호표자_2" hidden="1">{"'관경확장'!$A$79:$M$98","'관경확장'!$A$54:$M$78"}</definedName>
    <definedName name="호표자_3" hidden="1">{"'관경확장'!$A$79:$M$98","'관경확장'!$A$54:$M$78"}</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{#N/A,#N/A,FALSE,"부대1"}</definedName>
    <definedName name="호호호" hidden="1">{#N/A,#N/A,FALSE,"현장 NCR 분석";#N/A,#N/A,FALSE,"현장품질감사";#N/A,#N/A,FALSE,"현장품질감사"}</definedName>
    <definedName name="호ㅓ" hidden="1">{"'용역비'!$A$4:$C$8"}</definedName>
    <definedName name="호ㅓㅎ" localSheetId="0" hidden="1">{#N/A,#N/A,FALSE,"표지목차"}</definedName>
    <definedName name="호ㅓㅎ" localSheetId="2" hidden="1">{#N/A,#N/A,FALSE,"표지목차"}</definedName>
    <definedName name="호ㅓㅎ" localSheetId="1" hidden="1">{#N/A,#N/A,FALSE,"표지목차"}</definedName>
    <definedName name="호ㅓㅎ" hidden="1">{#N/A,#N/A,FALSE,"표지목차"}</definedName>
    <definedName name="호ㅓㅕㅏ6ㅅ서ㅛㅓ" hidden="1">#REF!</definedName>
    <definedName name="호ㅓㅗ" hidden="1">{#N/A,#N/A,FALSE,"포장1";#N/A,#N/A,FALSE,"포장1"}</definedName>
    <definedName name="호ㅠ포" hidden="1">{#N/A,#N/A,FALSE,"표지목차"}</definedName>
    <definedName name="혼ㄹ" localSheetId="0" hidden="1">{#N/A,#N/A,FALSE,"운반시간"}</definedName>
    <definedName name="혼ㄹ" localSheetId="2" hidden="1">{#N/A,#N/A,FALSE,"운반시간"}</definedName>
    <definedName name="혼ㄹ" localSheetId="1" hidden="1">{#N/A,#N/A,FALSE,"운반시간"}</definedName>
    <definedName name="혼ㄹ" hidden="1">{#N/A,#N/A,FALSE,"운반시간"}</definedName>
    <definedName name="홀ㄴㄺㅅ" localSheetId="0" hidden="1">{#N/A,#N/A,FALSE,"단가표지"}</definedName>
    <definedName name="홀ㄴㄺㅅ" localSheetId="2" hidden="1">{#N/A,#N/A,FALSE,"단가표지"}</definedName>
    <definedName name="홀ㄴㄺㅅ" localSheetId="1" hidden="1">{#N/A,#N/A,FALSE,"단가표지"}</definedName>
    <definedName name="홀ㄴㄺㅅ" hidden="1">{#N/A,#N/A,FALSE,"단가표지"}</definedName>
    <definedName name="홈통받이수량">#REF!</definedName>
    <definedName name="홍단">[90]단가!$A$126</definedName>
    <definedName name="홍성군" hidden="1">{#N/A,#N/A,FALSE,"표지목차"}</definedName>
    <definedName name="홍ㅇ호" hidden="1">{"'용역비'!$A$4:$C$8"}</definedName>
    <definedName name="홓" hidden="1">{#N/A,#N/A,FALSE,"조골재"}</definedName>
    <definedName name="홓렁호ㅓ호" localSheetId="0" hidden="1">{#N/A,#N/A,FALSE,"단가표지"}</definedName>
    <definedName name="홓렁호ㅓ호" localSheetId="2" hidden="1">{#N/A,#N/A,FALSE,"단가표지"}</definedName>
    <definedName name="홓렁호ㅓ호" localSheetId="1" hidden="1">{#N/A,#N/A,FALSE,"단가표지"}</definedName>
    <definedName name="홓렁호ㅓ호" hidden="1">{#N/A,#N/A,FALSE,"단가표지"}</definedName>
    <definedName name="홓로" localSheetId="0" hidden="1">{#N/A,#N/A,FALSE,"단가표지"}</definedName>
    <definedName name="홓로" localSheetId="2" hidden="1">{#N/A,#N/A,FALSE,"단가표지"}</definedName>
    <definedName name="홓로" localSheetId="1" hidden="1">{#N/A,#N/A,FALSE,"단가표지"}</definedName>
    <definedName name="홓로" hidden="1">{#N/A,#N/A,FALSE,"단가표지"}</definedName>
    <definedName name="화강석경계석">[159]단가!$A$68</definedName>
    <definedName name="화강석두껍돌">15992</definedName>
    <definedName name="화강석두껍돌100">29319</definedName>
    <definedName name="화강석판석30">53306</definedName>
    <definedName name="화살">[90]단가!$A$157</definedName>
    <definedName name="화허호ㅓ" localSheetId="0" hidden="1">{#N/A,#N/A,FALSE,"조골재"}</definedName>
    <definedName name="화허호ㅓ" localSheetId="2" hidden="1">{#N/A,#N/A,FALSE,"조골재"}</definedName>
    <definedName name="화허호ㅓ" localSheetId="1" hidden="1">{#N/A,#N/A,FALSE,"조골재"}</definedName>
    <definedName name="화허호ㅓ" hidden="1">{#N/A,#N/A,FALSE,"조골재"}</definedName>
    <definedName name="확폭구간">#REF!</definedName>
    <definedName name="환">#REF!</definedName>
    <definedName name="환경개요">[275]목차!$I$17</definedName>
    <definedName name="환경규모">[275]목차!$G$7</definedName>
    <definedName name="환율">#REF!</definedName>
    <definedName name="환지설계" hidden="1">#REF!</definedName>
    <definedName name="활동비">[227]익산!$37:$37</definedName>
    <definedName name="활하중">#REF!</definedName>
    <definedName name="활하중1">#REF!</definedName>
    <definedName name="활하중2">#REF!</definedName>
    <definedName name="활하중계수">#REF!</definedName>
    <definedName name="황">[0]!황</definedName>
    <definedName name="황매화">[159]단가!$A$156</definedName>
    <definedName name="회양목">[159]단가!$A$137</definedName>
    <definedName name="회화">[90]단가!$A$127</definedName>
    <definedName name="횟수">#REF!</definedName>
    <definedName name="횡">#REF!</definedName>
    <definedName name="횡계">#REF!</definedName>
    <definedName name="횡계보링">#REF!</definedName>
    <definedName name="횡단보도수량집계">#REF!</definedName>
    <definedName name="횡배수공집계">#REF!</definedName>
    <definedName name="횡배수관공_개소별명세">#REF!</definedName>
    <definedName name="횡배수관구체_수량산출">#REF!</definedName>
    <definedName name="횡배수관기초">#REF!</definedName>
    <definedName name="횡배수관날개벽_수량산출">#REF!</definedName>
    <definedName name="횡배수관연장">#REF!</definedName>
    <definedName name="횡배수관연장산출">#REF!</definedName>
    <definedName name="횡배수관재료집계">#REF!</definedName>
    <definedName name="횡배수관차수벽_수량산출">#REF!</definedName>
    <definedName name="효석" hidden="1">{"'Firr(선)'!$AS$1:$AY$62","'Firr(사)'!$AS$1:$AY$62","'Firr(회)'!$AS$1:$AY$62","'Firr(선)'!$L$1:$V$62","'Firr(사)'!$L$1:$V$62","'Firr(회)'!$L$1:$V$62"}</definedName>
    <definedName name="효ㅛㅛㅛㅛ" hidden="1">{#N/A,#N/A,FALSE,"조골재"}</definedName>
    <definedName name="후">[343]!일위코드입력매크로</definedName>
    <definedName name="후사모멘트">#REF!</definedName>
    <definedName name="후팅길이">[191]진천방향!#REF!</definedName>
    <definedName name="후활모멘트">#REF!</definedName>
    <definedName name="후활전단력">#REF!</definedName>
    <definedName name="휀스위치">[344]날개벽!$AD$25</definedName>
    <definedName name="휘발유">#REF!</definedName>
    <definedName name="휴천수" hidden="1">{#N/A,#N/A,FALSE,"포장단가"}</definedName>
    <definedName name="흄관800B" hidden="1">{#N/A,#N/A,FALSE,"2~8번"}</definedName>
    <definedName name="흄관단위수량" hidden="1">[345]날개벽수량표!#REF!</definedName>
    <definedName name="흄관운반" hidden="1">{#N/A,#N/A,FALSE,"포장단가"}</definedName>
    <definedName name="희준">[203]환경인력!$A$8:$A$44</definedName>
    <definedName name="히말라야시다6노무">#REF!</definedName>
    <definedName name="히말라야시다6재료">#REF!</definedName>
    <definedName name="히말라야시다8노무">#REF!</definedName>
    <definedName name="히말라야시다8재료">#REF!</definedName>
    <definedName name="히ㅏㅓㅣㅏㅓㅚㅏ" hidden="1">{#N/A,#N/A,FALSE,"구조1"}</definedName>
    <definedName name="ㅏ">[346]앵커구조계산!#REF!</definedName>
    <definedName name="ㅏ허화" localSheetId="0" hidden="1">{#N/A,#N/A,FALSE,"골재소요량";#N/A,#N/A,FALSE,"골재소요량"}</definedName>
    <definedName name="ㅏ허화" localSheetId="2" hidden="1">{#N/A,#N/A,FALSE,"골재소요량";#N/A,#N/A,FALSE,"골재소요량"}</definedName>
    <definedName name="ㅏ허화" localSheetId="1" hidden="1">{#N/A,#N/A,FALSE,"골재소요량";#N/A,#N/A,FALSE,"골재소요량"}</definedName>
    <definedName name="ㅏ허화" hidden="1">{#N/A,#N/A,FALSE,"골재소요량";#N/A,#N/A,FALSE,"골재소요량"}</definedName>
    <definedName name="ㅏㅏ" hidden="1">{#N/A,#N/A,FALSE,"2~8번"}</definedName>
    <definedName name="ㅏㅏㅏ"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hidden="1">{#N/A,#N/A,FALSE,"명세표"}</definedName>
    <definedName name="ㅏㅏㅏㅏㅏ" hidden="1">{#N/A,#N/A,FALSE,"단가표지"}</definedName>
    <definedName name="ㅏㅏㅏㅏㅏㅏ">#REF!</definedName>
    <definedName name="ㅏㅏㅏㅏㅏㅏㅏ" hidden="1">{#N/A,#N/A,FALSE,"운반시간"}</definedName>
    <definedName name="ㅏㅏㅏㅏㅏㅏㅏㅏㅏㅏㅏㅏㅏㅏㅏㅏㅏㅏㅏㅏㅏㅏㅏㅏㅏㅏㅏ" hidden="1">{#N/A,#N/A,FALSE,"단가표지"}</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화호" localSheetId="0" hidden="1">{#N/A,#N/A,FALSE,"단가표지"}</definedName>
    <definedName name="ㅏㅓ화호" localSheetId="2" hidden="1">{#N/A,#N/A,FALSE,"단가표지"}</definedName>
    <definedName name="ㅏㅓ화호" localSheetId="1" hidden="1">{#N/A,#N/A,FALSE,"단가표지"}</definedName>
    <definedName name="ㅏㅓ화호" hidden="1">{#N/A,#N/A,FALSE,"단가표지"}</definedName>
    <definedName name="ㅏㅓㅏ" hidden="1">{#N/A,#N/A,FALSE,"단가표지"}</definedName>
    <definedName name="ㅏㅓㅏㅓ" hidden="1">{#N/A,#N/A,FALSE,"2~8번"}</definedName>
    <definedName name="ㅏㅓㅗ라" localSheetId="0" hidden="1">{#N/A,#N/A,FALSE,"골재소요량";#N/A,#N/A,FALSE,"골재소요량"}</definedName>
    <definedName name="ㅏㅓㅗ라" localSheetId="2" hidden="1">{#N/A,#N/A,FALSE,"골재소요량";#N/A,#N/A,FALSE,"골재소요량"}</definedName>
    <definedName name="ㅏㅓㅗ라" localSheetId="1" hidden="1">{#N/A,#N/A,FALSE,"골재소요량";#N/A,#N/A,FALSE,"골재소요량"}</definedName>
    <definedName name="ㅏㅓㅗ라" hidden="1">{#N/A,#N/A,FALSE,"골재소요량";#N/A,#N/A,FALSE,"골재소요량"}</definedName>
    <definedName name="ㅏㅓㅗㅎ" localSheetId="0" hidden="1">{#N/A,#N/A,FALSE,"운반시간"}</definedName>
    <definedName name="ㅏㅓㅗㅎ" localSheetId="2" hidden="1">{#N/A,#N/A,FALSE,"운반시간"}</definedName>
    <definedName name="ㅏㅓㅗㅎ" localSheetId="1" hidden="1">{#N/A,#N/A,FALSE,"운반시간"}</definedName>
    <definedName name="ㅏㅓㅗㅎ" hidden="1">{#N/A,#N/A,FALSE,"운반시간"}</definedName>
    <definedName name="ㅏㅓㅗㅓ" localSheetId="0" hidden="1">{#N/A,#N/A,FALSE,"운반시간"}</definedName>
    <definedName name="ㅏㅓㅗㅓ" localSheetId="2" hidden="1">{#N/A,#N/A,FALSE,"운반시간"}</definedName>
    <definedName name="ㅏㅓㅗㅓ" localSheetId="1" hidden="1">{#N/A,#N/A,FALSE,"운반시간"}</definedName>
    <definedName name="ㅏㅓㅗㅓ" hidden="1">{#N/A,#N/A,FALSE,"운반시간"}</definedName>
    <definedName name="ㅏㅓㅘ허호" localSheetId="0" hidden="1">{#N/A,#N/A,FALSE,"단가표지"}</definedName>
    <definedName name="ㅏㅓㅘ허호" localSheetId="2" hidden="1">{#N/A,#N/A,FALSE,"단가표지"}</definedName>
    <definedName name="ㅏㅓㅘ허호" localSheetId="1" hidden="1">{#N/A,#N/A,FALSE,"단가표지"}</definedName>
    <definedName name="ㅏㅓㅘ허호" hidden="1">{#N/A,#N/A,FALSE,"단가표지"}</definedName>
    <definedName name="ㅏㅓㅣㅏㅓㅣ" hidden="1">{#N/A,#N/A,FALSE,"부대2"}</definedName>
    <definedName name="ㅏㅕㅛㅏㄱㄹㅇ" hidden="1">'[234]N賃率-職'!$I$5:$I$30</definedName>
    <definedName name="ㅏㅗㅇ" hidden="1">{#N/A,#N/A,FALSE,"현장 NCR 분석";#N/A,#N/A,FALSE,"현장품질감사";#N/A,#N/A,FALSE,"현장품질감사"}</definedName>
    <definedName name="ㅏㅗㅓㅏ화호" localSheetId="0" hidden="1">{#N/A,#N/A,FALSE,"표지목차"}</definedName>
    <definedName name="ㅏㅗㅓㅏ화호" localSheetId="2" hidden="1">{#N/A,#N/A,FALSE,"표지목차"}</definedName>
    <definedName name="ㅏㅗㅓㅏ화호" localSheetId="1" hidden="1">{#N/A,#N/A,FALSE,"표지목차"}</definedName>
    <definedName name="ㅏㅗㅓㅏ화호" hidden="1">{#N/A,#N/A,FALSE,"표지목차"}</definedName>
    <definedName name="ㅏㅣ" localSheetId="0" hidden="1">{#N/A,#N/A,FALSE,"단가표지"}</definedName>
    <definedName name="ㅏㅣ" localSheetId="2" hidden="1">{#N/A,#N/A,FALSE,"단가표지"}</definedName>
    <definedName name="ㅏㅣ" localSheetId="1" hidden="1">{#N/A,#N/A,FALSE,"단가표지"}</definedName>
    <definedName name="ㅏㅣ" hidden="1">{#N/A,#N/A,FALSE,"단가표지"}</definedName>
    <definedName name="ㅐㅐㅐ" hidden="1">{"'Sheet1'!$A$1:$H$49"}</definedName>
    <definedName name="ㅐㅐㅐㅐㅐ">#REF!</definedName>
    <definedName name="ㅐㅐㅐㅐㅐㅐ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ㅐㅑㅏ">'[347]준검 내역서'!#REF!</definedName>
    <definedName name="ㅐㅑㅕㅐㅕㅑ">#REF!</definedName>
    <definedName name="ㅐㅕㅐㅕㅐㅕㅑㅐ">#REF!</definedName>
    <definedName name="ㅐㅕㅐㅕㅐㅕㅛㅐ">#REF!</definedName>
    <definedName name="ㅐㅕㅑㅐㅕㅐㅕㅑㅐ">#REF!</definedName>
    <definedName name="ㅑ" hidden="1">{#N/A,#N/A,FALSE,"조골재"}</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ㅑㅑ" hidden="1">{"'용역비'!$A$4:$C$8"}</definedName>
    <definedName name="ㅑㅕ사" hidden="1">{#N/A,#N/A,FALSE,"혼합골재"}</definedName>
    <definedName name="ㅑㅕㅑ" hidden="1">{#N/A,#N/A,FALSE,"전력간선"}</definedName>
    <definedName name="ㅑㅕㅕ" hidden="1">{"'용역비'!$A$4:$C$8"}</definedName>
    <definedName name="ㅑㅕㅛ">'[70] 상부공통집계(총괄)'!$D$36</definedName>
    <definedName name="ㅑㅣㅕㅕㅣㅏㅎ" hidden="1">{#N/A,#N/A,FALSE,"골재소요량";#N/A,#N/A,FALSE,"골재소요량"}</definedName>
    <definedName name="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102">#REF!</definedName>
    <definedName name="ㅓ7" hidden="1">{#N/A,#N/A,FALSE,"단가표지"}</definedName>
    <definedName name="ㅓ8">#REF!</definedName>
    <definedName name="ㅓㄴㄱ" hidden="1">#REF!</definedName>
    <definedName name="ㅓㄴㅇ러" hidden="1">{#N/A,#N/A,FALSE,"골재소요량";#N/A,#N/A,FALSE,"골재소요량"}</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ㄹ"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롤" localSheetId="0" hidden="1">{#N/A,#N/A,FALSE,"골재소요량";#N/A,#N/A,FALSE,"골재소요량"}</definedName>
    <definedName name="ㅓ롤" localSheetId="2" hidden="1">{#N/A,#N/A,FALSE,"골재소요량";#N/A,#N/A,FALSE,"골재소요량"}</definedName>
    <definedName name="ㅓ롤" localSheetId="1" hidden="1">{#N/A,#N/A,FALSE,"골재소요량";#N/A,#N/A,FALSE,"골재소요량"}</definedName>
    <definedName name="ㅓ롤" hidden="1">{#N/A,#N/A,FALSE,"골재소요량";#N/A,#N/A,FALSE,"골재소요량"}</definedName>
    <definedName name="ㅓ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ㅓㅇㄴ" localSheetId="0" hidden="1">{#N/A,#N/A,FALSE,"단가표지"}</definedName>
    <definedName name="ㅓㅇㄴ" localSheetId="2" hidden="1">{#N/A,#N/A,FALSE,"단가표지"}</definedName>
    <definedName name="ㅓㅇㄴ" localSheetId="1" hidden="1">{#N/A,#N/A,FALSE,"단가표지"}</definedName>
    <definedName name="ㅓㅇㄴ" hidden="1">{#N/A,#N/A,FALSE,"단가표지"}</definedName>
    <definedName name="ㅓㅇ호ㅓㅇ호ㅓㅇ허" localSheetId="0" hidden="1">{#N/A,#N/A,FALSE,"표지목차"}</definedName>
    <definedName name="ㅓㅇ호ㅓㅇ호ㅓㅇ허" localSheetId="2" hidden="1">{#N/A,#N/A,FALSE,"표지목차"}</definedName>
    <definedName name="ㅓㅇ호ㅓㅇ호ㅓㅇ허" localSheetId="1" hidden="1">{#N/A,#N/A,FALSE,"표지목차"}</definedName>
    <definedName name="ㅓㅇ호ㅓㅇ호ㅓㅇ허" hidden="1">{#N/A,#N/A,FALSE,"표지목차"}</definedName>
    <definedName name="ㅓㅎ렁홍" localSheetId="0" hidden="1">{#N/A,#N/A,FALSE,"혼합골재"}</definedName>
    <definedName name="ㅓㅎ렁홍" localSheetId="2" hidden="1">{#N/A,#N/A,FALSE,"혼합골재"}</definedName>
    <definedName name="ㅓㅎ렁홍" localSheetId="1" hidden="1">{#N/A,#N/A,FALSE,"혼합골재"}</definedName>
    <definedName name="ㅓㅎ렁홍" hidden="1">{#N/A,#N/A,FALSE,"혼합골재"}</definedName>
    <definedName name="ㅓㅎ로ㅗㄴ" localSheetId="0" hidden="1">{#N/A,#N/A,FALSE,"단가표지"}</definedName>
    <definedName name="ㅓㅎ로ㅗㄴ" localSheetId="2" hidden="1">{#N/A,#N/A,FALSE,"단가표지"}</definedName>
    <definedName name="ㅓㅎ로ㅗㄴ" localSheetId="1" hidden="1">{#N/A,#N/A,FALSE,"단가표지"}</definedName>
    <definedName name="ㅓㅎ로ㅗㄴ" hidden="1">{#N/A,#N/A,FALSE,"단가표지"}</definedName>
    <definedName name="ㅓㅎㅇㅎ" localSheetId="0" hidden="1">{#N/A,#N/A,FALSE,"운반시간"}</definedName>
    <definedName name="ㅓㅎㅇㅎ" localSheetId="2" hidden="1">{#N/A,#N/A,FALSE,"운반시간"}</definedName>
    <definedName name="ㅓㅎㅇㅎ" localSheetId="1" hidden="1">{#N/A,#N/A,FALSE,"운반시간"}</definedName>
    <definedName name="ㅓㅎㅇㅎ" hidden="1">{#N/A,#N/A,FALSE,"운반시간"}</definedName>
    <definedName name="ㅓ호ㅓ" localSheetId="0" hidden="1">{#N/A,#N/A,FALSE,"표지목차"}</definedName>
    <definedName name="ㅓ호ㅓ" localSheetId="2" hidden="1">{#N/A,#N/A,FALSE,"표지목차"}</definedName>
    <definedName name="ㅓ호ㅓ" localSheetId="1" hidden="1">{#N/A,#N/A,FALSE,"표지목차"}</definedName>
    <definedName name="ㅓ호ㅓ" hidden="1">{#N/A,#N/A,FALSE,"표지목차"}</definedName>
    <definedName name="ㅓ호ㅓㅗㄹ" localSheetId="0" hidden="1">{#N/A,#N/A,FALSE,"단가표지"}</definedName>
    <definedName name="ㅓ호ㅓㅗㄹ" localSheetId="2" hidden="1">{#N/A,#N/A,FALSE,"단가표지"}</definedName>
    <definedName name="ㅓ호ㅓㅗㄹ" localSheetId="1" hidden="1">{#N/A,#N/A,FALSE,"단가표지"}</definedName>
    <definedName name="ㅓ호ㅓㅗㄹ" hidden="1">{#N/A,#N/A,FALSE,"단가표지"}</definedName>
    <definedName name="ㅓㅏ" hidden="1">{#N/A,#N/A,FALSE,"표지목차"}</definedName>
    <definedName name="ㅓㅏㄹ">#REF!</definedName>
    <definedName name="ㅓㅏ호" localSheetId="0" hidden="1">{#N/A,#N/A,FALSE,"단가표지"}</definedName>
    <definedName name="ㅓㅏ호" localSheetId="2" hidden="1">{#N/A,#N/A,FALSE,"단가표지"}</definedName>
    <definedName name="ㅓㅏ호" localSheetId="1" hidden="1">{#N/A,#N/A,FALSE,"단가표지"}</definedName>
    <definedName name="ㅓㅏ호" hidden="1">{#N/A,#N/A,FALSE,"단가표지"}</definedName>
    <definedName name="ㅓㅏ호ㅓ" localSheetId="0" hidden="1">{#N/A,#N/A,FALSE,"단가표지"}</definedName>
    <definedName name="ㅓㅏ호ㅓ" localSheetId="2" hidden="1">{#N/A,#N/A,FALSE,"단가표지"}</definedName>
    <definedName name="ㅓㅏ호ㅓ" localSheetId="1" hidden="1">{#N/A,#N/A,FALSE,"단가표지"}</definedName>
    <definedName name="ㅓㅏ호ㅓ" hidden="1">{#N/A,#N/A,FALSE,"단가표지"}</definedName>
    <definedName name="ㅓㅏㅏㅣ">BLCH</definedName>
    <definedName name="ㅓㅏㅓ" hidden="1">{#N/A,#N/A,FALSE,"조골재"}</definedName>
    <definedName name="ㅓㅏㅓㅎ" hidden="1">{#N/A,#N/A,FALSE,"단가표지"}</definedName>
    <definedName name="ㅓㅏㅗ하ㅗㅓㅎ" localSheetId="0" hidden="1">{#N/A,#N/A,FALSE,"혼합골재"}</definedName>
    <definedName name="ㅓㅏㅗ하ㅗㅓㅎ" localSheetId="2" hidden="1">{#N/A,#N/A,FALSE,"혼합골재"}</definedName>
    <definedName name="ㅓㅏㅗ하ㅗㅓㅎ" localSheetId="1" hidden="1">{#N/A,#N/A,FALSE,"혼합골재"}</definedName>
    <definedName name="ㅓㅏㅗ하ㅗㅓㅎ" hidden="1">{#N/A,#N/A,FALSE,"혼합골재"}</definedName>
    <definedName name="ㅓㅏㅣㅓㅣㅓ" hidden="1">{#N/A,#N/A,FALSE,"혼합골재"}</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hidden="1">{#N/A,#N/A,FALSE,"표지목차"}</definedName>
    <definedName name="ㅓㅓㅓㅓㅓㅓㅓㅓㅓㅓㅓ" hidden="1">{#N/A,#N/A,FALSE,"골재소요량";#N/A,#N/A,FALSE,"골재소요량"}</definedName>
    <definedName name="ㅓㅓㅗ" hidden="1">{#N/A,#N/A,FALSE,"조골재"}</definedName>
    <definedName name="ㅓㅕ" hidden="1">{#N/A,#N/A,FALSE,"조골재"}</definedName>
    <definedName name="ㅓㅗ" localSheetId="0" hidden="1">{#N/A,#N/A,FALSE,"운반시간"}</definedName>
    <definedName name="ㅓㅗ" localSheetId="2" hidden="1">{#N/A,#N/A,FALSE,"운반시간"}</definedName>
    <definedName name="ㅓㅗ" localSheetId="1" hidden="1">{#N/A,#N/A,FALSE,"운반시간"}</definedName>
    <definedName name="ㅓㅗ" hidden="1">{#N/A,#N/A,FALSE,"운반시간"}</definedName>
    <definedName name="ㅓㅗㅅㄹ" hidden="1">{#N/A,#N/A,FALSE,"조골재"}</definedName>
    <definedName name="ㅓㅗㅎ">'[70] 상부공통집계(총괄)'!$H$205</definedName>
    <definedName name="ㅓㅗㅎㄹ" localSheetId="0" hidden="1">{#N/A,#N/A,FALSE,"조골재"}</definedName>
    <definedName name="ㅓㅗㅎㄹ" localSheetId="2" hidden="1">{#N/A,#N/A,FALSE,"조골재"}</definedName>
    <definedName name="ㅓㅗㅎㄹ" localSheetId="1" hidden="1">{#N/A,#N/A,FALSE,"조골재"}</definedName>
    <definedName name="ㅓㅗㅎㄹ" hidden="1">{#N/A,#N/A,FALSE,"조골재"}</definedName>
    <definedName name="ㅓㅗㅎ러ㅗㅎ러" localSheetId="0" hidden="1">{#N/A,#N/A,FALSE,"혼합골재"}</definedName>
    <definedName name="ㅓㅗㅎ러ㅗㅎ러" localSheetId="2" hidden="1">{#N/A,#N/A,FALSE,"혼합골재"}</definedName>
    <definedName name="ㅓㅗㅎ러ㅗㅎ러" localSheetId="1" hidden="1">{#N/A,#N/A,FALSE,"혼합골재"}</definedName>
    <definedName name="ㅓㅗㅎ러ㅗㅎ러" hidden="1">{#N/A,#N/A,FALSE,"혼합골재"}</definedName>
    <definedName name="ㅓㅗㅎ러ㅗ호ㅓ" localSheetId="0" hidden="1">{#N/A,#N/A,FALSE,"단가표지"}</definedName>
    <definedName name="ㅓㅗㅎ러ㅗ호ㅓ" localSheetId="2" hidden="1">{#N/A,#N/A,FALSE,"단가표지"}</definedName>
    <definedName name="ㅓㅗㅎ러ㅗ호ㅓ" localSheetId="1" hidden="1">{#N/A,#N/A,FALSE,"단가표지"}</definedName>
    <definedName name="ㅓㅗㅎ러ㅗ호ㅓ" hidden="1">{#N/A,#N/A,FALSE,"단가표지"}</definedName>
    <definedName name="ㅓㅗ허" localSheetId="0" hidden="1">{#N/A,#N/A,FALSE,"조골재"}</definedName>
    <definedName name="ㅓㅗ허" localSheetId="2" hidden="1">{#N/A,#N/A,FALSE,"조골재"}</definedName>
    <definedName name="ㅓㅗ허" localSheetId="1" hidden="1">{#N/A,#N/A,FALSE,"조골재"}</definedName>
    <definedName name="ㅓㅗ허" hidden="1">{#N/A,#N/A,FALSE,"조골재"}</definedName>
    <definedName name="ㅓㅗ허ㅗㄹ" localSheetId="0" hidden="1">{#N/A,#N/A,FALSE,"운반시간"}</definedName>
    <definedName name="ㅓㅗ허ㅗㄹ" localSheetId="2" hidden="1">{#N/A,#N/A,FALSE,"운반시간"}</definedName>
    <definedName name="ㅓㅗ허ㅗㄹ" localSheetId="1" hidden="1">{#N/A,#N/A,FALSE,"운반시간"}</definedName>
    <definedName name="ㅓㅗ허ㅗㄹ" hidden="1">{#N/A,#N/A,FALSE,"운반시간"}</definedName>
    <definedName name="ㅓㅗ허ㅗㅎㄹ" localSheetId="0" hidden="1">{#N/A,#N/A,FALSE,"골재소요량";#N/A,#N/A,FALSE,"골재소요량"}</definedName>
    <definedName name="ㅓㅗ허ㅗㅎㄹ" localSheetId="2" hidden="1">{#N/A,#N/A,FALSE,"골재소요량";#N/A,#N/A,FALSE,"골재소요량"}</definedName>
    <definedName name="ㅓㅗ허ㅗㅎㄹ" localSheetId="1" hidden="1">{#N/A,#N/A,FALSE,"골재소요량";#N/A,#N/A,FALSE,"골재소요량"}</definedName>
    <definedName name="ㅓㅗ허ㅗㅎㄹ" hidden="1">{#N/A,#N/A,FALSE,"골재소요량";#N/A,#N/A,FALSE,"골재소요량"}</definedName>
    <definedName name="ㅓㅗ허ㅗㅎ러" localSheetId="0" hidden="1">{#N/A,#N/A,FALSE,"운반시간"}</definedName>
    <definedName name="ㅓㅗ허ㅗㅎ러" localSheetId="2" hidden="1">{#N/A,#N/A,FALSE,"운반시간"}</definedName>
    <definedName name="ㅓㅗ허ㅗㅎ러" localSheetId="1" hidden="1">{#N/A,#N/A,FALSE,"운반시간"}</definedName>
    <definedName name="ㅓㅗ허ㅗㅎ러" hidden="1">{#N/A,#N/A,FALSE,"운반시간"}</definedName>
    <definedName name="ㅓㅗ헝홍허" localSheetId="0" hidden="1">{#N/A,#N/A,FALSE,"골재소요량";#N/A,#N/A,FALSE,"골재소요량"}</definedName>
    <definedName name="ㅓㅗ헝홍허" localSheetId="2" hidden="1">{#N/A,#N/A,FALSE,"골재소요량";#N/A,#N/A,FALSE,"골재소요량"}</definedName>
    <definedName name="ㅓㅗ헝홍허" localSheetId="1" hidden="1">{#N/A,#N/A,FALSE,"골재소요량";#N/A,#N/A,FALSE,"골재소요량"}</definedName>
    <definedName name="ㅓㅗ헝홍허" hidden="1">{#N/A,#N/A,FALSE,"골재소요량";#N/A,#N/A,FALSE,"골재소요량"}</definedName>
    <definedName name="ㅓㅗ헣ㄹ" localSheetId="0" hidden="1">{#N/A,#N/A,FALSE,"단가표지"}</definedName>
    <definedName name="ㅓㅗ헣ㄹ" localSheetId="2" hidden="1">{#N/A,#N/A,FALSE,"단가표지"}</definedName>
    <definedName name="ㅓㅗ헣ㄹ" localSheetId="1" hidden="1">{#N/A,#N/A,FALSE,"단가표지"}</definedName>
    <definedName name="ㅓㅗ헣ㄹ" hidden="1">{#N/A,#N/A,FALSE,"단가표지"}</definedName>
    <definedName name="ㅓㅗ헣러" localSheetId="0" hidden="1">{#N/A,#N/A,FALSE,"단가표지"}</definedName>
    <definedName name="ㅓㅗ헣러" localSheetId="2" hidden="1">{#N/A,#N/A,FALSE,"단가표지"}</definedName>
    <definedName name="ㅓㅗ헣러" localSheetId="1" hidden="1">{#N/A,#N/A,FALSE,"단가표지"}</definedName>
    <definedName name="ㅓㅗ헣러" hidden="1">{#N/A,#N/A,FALSE,"단가표지"}</definedName>
    <definedName name="ㅓㅗ헣로ㅓ" localSheetId="0" hidden="1">{#N/A,#N/A,FALSE,"조골재"}</definedName>
    <definedName name="ㅓㅗ헣로ㅓ" localSheetId="2" hidden="1">{#N/A,#N/A,FALSE,"조골재"}</definedName>
    <definedName name="ㅓㅗ헣로ㅓ" localSheetId="1" hidden="1">{#N/A,#N/A,FALSE,"조골재"}</definedName>
    <definedName name="ㅓㅗ헣로ㅓ" hidden="1">{#N/A,#N/A,FALSE,"조골재"}</definedName>
    <definedName name="ㅓㅗ헣호ㅓ" localSheetId="0" hidden="1">{#N/A,#N/A,FALSE,"조골재"}</definedName>
    <definedName name="ㅓㅗ헣호ㅓ" localSheetId="2" hidden="1">{#N/A,#N/A,FALSE,"조골재"}</definedName>
    <definedName name="ㅓㅗ헣호ㅓ" localSheetId="1" hidden="1">{#N/A,#N/A,FALSE,"조골재"}</definedName>
    <definedName name="ㅓㅗ헣호ㅓ" hidden="1">{#N/A,#N/A,FALSE,"조골재"}</definedName>
    <definedName name="ㅓㅗ호" localSheetId="0" hidden="1">{#N/A,#N/A,FALSE,"단가표지"}</definedName>
    <definedName name="ㅓㅗ호" localSheetId="2" hidden="1">{#N/A,#N/A,FALSE,"단가표지"}</definedName>
    <definedName name="ㅓㅗ호" localSheetId="1" hidden="1">{#N/A,#N/A,FALSE,"단가표지"}</definedName>
    <definedName name="ㅓㅗ호" hidden="1">{#N/A,#N/A,FALSE,"단가표지"}</definedName>
    <definedName name="ㅓㅗ호ㅓㅗ" localSheetId="0" hidden="1">{#N/A,#N/A,FALSE,"2~8번"}</definedName>
    <definedName name="ㅓㅗ호ㅓㅗ" localSheetId="2" hidden="1">{#N/A,#N/A,FALSE,"2~8번"}</definedName>
    <definedName name="ㅓㅗ호ㅓㅗ" localSheetId="1" hidden="1">{#N/A,#N/A,FALSE,"2~8번"}</definedName>
    <definedName name="ㅓㅗ호ㅓㅗ" hidden="1">{#N/A,#N/A,FALSE,"2~8번"}</definedName>
    <definedName name="ㅓㅗㅓ" hidden="1">{#N/A,#N/A,FALSE,"2~8번"}</definedName>
    <definedName name="ㅓㅗㅕ">'[70] 상부공통집계(총괄)'!$D$224</definedName>
    <definedName name="ㅓㅗㅗ" localSheetId="0" hidden="1">{#N/A,#N/A,FALSE,"단가표지"}</definedName>
    <definedName name="ㅓㅗㅗ" localSheetId="2" hidden="1">{#N/A,#N/A,FALSE,"단가표지"}</definedName>
    <definedName name="ㅓㅗㅗ" localSheetId="1" hidden="1">{#N/A,#N/A,FALSE,"단가표지"}</definedName>
    <definedName name="ㅓㅗㅗ" hidden="1">{#N/A,#N/A,FALSE,"단가표지"}</definedName>
    <definedName name="ㅓㅗㅗㅎㅎㄹㅇㅎㅀㅀㄹ">#REF!</definedName>
    <definedName name="ㅓㅗㅗㅗ" localSheetId="0" hidden="1">{#N/A,#N/A,FALSE,"골재소요량";#N/A,#N/A,FALSE,"골재소요량"}</definedName>
    <definedName name="ㅓㅗㅗㅗ" localSheetId="2" hidden="1">{#N/A,#N/A,FALSE,"골재소요량";#N/A,#N/A,FALSE,"골재소요량"}</definedName>
    <definedName name="ㅓㅗㅗㅗ" localSheetId="1" hidden="1">{#N/A,#N/A,FALSE,"골재소요량";#N/A,#N/A,FALSE,"골재소요량"}</definedName>
    <definedName name="ㅓㅗㅗㅗ" hidden="1">{#N/A,#N/A,FALSE,"골재소요량";#N/A,#N/A,FALSE,"골재소요량"}</definedName>
    <definedName name="ㅓㅛ" localSheetId="0" hidden="1">{#N/A,#N/A,FALSE,"토공2"}</definedName>
    <definedName name="ㅓㅛ" localSheetId="2" hidden="1">{#N/A,#N/A,FALSE,"토공2"}</definedName>
    <definedName name="ㅓㅛ" localSheetId="1" hidden="1">{#N/A,#N/A,FALSE,"토공2"}</definedName>
    <definedName name="ㅓㅛ" hidden="1">{#N/A,#N/A,FALSE,"토공2"}</definedName>
    <definedName name="ㅓㅛ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1">[348]주차구획선수량!#REF!</definedName>
    <definedName name="ㅔ16">#REF!</definedName>
    <definedName name="ㅔ1RKDRHKSVKDLF" hidden="1">{#N/A,#N/A,FALSE,"단면 제원"}</definedName>
    <definedName name="ㅔ3" hidden="1">{#N/A,#N/A,FALSE,"배수1"}</definedName>
    <definedName name="ㅔ갸ㅜㅅ">#REF!</definedName>
    <definedName name="ㅔㅔ" hidden="1">#REF!</definedName>
    <definedName name="ㅔㅔ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ㅔㅔ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ㅣ" hidden="1">{"'용역비'!$A$4:$C$8"}</definedName>
    <definedName name="ㅕ">#REF!</definedName>
    <definedName name="ㅕ11">#REF!</definedName>
    <definedName name="ㅕㅅㅅ" hidden="1">{#N/A,#N/A,FALSE,"표지목차"}</definedName>
    <definedName name="ㅕ셔셔셧" hidden="1">{#N/A,#N/A,FALSE,"운반시간"}</definedName>
    <definedName name="ㅕ셔셔셧ㅅ" hidden="1">{#N/A,#N/A,FALSE,"토공2"}</definedName>
    <definedName name="ㅕ셧" hidden="1">{#N/A,#N/A,FALSE,"골재소요량";#N/A,#N/A,FALSE,"골재소요량"}</definedName>
    <definedName name="ㅕ쇼">'[70] 상부공통집계(총괄)'!$H$208</definedName>
    <definedName name="ㅕㅑ" hidden="1">{#N/A,#N/A,FALSE,"2~8번"}</definedName>
    <definedName name="ㅕㅑㅏㅐㅕㅑ">'[70] 상부공통집계(총괄)'!$D$34</definedName>
    <definedName name="ㅕㅑㅑㅑ" hidden="1">{#N/A,#N/A,FALSE,"조골재"}</definedName>
    <definedName name="ㅕㅕ">#REF!</definedName>
    <definedName name="ㅕㅕㅕ" hidden="1">{#N/A,#N/A,FALSE,"토공2"}</definedName>
    <definedName name="ㅕㅕㅕㅕ" hidden="1">{#N/A,#N/A,FALSE,"조골재"}</definedName>
    <definedName name="ㅕㅕㅕㅕㅕ" hidden="1">{#N/A,#N/A,FALSE,"운반시간"}</definedName>
    <definedName name="ㅕㅕㅕㅕㅕㅕ" hidden="1">{#N/A,#N/A,FALSE,"단가표지"}</definedName>
    <definedName name="ㅕㅕㅕㅕㅕㅕㅕㅕ" hidden="1">{#N/A,#N/A,FALSE,"조골재"}</definedName>
    <definedName name="ㅕㅛㅑㅕㅛ">'[70] 상부공통집계(총괄)'!$L$205</definedName>
    <definedName name="ㅕㅛㅓ">'[70] 상부공통집계(총괄)'!$H$224</definedName>
    <definedName name="ㅗ">#REF!</definedName>
    <definedName name="ㅗ1">#REF!</definedName>
    <definedName name="ㅗ2">#REF!</definedName>
    <definedName name="ㅗ3">#REF!</definedName>
    <definedName name="ㅗ4">#REF!</definedName>
    <definedName name="ㅗ5">#REF!</definedName>
    <definedName name="ㅗㄱㅇ"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ㄳ샤"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ㄴㄱ"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#REF!</definedName>
    <definedName name="ㅗㄹㄶ" localSheetId="0" hidden="1">{#N/A,#N/A,FALSE,"조골재"}</definedName>
    <definedName name="ㅗㄹㄶ" localSheetId="2" hidden="1">{#N/A,#N/A,FALSE,"조골재"}</definedName>
    <definedName name="ㅗㄹㄶ" localSheetId="1" hidden="1">{#N/A,#N/A,FALSE,"조골재"}</definedName>
    <definedName name="ㅗㄹㄶ" hidden="1">{#N/A,#N/A,FALSE,"조골재"}</definedName>
    <definedName name="ㅗㄹ호" hidden="1">{#N/A,#N/A,FALSE,"운반시간"}</definedName>
    <definedName name="ㅗㄹ호홓로" hidden="1">#REF!</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ㄴㄱ"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ㅗㅇㄴ홀" hidden="1">{#N/A,#N/A,FALSE,"Sheet1"}</definedName>
    <definedName name="ㅗㅇㄹㅇㅎㅇ">#REF!</definedName>
    <definedName name="ㅗ옹ㄴ" hidden="1">{#N/A,#N/A,FALSE,"Sheet1"}</definedName>
    <definedName name="ㅗ옹호" hidden="1">{#N/A,#N/A,FALSE,"Sheet1"}</definedName>
    <definedName name="ㅗㅍ초" hidden="1">{#N/A,#N/A,FALSE,"2~8번"}</definedName>
    <definedName name="ㅗㅎ" localSheetId="0" hidden="1">{#N/A,#N/A,FALSE,"운반시간"}</definedName>
    <definedName name="ㅗㅎ" localSheetId="2" hidden="1">{#N/A,#N/A,FALSE,"운반시간"}</definedName>
    <definedName name="ㅗㅎ" localSheetId="1" hidden="1">{#N/A,#N/A,FALSE,"운반시간"}</definedName>
    <definedName name="ㅗㅎ" hidden="1">{#N/A,#N/A,FALSE,"운반시간"}</definedName>
    <definedName name="ㅗㅎㄳ">'[70] 상부공통집계(총괄)'!$H$204</definedName>
    <definedName name="ㅗㅎㄴ" localSheetId="0" hidden="1">{#N/A,#N/A,FALSE,"골재소요량";#N/A,#N/A,FALSE,"골재소요량"}</definedName>
    <definedName name="ㅗㅎㄴ" localSheetId="2" hidden="1">{#N/A,#N/A,FALSE,"골재소요량";#N/A,#N/A,FALSE,"골재소요량"}</definedName>
    <definedName name="ㅗㅎㄴ" localSheetId="1" hidden="1">{#N/A,#N/A,FALSE,"골재소요량";#N/A,#N/A,FALSE,"골재소요량"}</definedName>
    <definedName name="ㅗㅎㄴ" hidden="1">{#N/A,#N/A,FALSE,"골재소요량";#N/A,#N/A,FALSE,"골재소요량"}</definedName>
    <definedName name="ㅗㅎㄴㄹ" localSheetId="0" hidden="1">{#N/A,#N/A,FALSE,"단가표지"}</definedName>
    <definedName name="ㅗㅎㄴㄹ" localSheetId="2" hidden="1">{#N/A,#N/A,FALSE,"단가표지"}</definedName>
    <definedName name="ㅗㅎㄴㄹ" localSheetId="1" hidden="1">{#N/A,#N/A,FALSE,"단가표지"}</definedName>
    <definedName name="ㅗㅎㄴㄹ" hidden="1">{#N/A,#N/A,FALSE,"단가표지"}</definedName>
    <definedName name="ㅗㅎ로ㅜ" localSheetId="0" hidden="1">{#N/A,#N/A,FALSE,"운반시간"}</definedName>
    <definedName name="ㅗㅎ로ㅜ" localSheetId="2" hidden="1">{#N/A,#N/A,FALSE,"운반시간"}</definedName>
    <definedName name="ㅗㅎ로ㅜ" localSheetId="1" hidden="1">{#N/A,#N/A,FALSE,"운반시간"}</definedName>
    <definedName name="ㅗㅎ로ㅜ" hidden="1">{#N/A,#N/A,FALSE,"운반시간"}</definedName>
    <definedName name="ㅗㅎ론ㄹ" localSheetId="0" hidden="1">{#N/A,#N/A,FALSE,"표지목차"}</definedName>
    <definedName name="ㅗㅎ론ㄹ" localSheetId="2" hidden="1">{#N/A,#N/A,FALSE,"표지목차"}</definedName>
    <definedName name="ㅗㅎ론ㄹ" localSheetId="1" hidden="1">{#N/A,#N/A,FALSE,"표지목차"}</definedName>
    <definedName name="ㅗㅎ론ㄹ" hidden="1">{#N/A,#N/A,FALSE,"표지목차"}</definedName>
    <definedName name="ㅗㅎ롯홋ㄱ" localSheetId="0" hidden="1">{#N/A,#N/A,FALSE,"혼합골재"}</definedName>
    <definedName name="ㅗㅎ롯홋ㄱ" localSheetId="2" hidden="1">{#N/A,#N/A,FALSE,"혼합골재"}</definedName>
    <definedName name="ㅗㅎ롯홋ㄱ" localSheetId="1" hidden="1">{#N/A,#N/A,FALSE,"혼합골재"}</definedName>
    <definedName name="ㅗㅎ롯홋ㄱ" hidden="1">{#N/A,#N/A,FALSE,"혼합골재"}</definedName>
    <definedName name="ㅗㅎㅀ">'[70] 상부공통집계(총괄)'!$D$34</definedName>
    <definedName name="ㅗㅎㅎㅌㄹㅋㅅ" hidden="1">{#N/A,#N/A,FALSE,"2~8번"}</definedName>
    <definedName name="ㅗ허ㅗ" localSheetId="0" hidden="1">{#N/A,#N/A,FALSE,"단가표지"}</definedName>
    <definedName name="ㅗ허ㅗ" localSheetId="2" hidden="1">{#N/A,#N/A,FALSE,"단가표지"}</definedName>
    <definedName name="ㅗ허ㅗ" localSheetId="1" hidden="1">{#N/A,#N/A,FALSE,"단가표지"}</definedName>
    <definedName name="ㅗ허ㅗ" hidden="1">{#N/A,#N/A,FALSE,"단가표지"}</definedName>
    <definedName name="ㅗ호" localSheetId="0" hidden="1">{#N/A,#N/A,FALSE,"단가표지"}</definedName>
    <definedName name="ㅗ호" localSheetId="2" hidden="1">{#N/A,#N/A,FALSE,"단가표지"}</definedName>
    <definedName name="ㅗ호" localSheetId="1" hidden="1">{#N/A,#N/A,FALSE,"단가표지"}</definedName>
    <definedName name="ㅗ호" hidden="1">{#N/A,#N/A,FALSE,"단가표지"}</definedName>
    <definedName name="ㅗㅑㅐㅗ">#REF!</definedName>
    <definedName name="ㅗㅓ쇼ㅓㅕㄷ쇼ㅓㅕㄷㅅ" localSheetId="0" hidden="1">{#N/A,#N/A,FALSE,"단가표지"}</definedName>
    <definedName name="ㅗㅓ쇼ㅓㅕㄷ쇼ㅓㅕㄷㅅ" localSheetId="2" hidden="1">{#N/A,#N/A,FALSE,"단가표지"}</definedName>
    <definedName name="ㅗㅓ쇼ㅓㅕㄷ쇼ㅓㅕㄷㅅ" localSheetId="1" hidden="1">{#N/A,#N/A,FALSE,"단가표지"}</definedName>
    <definedName name="ㅗㅓ쇼ㅓㅕㄷ쇼ㅓㅕㄷㅅ" hidden="1">{#N/A,#N/A,FALSE,"단가표지"}</definedName>
    <definedName name="ㅗㅓㅎ로ㅓㅎㄹ" localSheetId="0" hidden="1">{#N/A,#N/A,FALSE,"표지목차"}</definedName>
    <definedName name="ㅗㅓㅎ로ㅓㅎㄹ" localSheetId="2" hidden="1">{#N/A,#N/A,FALSE,"표지목차"}</definedName>
    <definedName name="ㅗㅓㅎ로ㅓㅎㄹ" localSheetId="1" hidden="1">{#N/A,#N/A,FALSE,"표지목차"}</definedName>
    <definedName name="ㅗㅓㅎ로ㅓㅎㄹ" hidden="1">{#N/A,#N/A,FALSE,"표지목차"}</definedName>
    <definedName name="ㅗㅓㅗ" hidden="1">{#N/A,#N/A,FALSE,"골재소요량";#N/A,#N/A,FALSE,"골재소요량"}</definedName>
    <definedName name="ㅗㅓㅗㅎ">'[70] 상부공통집계(총괄)'!$H$223</definedName>
    <definedName name="ㅗㅗ" hidden="1">{#N/A,#N/A,FALSE,"명세표"}</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ㅗㅗ" hidden="1">{#N/A,#N/A,FALSE,"2~8번"}</definedName>
    <definedName name="ㅗㅠㅍ" localSheetId="0" hidden="1">{#N/A,#N/A,FALSE,"혼합골재"}</definedName>
    <definedName name="ㅗㅠㅍ" localSheetId="2" hidden="1">{#N/A,#N/A,FALSE,"혼합골재"}</definedName>
    <definedName name="ㅗㅠㅍ" localSheetId="1" hidden="1">{#N/A,#N/A,FALSE,"혼합골재"}</definedName>
    <definedName name="ㅗㅠㅍ" hidden="1">{#N/A,#N/A,FALSE,"혼합골재"}</definedName>
    <definedName name="ㅘㅓ" hidden="1">{#N/A,#N/A,FALSE,"운반시간"}</definedName>
    <definedName name="ㅘㅗ허ㅎ" hidden="1">#REF!</definedName>
    <definedName name="ㅛ">'[70] 상부공통집계(총괄)'!$L$224</definedName>
    <definedName name="ㅛㄳ">'[70] 상부공통집계(총괄)'!$D$205</definedName>
    <definedName name="ㅛㅂ" hidden="1">{#N/A,#N/A,FALSE,"표지목차"}</definedName>
    <definedName name="ㅛㅂㅂ" hidden="1">{#N/A,#N/A,FALSE,"표지목차"}</definedName>
    <definedName name="ㅛㅅ">'[70] 상부공통집계(총괄)'!$H$208</definedName>
    <definedName name="ㅛㅅㄱ">'[70] 상부공통집계(총괄)'!$D$35</definedName>
    <definedName name="ㅛㅅㅅ" hidden="1">{#N/A,#N/A,FALSE,"조골재"}</definedName>
    <definedName name="ㅛㅅㅅㅅ" hidden="1">{#N/A,#N/A,FALSE,"혼합골재"}</definedName>
    <definedName name="ㅛ샤">'[70] 상부공통집계(총괄)'!$D$204</definedName>
    <definedName name="ㅛ샤ㅕㅅ">'[70] 상부공통집계(총괄)'!$L$204</definedName>
    <definedName name="ㅛ샤ㅕㅛ">'[70] 상부공통집계(총괄)'!$D$205</definedName>
    <definedName name="ㅛ셔됴ㅕ" hidden="1">{#N/A,#N/A,FALSE,"운반시간"}</definedName>
    <definedName name="ㅛ셔으ㅜㅅ구" hidden="1">{#N/A,#N/A,FALSE,"2~8번"}</definedName>
    <definedName name="ㅛ셔ㅑ쇼">'[70] 상부공통집계(총괄)'!$J$36</definedName>
    <definedName name="ㅛ쇼쇼쇼" hidden="1">{#N/A,#N/A,FALSE,"단가표지"}</definedName>
    <definedName name="ㅛ숏" hidden="1">{#N/A,#N/A,FALSE,"혼합골재"}</definedName>
    <definedName name="ㅛㅇ수ㅜㅛㅅㅇ" hidden="1">{#N/A,#N/A,FALSE,"2~8번"}</definedName>
    <definedName name="ㅛㅈㄷㄱ숃ㅈㄱ" hidden="1">{#N/A,#N/A,FALSE,"Sheet1"}</definedName>
    <definedName name="ㅛㅌ"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ㅛㅑㅕㅛ">'[70] 상부공통집계(총괄)'!$J$33</definedName>
    <definedName name="ㅛㅓㄴㄱ5" hidden="1">{#N/A,#N/A,FALSE,"단가표지"}</definedName>
    <definedName name="ㅛㅕ하ㅓ" localSheetId="0" hidden="1">{#N/A,#N/A,FALSE,"포장2"}</definedName>
    <definedName name="ㅛㅕ하ㅓ" localSheetId="2" hidden="1">{#N/A,#N/A,FALSE,"포장2"}</definedName>
    <definedName name="ㅛㅕ하ㅓ" localSheetId="1" hidden="1">{#N/A,#N/A,FALSE,"포장2"}</definedName>
    <definedName name="ㅛㅕ하ㅓ" hidden="1">{#N/A,#N/A,FALSE,"포장2"}</definedName>
    <definedName name="ㅛㅕㅑ" hidden="1">'[349]N賃率-職'!$I$5:$I$30</definedName>
    <definedName name="ㅛㅕㅑㅕㅛ">'[70] 상부공통집계(총괄)'!$D$224</definedName>
    <definedName name="ㅛㅕㅕㅑㅓ" hidden="1">{#N/A,#N/A,FALSE,"표지목차"}</definedName>
    <definedName name="ㅛㅗㄹ">'[70] 상부공통집계(총괄)'!$D$205</definedName>
    <definedName name="ㅛㅗㅁ"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ㅛㅛ" hidden="1">{#N/A,#N/A,FALSE,"골재소요량";#N/A,#N/A,FALSE,"골재소요량"}</definedName>
    <definedName name="ㅛㅛㅛ" hidden="1">[350]날개벽수량표!#REF!</definedName>
    <definedName name="ㅛㅛㅛㅛ" hidden="1">{#N/A,#N/A,FALSE,"표지목차"}</definedName>
    <definedName name="ㅛㅛㅛㅛㅛㅛ" hidden="1">{#N/A,#N/A,FALSE,"골재소요량";#N/A,#N/A,FALSE,"골재소요량"}</definedName>
    <definedName name="ㅛㅛㅛㅛㅛㅛㅛ" hidden="1">{#N/A,#N/A,FALSE,"단가표지"}</definedName>
    <definedName name="ㅛㅠㅗㄱ셔ㅛ" hidden="1">{#N/A,#N/A,FALSE,"조골재"}</definedName>
    <definedName name="ㅜ" localSheetId="0" hidden="1">{#N/A,#N/A,FALSE,"배수1"}</definedName>
    <definedName name="ㅜ" localSheetId="2" hidden="1">{#N/A,#N/A,FALSE,"배수1"}</definedName>
    <definedName name="ㅜ" localSheetId="1" hidden="1">{#N/A,#N/A,FALSE,"배수1"}</definedName>
    <definedName name="ㅜ" hidden="1">{#N/A,#N/A,FALSE,"배수1"}</definedName>
    <definedName name="ㅜ1">#REF!</definedName>
    <definedName name="ㅜ23">#REF!</definedName>
    <definedName name="ㅜ32">#REF!</definedName>
    <definedName name="ㅜㄴ" hidden="1">{#N/A,#N/A,FALSE,"운반시간"}</definedName>
    <definedName name="ㅜㄴㄱ" localSheetId="0" hidden="1">{#N/A,#N/A,FALSE,"운반시간"}</definedName>
    <definedName name="ㅜㄴㄱ" localSheetId="2" hidden="1">{#N/A,#N/A,FALSE,"운반시간"}</definedName>
    <definedName name="ㅜㄴㄱ" localSheetId="1" hidden="1">{#N/A,#N/A,FALSE,"운반시간"}</definedName>
    <definedName name="ㅜㄴㄱ" hidden="1">{#N/A,#N/A,FALSE,"운반시간"}</definedName>
    <definedName name="ㅜㄹ윤" localSheetId="0" hidden="1">{#N/A,#N/A,FALSE,"단가표지"}</definedName>
    <definedName name="ㅜㄹ윤" localSheetId="2" hidden="1">{#N/A,#N/A,FALSE,"단가표지"}</definedName>
    <definedName name="ㅜㄹ윤" localSheetId="1" hidden="1">{#N/A,#N/A,FALSE,"단가표지"}</definedName>
    <definedName name="ㅜㄹ윤" hidden="1">{#N/A,#N/A,FALSE,"단가표지"}</definedName>
    <definedName name="ㅜ여숫유" hidden="1">{#N/A,#N/A,FALSE,"운반시간"}</definedName>
    <definedName name="ㅜㅊㅍ" localSheetId="0" hidden="1">{#N/A,#N/A,FALSE,"표지목차"}</definedName>
    <definedName name="ㅜㅊㅍ" localSheetId="2" hidden="1">{#N/A,#N/A,FALSE,"표지목차"}</definedName>
    <definedName name="ㅜㅊㅍ" localSheetId="1" hidden="1">{#N/A,#N/A,FALSE,"표지목차"}</definedName>
    <definedName name="ㅜㅊㅍ" hidden="1">{#N/A,#N/A,FALSE,"표지목차"}</definedName>
    <definedName name="ㅜㅋㅊㅍ" localSheetId="0" hidden="1">{#N/A,#N/A,FALSE,"조골재"}</definedName>
    <definedName name="ㅜㅋㅊㅍ" localSheetId="2" hidden="1">{#N/A,#N/A,FALSE,"조골재"}</definedName>
    <definedName name="ㅜㅋㅊㅍ" localSheetId="1" hidden="1">{#N/A,#N/A,FALSE,"조골재"}</definedName>
    <definedName name="ㅜㅋㅊㅍ" hidden="1">{#N/A,#N/A,FALSE,"조골재"}</definedName>
    <definedName name="ㅜㅍ추ㅠ" localSheetId="0" hidden="1">{#N/A,#N/A,FALSE,"혼합골재"}</definedName>
    <definedName name="ㅜㅍ추ㅠ" localSheetId="2" hidden="1">{#N/A,#N/A,FALSE,"혼합골재"}</definedName>
    <definedName name="ㅜㅍ추ㅠ" localSheetId="1" hidden="1">{#N/A,#N/A,FALSE,"혼합골재"}</definedName>
    <definedName name="ㅜㅍ추ㅠ" hidden="1">{#N/A,#N/A,FALSE,"혼합골재"}</definedName>
    <definedName name="ㅜㅎㄴ" localSheetId="0" hidden="1">{#N/A,#N/A,FALSE,"골재소요량";#N/A,#N/A,FALSE,"골재소요량"}</definedName>
    <definedName name="ㅜㅎㄴ" localSheetId="2" hidden="1">{#N/A,#N/A,FALSE,"골재소요량";#N/A,#N/A,FALSE,"골재소요량"}</definedName>
    <definedName name="ㅜㅎㄴ" localSheetId="1" hidden="1">{#N/A,#N/A,FALSE,"골재소요량";#N/A,#N/A,FALSE,"골재소요량"}</definedName>
    <definedName name="ㅜㅎㄴ" hidden="1">{#N/A,#N/A,FALSE,"골재소요량";#N/A,#N/A,FALSE,"골재소요량"}</definedName>
    <definedName name="ㅜㅎㅅㄱㄴ" localSheetId="0" hidden="1">{#N/A,#N/A,FALSE,"단가표지"}</definedName>
    <definedName name="ㅜㅎㅅㄱㄴ" localSheetId="2" hidden="1">{#N/A,#N/A,FALSE,"단가표지"}</definedName>
    <definedName name="ㅜㅎㅅㄱㄴ" localSheetId="1" hidden="1">{#N/A,#N/A,FALSE,"단가표지"}</definedName>
    <definedName name="ㅜㅎㅅㄱㄴ" hidden="1">{#N/A,#N/A,FALSE,"단가표지"}</definedName>
    <definedName name="ㅜ후ㅗㅜㅗ" hidden="1">{#N/A,#N/A,FALSE,"단가표지"}</definedName>
    <definedName name="ㅜㅗ" localSheetId="0" hidden="1">{#N/A,#N/A,FALSE,"이정표"}</definedName>
    <definedName name="ㅜㅗ" localSheetId="2" hidden="1">{#N/A,#N/A,FALSE,"이정표"}</definedName>
    <definedName name="ㅜㅗ" localSheetId="1" hidden="1">{#N/A,#N/A,FALSE,"이정표"}</definedName>
    <definedName name="ㅜㅗ" hidden="1">{#N/A,#N/A,FALSE,"이정표"}</definedName>
    <definedName name="ㅜㅗㅇㅎㅌ" localSheetId="0" hidden="1">{#N/A,#N/A,FALSE,"단가표지"}</definedName>
    <definedName name="ㅜㅗㅇㅎㅌ" localSheetId="2" hidden="1">{#N/A,#N/A,FALSE,"단가표지"}</definedName>
    <definedName name="ㅜㅗㅇㅎㅌ" localSheetId="1" hidden="1">{#N/A,#N/A,FALSE,"단가표지"}</definedName>
    <definedName name="ㅜㅗㅇㅎㅌ" hidden="1">{#N/A,#N/A,FALSE,"단가표지"}</definedName>
    <definedName name="ㅜㅗㅇ훟" localSheetId="0" hidden="1">{#N/A,#N/A,FALSE,"단가표지"}</definedName>
    <definedName name="ㅜㅗㅇ훟" localSheetId="2" hidden="1">{#N/A,#N/A,FALSE,"단가표지"}</definedName>
    <definedName name="ㅜㅗㅇ훟" localSheetId="1" hidden="1">{#N/A,#N/A,FALSE,"단가표지"}</definedName>
    <definedName name="ㅜㅗㅇ훟" hidden="1">{#N/A,#N/A,FALSE,"단가표지"}</definedName>
    <definedName name="ㅜㅗㅗㅗㅇㅎ" localSheetId="0" hidden="1">{#N/A,#N/A,FALSE,"운반시간"}</definedName>
    <definedName name="ㅜㅗㅗㅗㅇㅎ" localSheetId="2" hidden="1">{#N/A,#N/A,FALSE,"운반시간"}</definedName>
    <definedName name="ㅜㅗㅗㅗㅇㅎ" localSheetId="1" hidden="1">{#N/A,#N/A,FALSE,"운반시간"}</definedName>
    <definedName name="ㅜㅗㅗㅗㅇㅎ" hidden="1">{#N/A,#N/A,FALSE,"운반시간"}</definedName>
    <definedName name="ㅜㅜㅜㅜㅜㅜㅜㅜ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ㅜㅠㅠ" hidden="1">{#N/A,#N/A,FALSE,"단가표지"}</definedName>
    <definedName name="ㅜㅠ" hidden="1">{#N/A,#N/A,FALSE,"골재소요량";#N/A,#N/A,FALSE,"골재소요량"}</definedName>
    <definedName name="ㅜㅠ푸" localSheetId="0" hidden="1">{#N/A,#N/A,FALSE,"운반시간"}</definedName>
    <definedName name="ㅜㅠ푸" localSheetId="2" hidden="1">{#N/A,#N/A,FALSE,"운반시간"}</definedName>
    <definedName name="ㅜㅠ푸" localSheetId="1" hidden="1">{#N/A,#N/A,FALSE,"운반시간"}</definedName>
    <definedName name="ㅜㅠ푸" hidden="1">{#N/A,#N/A,FALSE,"운반시간"}</definedName>
    <definedName name="ㅜㅠㅜㅠ" hidden="1">{#N/A,#N/A,FALSE,"표지목차"}</definedName>
    <definedName name="ㅜㅠㅠ" localSheetId="0" hidden="1">{#N/A,#N/A,FALSE,"골재소요량";#N/A,#N/A,FALSE,"골재소요량"}</definedName>
    <definedName name="ㅜㅠㅠ" localSheetId="2" hidden="1">{#N/A,#N/A,FALSE,"골재소요량";#N/A,#N/A,FALSE,"골재소요량"}</definedName>
    <definedName name="ㅜㅠㅠ" localSheetId="1" hidden="1">{#N/A,#N/A,FALSE,"골재소요량";#N/A,#N/A,FALSE,"골재소요량"}</definedName>
    <definedName name="ㅜㅠㅠ" hidden="1">{#N/A,#N/A,FALSE,"골재소요량";#N/A,#N/A,FALSE,"골재소요량"}</definedName>
    <definedName name="ㅝㅎㄹ" localSheetId="0" hidden="1">{#N/A,#N/A,FALSE,"단가표지"}</definedName>
    <definedName name="ㅝㅎㄹ" localSheetId="2" hidden="1">{#N/A,#N/A,FALSE,"단가표지"}</definedName>
    <definedName name="ㅝㅎㄹ" localSheetId="1" hidden="1">{#N/A,#N/A,FALSE,"단가표지"}</definedName>
    <definedName name="ㅝㅎㄹ" hidden="1">{#N/A,#N/A,FALSE,"단가표지"}</definedName>
    <definedName name="ㅝㅎㄹ촉ㅇ" hidden="1">{#N/A,#N/A,FALSE,"조골재"}</definedName>
    <definedName name="ㅠ" localSheetId="0" hidden="1">{#N/A,#N/A,FALSE,"부대1"}</definedName>
    <definedName name="ㅠ" localSheetId="2" hidden="1">{#N/A,#N/A,FALSE,"부대1"}</definedName>
    <definedName name="ㅠ" localSheetId="1" hidden="1">{#N/A,#N/A,FALSE,"부대1"}</definedName>
    <definedName name="ㅠ" hidden="1">{#N/A,#N/A,FALSE,"부대1"}</definedName>
    <definedName name="ㅠ1">#REF!</definedName>
    <definedName name="ㅠ10">#REF!</definedName>
    <definedName name="ㅠ11">#REF!</definedName>
    <definedName name="ㅠ2">#REF!</definedName>
    <definedName name="ㅠ3">#REF!</definedName>
    <definedName name="ㅠ359">#REF!</definedName>
    <definedName name="ㅠ4">#REF!</definedName>
    <definedName name="ㅠ5">#REF!</definedName>
    <definedName name="ㅠ6">#REF!</definedName>
    <definedName name="ㅠ632">[351]기계경비!$J$61</definedName>
    <definedName name="ㅠ7">#REF!</definedName>
    <definedName name="ㅠ8">#REF!</definedName>
    <definedName name="ㅠ9">#REF!</definedName>
    <definedName name="ㅠㄱ" hidden="1">{"'용역비'!$A$4:$C$8"}</definedName>
    <definedName name="ㅠㄱ소슈" hidden="1">{#N/A,#N/A,FALSE,"골재소요량";#N/A,#N/A,FALSE,"골재소요량"}</definedName>
    <definedName name="ㅠㄴ" localSheetId="0" hidden="1">{#N/A,#N/A,FALSE,"조골재"}</definedName>
    <definedName name="ㅠㄴ" localSheetId="2" hidden="1">{#N/A,#N/A,FALSE,"조골재"}</definedName>
    <definedName name="ㅠㄴ" localSheetId="1" hidden="1">{#N/A,#N/A,FALSE,"조골재"}</definedName>
    <definedName name="ㅠㄴ" hidden="1">{#N/A,#N/A,FALSE,"조골재"}</definedName>
    <definedName name="ㅠㄹ" localSheetId="0" hidden="1">{#N/A,#N/A,FALSE,"속도"}</definedName>
    <definedName name="ㅠㄹ" localSheetId="2" hidden="1">{#N/A,#N/A,FALSE,"속도"}</definedName>
    <definedName name="ㅠㄹ" localSheetId="1" hidden="1">{#N/A,#N/A,FALSE,"속도"}</definedName>
    <definedName name="ㅠㄹ" hidden="1">{#N/A,#N/A,FALSE,"속도"}</definedName>
    <definedName name="ㅠㄹㅇㄴㄴㄹㅇ" localSheetId="0" hidden="1">{#N/A,#N/A,FALSE,"단가표지"}</definedName>
    <definedName name="ㅠㄹㅇㄴㄴㄹㅇ" localSheetId="2" hidden="1">{#N/A,#N/A,FALSE,"단가표지"}</definedName>
    <definedName name="ㅠㄹㅇㄴㄴㄹㅇ" localSheetId="1" hidden="1">{#N/A,#N/A,FALSE,"단가표지"}</definedName>
    <definedName name="ㅠㄹㅇㄴㄴㄹㅇ" hidden="1">{#N/A,#N/A,FALSE,"단가표지"}</definedName>
    <definedName name="ㅠ뮤ㅐ" hidden="1">#REF!</definedName>
    <definedName name="ㅠㅅ롯고" hidden="1">{#N/A,#N/A,FALSE,"골재소요량";#N/A,#N/A,FALSE,"골재소요량"}</definedName>
    <definedName name="ㅠ숑ㄱ쇼ㅠㅠㅅ" hidden="1">{#N/A,#N/A,FALSE,"단가표지"}</definedName>
    <definedName name="ㅠㅊㅌ퓿ㅌ" localSheetId="0" hidden="1">{#N/A,#N/A,FALSE,"2~8번"}</definedName>
    <definedName name="ㅠㅊㅌ퓿ㅌ" localSheetId="2" hidden="1">{#N/A,#N/A,FALSE,"2~8번"}</definedName>
    <definedName name="ㅠㅊㅌ퓿ㅌ" localSheetId="1" hidden="1">{#N/A,#N/A,FALSE,"2~8번"}</definedName>
    <definedName name="ㅠㅊㅌ퓿ㅌ" hidden="1">{#N/A,#N/A,FALSE,"2~8번"}</definedName>
    <definedName name="ㅠㅊㅍㅌ" localSheetId="0" hidden="1">{#N/A,#N/A,FALSE,"단가표지"}</definedName>
    <definedName name="ㅠㅊㅍㅌ" localSheetId="2" hidden="1">{#N/A,#N/A,FALSE,"단가표지"}</definedName>
    <definedName name="ㅠㅊㅍㅌ" localSheetId="1" hidden="1">{#N/A,#N/A,FALSE,"단가표지"}</definedName>
    <definedName name="ㅠㅊㅍㅌ" hidden="1">{#N/A,#N/A,FALSE,"단가표지"}</definedName>
    <definedName name="ㅠㅊㅍ튜" localSheetId="0" hidden="1">{#N/A,#N/A,FALSE,"단가표지"}</definedName>
    <definedName name="ㅠㅊㅍ튜" localSheetId="2" hidden="1">{#N/A,#N/A,FALSE,"단가표지"}</definedName>
    <definedName name="ㅠㅊㅍ튜" localSheetId="1" hidden="1">{#N/A,#N/A,FALSE,"단가표지"}</definedName>
    <definedName name="ㅠㅊㅍ튜" hidden="1">{#N/A,#N/A,FALSE,"단가표지"}</definedName>
    <definedName name="ㅠㅊㅍ튵ㅊ" localSheetId="0" hidden="1">{#N/A,#N/A,FALSE,"운반시간"}</definedName>
    <definedName name="ㅠㅊㅍ튵ㅊ" localSheetId="2" hidden="1">{#N/A,#N/A,FALSE,"운반시간"}</definedName>
    <definedName name="ㅠㅊㅍ튵ㅊ" localSheetId="1" hidden="1">{#N/A,#N/A,FALSE,"운반시간"}</definedName>
    <definedName name="ㅠㅊㅍ튵ㅊ" hidden="1">{#N/A,#N/A,FALSE,"운반시간"}</definedName>
    <definedName name="ㅠㅊ픁츄" localSheetId="0" hidden="1">{#N/A,#N/A,FALSE,"단가표지"}</definedName>
    <definedName name="ㅠㅊ픁츄" localSheetId="2" hidden="1">{#N/A,#N/A,FALSE,"단가표지"}</definedName>
    <definedName name="ㅠㅊ픁츄" localSheetId="1" hidden="1">{#N/A,#N/A,FALSE,"단가표지"}</definedName>
    <definedName name="ㅠㅊ픁츄" hidden="1">{#N/A,#N/A,FALSE,"단가표지"}</definedName>
    <definedName name="ㅠㅍ" localSheetId="0" hidden="1">{#N/A,#N/A,FALSE,"조골재"}</definedName>
    <definedName name="ㅠㅍ" localSheetId="2" hidden="1">{#N/A,#N/A,FALSE,"조골재"}</definedName>
    <definedName name="ㅠㅍ" localSheetId="1" hidden="1">{#N/A,#N/A,FALSE,"조골재"}</definedName>
    <definedName name="ㅠㅍ" hidden="1">{#N/A,#N/A,FALSE,"조골재"}</definedName>
    <definedName name="ㅠㅍ_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_3"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ㅊ" localSheetId="0" hidden="1">{#N/A,#N/A,FALSE,"단가표지"}</definedName>
    <definedName name="ㅠㅍㅊ" localSheetId="2" hidden="1">{#N/A,#N/A,FALSE,"단가표지"}</definedName>
    <definedName name="ㅠㅍㅊ" localSheetId="1" hidden="1">{#N/A,#N/A,FALSE,"단가표지"}</definedName>
    <definedName name="ㅠㅍㅊ" hidden="1">{#N/A,#N/A,FALSE,"단가표지"}</definedName>
    <definedName name="ㅠㅍㅊ튳" localSheetId="0" hidden="1">{#N/A,#N/A,FALSE,"표지목차"}</definedName>
    <definedName name="ㅠㅍㅊ튳" localSheetId="2" hidden="1">{#N/A,#N/A,FALSE,"표지목차"}</definedName>
    <definedName name="ㅠㅍㅊ튳" localSheetId="1" hidden="1">{#N/A,#N/A,FALSE,"표지목차"}</definedName>
    <definedName name="ㅠㅍㅊ튳" hidden="1">{#N/A,#N/A,FALSE,"표지목차"}</definedName>
    <definedName name="ㅠㅍㅊ튳ㅌㅍ" localSheetId="0" hidden="1">{#N/A,#N/A,FALSE,"조골재"}</definedName>
    <definedName name="ㅠㅍㅊ튳ㅌㅍ" localSheetId="2" hidden="1">{#N/A,#N/A,FALSE,"조골재"}</definedName>
    <definedName name="ㅠㅍㅊ튳ㅌㅍ" localSheetId="1" hidden="1">{#N/A,#N/A,FALSE,"조골재"}</definedName>
    <definedName name="ㅠㅍㅊ튳ㅌㅍ" hidden="1">{#N/A,#N/A,FALSE,"조골재"}</definedName>
    <definedName name="ㅠㅍㅊ튵" localSheetId="0" hidden="1">{#N/A,#N/A,FALSE,"골재소요량";#N/A,#N/A,FALSE,"골재소요량"}</definedName>
    <definedName name="ㅠㅍㅊ튵" localSheetId="2" hidden="1">{#N/A,#N/A,FALSE,"골재소요량";#N/A,#N/A,FALSE,"골재소요량"}</definedName>
    <definedName name="ㅠㅍㅊ튵" localSheetId="1" hidden="1">{#N/A,#N/A,FALSE,"골재소요량";#N/A,#N/A,FALSE,"골재소요량"}</definedName>
    <definedName name="ㅠㅍㅊ튵" hidden="1">{#N/A,#N/A,FALSE,"골재소요량";#N/A,#N/A,FALSE,"골재소요량"}</definedName>
    <definedName name="ㅠㅍㅊ튵ㅊ" localSheetId="0" hidden="1">{#N/A,#N/A,FALSE,"단가표지"}</definedName>
    <definedName name="ㅠㅍㅊ튵ㅊ" localSheetId="2" hidden="1">{#N/A,#N/A,FALSE,"단가표지"}</definedName>
    <definedName name="ㅠㅍㅊ튵ㅊ" localSheetId="1" hidden="1">{#N/A,#N/A,FALSE,"단가표지"}</definedName>
    <definedName name="ㅠㅍㅊ튵ㅊ" hidden="1">{#N/A,#N/A,FALSE,"단가표지"}</definedName>
    <definedName name="ㅠㅍ츄ㅜ" localSheetId="0" hidden="1">{#N/A,#N/A,FALSE,"단가표지"}</definedName>
    <definedName name="ㅠㅍ츄ㅜ" localSheetId="2" hidden="1">{#N/A,#N/A,FALSE,"단가표지"}</definedName>
    <definedName name="ㅠㅍ츄ㅜ" localSheetId="1" hidden="1">{#N/A,#N/A,FALSE,"단가표지"}</definedName>
    <definedName name="ㅠㅍ츄ㅜ" hidden="1">{#N/A,#N/A,FALSE,"단가표지"}</definedName>
    <definedName name="ㅠㅍ츛ㅍ" localSheetId="0" hidden="1">{#N/A,#N/A,FALSE,"혼합골재"}</definedName>
    <definedName name="ㅠㅍ츛ㅍ" localSheetId="2" hidden="1">{#N/A,#N/A,FALSE,"혼합골재"}</definedName>
    <definedName name="ㅠㅍ츛ㅍ" localSheetId="1" hidden="1">{#N/A,#N/A,FALSE,"혼합골재"}</definedName>
    <definedName name="ㅠㅍ츛ㅍ" hidden="1">{#N/A,#N/A,FALSE,"혼합골재"}</definedName>
    <definedName name="ㅠㅍ츜ㅊ" localSheetId="0" hidden="1">{#N/A,#N/A,FALSE,"2~8번"}</definedName>
    <definedName name="ㅠㅍ츜ㅊ" localSheetId="2" hidden="1">{#N/A,#N/A,FALSE,"2~8번"}</definedName>
    <definedName name="ㅠㅍ츜ㅊ" localSheetId="1" hidden="1">{#N/A,#N/A,FALSE,"2~8번"}</definedName>
    <definedName name="ㅠㅍ츜ㅊ" hidden="1">{#N/A,#N/A,FALSE,"2~8번"}</definedName>
    <definedName name="ㅠㅍ츜ㅍ" localSheetId="0" hidden="1">{#N/A,#N/A,FALSE,"조골재"}</definedName>
    <definedName name="ㅠㅍ츜ㅍ" localSheetId="2" hidden="1">{#N/A,#N/A,FALSE,"조골재"}</definedName>
    <definedName name="ㅠㅍ츜ㅍ" localSheetId="1" hidden="1">{#N/A,#N/A,FALSE,"조골재"}</definedName>
    <definedName name="ㅠㅍ츜ㅍ" hidden="1">{#N/A,#N/A,FALSE,"조골재"}</definedName>
    <definedName name="ㅠㅍ츝" localSheetId="0" hidden="1">{#N/A,#N/A,FALSE,"운반시간"}</definedName>
    <definedName name="ㅠㅍ츝" localSheetId="2" hidden="1">{#N/A,#N/A,FALSE,"운반시간"}</definedName>
    <definedName name="ㅠㅍ츝" localSheetId="1" hidden="1">{#N/A,#N/A,FALSE,"운반시간"}</definedName>
    <definedName name="ㅠㅍ츝" hidden="1">{#N/A,#N/A,FALSE,"운반시간"}</definedName>
    <definedName name="ㅠㅍ츝ㅊ" localSheetId="0" hidden="1">{#N/A,#N/A,FALSE,"단가표지"}</definedName>
    <definedName name="ㅠㅍ츝ㅊ" localSheetId="2" hidden="1">{#N/A,#N/A,FALSE,"단가표지"}</definedName>
    <definedName name="ㅠㅍ츝ㅊ" localSheetId="1" hidden="1">{#N/A,#N/A,FALSE,"단가표지"}</definedName>
    <definedName name="ㅠㅍ츝ㅊ" hidden="1">{#N/A,#N/A,FALSE,"단가표지"}</definedName>
    <definedName name="ㅠㅍㅋㅊㅍㅍ" localSheetId="0" hidden="1">{#N/A,#N/A,FALSE,"단가표지"}</definedName>
    <definedName name="ㅠㅍㅋㅊㅍㅍ" localSheetId="2" hidden="1">{#N/A,#N/A,FALSE,"단가표지"}</definedName>
    <definedName name="ㅠㅍㅋㅊㅍㅍ" localSheetId="1" hidden="1">{#N/A,#N/A,FALSE,"단가표지"}</definedName>
    <definedName name="ㅠㅍㅋㅊㅍㅍ" hidden="1">{#N/A,#N/A,FALSE,"단가표지"}</definedName>
    <definedName name="ㅠ퓿큨ㅊ" localSheetId="0" hidden="1">{#N/A,#N/A,FALSE,"단가표지"}</definedName>
    <definedName name="ㅠ퓿큨ㅊ" localSheetId="2" hidden="1">{#N/A,#N/A,FALSE,"단가표지"}</definedName>
    <definedName name="ㅠ퓿큨ㅊ" localSheetId="1" hidden="1">{#N/A,#N/A,FALSE,"단가표지"}</definedName>
    <definedName name="ㅠ퓿큨ㅊ" hidden="1">{#N/A,#N/A,FALSE,"단가표지"}</definedName>
    <definedName name="ㅠ픀ㅊ" localSheetId="0" hidden="1">{#N/A,#N/A,FALSE,"단가표지"}</definedName>
    <definedName name="ㅠ픀ㅊ" localSheetId="2" hidden="1">{#N/A,#N/A,FALSE,"단가표지"}</definedName>
    <definedName name="ㅠ픀ㅊ" localSheetId="1" hidden="1">{#N/A,#N/A,FALSE,"단가표지"}</definedName>
    <definedName name="ㅠ픀ㅊ" hidden="1">{#N/A,#N/A,FALSE,"단가표지"}</definedName>
    <definedName name="ㅠ픀ㅊㅍ" localSheetId="0" hidden="1">{#N/A,#N/A,FALSE,"표지목차"}</definedName>
    <definedName name="ㅠ픀ㅊㅍ" localSheetId="2" hidden="1">{#N/A,#N/A,FALSE,"표지목차"}</definedName>
    <definedName name="ㅠ픀ㅊㅍ" localSheetId="1" hidden="1">{#N/A,#N/A,FALSE,"표지목차"}</definedName>
    <definedName name="ㅠ픀ㅊㅍ" hidden="1">{#N/A,#N/A,FALSE,"표지목차"}</definedName>
    <definedName name="ㅠ픀ㅋㅊㅍ" localSheetId="0" hidden="1">{#N/A,#N/A,FALSE,"운반시간"}</definedName>
    <definedName name="ㅠ픀ㅋㅊㅍ" localSheetId="2" hidden="1">{#N/A,#N/A,FALSE,"운반시간"}</definedName>
    <definedName name="ㅠ픀ㅋㅊㅍ" localSheetId="1" hidden="1">{#N/A,#N/A,FALSE,"운반시간"}</definedName>
    <definedName name="ㅠ픀ㅋㅊㅍ" hidden="1">{#N/A,#N/A,FALSE,"운반시간"}</definedName>
    <definedName name="ㅠ픂" hidden="1">{#N/A,#N/A,FALSE,"운반시간"}</definedName>
    <definedName name="ㅠㅜ" hidden="1">{#N/A,#N/A,FALSE,"단가표지"}</definedName>
    <definedName name="ㅠㅜㅍㅊ">'[70] 상부공통집계(총괄)'!$D$204</definedName>
    <definedName name="ㅠㅠㅜㅜ" hidden="1">{#N/A,#N/A,FALSE,"골재소요량";#N/A,#N/A,FALSE,"골재소요량"}</definedName>
    <definedName name="ㅠㅠㅠㅠ" hidden="1">{#N/A,#N/A,FALSE,"운반시간"}</definedName>
    <definedName name="ㅡ" hidden="1">{#N/A,#N/A,FALSE,"2~8번"}</definedName>
    <definedName name="ㅡㅗㅓㅓㅡㅗㅗㅓㅓㅗ" hidden="1">{#N/A,#N/A,FALSE,"운반시간"}</definedName>
    <definedName name="ㅡㅡ" hidden="1">{#N/A,#N/A,FALSE,"표지목차"}</definedName>
    <definedName name="ㅡㅡ2" hidden="1">{#N/A,#N/A,FALSE,"단가표지"}</definedName>
    <definedName name="ㅡㅡㅡ" hidden="1">{#N/A,#N/A,FALSE,"골재소요량";#N/A,#N/A,FALSE,"골재소요량"}</definedName>
    <definedName name="ㅣ">#REF!</definedName>
    <definedName name="ㅣ.">'[352]guard(mac)'!$C$1</definedName>
    <definedName name="ㅣ163">#REF!</definedName>
    <definedName name="ㅣ206">#REF!</definedName>
    <definedName name="ㅣ35">#REF!</definedName>
    <definedName name="ㅣ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ㅣㅎㄹㅇㅇ" hidden="1">{#N/A,#N/A,FALSE,"토공2"}</definedName>
    <definedName name="ㅣ허ㅏㅣ하" localSheetId="0" hidden="1">{#N/A,#N/A,FALSE,"혼합골재"}</definedName>
    <definedName name="ㅣ허ㅏㅣ하" localSheetId="2" hidden="1">{#N/A,#N/A,FALSE,"혼합골재"}</definedName>
    <definedName name="ㅣ허ㅏㅣ하" localSheetId="1" hidden="1">{#N/A,#N/A,FALSE,"혼합골재"}</definedName>
    <definedName name="ㅣ허ㅏㅣ하" hidden="1">{#N/A,#N/A,FALSE,"혼합골재"}</definedName>
    <definedName name="ㅣ허ㅣ호ㅓㅏ" localSheetId="0" hidden="1">{#N/A,#N/A,FALSE,"조골재"}</definedName>
    <definedName name="ㅣ허ㅣ호ㅓㅏ" localSheetId="2" hidden="1">{#N/A,#N/A,FALSE,"조골재"}</definedName>
    <definedName name="ㅣ허ㅣ호ㅓㅏ" localSheetId="1" hidden="1">{#N/A,#N/A,FALSE,"조골재"}</definedName>
    <definedName name="ㅣ허ㅣ호ㅓㅏ" hidden="1">{#N/A,#N/A,FALSE,"조골재"}</definedName>
    <definedName name="ㅣㅏ" hidden="1">#REF!</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허ㅏ허ㅏ허ㅏ" localSheetId="0" hidden="1">{#N/A,#N/A,FALSE,"단가표지"}</definedName>
    <definedName name="ㅣㅏ허ㅏ허ㅏ허ㅏ" localSheetId="2" hidden="1">{#N/A,#N/A,FALSE,"단가표지"}</definedName>
    <definedName name="ㅣㅏ허ㅏ허ㅏ허ㅏ" localSheetId="1" hidden="1">{#N/A,#N/A,FALSE,"단가표지"}</definedName>
    <definedName name="ㅣㅏ허ㅏ허ㅏ허ㅏ" hidden="1">{#N/A,#N/A,FALSE,"단가표지"}</definedName>
    <definedName name="ㅣㅏㅓ" hidden="1">{#N/A,#N/A,FALSE,"운반시간"}</definedName>
    <definedName name="ㅣㅏㅓㅎ" localSheetId="0" hidden="1">{#N/A,#N/A,FALSE,"단가표지"}</definedName>
    <definedName name="ㅣㅏㅓㅎ" localSheetId="2" hidden="1">{#N/A,#N/A,FALSE,"단가표지"}</definedName>
    <definedName name="ㅣㅏㅓㅎ" localSheetId="1" hidden="1">{#N/A,#N/A,FALSE,"단가표지"}</definedName>
    <definedName name="ㅣㅏㅓㅎ" hidden="1">{#N/A,#N/A,FALSE,"단가표지"}</definedName>
    <definedName name="ㅣㅏㅓ허ㅏㅓㅎ" localSheetId="0" hidden="1">{#N/A,#N/A,FALSE,"표지목차"}</definedName>
    <definedName name="ㅣㅏㅓ허ㅏㅓㅎ" localSheetId="2" hidden="1">{#N/A,#N/A,FALSE,"표지목차"}</definedName>
    <definedName name="ㅣㅏㅓ허ㅏㅓㅎ" localSheetId="1" hidden="1">{#N/A,#N/A,FALSE,"표지목차"}</definedName>
    <definedName name="ㅣㅏㅓ허ㅏㅓㅎ" hidden="1">{#N/A,#N/A,FALSE,"표지목차"}</definedName>
    <definedName name="ㅣㅏㅓㅣ허ㅏㅎ" localSheetId="0" hidden="1">{#N/A,#N/A,FALSE,"골재소요량";#N/A,#N/A,FALSE,"골재소요량"}</definedName>
    <definedName name="ㅣㅏㅓㅣ허ㅏㅎ" localSheetId="2" hidden="1">{#N/A,#N/A,FALSE,"골재소요량";#N/A,#N/A,FALSE,"골재소요량"}</definedName>
    <definedName name="ㅣㅏㅓㅣ허ㅏㅎ" localSheetId="1" hidden="1">{#N/A,#N/A,FALSE,"골재소요량";#N/A,#N/A,FALSE,"골재소요량"}</definedName>
    <definedName name="ㅣㅏㅓㅣ허ㅏㅎ" hidden="1">{#N/A,#N/A,FALSE,"골재소요량";#N/A,#N/A,FALSE,"골재소요량"}</definedName>
    <definedName name="ㅣㅏㅓㅣ허ㅏㅏ허" localSheetId="0" hidden="1">{#N/A,#N/A,FALSE,"조골재"}</definedName>
    <definedName name="ㅣㅏㅓㅣ허ㅏㅏ허" localSheetId="2" hidden="1">{#N/A,#N/A,FALSE,"조골재"}</definedName>
    <definedName name="ㅣㅏㅓㅣ허ㅏㅏ허" localSheetId="1" hidden="1">{#N/A,#N/A,FALSE,"조골재"}</definedName>
    <definedName name="ㅣㅏㅓㅣ허ㅏㅏ허" hidden="1">{#N/A,#N/A,FALSE,"조골재"}</definedName>
    <definedName name="ㅣㅏㅓㅣㅏㅓㅣ" hidden="1">{#N/A,#N/A,FALSE,"속도"}</definedName>
    <definedName name="ㅣㅑㅑ" hidden="1">{#N/A,#N/A,FALSE,"단가표지"}</definedName>
    <definedName name="ㅣㅑㅣㅣ" hidden="1">{#N/A,#N/A,FALSE,"혼합골재"}</definedName>
    <definedName name="ㅣㅓㅏ허" localSheetId="0" hidden="1">{#N/A,#N/A,FALSE,"운반시간"}</definedName>
    <definedName name="ㅣㅓㅏ허" localSheetId="2" hidden="1">{#N/A,#N/A,FALSE,"운반시간"}</definedName>
    <definedName name="ㅣㅓㅏ허" localSheetId="1" hidden="1">{#N/A,#N/A,FALSE,"운반시간"}</definedName>
    <definedName name="ㅣㅓㅏ허" hidden="1">{#N/A,#N/A,FALSE,"운반시간"}</definedName>
    <definedName name="ㅣㅓㅏ허ㅏㅣ허ㅏㅓ" localSheetId="0" hidden="1">{#N/A,#N/A,FALSE,"운반시간"}</definedName>
    <definedName name="ㅣㅓㅏ허ㅏㅣ허ㅏㅓ" localSheetId="2" hidden="1">{#N/A,#N/A,FALSE,"운반시간"}</definedName>
    <definedName name="ㅣㅓㅏ허ㅏㅣ허ㅏㅓ" localSheetId="1" hidden="1">{#N/A,#N/A,FALSE,"운반시간"}</definedName>
    <definedName name="ㅣㅓㅏ허ㅏㅣ허ㅏㅓ" hidden="1">{#N/A,#N/A,FALSE,"운반시간"}</definedName>
    <definedName name="ㅣㅚㅓㅏ" localSheetId="0" hidden="1">{#N/A,#N/A,FALSE,"단가표지"}</definedName>
    <definedName name="ㅣㅚㅓㅏ" localSheetId="2" hidden="1">{#N/A,#N/A,FALSE,"단가표지"}</definedName>
    <definedName name="ㅣㅚㅓㅏ" localSheetId="1" hidden="1">{#N/A,#N/A,FALSE,"단가표지"}</definedName>
    <definedName name="ㅣㅚㅓㅏ" hidden="1">{#N/A,#N/A,FALSE,"단가표지"}</definedName>
    <definedName name="ㅣㅣ" hidden="1">{#N/A,#N/A,FALSE,"골재소요량";#N/A,#N/A,FALSE,"골재소요량"}</definedName>
    <definedName name="ㅣㅣ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_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_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_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[291]조명시설!#REF!</definedName>
    <definedName name="ㅣㅣㅣㅣㅣ" hidden="1">[291]조명시설!#REF!</definedName>
    <definedName name="ㅣㅣㅣㅣㅣㅣ">'[80]토공(우물통,기타) '!$M$8:$U$25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9" i="108" l="1"/>
  <c r="N7" i="108" l="1"/>
  <c r="N6" i="108"/>
  <c r="A13" i="99"/>
  <c r="A11" i="99"/>
  <c r="F29" i="99"/>
  <c r="F28" i="99"/>
  <c r="F27" i="99"/>
  <c r="F26" i="99"/>
  <c r="F25" i="99"/>
  <c r="N19" i="100"/>
  <c r="N18" i="100"/>
  <c r="N16" i="100"/>
  <c r="N15" i="100"/>
  <c r="N14" i="100"/>
  <c r="N13" i="100"/>
  <c r="N12" i="100"/>
  <c r="N10" i="100"/>
  <c r="M19" i="100"/>
  <c r="M18" i="100"/>
  <c r="M16" i="100"/>
  <c r="M15" i="100"/>
  <c r="M14" i="100"/>
  <c r="M13" i="100"/>
  <c r="M12" i="100"/>
  <c r="M10" i="100"/>
  <c r="A2" i="100"/>
  <c r="D2" i="100" s="1"/>
  <c r="E3" i="100" l="1"/>
  <c r="L8" i="100" s="1"/>
  <c r="J8" i="100" l="1"/>
  <c r="H8" i="100"/>
  <c r="I8" i="100"/>
  <c r="G8" i="100"/>
  <c r="K8" i="100"/>
  <c r="O23" i="100"/>
  <c r="O22" i="100"/>
  <c r="L22" i="100"/>
  <c r="O21" i="100"/>
  <c r="F20" i="100"/>
  <c r="E20" i="100"/>
  <c r="D20" i="100"/>
  <c r="C20" i="100"/>
  <c r="B20" i="100"/>
  <c r="O19" i="100"/>
  <c r="O18" i="100"/>
  <c r="F17" i="100"/>
  <c r="E17" i="100"/>
  <c r="D17" i="100"/>
  <c r="C17" i="100"/>
  <c r="B17" i="100"/>
  <c r="O16" i="100"/>
  <c r="O15" i="100"/>
  <c r="O14" i="100"/>
  <c r="O13" i="100"/>
  <c r="O12" i="100"/>
  <c r="F11" i="100"/>
  <c r="E11" i="100"/>
  <c r="D11" i="100"/>
  <c r="C11" i="100"/>
  <c r="B11" i="100"/>
  <c r="O10" i="100"/>
  <c r="F9" i="100"/>
  <c r="E9" i="100"/>
  <c r="D9" i="100"/>
  <c r="C9" i="100"/>
  <c r="B9" i="100"/>
  <c r="F7" i="100"/>
  <c r="E7" i="100"/>
  <c r="D7" i="100"/>
  <c r="C7" i="100"/>
  <c r="B7" i="100"/>
  <c r="F37" i="99"/>
  <c r="F53" i="99" s="1"/>
  <c r="F61" i="99" s="1"/>
  <c r="F44" i="99"/>
  <c r="F35" i="99"/>
  <c r="F51" i="99" s="1"/>
  <c r="F59" i="99" s="1"/>
  <c r="F34" i="99"/>
  <c r="F50" i="99" s="1"/>
  <c r="F58" i="99" s="1"/>
  <c r="F41" i="99"/>
  <c r="I21" i="100" l="1"/>
  <c r="J21" i="100"/>
  <c r="K21" i="100"/>
  <c r="G21" i="100"/>
  <c r="H21" i="100"/>
  <c r="L23" i="100"/>
  <c r="J22" i="100"/>
  <c r="I22" i="100"/>
  <c r="K22" i="100"/>
  <c r="H22" i="100"/>
  <c r="G22" i="100"/>
  <c r="F6" i="100"/>
  <c r="E6" i="100"/>
  <c r="B6" i="100"/>
  <c r="C6" i="100"/>
  <c r="D6" i="100"/>
  <c r="F33" i="99"/>
  <c r="F49" i="99" s="1"/>
  <c r="F57" i="99" s="1"/>
  <c r="F36" i="99"/>
  <c r="F52" i="99" s="1"/>
  <c r="F60" i="99" s="1"/>
  <c r="F43" i="99"/>
  <c r="L19" i="100"/>
  <c r="L16" i="100"/>
  <c r="G7" i="100"/>
  <c r="L18" i="100"/>
  <c r="L15" i="100"/>
  <c r="L14" i="100"/>
  <c r="K7" i="100"/>
  <c r="H7" i="100"/>
  <c r="L13" i="100"/>
  <c r="L10" i="100"/>
  <c r="J7" i="100"/>
  <c r="L12" i="100"/>
  <c r="I7" i="100"/>
  <c r="F42" i="99"/>
  <c r="F45" i="99"/>
  <c r="I15" i="100" l="1"/>
  <c r="H15" i="100"/>
  <c r="J15" i="100"/>
  <c r="G15" i="100"/>
  <c r="K15" i="100"/>
  <c r="K10" i="100"/>
  <c r="K9" i="100" s="1"/>
  <c r="C37" i="99" s="1"/>
  <c r="G37" i="99" s="1"/>
  <c r="E37" i="99" s="1"/>
  <c r="H10" i="100"/>
  <c r="H9" i="100" s="1"/>
  <c r="C34" i="99" s="1"/>
  <c r="G34" i="99" s="1"/>
  <c r="E34" i="99" s="1"/>
  <c r="G10" i="100"/>
  <c r="G9" i="100" s="1"/>
  <c r="C33" i="99" s="1"/>
  <c r="G33" i="99" s="1"/>
  <c r="J10" i="100"/>
  <c r="J9" i="100" s="1"/>
  <c r="C36" i="99" s="1"/>
  <c r="G36" i="99" s="1"/>
  <c r="E36" i="99" s="1"/>
  <c r="I10" i="100"/>
  <c r="K18" i="100"/>
  <c r="J18" i="100"/>
  <c r="G18" i="100"/>
  <c r="I18" i="100"/>
  <c r="H18" i="100"/>
  <c r="K23" i="100"/>
  <c r="I23" i="100"/>
  <c r="I20" i="100" s="1"/>
  <c r="C59" i="99" s="1"/>
  <c r="G59" i="99" s="1"/>
  <c r="E59" i="99" s="1"/>
  <c r="H23" i="100"/>
  <c r="H20" i="100" s="1"/>
  <c r="C58" i="99" s="1"/>
  <c r="G58" i="99" s="1"/>
  <c r="E58" i="99" s="1"/>
  <c r="J23" i="100"/>
  <c r="J20" i="100" s="1"/>
  <c r="C60" i="99" s="1"/>
  <c r="G60" i="99" s="1"/>
  <c r="E60" i="99" s="1"/>
  <c r="G23" i="100"/>
  <c r="G20" i="100" s="1"/>
  <c r="C57" i="99" s="1"/>
  <c r="G57" i="99" s="1"/>
  <c r="E57" i="99" s="1"/>
  <c r="G13" i="100"/>
  <c r="J13" i="100"/>
  <c r="H13" i="100"/>
  <c r="I13" i="100"/>
  <c r="K13" i="100"/>
  <c r="J16" i="100"/>
  <c r="G16" i="100"/>
  <c r="K16" i="100"/>
  <c r="I16" i="100"/>
  <c r="H16" i="100"/>
  <c r="I19" i="100"/>
  <c r="K19" i="100"/>
  <c r="J19" i="100"/>
  <c r="H19" i="100"/>
  <c r="G19" i="100"/>
  <c r="H14" i="100"/>
  <c r="J14" i="100"/>
  <c r="G14" i="100"/>
  <c r="K14" i="100"/>
  <c r="I14" i="100"/>
  <c r="K12" i="100"/>
  <c r="J12" i="100"/>
  <c r="I12" i="100"/>
  <c r="H12" i="100"/>
  <c r="G12" i="100"/>
  <c r="C28" i="99"/>
  <c r="G28" i="99" s="1"/>
  <c r="E28" i="99" s="1"/>
  <c r="I9" i="100"/>
  <c r="C35" i="99" s="1"/>
  <c r="G35" i="99" s="1"/>
  <c r="E35" i="99" s="1"/>
  <c r="C25" i="99"/>
  <c r="G25" i="99" s="1"/>
  <c r="C26" i="99"/>
  <c r="G26" i="99" s="1"/>
  <c r="E26" i="99" s="1"/>
  <c r="K20" i="100"/>
  <c r="C61" i="99" s="1"/>
  <c r="G61" i="99" s="1"/>
  <c r="E61" i="99" s="1"/>
  <c r="C27" i="99"/>
  <c r="G27" i="99" s="1"/>
  <c r="E27" i="99" s="1"/>
  <c r="C29" i="99"/>
  <c r="G29" i="99" s="1"/>
  <c r="E29" i="99" s="1"/>
  <c r="H17" i="100" l="1"/>
  <c r="C50" i="99" s="1"/>
  <c r="G50" i="99" s="1"/>
  <c r="E50" i="99" s="1"/>
  <c r="E25" i="99"/>
  <c r="G30" i="99"/>
  <c r="K11" i="100"/>
  <c r="I17" i="100"/>
  <c r="C51" i="99" s="1"/>
  <c r="G51" i="99" s="1"/>
  <c r="E51" i="99" s="1"/>
  <c r="H11" i="100"/>
  <c r="J17" i="100"/>
  <c r="C52" i="99" s="1"/>
  <c r="G52" i="99" s="1"/>
  <c r="E52" i="99" s="1"/>
  <c r="J11" i="100"/>
  <c r="C44" i="99" s="1"/>
  <c r="G44" i="99" s="1"/>
  <c r="E44" i="99" s="1"/>
  <c r="G17" i="100"/>
  <c r="C49" i="99" s="1"/>
  <c r="G49" i="99" s="1"/>
  <c r="E33" i="99"/>
  <c r="G38" i="99"/>
  <c r="I11" i="100"/>
  <c r="C43" i="99" s="1"/>
  <c r="G43" i="99" s="1"/>
  <c r="E43" i="99" s="1"/>
  <c r="G62" i="99"/>
  <c r="K17" i="100"/>
  <c r="C53" i="99" s="1"/>
  <c r="G53" i="99" s="1"/>
  <c r="E53" i="99" s="1"/>
  <c r="G11" i="100"/>
  <c r="C41" i="99" s="1"/>
  <c r="G41" i="99" s="1"/>
  <c r="G54" i="99" l="1"/>
  <c r="E49" i="99"/>
  <c r="G6" i="100"/>
  <c r="E38" i="99"/>
  <c r="G6" i="99"/>
  <c r="E6" i="99" s="1"/>
  <c r="C42" i="99"/>
  <c r="G42" i="99" s="1"/>
  <c r="E42" i="99" s="1"/>
  <c r="H6" i="100"/>
  <c r="J6" i="100"/>
  <c r="I6" i="100"/>
  <c r="C45" i="99"/>
  <c r="G45" i="99" s="1"/>
  <c r="E45" i="99" s="1"/>
  <c r="K6" i="100"/>
  <c r="E41" i="99"/>
  <c r="G9" i="99"/>
  <c r="E9" i="99" s="1"/>
  <c r="E62" i="99"/>
  <c r="G5" i="99"/>
  <c r="E30" i="99"/>
  <c r="G46" i="99" l="1"/>
  <c r="E46" i="99" s="1"/>
  <c r="E5" i="99"/>
  <c r="G8" i="99"/>
  <c r="E8" i="99" s="1"/>
  <c r="E54" i="99"/>
  <c r="G7" i="99" l="1"/>
  <c r="E7" i="99" l="1"/>
  <c r="G4" i="99"/>
  <c r="G11" i="99" l="1"/>
  <c r="G13" i="99" s="1"/>
  <c r="E4" i="99"/>
  <c r="G23" i="99" l="1"/>
  <c r="E23" i="99" s="1"/>
  <c r="J20" i="77" l="1"/>
  <c r="I33" i="77"/>
  <c r="I32" i="77"/>
  <c r="I31" i="77"/>
  <c r="I30" i="77"/>
  <c r="I29" i="77"/>
  <c r="I28" i="77"/>
  <c r="N5" i="108" l="1"/>
  <c r="B2" i="78" l="1"/>
  <c r="E2" i="78" s="1"/>
  <c r="G3" i="78" s="1"/>
  <c r="E62" i="77"/>
  <c r="E53" i="77"/>
  <c r="E45" i="77"/>
  <c r="E36" i="77"/>
  <c r="O26" i="78"/>
  <c r="M26" i="78"/>
  <c r="K26" i="78"/>
  <c r="I26" i="78"/>
  <c r="G26" i="78"/>
  <c r="E26" i="78"/>
  <c r="C25" i="78"/>
  <c r="C24" i="78"/>
  <c r="C23" i="78"/>
  <c r="C22" i="78"/>
  <c r="O19" i="78"/>
  <c r="M19" i="78"/>
  <c r="K19" i="78"/>
  <c r="I19" i="78"/>
  <c r="G19" i="78"/>
  <c r="E19" i="78"/>
  <c r="C18" i="78"/>
  <c r="O16" i="78"/>
  <c r="M16" i="78"/>
  <c r="K16" i="78"/>
  <c r="I16" i="78"/>
  <c r="G16" i="78"/>
  <c r="E16" i="78"/>
  <c r="C15" i="78"/>
  <c r="C14" i="78"/>
  <c r="O12" i="78"/>
  <c r="M12" i="78"/>
  <c r="K12" i="78"/>
  <c r="I12" i="78"/>
  <c r="G12" i="78"/>
  <c r="E12" i="78"/>
  <c r="C11" i="78"/>
  <c r="O9" i="78"/>
  <c r="M9" i="78"/>
  <c r="K9" i="78"/>
  <c r="I9" i="78"/>
  <c r="I20" i="78" s="1"/>
  <c r="G9" i="78"/>
  <c r="E9" i="78"/>
  <c r="C8" i="78"/>
  <c r="C7" i="78"/>
  <c r="I41" i="77"/>
  <c r="I39" i="77"/>
  <c r="I37" i="77"/>
  <c r="C16" i="78" l="1"/>
  <c r="O20" i="78"/>
  <c r="E20" i="78"/>
  <c r="G20" i="78"/>
  <c r="C26" i="78"/>
  <c r="C19" i="78"/>
  <c r="K20" i="78"/>
  <c r="M20" i="78"/>
  <c r="C12" i="78"/>
  <c r="I48" i="77"/>
  <c r="I38" i="77"/>
  <c r="Q25" i="78"/>
  <c r="Q23" i="78"/>
  <c r="Q22" i="78"/>
  <c r="Q15" i="78"/>
  <c r="Q18" i="78"/>
  <c r="Q8" i="78"/>
  <c r="Q24" i="78"/>
  <c r="Q11" i="78"/>
  <c r="Q14" i="78"/>
  <c r="I40" i="77"/>
  <c r="I50" i="77"/>
  <c r="Q7" i="78"/>
  <c r="I42" i="77"/>
  <c r="I46" i="77"/>
  <c r="C9" i="78"/>
  <c r="C20" i="78" l="1"/>
  <c r="I54" i="77"/>
  <c r="F22" i="78"/>
  <c r="P22" i="78"/>
  <c r="N22" i="78"/>
  <c r="L22" i="78"/>
  <c r="H22" i="78"/>
  <c r="J22" i="78"/>
  <c r="F15" i="78"/>
  <c r="P15" i="78"/>
  <c r="N15" i="78"/>
  <c r="L15" i="78"/>
  <c r="H15" i="78"/>
  <c r="J15" i="78"/>
  <c r="J11" i="78"/>
  <c r="J12" i="78" s="1"/>
  <c r="C39" i="77" s="1"/>
  <c r="J39" i="77" s="1"/>
  <c r="H11" i="78"/>
  <c r="F11" i="78"/>
  <c r="F12" i="78" s="1"/>
  <c r="C37" i="77" s="1"/>
  <c r="J37" i="77" s="1"/>
  <c r="P11" i="78"/>
  <c r="P12" i="78" s="1"/>
  <c r="C42" i="77" s="1"/>
  <c r="J42" i="77" s="1"/>
  <c r="L11" i="78"/>
  <c r="L12" i="78" s="1"/>
  <c r="C40" i="77" s="1"/>
  <c r="J40" i="77" s="1"/>
  <c r="N11" i="78"/>
  <c r="N12" i="78" s="1"/>
  <c r="C41" i="77" s="1"/>
  <c r="J41" i="77" s="1"/>
  <c r="L23" i="78"/>
  <c r="J23" i="78"/>
  <c r="H23" i="78"/>
  <c r="F23" i="78"/>
  <c r="N23" i="78"/>
  <c r="P23" i="78"/>
  <c r="L14" i="78"/>
  <c r="J14" i="78"/>
  <c r="H14" i="78"/>
  <c r="F14" i="78"/>
  <c r="N14" i="78"/>
  <c r="P14" i="78"/>
  <c r="L24" i="78"/>
  <c r="H24" i="78"/>
  <c r="F24" i="78"/>
  <c r="P24" i="78"/>
  <c r="J24" i="78"/>
  <c r="N24" i="78"/>
  <c r="F25" i="78"/>
  <c r="P25" i="78"/>
  <c r="N25" i="78"/>
  <c r="L25" i="78"/>
  <c r="H25" i="78"/>
  <c r="J25" i="78"/>
  <c r="I58" i="77"/>
  <c r="I51" i="77"/>
  <c r="I49" i="77"/>
  <c r="H8" i="78"/>
  <c r="F8" i="78"/>
  <c r="P8" i="78"/>
  <c r="N8" i="78"/>
  <c r="J8" i="78"/>
  <c r="L8" i="78"/>
  <c r="I56" i="77"/>
  <c r="N7" i="78"/>
  <c r="L7" i="78"/>
  <c r="J7" i="78"/>
  <c r="H7" i="78"/>
  <c r="P7" i="78"/>
  <c r="F7" i="78"/>
  <c r="H18" i="78"/>
  <c r="F18" i="78"/>
  <c r="F19" i="78" s="1"/>
  <c r="C54" i="77" s="1"/>
  <c r="P18" i="78"/>
  <c r="P19" i="78" s="1"/>
  <c r="C59" i="77" s="1"/>
  <c r="N18" i="78"/>
  <c r="N19" i="78" s="1"/>
  <c r="C58" i="77" s="1"/>
  <c r="J18" i="78"/>
  <c r="J19" i="78" s="1"/>
  <c r="C56" i="77" s="1"/>
  <c r="L18" i="78"/>
  <c r="L19" i="78" s="1"/>
  <c r="C57" i="77" s="1"/>
  <c r="I47" i="77"/>
  <c r="N16" i="78" l="1"/>
  <c r="C50" i="77" s="1"/>
  <c r="J50" i="77" s="1"/>
  <c r="F9" i="78"/>
  <c r="C28" i="77" s="1"/>
  <c r="J28" i="77" s="1"/>
  <c r="F16" i="78"/>
  <c r="C46" i="77" s="1"/>
  <c r="J46" i="77" s="1"/>
  <c r="J16" i="78"/>
  <c r="C48" i="77" s="1"/>
  <c r="J48" i="77" s="1"/>
  <c r="L9" i="78"/>
  <c r="J9" i="78"/>
  <c r="C30" i="77" s="1"/>
  <c r="J30" i="77" s="1"/>
  <c r="D24" i="78"/>
  <c r="N26" i="78"/>
  <c r="C67" i="77" s="1"/>
  <c r="N9" i="78"/>
  <c r="C32" i="77" s="1"/>
  <c r="J32" i="77" s="1"/>
  <c r="L16" i="78"/>
  <c r="C49" i="77" s="1"/>
  <c r="J49" i="77" s="1"/>
  <c r="I55" i="77"/>
  <c r="H19" i="78"/>
  <c r="D18" i="78"/>
  <c r="H12" i="78"/>
  <c r="D11" i="78"/>
  <c r="L26" i="78"/>
  <c r="C66" i="77" s="1"/>
  <c r="P9" i="78"/>
  <c r="H16" i="78"/>
  <c r="D14" i="78"/>
  <c r="P26" i="78"/>
  <c r="C68" i="77" s="1"/>
  <c r="I59" i="77"/>
  <c r="H9" i="78"/>
  <c r="D7" i="78"/>
  <c r="D8" i="78"/>
  <c r="F26" i="78"/>
  <c r="C63" i="77" s="1"/>
  <c r="I65" i="77"/>
  <c r="J56" i="77"/>
  <c r="I67" i="77"/>
  <c r="J58" i="77"/>
  <c r="D25" i="78"/>
  <c r="D15" i="78"/>
  <c r="J26" i="78"/>
  <c r="C65" i="77" s="1"/>
  <c r="C31" i="77"/>
  <c r="J31" i="77" s="1"/>
  <c r="I57" i="77"/>
  <c r="P16" i="78"/>
  <c r="C51" i="77" s="1"/>
  <c r="J51" i="77" s="1"/>
  <c r="D23" i="78"/>
  <c r="H26" i="78"/>
  <c r="D22" i="78"/>
  <c r="I63" i="77"/>
  <c r="J54" i="77"/>
  <c r="F20" i="78" l="1"/>
  <c r="N20" i="78"/>
  <c r="L20" i="78"/>
  <c r="J67" i="77"/>
  <c r="J20" i="78"/>
  <c r="J63" i="77"/>
  <c r="C47" i="77"/>
  <c r="J47" i="77" s="1"/>
  <c r="J52" i="77" s="1"/>
  <c r="J7" i="77" s="1"/>
  <c r="D16" i="78"/>
  <c r="C55" i="77"/>
  <c r="J55" i="77" s="1"/>
  <c r="D19" i="78"/>
  <c r="I64" i="77"/>
  <c r="C64" i="77"/>
  <c r="D26" i="78"/>
  <c r="J65" i="77"/>
  <c r="D12" i="78"/>
  <c r="C38" i="77"/>
  <c r="J38" i="77" s="1"/>
  <c r="J43" i="77" s="1"/>
  <c r="J6" i="77" s="1"/>
  <c r="I66" i="77"/>
  <c r="J66" i="77" s="1"/>
  <c r="J57" i="77"/>
  <c r="H20" i="78"/>
  <c r="D9" i="78"/>
  <c r="C29" i="77"/>
  <c r="J29" i="77" s="1"/>
  <c r="I68" i="77"/>
  <c r="J68" i="77" s="1"/>
  <c r="J59" i="77"/>
  <c r="P20" i="78"/>
  <c r="C33" i="77"/>
  <c r="J33" i="77" s="1"/>
  <c r="J34" i="77" l="1"/>
  <c r="J5" i="77" s="1"/>
  <c r="J60" i="77"/>
  <c r="J8" i="77" s="1"/>
  <c r="D20" i="78"/>
  <c r="J64" i="77"/>
  <c r="J69" i="77" s="1"/>
  <c r="J9" i="77" s="1"/>
  <c r="J10" i="77" l="1"/>
  <c r="J12" i="77" s="1"/>
  <c r="J13" i="77" s="1"/>
  <c r="J15" i="77" l="1"/>
  <c r="J16" i="77" s="1"/>
  <c r="J26" i="77" l="1"/>
  <c r="C6" i="6" l="1"/>
  <c r="N8" i="108" l="1"/>
  <c r="N10" i="108" s="1"/>
  <c r="S22" i="26"/>
  <c r="S20" i="26"/>
  <c r="D18" i="26"/>
  <c r="S18" i="26" s="1"/>
  <c r="E26" i="11"/>
  <c r="F26" i="11" s="1"/>
  <c r="K222" i="7" s="1"/>
  <c r="F21" i="11"/>
  <c r="K364" i="7" s="1"/>
  <c r="C20" i="11"/>
  <c r="E20" i="11" s="1"/>
  <c r="F20" i="11" s="1"/>
  <c r="E17" i="11"/>
  <c r="F17" i="11" s="1"/>
  <c r="K187" i="7" s="1"/>
  <c r="E15" i="11"/>
  <c r="F15" i="11" s="1"/>
  <c r="K184" i="7" s="1"/>
  <c r="L184" i="7" s="1"/>
  <c r="F184" i="7" s="1"/>
  <c r="E13" i="11"/>
  <c r="F13" i="11" s="1"/>
  <c r="E12" i="11"/>
  <c r="F12" i="11" s="1"/>
  <c r="K167" i="7" s="1"/>
  <c r="E167" i="7" s="1"/>
  <c r="E11" i="11"/>
  <c r="F11" i="11" s="1"/>
  <c r="K291" i="7" s="1"/>
  <c r="L291" i="7" s="1"/>
  <c r="I10" i="11"/>
  <c r="E9" i="11"/>
  <c r="F9" i="11" s="1"/>
  <c r="K157" i="7" s="1"/>
  <c r="E157" i="7" s="1"/>
  <c r="E8" i="11"/>
  <c r="F8" i="11" s="1"/>
  <c r="K321" i="7" s="1"/>
  <c r="E321" i="7" s="1"/>
  <c r="E7" i="11"/>
  <c r="F7" i="11" s="1"/>
  <c r="K305" i="7" s="1"/>
  <c r="C6" i="11"/>
  <c r="E6" i="11" s="1"/>
  <c r="F6" i="11" s="1"/>
  <c r="K252" i="7" s="1"/>
  <c r="E5" i="11"/>
  <c r="F5" i="11" s="1"/>
  <c r="K3" i="11"/>
  <c r="J3" i="11"/>
  <c r="C18" i="11" s="1"/>
  <c r="E18" i="11" s="1"/>
  <c r="F18" i="11" s="1"/>
  <c r="D58" i="10"/>
  <c r="I220" i="7" s="1"/>
  <c r="E220" i="7" s="1"/>
  <c r="D56" i="10"/>
  <c r="I217" i="7" s="1"/>
  <c r="D55" i="10"/>
  <c r="I216" i="7" s="1"/>
  <c r="E216" i="7" s="1"/>
  <c r="D54" i="10"/>
  <c r="I215" i="7" s="1"/>
  <c r="D49" i="10"/>
  <c r="I194" i="7" s="1"/>
  <c r="D48" i="10"/>
  <c r="D42" i="10"/>
  <c r="I271" i="7" s="1"/>
  <c r="D41" i="10"/>
  <c r="I270" i="7" s="1"/>
  <c r="D33" i="10"/>
  <c r="D6" i="10"/>
  <c r="E62" i="8"/>
  <c r="E63" i="8" s="1"/>
  <c r="E55" i="8"/>
  <c r="E54" i="8"/>
  <c r="C56" i="6" s="1"/>
  <c r="E53" i="8"/>
  <c r="C55" i="6" s="1"/>
  <c r="E48" i="8"/>
  <c r="E49" i="8" s="1"/>
  <c r="E50" i="8" s="1"/>
  <c r="C52" i="6" s="1"/>
  <c r="E46" i="8"/>
  <c r="E47" i="8" s="1"/>
  <c r="C49" i="6" s="1"/>
  <c r="E40" i="8"/>
  <c r="E45" i="8" s="1"/>
  <c r="C47" i="6" s="1"/>
  <c r="E29" i="8"/>
  <c r="E31" i="8" s="1"/>
  <c r="C33" i="6" s="1"/>
  <c r="E22" i="8"/>
  <c r="C11" i="8"/>
  <c r="E10" i="8"/>
  <c r="C13" i="6" s="1"/>
  <c r="E9" i="8"/>
  <c r="C12" i="6" s="1"/>
  <c r="E8" i="8"/>
  <c r="C11" i="6" s="1"/>
  <c r="E7" i="8"/>
  <c r="C10" i="6" s="1"/>
  <c r="E6" i="8"/>
  <c r="C9" i="6" s="1"/>
  <c r="E5" i="8"/>
  <c r="E4" i="8"/>
  <c r="K430" i="7"/>
  <c r="G426" i="7"/>
  <c r="G425" i="7"/>
  <c r="H425" i="7" s="1"/>
  <c r="F425" i="7" s="1"/>
  <c r="G424" i="7"/>
  <c r="H424" i="7" s="1"/>
  <c r="F424" i="7" s="1"/>
  <c r="G423" i="7"/>
  <c r="G419" i="7"/>
  <c r="G418" i="7"/>
  <c r="G417" i="7"/>
  <c r="L414" i="7"/>
  <c r="J414" i="7"/>
  <c r="G413" i="7"/>
  <c r="G412" i="7"/>
  <c r="G411" i="7"/>
  <c r="G410" i="7"/>
  <c r="G409" i="7"/>
  <c r="J404" i="7"/>
  <c r="H404" i="7"/>
  <c r="K403" i="7"/>
  <c r="K65" i="6" s="1"/>
  <c r="E65" i="6" s="1"/>
  <c r="K402" i="7"/>
  <c r="K63" i="6" s="1"/>
  <c r="E63" i="6" s="1"/>
  <c r="K401" i="7"/>
  <c r="K400" i="7"/>
  <c r="K62" i="6" s="1"/>
  <c r="E62" i="6" s="1"/>
  <c r="L399" i="7"/>
  <c r="F399" i="7" s="1"/>
  <c r="E399" i="7"/>
  <c r="K397" i="7"/>
  <c r="E397" i="7" s="1"/>
  <c r="K396" i="7"/>
  <c r="E396" i="7" s="1"/>
  <c r="K395" i="7"/>
  <c r="E395" i="7" s="1"/>
  <c r="K394" i="7"/>
  <c r="E394" i="7" s="1"/>
  <c r="K393" i="7"/>
  <c r="E393" i="7" s="1"/>
  <c r="K392" i="7"/>
  <c r="E392" i="7" s="1"/>
  <c r="K391" i="7"/>
  <c r="E391" i="7" s="1"/>
  <c r="H386" i="7"/>
  <c r="K385" i="7"/>
  <c r="L385" i="7" s="1"/>
  <c r="F385" i="7" s="1"/>
  <c r="K384" i="7"/>
  <c r="L384" i="7" s="1"/>
  <c r="F384" i="7" s="1"/>
  <c r="K383" i="7"/>
  <c r="L383" i="7" s="1"/>
  <c r="F383" i="7" s="1"/>
  <c r="L382" i="7"/>
  <c r="F382" i="7" s="1"/>
  <c r="E382" i="7"/>
  <c r="L381" i="7"/>
  <c r="F381" i="7" s="1"/>
  <c r="E381" i="7"/>
  <c r="J380" i="7"/>
  <c r="E380" i="7"/>
  <c r="L379" i="7"/>
  <c r="J379" i="7"/>
  <c r="E379" i="7"/>
  <c r="L378" i="7"/>
  <c r="J378" i="7"/>
  <c r="E378" i="7"/>
  <c r="L377" i="7"/>
  <c r="F377" i="7" s="1"/>
  <c r="E377" i="7"/>
  <c r="L376" i="7"/>
  <c r="F376" i="7" s="1"/>
  <c r="E376" i="7"/>
  <c r="L375" i="7"/>
  <c r="F375" i="7" s="1"/>
  <c r="E375" i="7"/>
  <c r="K44" i="6" s="1"/>
  <c r="E44" i="6" s="1"/>
  <c r="L374" i="7"/>
  <c r="F374" i="7" s="1"/>
  <c r="E374" i="7"/>
  <c r="K43" i="6" s="1"/>
  <c r="E43" i="6" s="1"/>
  <c r="L373" i="7"/>
  <c r="E373" i="7"/>
  <c r="K42" i="6" s="1"/>
  <c r="E42" i="6" s="1"/>
  <c r="I372" i="7"/>
  <c r="J371" i="7"/>
  <c r="I39" i="6" s="1"/>
  <c r="H371" i="7"/>
  <c r="G39" i="6" s="1"/>
  <c r="K370" i="7"/>
  <c r="K366" i="7"/>
  <c r="K365" i="7"/>
  <c r="I362" i="7"/>
  <c r="J361" i="7"/>
  <c r="F361" i="7" s="1"/>
  <c r="E361" i="7"/>
  <c r="I360" i="7"/>
  <c r="G359" i="7"/>
  <c r="G358" i="7"/>
  <c r="G357" i="7"/>
  <c r="H357" i="7" s="1"/>
  <c r="F357" i="7" s="1"/>
  <c r="G356" i="7"/>
  <c r="H356" i="7" s="1"/>
  <c r="F356" i="7" s="1"/>
  <c r="G355" i="7"/>
  <c r="L353" i="7"/>
  <c r="K37" i="6" s="1"/>
  <c r="I352" i="7"/>
  <c r="I351" i="7"/>
  <c r="J351" i="7" s="1"/>
  <c r="F351" i="7" s="1"/>
  <c r="G350" i="7"/>
  <c r="H350" i="7" s="1"/>
  <c r="F350" i="7" s="1"/>
  <c r="G349" i="7"/>
  <c r="G348" i="7"/>
  <c r="G347" i="7"/>
  <c r="H347" i="7" s="1"/>
  <c r="F347" i="7" s="1"/>
  <c r="G346" i="7"/>
  <c r="G345" i="7"/>
  <c r="L340" i="7"/>
  <c r="I340" i="7"/>
  <c r="I339" i="7"/>
  <c r="L338" i="7"/>
  <c r="J338" i="7"/>
  <c r="G338" i="7"/>
  <c r="H338" i="7" s="1"/>
  <c r="L337" i="7"/>
  <c r="J337" i="7"/>
  <c r="G337" i="7"/>
  <c r="E337" i="7" s="1"/>
  <c r="L336" i="7"/>
  <c r="G336" i="7"/>
  <c r="G335" i="7"/>
  <c r="I330" i="7"/>
  <c r="I329" i="7"/>
  <c r="E329" i="7" s="1"/>
  <c r="I328" i="7"/>
  <c r="I327" i="7"/>
  <c r="J327" i="7" s="1"/>
  <c r="F327" i="7" s="1"/>
  <c r="I326" i="7"/>
  <c r="L325" i="7"/>
  <c r="G325" i="7"/>
  <c r="J321" i="7"/>
  <c r="H321" i="7"/>
  <c r="L320" i="7"/>
  <c r="H320" i="7"/>
  <c r="L319" i="7"/>
  <c r="I319" i="7"/>
  <c r="H319" i="7"/>
  <c r="L318" i="7"/>
  <c r="J318" i="7"/>
  <c r="G318" i="7"/>
  <c r="H318" i="7" s="1"/>
  <c r="L317" i="7"/>
  <c r="J317" i="7"/>
  <c r="G317" i="7"/>
  <c r="L315" i="7"/>
  <c r="J315" i="7"/>
  <c r="H315" i="7"/>
  <c r="E315" i="7"/>
  <c r="L314" i="7"/>
  <c r="J314" i="7"/>
  <c r="H314" i="7"/>
  <c r="E314" i="7"/>
  <c r="L313" i="7"/>
  <c r="J313" i="7"/>
  <c r="H313" i="7"/>
  <c r="E313" i="7"/>
  <c r="K312" i="7"/>
  <c r="I312" i="7"/>
  <c r="L311" i="7"/>
  <c r="J311" i="7"/>
  <c r="G311" i="7"/>
  <c r="H311" i="7" s="1"/>
  <c r="L310" i="7"/>
  <c r="J310" i="7"/>
  <c r="G310" i="7"/>
  <c r="H310" i="7" s="1"/>
  <c r="L309" i="7"/>
  <c r="J309" i="7"/>
  <c r="G309" i="7"/>
  <c r="L307" i="7"/>
  <c r="J307" i="7"/>
  <c r="H307" i="7"/>
  <c r="E307" i="7"/>
  <c r="J305" i="7"/>
  <c r="H305" i="7"/>
  <c r="L304" i="7"/>
  <c r="H304" i="7"/>
  <c r="I303" i="7"/>
  <c r="E303" i="7" s="1"/>
  <c r="C303" i="7"/>
  <c r="L303" i="7" s="1"/>
  <c r="L302" i="7"/>
  <c r="H302" i="7"/>
  <c r="L301" i="7"/>
  <c r="J301" i="7"/>
  <c r="G301" i="7"/>
  <c r="L300" i="7"/>
  <c r="J300" i="7"/>
  <c r="G300" i="7"/>
  <c r="H300" i="7" s="1"/>
  <c r="L299" i="7"/>
  <c r="J299" i="7"/>
  <c r="G299" i="7"/>
  <c r="H299" i="7" s="1"/>
  <c r="J291" i="7"/>
  <c r="H291" i="7"/>
  <c r="L290" i="7"/>
  <c r="H290" i="7"/>
  <c r="L289" i="7"/>
  <c r="I289" i="7"/>
  <c r="E289" i="7" s="1"/>
  <c r="H289" i="7"/>
  <c r="L288" i="7"/>
  <c r="I288" i="7"/>
  <c r="H288" i="7"/>
  <c r="L287" i="7"/>
  <c r="I287" i="7"/>
  <c r="J287" i="7" s="1"/>
  <c r="H287" i="7"/>
  <c r="L286" i="7"/>
  <c r="G286" i="7"/>
  <c r="E286" i="7" s="1"/>
  <c r="L285" i="7"/>
  <c r="G285" i="7"/>
  <c r="E285" i="7" s="1"/>
  <c r="L284" i="7"/>
  <c r="J284" i="7"/>
  <c r="G284" i="7"/>
  <c r="H284" i="7" s="1"/>
  <c r="J283" i="7"/>
  <c r="G283" i="7"/>
  <c r="J282" i="7"/>
  <c r="G282" i="7"/>
  <c r="J281" i="7"/>
  <c r="G281" i="7"/>
  <c r="H281" i="7" s="1"/>
  <c r="J273" i="7"/>
  <c r="H273" i="7"/>
  <c r="L272" i="7"/>
  <c r="H272" i="7"/>
  <c r="L271" i="7"/>
  <c r="H271" i="7"/>
  <c r="L270" i="7"/>
  <c r="H270" i="7"/>
  <c r="I269" i="7"/>
  <c r="H269" i="7"/>
  <c r="L268" i="7"/>
  <c r="G268" i="7"/>
  <c r="L267" i="7"/>
  <c r="G267" i="7"/>
  <c r="L266" i="7"/>
  <c r="J266" i="7"/>
  <c r="G266" i="7"/>
  <c r="J265" i="7"/>
  <c r="G265" i="7"/>
  <c r="J264" i="7"/>
  <c r="G264" i="7"/>
  <c r="E264" i="7" s="1"/>
  <c r="J263" i="7"/>
  <c r="G263" i="7"/>
  <c r="G260" i="7"/>
  <c r="E260" i="7" s="1"/>
  <c r="C260" i="7"/>
  <c r="G259" i="7"/>
  <c r="E259" i="7" s="1"/>
  <c r="C259" i="7"/>
  <c r="C258" i="7"/>
  <c r="J258" i="7" s="1"/>
  <c r="C257" i="7"/>
  <c r="J257" i="7" s="1"/>
  <c r="G256" i="7"/>
  <c r="E256" i="7" s="1"/>
  <c r="C256" i="7"/>
  <c r="G255" i="7"/>
  <c r="E255" i="7" s="1"/>
  <c r="C255" i="7"/>
  <c r="G254" i="7"/>
  <c r="E254" i="7" s="1"/>
  <c r="C254" i="7"/>
  <c r="G253" i="7"/>
  <c r="E253" i="7" s="1"/>
  <c r="C253" i="7"/>
  <c r="C252" i="7"/>
  <c r="J252" i="7" s="1"/>
  <c r="C251" i="7"/>
  <c r="J251" i="7" s="1"/>
  <c r="C250" i="7"/>
  <c r="G249" i="7"/>
  <c r="E249" i="7" s="1"/>
  <c r="C249" i="7"/>
  <c r="G248" i="7"/>
  <c r="E248" i="7" s="1"/>
  <c r="C248" i="7"/>
  <c r="G247" i="7"/>
  <c r="E247" i="7" s="1"/>
  <c r="C247" i="7"/>
  <c r="G246" i="7"/>
  <c r="E246" i="7" s="1"/>
  <c r="C246" i="7"/>
  <c r="G245" i="7"/>
  <c r="E245" i="7" s="1"/>
  <c r="C245" i="7"/>
  <c r="G244" i="7"/>
  <c r="E244" i="7" s="1"/>
  <c r="C244" i="7"/>
  <c r="J237" i="7"/>
  <c r="I24" i="6" s="1"/>
  <c r="H237" i="7"/>
  <c r="G24" i="6" s="1"/>
  <c r="I235" i="7"/>
  <c r="N232" i="7"/>
  <c r="I231" i="7"/>
  <c r="J231" i="7" s="1"/>
  <c r="F231" i="7" s="1"/>
  <c r="I230" i="7"/>
  <c r="E230" i="7" s="1"/>
  <c r="L229" i="7"/>
  <c r="G229" i="7"/>
  <c r="H229" i="7" s="1"/>
  <c r="L228" i="7"/>
  <c r="G228" i="7"/>
  <c r="L227" i="7"/>
  <c r="G227" i="7"/>
  <c r="H227" i="7" s="1"/>
  <c r="G226" i="7"/>
  <c r="E223" i="7"/>
  <c r="J220" i="7"/>
  <c r="F220" i="7" s="1"/>
  <c r="I218" i="7"/>
  <c r="I214" i="7"/>
  <c r="L213" i="7"/>
  <c r="G213" i="7"/>
  <c r="G212" i="7"/>
  <c r="G211" i="7"/>
  <c r="G210" i="7"/>
  <c r="G209" i="7"/>
  <c r="G208" i="7"/>
  <c r="H198" i="7"/>
  <c r="I197" i="7"/>
  <c r="J197" i="7" s="1"/>
  <c r="I198" i="7" s="1"/>
  <c r="H197" i="7"/>
  <c r="H196" i="7"/>
  <c r="I195" i="7"/>
  <c r="E195" i="7" s="1"/>
  <c r="H195" i="7"/>
  <c r="H194" i="7"/>
  <c r="L193" i="7"/>
  <c r="J193" i="7"/>
  <c r="G193" i="7"/>
  <c r="H193" i="7" s="1"/>
  <c r="L192" i="7"/>
  <c r="J192" i="7"/>
  <c r="G192" i="7"/>
  <c r="L191" i="7"/>
  <c r="J191" i="7"/>
  <c r="G191" i="7"/>
  <c r="H191" i="7" s="1"/>
  <c r="J190" i="7"/>
  <c r="G190" i="7"/>
  <c r="K182" i="7"/>
  <c r="L182" i="7" s="1"/>
  <c r="F182" i="7" s="1"/>
  <c r="I180" i="7"/>
  <c r="J180" i="7" s="1"/>
  <c r="I178" i="7"/>
  <c r="J178" i="7" s="1"/>
  <c r="F178" i="7" s="1"/>
  <c r="I177" i="7"/>
  <c r="J177" i="7" s="1"/>
  <c r="F177" i="7" s="1"/>
  <c r="I176" i="7"/>
  <c r="J176" i="7" s="1"/>
  <c r="F176" i="7" s="1"/>
  <c r="I175" i="7"/>
  <c r="L174" i="7"/>
  <c r="G174" i="7"/>
  <c r="L173" i="7"/>
  <c r="G173" i="7"/>
  <c r="L172" i="7"/>
  <c r="G172" i="7"/>
  <c r="E172" i="7" s="1"/>
  <c r="G171" i="7"/>
  <c r="E171" i="7" s="1"/>
  <c r="J168" i="7"/>
  <c r="H168" i="7"/>
  <c r="J167" i="7"/>
  <c r="H167" i="7"/>
  <c r="L166" i="7"/>
  <c r="H166" i="7"/>
  <c r="L165" i="7"/>
  <c r="I165" i="7"/>
  <c r="H165" i="7"/>
  <c r="L164" i="7"/>
  <c r="J164" i="7"/>
  <c r="G164" i="7"/>
  <c r="E164" i="7" s="1"/>
  <c r="L163" i="7"/>
  <c r="J163" i="7"/>
  <c r="G163" i="7"/>
  <c r="H163" i="7" s="1"/>
  <c r="L162" i="7"/>
  <c r="J162" i="7"/>
  <c r="G162" i="7"/>
  <c r="J161" i="7"/>
  <c r="G161" i="7"/>
  <c r="E158" i="7"/>
  <c r="L157" i="7"/>
  <c r="F157" i="7" s="1"/>
  <c r="I155" i="7"/>
  <c r="E155" i="7" s="1"/>
  <c r="G154" i="7"/>
  <c r="E154" i="7" s="1"/>
  <c r="G153" i="7"/>
  <c r="E153" i="7" s="1"/>
  <c r="G152" i="7"/>
  <c r="E152" i="7" s="1"/>
  <c r="G151" i="7"/>
  <c r="E151" i="7" s="1"/>
  <c r="H149" i="7"/>
  <c r="G16" i="6" s="1"/>
  <c r="J148" i="7"/>
  <c r="F148" i="7" s="1"/>
  <c r="E148" i="7"/>
  <c r="J147" i="7"/>
  <c r="F147" i="7" s="1"/>
  <c r="E147" i="7"/>
  <c r="I146" i="7"/>
  <c r="J146" i="7" s="1"/>
  <c r="F146" i="7" s="1"/>
  <c r="F145" i="7"/>
  <c r="F144" i="7"/>
  <c r="F143" i="7"/>
  <c r="F142" i="7"/>
  <c r="I137" i="7"/>
  <c r="J137" i="7" s="1"/>
  <c r="I136" i="7"/>
  <c r="J136" i="7" s="1"/>
  <c r="F136" i="7" s="1"/>
  <c r="I135" i="7"/>
  <c r="J135" i="7" s="1"/>
  <c r="F135" i="7" s="1"/>
  <c r="L134" i="7"/>
  <c r="G134" i="7"/>
  <c r="H134" i="7" s="1"/>
  <c r="L133" i="7"/>
  <c r="G133" i="7"/>
  <c r="G144" i="7" s="1"/>
  <c r="E144" i="7" s="1"/>
  <c r="L132" i="7"/>
  <c r="G132" i="7"/>
  <c r="E132" i="7" s="1"/>
  <c r="G131" i="7"/>
  <c r="G142" i="7" s="1"/>
  <c r="E142" i="7" s="1"/>
  <c r="I119" i="7"/>
  <c r="E119" i="7" s="1"/>
  <c r="I118" i="7"/>
  <c r="J118" i="7" s="1"/>
  <c r="F118" i="7" s="1"/>
  <c r="L116" i="7"/>
  <c r="L115" i="7"/>
  <c r="L114" i="7"/>
  <c r="G113" i="7"/>
  <c r="L98" i="7"/>
  <c r="L97" i="7"/>
  <c r="L96" i="7"/>
  <c r="G95" i="7"/>
  <c r="I86" i="7"/>
  <c r="I104" i="7" s="1"/>
  <c r="I84" i="7"/>
  <c r="I102" i="7" s="1"/>
  <c r="I83" i="7"/>
  <c r="E83" i="7" s="1"/>
  <c r="I82" i="7"/>
  <c r="I81" i="7"/>
  <c r="E81" i="7" s="1"/>
  <c r="L80" i="7"/>
  <c r="L79" i="7"/>
  <c r="L78" i="7"/>
  <c r="G77" i="7"/>
  <c r="H77" i="7" s="1"/>
  <c r="F77" i="7" s="1"/>
  <c r="I66" i="7"/>
  <c r="J66" i="7" s="1"/>
  <c r="F66" i="7" s="1"/>
  <c r="I65" i="7"/>
  <c r="J65" i="7" s="1"/>
  <c r="F65" i="7" s="1"/>
  <c r="I63" i="7"/>
  <c r="J63" i="7" s="1"/>
  <c r="F63" i="7" s="1"/>
  <c r="L62" i="7"/>
  <c r="L61" i="7"/>
  <c r="L60" i="7"/>
  <c r="G59" i="7"/>
  <c r="E59" i="7" s="1"/>
  <c r="L44" i="7"/>
  <c r="L43" i="7"/>
  <c r="L42" i="7"/>
  <c r="G41" i="7"/>
  <c r="L26" i="7"/>
  <c r="L25" i="7"/>
  <c r="L24" i="7"/>
  <c r="G23" i="7"/>
  <c r="E23" i="7" s="1"/>
  <c r="I15" i="7"/>
  <c r="E15" i="7" s="1"/>
  <c r="I13" i="7"/>
  <c r="E13" i="7" s="1"/>
  <c r="I12" i="7"/>
  <c r="I11" i="7"/>
  <c r="E11" i="7" s="1"/>
  <c r="I10" i="7"/>
  <c r="I9" i="7"/>
  <c r="E9" i="7" s="1"/>
  <c r="L8" i="7"/>
  <c r="G8" i="7"/>
  <c r="G26" i="7" s="1"/>
  <c r="H26" i="7" s="1"/>
  <c r="L7" i="7"/>
  <c r="G7" i="7"/>
  <c r="E7" i="7" s="1"/>
  <c r="L6" i="7"/>
  <c r="G6" i="7"/>
  <c r="H6" i="7" s="1"/>
  <c r="G5" i="7"/>
  <c r="H5" i="7" s="1"/>
  <c r="J74" i="6"/>
  <c r="G73" i="6"/>
  <c r="C63" i="6"/>
  <c r="C62" i="6"/>
  <c r="K60" i="6"/>
  <c r="E60" i="6" s="1"/>
  <c r="C60" i="6"/>
  <c r="C59" i="6"/>
  <c r="K58" i="6"/>
  <c r="E58" i="6" s="1"/>
  <c r="C58" i="6"/>
  <c r="C57" i="6"/>
  <c r="C54" i="6"/>
  <c r="K52" i="6"/>
  <c r="E52" i="6" s="1"/>
  <c r="C50" i="6"/>
  <c r="K49" i="6"/>
  <c r="E49" i="6" s="1"/>
  <c r="K48" i="6"/>
  <c r="E48" i="6" s="1"/>
  <c r="K47" i="6"/>
  <c r="E47" i="6" s="1"/>
  <c r="K46" i="6"/>
  <c r="E46" i="6" s="1"/>
  <c r="K45" i="6"/>
  <c r="E45" i="6" s="1"/>
  <c r="C39" i="6"/>
  <c r="C38" i="6"/>
  <c r="C37" i="6"/>
  <c r="C34" i="6"/>
  <c r="C28" i="6"/>
  <c r="C27" i="6"/>
  <c r="C25" i="6"/>
  <c r="C24" i="6"/>
  <c r="C23" i="6"/>
  <c r="C21" i="6"/>
  <c r="C20" i="6"/>
  <c r="C19" i="6"/>
  <c r="C18" i="6"/>
  <c r="F17" i="6"/>
  <c r="K16" i="6"/>
  <c r="C16" i="6"/>
  <c r="A13" i="6"/>
  <c r="A12" i="6"/>
  <c r="A11" i="6"/>
  <c r="A10" i="6"/>
  <c r="A9" i="6"/>
  <c r="C8" i="6"/>
  <c r="A8" i="6"/>
  <c r="C7" i="6"/>
  <c r="A7" i="6"/>
  <c r="A6" i="6"/>
  <c r="C48" i="6" l="1"/>
  <c r="E66" i="7"/>
  <c r="F26" i="7"/>
  <c r="K56" i="6"/>
  <c r="E56" i="6" s="1"/>
  <c r="K59" i="6"/>
  <c r="E59" i="6" s="1"/>
  <c r="L396" i="7"/>
  <c r="F396" i="7" s="1"/>
  <c r="L391" i="7"/>
  <c r="F391" i="7" s="1"/>
  <c r="J329" i="7"/>
  <c r="F329" i="7" s="1"/>
  <c r="K54" i="6"/>
  <c r="E54" i="6" s="1"/>
  <c r="K236" i="7"/>
  <c r="L236" i="7" s="1"/>
  <c r="L237" i="7" s="1"/>
  <c r="K24" i="6" s="1"/>
  <c r="L24" i="6" s="1"/>
  <c r="N373" i="7"/>
  <c r="J372" i="7" s="1"/>
  <c r="H249" i="7"/>
  <c r="F249" i="7" s="1"/>
  <c r="J289" i="7"/>
  <c r="K55" i="6"/>
  <c r="E55" i="6" s="1"/>
  <c r="L167" i="7"/>
  <c r="F167" i="7" s="1"/>
  <c r="E193" i="7"/>
  <c r="J216" i="7"/>
  <c r="F216" i="7" s="1"/>
  <c r="E231" i="7"/>
  <c r="F229" i="7"/>
  <c r="J195" i="7"/>
  <c r="F195" i="7" s="1"/>
  <c r="E311" i="7"/>
  <c r="H255" i="7"/>
  <c r="F255" i="7" s="1"/>
  <c r="L395" i="7"/>
  <c r="F395" i="7" s="1"/>
  <c r="L233" i="7"/>
  <c r="K23" i="6" s="1"/>
  <c r="L23" i="6" s="1"/>
  <c r="F315" i="7"/>
  <c r="L393" i="7"/>
  <c r="F393" i="7" s="1"/>
  <c r="C10" i="11"/>
  <c r="L321" i="7"/>
  <c r="F321" i="7" s="1"/>
  <c r="L392" i="7"/>
  <c r="F392" i="7" s="1"/>
  <c r="E229" i="7"/>
  <c r="H337" i="7"/>
  <c r="F337" i="7" s="1"/>
  <c r="E310" i="7"/>
  <c r="E227" i="7"/>
  <c r="H260" i="7"/>
  <c r="F260" i="7" s="1"/>
  <c r="H253" i="7"/>
  <c r="F253" i="7" s="1"/>
  <c r="J270" i="7"/>
  <c r="F270" i="7" s="1"/>
  <c r="E270" i="7"/>
  <c r="J9" i="7"/>
  <c r="F9" i="7" s="1"/>
  <c r="J230" i="7"/>
  <c r="F230" i="7" s="1"/>
  <c r="E284" i="7"/>
  <c r="H285" i="7"/>
  <c r="F285" i="7" s="1"/>
  <c r="F338" i="7"/>
  <c r="L52" i="6"/>
  <c r="F52" i="6" s="1"/>
  <c r="J24" i="6"/>
  <c r="C31" i="6"/>
  <c r="E146" i="7"/>
  <c r="I27" i="7"/>
  <c r="I45" i="7" s="1"/>
  <c r="E118" i="7"/>
  <c r="F379" i="7"/>
  <c r="F191" i="7"/>
  <c r="E327" i="7"/>
  <c r="C4" i="11"/>
  <c r="E4" i="11" s="1"/>
  <c r="F4" i="11" s="1"/>
  <c r="K200" i="7" s="1"/>
  <c r="L200" i="7" s="1"/>
  <c r="F200" i="7" s="1"/>
  <c r="E30" i="8"/>
  <c r="C32" i="6" s="1"/>
  <c r="E64" i="8"/>
  <c r="C65" i="6" s="1"/>
  <c r="L65" i="6" s="1"/>
  <c r="F65" i="6" s="1"/>
  <c r="C64" i="6"/>
  <c r="E215" i="7"/>
  <c r="J215" i="7"/>
  <c r="F215" i="7" s="1"/>
  <c r="L60" i="6"/>
  <c r="F60" i="6" s="1"/>
  <c r="J81" i="7"/>
  <c r="F81" i="7" s="1"/>
  <c r="H244" i="7"/>
  <c r="F244" i="7" s="1"/>
  <c r="H286" i="7"/>
  <c r="F286" i="7" s="1"/>
  <c r="E299" i="7"/>
  <c r="E357" i="7"/>
  <c r="L397" i="7"/>
  <c r="F397" i="7" s="1"/>
  <c r="E424" i="7"/>
  <c r="J15" i="7"/>
  <c r="F15" i="7" s="1"/>
  <c r="F134" i="7"/>
  <c r="K168" i="7"/>
  <c r="F314" i="7"/>
  <c r="L49" i="6"/>
  <c r="F49" i="6" s="1"/>
  <c r="E180" i="7"/>
  <c r="H264" i="7"/>
  <c r="F264" i="7" s="1"/>
  <c r="E281" i="7"/>
  <c r="F318" i="7"/>
  <c r="E338" i="7"/>
  <c r="E425" i="7"/>
  <c r="I31" i="7"/>
  <c r="I49" i="7" s="1"/>
  <c r="J83" i="7"/>
  <c r="F83" i="7" s="1"/>
  <c r="L139" i="7"/>
  <c r="K15" i="6" s="1"/>
  <c r="H164" i="7"/>
  <c r="F164" i="7" s="1"/>
  <c r="E300" i="7"/>
  <c r="E350" i="7"/>
  <c r="E356" i="7"/>
  <c r="L394" i="7"/>
  <c r="F394" i="7" s="1"/>
  <c r="K50" i="6"/>
  <c r="E50" i="6" s="1"/>
  <c r="J13" i="7"/>
  <c r="F13" i="7" s="1"/>
  <c r="H23" i="7"/>
  <c r="F23" i="7" s="1"/>
  <c r="E184" i="7"/>
  <c r="K258" i="7"/>
  <c r="E252" i="7"/>
  <c r="L252" i="7"/>
  <c r="F252" i="7" s="1"/>
  <c r="E263" i="7"/>
  <c r="H263" i="7"/>
  <c r="F263" i="7" s="1"/>
  <c r="J269" i="7"/>
  <c r="F269" i="7" s="1"/>
  <c r="E269" i="7"/>
  <c r="E317" i="7"/>
  <c r="H317" i="7"/>
  <c r="F317" i="7" s="1"/>
  <c r="E326" i="7"/>
  <c r="J326" i="7"/>
  <c r="F326" i="7" s="1"/>
  <c r="E336" i="7"/>
  <c r="H336" i="7"/>
  <c r="F336" i="7" s="1"/>
  <c r="E339" i="7"/>
  <c r="J339" i="7"/>
  <c r="F339" i="7" s="1"/>
  <c r="H346" i="7"/>
  <c r="F346" i="7" s="1"/>
  <c r="E346" i="7"/>
  <c r="E44" i="8"/>
  <c r="C46" i="6" s="1"/>
  <c r="L46" i="6" s="1"/>
  <c r="F46" i="6" s="1"/>
  <c r="E43" i="8"/>
  <c r="C45" i="6" s="1"/>
  <c r="L45" i="6" s="1"/>
  <c r="F45" i="6" s="1"/>
  <c r="E41" i="8"/>
  <c r="C43" i="6" s="1"/>
  <c r="L43" i="6" s="1"/>
  <c r="F43" i="6" s="1"/>
  <c r="C42" i="6"/>
  <c r="L42" i="6" s="1"/>
  <c r="F42" i="6" s="1"/>
  <c r="K51" i="6"/>
  <c r="E51" i="6" s="1"/>
  <c r="H7" i="7"/>
  <c r="F7" i="7" s="1"/>
  <c r="H8" i="7"/>
  <c r="F8" i="7" s="1"/>
  <c r="G24" i="7"/>
  <c r="E24" i="7" s="1"/>
  <c r="G25" i="7"/>
  <c r="G43" i="7" s="1"/>
  <c r="I29" i="7"/>
  <c r="I47" i="7" s="1"/>
  <c r="H59" i="7"/>
  <c r="F59" i="7" s="1"/>
  <c r="E63" i="7"/>
  <c r="J119" i="7"/>
  <c r="F119" i="7" s="1"/>
  <c r="H131" i="7"/>
  <c r="H132" i="7"/>
  <c r="F132" i="7" s="1"/>
  <c r="H133" i="7"/>
  <c r="F133" i="7" s="1"/>
  <c r="F149" i="7"/>
  <c r="H151" i="7"/>
  <c r="H152" i="7"/>
  <c r="F152" i="7" s="1"/>
  <c r="H153" i="7"/>
  <c r="F153" i="7" s="1"/>
  <c r="H154" i="7"/>
  <c r="F154" i="7" s="1"/>
  <c r="J155" i="7"/>
  <c r="F155" i="7" s="1"/>
  <c r="E163" i="7"/>
  <c r="H172" i="7"/>
  <c r="F172" i="7" s="1"/>
  <c r="E191" i="7"/>
  <c r="E192" i="7"/>
  <c r="H192" i="7"/>
  <c r="F192" i="7" s="1"/>
  <c r="F193" i="7"/>
  <c r="E265" i="7"/>
  <c r="H265" i="7"/>
  <c r="F265" i="7" s="1"/>
  <c r="F281" i="7"/>
  <c r="E291" i="7"/>
  <c r="E301" i="7"/>
  <c r="H301" i="7"/>
  <c r="F301" i="7" s="1"/>
  <c r="E383" i="7"/>
  <c r="E385" i="7"/>
  <c r="E42" i="8"/>
  <c r="C44" i="6" s="1"/>
  <c r="L44" i="6" s="1"/>
  <c r="F44" i="6" s="1"/>
  <c r="L63" i="6"/>
  <c r="F63" i="6" s="1"/>
  <c r="G44" i="7"/>
  <c r="G62" i="7" s="1"/>
  <c r="G143" i="7"/>
  <c r="E143" i="7" s="1"/>
  <c r="F163" i="7"/>
  <c r="J175" i="7"/>
  <c r="F175" i="7" s="1"/>
  <c r="E175" i="7"/>
  <c r="L56" i="6"/>
  <c r="F56" i="6" s="1"/>
  <c r="L62" i="6"/>
  <c r="F62" i="6" s="1"/>
  <c r="E131" i="7"/>
  <c r="E197" i="7"/>
  <c r="E217" i="7"/>
  <c r="J217" i="7"/>
  <c r="F217" i="7" s="1"/>
  <c r="H226" i="7"/>
  <c r="F226" i="7" s="1"/>
  <c r="E226" i="7"/>
  <c r="E267" i="7"/>
  <c r="H267" i="7"/>
  <c r="F267" i="7" s="1"/>
  <c r="F291" i="7"/>
  <c r="E325" i="7"/>
  <c r="H325" i="7"/>
  <c r="H331" i="7" s="1"/>
  <c r="G34" i="6" s="1"/>
  <c r="H34" i="6" s="1"/>
  <c r="E330" i="7"/>
  <c r="J330" i="7"/>
  <c r="F330" i="7" s="1"/>
  <c r="J360" i="7"/>
  <c r="F360" i="7" s="1"/>
  <c r="E360" i="7"/>
  <c r="J386" i="7"/>
  <c r="F378" i="7"/>
  <c r="L16" i="6"/>
  <c r="L37" i="6"/>
  <c r="C51" i="6"/>
  <c r="E5" i="7"/>
  <c r="E8" i="7"/>
  <c r="J11" i="7"/>
  <c r="F11" i="7" s="1"/>
  <c r="I33" i="7"/>
  <c r="E33" i="7" s="1"/>
  <c r="I99" i="7"/>
  <c r="E133" i="7"/>
  <c r="E135" i="7"/>
  <c r="E137" i="7"/>
  <c r="H171" i="7"/>
  <c r="F171" i="7" s="1"/>
  <c r="H282" i="7"/>
  <c r="F282" i="7" s="1"/>
  <c r="E282" i="7"/>
  <c r="E287" i="7"/>
  <c r="F289" i="7"/>
  <c r="E318" i="7"/>
  <c r="E335" i="7"/>
  <c r="H335" i="7"/>
  <c r="F335" i="7" s="1"/>
  <c r="E351" i="7"/>
  <c r="E364" i="7"/>
  <c r="L364" i="7"/>
  <c r="F364" i="7" s="1"/>
  <c r="E384" i="7"/>
  <c r="F227" i="7"/>
  <c r="F307" i="7"/>
  <c r="E347" i="7"/>
  <c r="L386" i="7"/>
  <c r="C14" i="11"/>
  <c r="E14" i="11" s="1"/>
  <c r="F14" i="11" s="1"/>
  <c r="K183" i="7" s="1"/>
  <c r="C16" i="11"/>
  <c r="E16" i="11" s="1"/>
  <c r="F16" i="11" s="1"/>
  <c r="K185" i="7" s="1"/>
  <c r="L185" i="7" s="1"/>
  <c r="F185" i="7" s="1"/>
  <c r="H247" i="7"/>
  <c r="F247" i="7" s="1"/>
  <c r="H248" i="7"/>
  <c r="F248" i="7" s="1"/>
  <c r="H254" i="7"/>
  <c r="F254" i="7" s="1"/>
  <c r="C19" i="11"/>
  <c r="E19" i="11" s="1"/>
  <c r="F19" i="11" s="1"/>
  <c r="K199" i="7" s="1"/>
  <c r="E199" i="7" s="1"/>
  <c r="S23" i="26"/>
  <c r="S24" i="26" s="1"/>
  <c r="I120" i="7"/>
  <c r="J102" i="7"/>
  <c r="F102" i="7" s="1"/>
  <c r="E102" i="7"/>
  <c r="H359" i="7"/>
  <c r="F359" i="7" s="1"/>
  <c r="E359" i="7"/>
  <c r="L47" i="6"/>
  <c r="F47" i="6" s="1"/>
  <c r="F5" i="7"/>
  <c r="E10" i="7"/>
  <c r="I28" i="7"/>
  <c r="J10" i="7"/>
  <c r="F10" i="7" s="1"/>
  <c r="E12" i="7"/>
  <c r="I30" i="7"/>
  <c r="J12" i="7"/>
  <c r="F12" i="7" s="1"/>
  <c r="E65" i="7"/>
  <c r="E95" i="7"/>
  <c r="H95" i="7"/>
  <c r="I138" i="7"/>
  <c r="F137" i="7"/>
  <c r="L158" i="7"/>
  <c r="K17" i="6" s="1"/>
  <c r="E176" i="7"/>
  <c r="E178" i="7"/>
  <c r="I181" i="7"/>
  <c r="F180" i="7"/>
  <c r="J194" i="7"/>
  <c r="F194" i="7" s="1"/>
  <c r="E194" i="7"/>
  <c r="E268" i="7"/>
  <c r="H268" i="7"/>
  <c r="F268" i="7" s="1"/>
  <c r="E309" i="7"/>
  <c r="H309" i="7"/>
  <c r="E328" i="7"/>
  <c r="J328" i="7"/>
  <c r="E366" i="7"/>
  <c r="L366" i="7"/>
  <c r="F366" i="7" s="1"/>
  <c r="E409" i="7"/>
  <c r="H409" i="7"/>
  <c r="F409" i="7" s="1"/>
  <c r="E41" i="7"/>
  <c r="H41" i="7"/>
  <c r="E82" i="7"/>
  <c r="J82" i="7"/>
  <c r="F82" i="7" s="1"/>
  <c r="E84" i="7"/>
  <c r="J84" i="7"/>
  <c r="F84" i="7" s="1"/>
  <c r="I122" i="7"/>
  <c r="E104" i="7"/>
  <c r="J104" i="7"/>
  <c r="E162" i="7"/>
  <c r="H162" i="7"/>
  <c r="F162" i="7" s="1"/>
  <c r="E174" i="7"/>
  <c r="H174" i="7"/>
  <c r="F174" i="7" s="1"/>
  <c r="E222" i="7"/>
  <c r="L222" i="7"/>
  <c r="F222" i="7" s="1"/>
  <c r="L256" i="7"/>
  <c r="H256" i="7"/>
  <c r="L292" i="7"/>
  <c r="K28" i="6" s="1"/>
  <c r="L28" i="6" s="1"/>
  <c r="F284" i="7"/>
  <c r="H355" i="7"/>
  <c r="E355" i="7"/>
  <c r="H24" i="6"/>
  <c r="F6" i="7"/>
  <c r="I100" i="7"/>
  <c r="E113" i="7"/>
  <c r="H113" i="7"/>
  <c r="E161" i="7"/>
  <c r="H161" i="7"/>
  <c r="H173" i="7"/>
  <c r="E173" i="7"/>
  <c r="E214" i="7"/>
  <c r="J214" i="7"/>
  <c r="E228" i="7"/>
  <c r="H228" i="7"/>
  <c r="F228" i="7" s="1"/>
  <c r="F287" i="7"/>
  <c r="E340" i="7"/>
  <c r="J340" i="7"/>
  <c r="H345" i="7"/>
  <c r="E345" i="7"/>
  <c r="H349" i="7"/>
  <c r="F349" i="7" s="1"/>
  <c r="E349" i="7"/>
  <c r="E362" i="7"/>
  <c r="J362" i="7"/>
  <c r="E370" i="7"/>
  <c r="L370" i="7"/>
  <c r="E403" i="7"/>
  <c r="L403" i="7"/>
  <c r="F403" i="7" s="1"/>
  <c r="K57" i="6"/>
  <c r="E57" i="6" s="1"/>
  <c r="E413" i="7"/>
  <c r="H413" i="7"/>
  <c r="F413" i="7" s="1"/>
  <c r="E430" i="7"/>
  <c r="L430" i="7"/>
  <c r="F430" i="7" s="1"/>
  <c r="H16" i="6"/>
  <c r="L48" i="6"/>
  <c r="F48" i="6" s="1"/>
  <c r="L58" i="6"/>
  <c r="F58" i="6" s="1"/>
  <c r="E86" i="7"/>
  <c r="J86" i="7"/>
  <c r="J149" i="7"/>
  <c r="I16" i="6" s="1"/>
  <c r="J165" i="7"/>
  <c r="E165" i="7"/>
  <c r="E182" i="7"/>
  <c r="J198" i="7"/>
  <c r="F198" i="7" s="1"/>
  <c r="E198" i="7"/>
  <c r="H245" i="7"/>
  <c r="F245" i="7" s="1"/>
  <c r="J256" i="7"/>
  <c r="H266" i="7"/>
  <c r="E266" i="7"/>
  <c r="E283" i="7"/>
  <c r="H283" i="7"/>
  <c r="F283" i="7" s="1"/>
  <c r="L312" i="7"/>
  <c r="K32" i="6" s="1"/>
  <c r="F310" i="7"/>
  <c r="L331" i="7"/>
  <c r="K34" i="6" s="1"/>
  <c r="L34" i="6" s="1"/>
  <c r="E305" i="7"/>
  <c r="L305" i="7"/>
  <c r="L306" i="7" s="1"/>
  <c r="K31" i="6" s="1"/>
  <c r="E26" i="7"/>
  <c r="G145" i="7"/>
  <c r="E145" i="7" s="1"/>
  <c r="E134" i="7"/>
  <c r="E187" i="7"/>
  <c r="L187" i="7"/>
  <c r="F187" i="7" s="1"/>
  <c r="E190" i="7"/>
  <c r="H190" i="7"/>
  <c r="E209" i="7"/>
  <c r="H209" i="7"/>
  <c r="F209" i="7" s="1"/>
  <c r="E211" i="7"/>
  <c r="H211" i="7"/>
  <c r="F211" i="7" s="1"/>
  <c r="E213" i="7"/>
  <c r="H213" i="7"/>
  <c r="F213" i="7" s="1"/>
  <c r="E218" i="7"/>
  <c r="J218" i="7"/>
  <c r="F218" i="7" s="1"/>
  <c r="J250" i="7"/>
  <c r="H250" i="7"/>
  <c r="J271" i="7"/>
  <c r="F271" i="7" s="1"/>
  <c r="E271" i="7"/>
  <c r="E288" i="7"/>
  <c r="J288" i="7"/>
  <c r="F299" i="7"/>
  <c r="F300" i="7"/>
  <c r="F313" i="7"/>
  <c r="H358" i="7"/>
  <c r="F358" i="7" s="1"/>
  <c r="E358" i="7"/>
  <c r="E401" i="7"/>
  <c r="L401" i="7"/>
  <c r="F401" i="7" s="1"/>
  <c r="K64" i="6" s="1"/>
  <c r="E64" i="6" s="1"/>
  <c r="E33" i="8"/>
  <c r="C35" i="6" s="1"/>
  <c r="E10" i="11"/>
  <c r="F10" i="11" s="1"/>
  <c r="K273" i="7" s="1"/>
  <c r="C25" i="11"/>
  <c r="E25" i="11" s="1"/>
  <c r="F25" i="11" s="1"/>
  <c r="K221" i="7" s="1"/>
  <c r="E6" i="7"/>
  <c r="E77" i="7"/>
  <c r="I101" i="7"/>
  <c r="E136" i="7"/>
  <c r="E177" i="7"/>
  <c r="F197" i="7"/>
  <c r="E208" i="7"/>
  <c r="H208" i="7"/>
  <c r="E210" i="7"/>
  <c r="H210" i="7"/>
  <c r="F210" i="7" s="1"/>
  <c r="E212" i="7"/>
  <c r="H212" i="7"/>
  <c r="F212" i="7" s="1"/>
  <c r="H246" i="7"/>
  <c r="F246" i="7" s="1"/>
  <c r="H259" i="7"/>
  <c r="F259" i="7" s="1"/>
  <c r="J303" i="7"/>
  <c r="I304" i="7" s="1"/>
  <c r="H303" i="7"/>
  <c r="L342" i="7"/>
  <c r="K35" i="6" s="1"/>
  <c r="H348" i="7"/>
  <c r="F348" i="7" s="1"/>
  <c r="E348" i="7"/>
  <c r="J352" i="7"/>
  <c r="E352" i="7"/>
  <c r="E365" i="7"/>
  <c r="L365" i="7"/>
  <c r="F365" i="7" s="1"/>
  <c r="E411" i="7"/>
  <c r="H411" i="7"/>
  <c r="F411" i="7" s="1"/>
  <c r="E419" i="7"/>
  <c r="H419" i="7"/>
  <c r="F419" i="7" s="1"/>
  <c r="J312" i="7"/>
  <c r="I32" i="6" s="1"/>
  <c r="E417" i="7"/>
  <c r="H417" i="7"/>
  <c r="F417" i="7" s="1"/>
  <c r="H426" i="7"/>
  <c r="F426" i="7" s="1"/>
  <c r="E426" i="7"/>
  <c r="E11" i="8"/>
  <c r="E13" i="8"/>
  <c r="C15" i="6" s="1"/>
  <c r="J235" i="7"/>
  <c r="F311" i="7"/>
  <c r="J319" i="7"/>
  <c r="E319" i="7"/>
  <c r="E400" i="7"/>
  <c r="L400" i="7"/>
  <c r="F400" i="7" s="1"/>
  <c r="E402" i="7"/>
  <c r="L402" i="7"/>
  <c r="F402" i="7" s="1"/>
  <c r="E410" i="7"/>
  <c r="H410" i="7"/>
  <c r="E412" i="7"/>
  <c r="H412" i="7"/>
  <c r="F412" i="7" s="1"/>
  <c r="E418" i="7"/>
  <c r="H418" i="7"/>
  <c r="F418" i="7" s="1"/>
  <c r="H423" i="7"/>
  <c r="E423" i="7"/>
  <c r="F373" i="7"/>
  <c r="E236" i="7" l="1"/>
  <c r="K186" i="7"/>
  <c r="L186" i="7" s="1"/>
  <c r="F186" i="7" s="1"/>
  <c r="J32" i="6"/>
  <c r="L59" i="6"/>
  <c r="F59" i="6" s="1"/>
  <c r="K88" i="7"/>
  <c r="K106" i="7" s="1"/>
  <c r="K17" i="7"/>
  <c r="L17" i="7" s="1"/>
  <c r="J31" i="7"/>
  <c r="F31" i="7" s="1"/>
  <c r="L54" i="6"/>
  <c r="F54" i="6" s="1"/>
  <c r="L55" i="6"/>
  <c r="F55" i="6" s="1"/>
  <c r="H322" i="7"/>
  <c r="G33" i="6" s="1"/>
  <c r="H33" i="6" s="1"/>
  <c r="E200" i="7"/>
  <c r="E27" i="7"/>
  <c r="E29" i="7"/>
  <c r="J27" i="7"/>
  <c r="F27" i="7" s="1"/>
  <c r="I156" i="7"/>
  <c r="E156" i="7" s="1"/>
  <c r="L322" i="7"/>
  <c r="K33" i="6" s="1"/>
  <c r="L33" i="6" s="1"/>
  <c r="G42" i="7"/>
  <c r="G60" i="7" s="1"/>
  <c r="E186" i="7"/>
  <c r="I196" i="7"/>
  <c r="J196" i="7" s="1"/>
  <c r="L88" i="7"/>
  <c r="F88" i="7" s="1"/>
  <c r="E88" i="7"/>
  <c r="I302" i="7"/>
  <c r="E302" i="7" s="1"/>
  <c r="E31" i="7"/>
  <c r="E185" i="7"/>
  <c r="I179" i="7"/>
  <c r="J179" i="7" s="1"/>
  <c r="H44" i="7"/>
  <c r="F44" i="7" s="1"/>
  <c r="F431" i="7"/>
  <c r="E44" i="7"/>
  <c r="I51" i="7"/>
  <c r="I68" i="7" s="1"/>
  <c r="L431" i="7"/>
  <c r="K73" i="6" s="1"/>
  <c r="L73" i="6" s="1"/>
  <c r="I232" i="7"/>
  <c r="J232" i="7" s="1"/>
  <c r="L32" i="6"/>
  <c r="L51" i="6"/>
  <c r="F51" i="6" s="1"/>
  <c r="L31" i="6"/>
  <c r="J261" i="7"/>
  <c r="I25" i="6" s="1"/>
  <c r="J25" i="6" s="1"/>
  <c r="F236" i="7"/>
  <c r="F237" i="7" s="1"/>
  <c r="H292" i="7"/>
  <c r="G28" i="6" s="1"/>
  <c r="H28" i="6" s="1"/>
  <c r="F305" i="7"/>
  <c r="I85" i="7"/>
  <c r="J85" i="7" s="1"/>
  <c r="F85" i="7" s="1"/>
  <c r="J33" i="7"/>
  <c r="I34" i="7" s="1"/>
  <c r="H342" i="7"/>
  <c r="G35" i="6" s="1"/>
  <c r="H35" i="6" s="1"/>
  <c r="L168" i="7"/>
  <c r="E168" i="7"/>
  <c r="L50" i="6"/>
  <c r="F50" i="6" s="1"/>
  <c r="E17" i="7"/>
  <c r="K35" i="7"/>
  <c r="F404" i="7"/>
  <c r="L199" i="7"/>
  <c r="F199" i="7" s="1"/>
  <c r="I16" i="7"/>
  <c r="E16" i="7" s="1"/>
  <c r="H233" i="7"/>
  <c r="G23" i="6" s="1"/>
  <c r="H23" i="6" s="1"/>
  <c r="H22" i="6" s="1"/>
  <c r="L183" i="7"/>
  <c r="F183" i="7" s="1"/>
  <c r="E183" i="7"/>
  <c r="H158" i="7"/>
  <c r="G17" i="6" s="1"/>
  <c r="F151" i="7"/>
  <c r="H139" i="7"/>
  <c r="G15" i="6" s="1"/>
  <c r="H15" i="6" s="1"/>
  <c r="F131" i="7"/>
  <c r="K250" i="7"/>
  <c r="E250" i="7" s="1"/>
  <c r="K257" i="7"/>
  <c r="L257" i="7" s="1"/>
  <c r="F257" i="7" s="1"/>
  <c r="J29" i="7"/>
  <c r="F29" i="7" s="1"/>
  <c r="H24" i="7"/>
  <c r="F24" i="7" s="1"/>
  <c r="I14" i="7"/>
  <c r="J14" i="7" s="1"/>
  <c r="H18" i="7"/>
  <c r="G7" i="6" s="1"/>
  <c r="H7" i="6" s="1"/>
  <c r="H25" i="7"/>
  <c r="F25" i="7" s="1"/>
  <c r="E25" i="7"/>
  <c r="L258" i="7"/>
  <c r="F258" i="7" s="1"/>
  <c r="E258" i="7"/>
  <c r="F386" i="7"/>
  <c r="F325" i="7"/>
  <c r="K251" i="7"/>
  <c r="I117" i="7"/>
  <c r="E99" i="7"/>
  <c r="J99" i="7"/>
  <c r="F99" i="7" s="1"/>
  <c r="E43" i="7"/>
  <c r="G61" i="7"/>
  <c r="H43" i="7"/>
  <c r="F43" i="7" s="1"/>
  <c r="J16" i="6"/>
  <c r="F16" i="6" s="1"/>
  <c r="E16" i="6"/>
  <c r="H353" i="7"/>
  <c r="G37" i="6" s="1"/>
  <c r="F345" i="7"/>
  <c r="E62" i="7"/>
  <c r="G80" i="7"/>
  <c r="H62" i="7"/>
  <c r="F62" i="7" s="1"/>
  <c r="I48" i="7"/>
  <c r="J30" i="7"/>
  <c r="F30" i="7" s="1"/>
  <c r="E30" i="7"/>
  <c r="L404" i="7"/>
  <c r="H306" i="7"/>
  <c r="G31" i="6" s="1"/>
  <c r="F303" i="7"/>
  <c r="E101" i="7"/>
  <c r="J101" i="7"/>
  <c r="F101" i="7" s="1"/>
  <c r="L367" i="7"/>
  <c r="K38" i="6" s="1"/>
  <c r="L38" i="6" s="1"/>
  <c r="H420" i="7"/>
  <c r="G71" i="6" s="1"/>
  <c r="F420" i="7"/>
  <c r="K124" i="7"/>
  <c r="L106" i="7"/>
  <c r="E106" i="7"/>
  <c r="F161" i="7"/>
  <c r="H169" i="7"/>
  <c r="G18" i="6" s="1"/>
  <c r="E100" i="7"/>
  <c r="J100" i="7"/>
  <c r="I272" i="7"/>
  <c r="L57" i="6"/>
  <c r="F57" i="6" s="1"/>
  <c r="I290" i="7"/>
  <c r="E24" i="6"/>
  <c r="L15" i="6"/>
  <c r="J353" i="7"/>
  <c r="I37" i="6" s="1"/>
  <c r="J37" i="6" s="1"/>
  <c r="F352" i="7"/>
  <c r="E304" i="7"/>
  <c r="J304" i="7"/>
  <c r="F304" i="7" s="1"/>
  <c r="E273" i="7"/>
  <c r="L273" i="7"/>
  <c r="H201" i="7"/>
  <c r="G20" i="6" s="1"/>
  <c r="F190" i="7"/>
  <c r="I87" i="7"/>
  <c r="F86" i="7"/>
  <c r="I363" i="7"/>
  <c r="F362" i="7"/>
  <c r="H367" i="7"/>
  <c r="G38" i="6" s="1"/>
  <c r="F355" i="7"/>
  <c r="F256" i="7"/>
  <c r="I219" i="7"/>
  <c r="F41" i="7"/>
  <c r="J47" i="7"/>
  <c r="F47" i="7" s="1"/>
  <c r="E47" i="7"/>
  <c r="J120" i="7"/>
  <c r="E120" i="7"/>
  <c r="H414" i="7"/>
  <c r="G70" i="6" s="1"/>
  <c r="F410" i="7"/>
  <c r="F414" i="7" s="1"/>
  <c r="I166" i="7"/>
  <c r="F165" i="7"/>
  <c r="F370" i="7"/>
  <c r="F371" i="7" s="1"/>
  <c r="L371" i="7"/>
  <c r="K39" i="6" s="1"/>
  <c r="F95" i="7"/>
  <c r="J45" i="7"/>
  <c r="E45" i="7"/>
  <c r="H427" i="7"/>
  <c r="G72" i="6" s="1"/>
  <c r="F423" i="7"/>
  <c r="F427" i="7" s="1"/>
  <c r="H224" i="7"/>
  <c r="G21" i="6" s="1"/>
  <c r="L223" i="7"/>
  <c r="F223" i="7" s="1"/>
  <c r="F208" i="7"/>
  <c r="E221" i="7"/>
  <c r="L221" i="7"/>
  <c r="F340" i="7"/>
  <c r="F288" i="7"/>
  <c r="F104" i="7"/>
  <c r="I105" i="7"/>
  <c r="F328" i="7"/>
  <c r="J331" i="7"/>
  <c r="I34" i="6" s="1"/>
  <c r="J181" i="7"/>
  <c r="F181" i="7" s="1"/>
  <c r="E181" i="7"/>
  <c r="J138" i="7"/>
  <c r="E138" i="7"/>
  <c r="F319" i="7"/>
  <c r="I320" i="7"/>
  <c r="L35" i="6"/>
  <c r="F266" i="7"/>
  <c r="H274" i="7"/>
  <c r="G27" i="6" s="1"/>
  <c r="H261" i="7"/>
  <c r="G25" i="6" s="1"/>
  <c r="E49" i="7"/>
  <c r="J49" i="7"/>
  <c r="F49" i="7" s="1"/>
  <c r="F214" i="7"/>
  <c r="F173" i="7"/>
  <c r="H188" i="7"/>
  <c r="G19" i="6" s="1"/>
  <c r="F113" i="7"/>
  <c r="F24" i="6"/>
  <c r="E122" i="7"/>
  <c r="J122" i="7"/>
  <c r="I341" i="7"/>
  <c r="F309" i="7"/>
  <c r="F312" i="7" s="1"/>
  <c r="H312" i="7"/>
  <c r="G32" i="6" s="1"/>
  <c r="I46" i="7"/>
  <c r="J28" i="7"/>
  <c r="F28" i="7" s="1"/>
  <c r="E28" i="7"/>
  <c r="L64" i="6"/>
  <c r="L22" i="6"/>
  <c r="N13" i="108" l="1"/>
  <c r="J156" i="7"/>
  <c r="J302" i="7"/>
  <c r="F302" i="7" s="1"/>
  <c r="F306" i="7" s="1"/>
  <c r="H42" i="7"/>
  <c r="F42" i="7" s="1"/>
  <c r="F33" i="7"/>
  <c r="E42" i="7"/>
  <c r="L250" i="7"/>
  <c r="F250" i="7" s="1"/>
  <c r="E14" i="7"/>
  <c r="E73" i="6"/>
  <c r="E232" i="7"/>
  <c r="E196" i="7"/>
  <c r="E179" i="7"/>
  <c r="L89" i="7"/>
  <c r="K11" i="6" s="1"/>
  <c r="L11" i="6" s="1"/>
  <c r="L201" i="7"/>
  <c r="K20" i="6" s="1"/>
  <c r="L20" i="6" s="1"/>
  <c r="E85" i="7"/>
  <c r="J51" i="7"/>
  <c r="F51" i="7" s="1"/>
  <c r="E51" i="7"/>
  <c r="L30" i="6"/>
  <c r="F41" i="6"/>
  <c r="J16" i="7"/>
  <c r="F16" i="7" s="1"/>
  <c r="L41" i="6"/>
  <c r="F331" i="7"/>
  <c r="L188" i="7"/>
  <c r="K19" i="6" s="1"/>
  <c r="L19" i="6" s="1"/>
  <c r="E257" i="7"/>
  <c r="F168" i="7"/>
  <c r="L169" i="7"/>
  <c r="K18" i="6" s="1"/>
  <c r="L18" i="6" s="1"/>
  <c r="F17" i="7"/>
  <c r="L18" i="7"/>
  <c r="K7" i="6" s="1"/>
  <c r="L7" i="6" s="1"/>
  <c r="L35" i="7"/>
  <c r="E35" i="7"/>
  <c r="K53" i="7"/>
  <c r="F53" i="6"/>
  <c r="E251" i="7"/>
  <c r="L251" i="7"/>
  <c r="F251" i="7" s="1"/>
  <c r="H36" i="7"/>
  <c r="G8" i="6" s="1"/>
  <c r="H8" i="6" s="1"/>
  <c r="I32" i="7"/>
  <c r="E32" i="7" s="1"/>
  <c r="L53" i="6"/>
  <c r="J117" i="7"/>
  <c r="F117" i="7" s="1"/>
  <c r="E117" i="7"/>
  <c r="F232" i="7"/>
  <c r="F233" i="7" s="1"/>
  <c r="J233" i="7"/>
  <c r="I23" i="6" s="1"/>
  <c r="F138" i="7"/>
  <c r="F139" i="7" s="1"/>
  <c r="J139" i="7"/>
  <c r="I15" i="6" s="1"/>
  <c r="E34" i="7"/>
  <c r="J34" i="7"/>
  <c r="F34" i="7" s="1"/>
  <c r="E39" i="6"/>
  <c r="L39" i="6"/>
  <c r="F39" i="6" s="1"/>
  <c r="F120" i="7"/>
  <c r="E290" i="7"/>
  <c r="J290" i="7"/>
  <c r="J166" i="7"/>
  <c r="E166" i="7"/>
  <c r="F196" i="7"/>
  <c r="F201" i="7" s="1"/>
  <c r="J201" i="7"/>
  <c r="I20" i="6" s="1"/>
  <c r="J20" i="6" s="1"/>
  <c r="F179" i="7"/>
  <c r="F188" i="7" s="1"/>
  <c r="J188" i="7"/>
  <c r="I19" i="6" s="1"/>
  <c r="J19" i="6" s="1"/>
  <c r="H18" i="6"/>
  <c r="J341" i="7"/>
  <c r="E341" i="7"/>
  <c r="J68" i="7"/>
  <c r="E68" i="7"/>
  <c r="H25" i="6"/>
  <c r="F73" i="6"/>
  <c r="L74" i="6"/>
  <c r="L77" i="6" s="1"/>
  <c r="J105" i="7"/>
  <c r="F105" i="7" s="1"/>
  <c r="E105" i="7"/>
  <c r="H38" i="6"/>
  <c r="E363" i="7"/>
  <c r="J363" i="7"/>
  <c r="E87" i="7"/>
  <c r="J87" i="7"/>
  <c r="F273" i="7"/>
  <c r="L274" i="7"/>
  <c r="K27" i="6" s="1"/>
  <c r="L27" i="6" s="1"/>
  <c r="L26" i="6" s="1"/>
  <c r="L124" i="7"/>
  <c r="E124" i="7"/>
  <c r="H31" i="6"/>
  <c r="E48" i="7"/>
  <c r="J48" i="7"/>
  <c r="F48" i="7" s="1"/>
  <c r="F353" i="7"/>
  <c r="F64" i="6"/>
  <c r="F61" i="6" s="1"/>
  <c r="L61" i="6"/>
  <c r="E32" i="6"/>
  <c r="H32" i="6"/>
  <c r="F32" i="6" s="1"/>
  <c r="J320" i="7"/>
  <c r="E320" i="7"/>
  <c r="E71" i="6"/>
  <c r="H71" i="6"/>
  <c r="F71" i="6" s="1"/>
  <c r="G98" i="7"/>
  <c r="H80" i="7"/>
  <c r="F80" i="7" s="1"/>
  <c r="E80" i="7"/>
  <c r="I123" i="7"/>
  <c r="F122" i="7"/>
  <c r="H19" i="6"/>
  <c r="F156" i="7"/>
  <c r="J158" i="7"/>
  <c r="E72" i="6"/>
  <c r="H72" i="6"/>
  <c r="F72" i="6" s="1"/>
  <c r="H20" i="6"/>
  <c r="J272" i="7"/>
  <c r="E272" i="7"/>
  <c r="F106" i="7"/>
  <c r="L107" i="7"/>
  <c r="K12" i="6" s="1"/>
  <c r="L12" i="6" s="1"/>
  <c r="G79" i="7"/>
  <c r="E61" i="7"/>
  <c r="H61" i="7"/>
  <c r="F61" i="7" s="1"/>
  <c r="J46" i="7"/>
  <c r="F46" i="7" s="1"/>
  <c r="I64" i="7"/>
  <c r="E46" i="7"/>
  <c r="H27" i="6"/>
  <c r="E34" i="6"/>
  <c r="J34" i="6"/>
  <c r="F34" i="6" s="1"/>
  <c r="L224" i="7"/>
  <c r="K21" i="6" s="1"/>
  <c r="L21" i="6" s="1"/>
  <c r="F221" i="7"/>
  <c r="H21" i="6"/>
  <c r="F45" i="7"/>
  <c r="J306" i="7"/>
  <c r="I31" i="6" s="1"/>
  <c r="J31" i="6" s="1"/>
  <c r="H70" i="6"/>
  <c r="E70" i="6"/>
  <c r="F14" i="7"/>
  <c r="H60" i="7"/>
  <c r="G78" i="7"/>
  <c r="E60" i="7"/>
  <c r="E219" i="7"/>
  <c r="J219" i="7"/>
  <c r="F100" i="7"/>
  <c r="I103" i="7"/>
  <c r="E37" i="6"/>
  <c r="H37" i="6"/>
  <c r="I52" i="7" l="1"/>
  <c r="E52" i="7" s="1"/>
  <c r="H54" i="7"/>
  <c r="G9" i="6" s="1"/>
  <c r="H9" i="6" s="1"/>
  <c r="F261" i="7"/>
  <c r="E20" i="6"/>
  <c r="J18" i="7"/>
  <c r="I7" i="6" s="1"/>
  <c r="J7" i="6" s="1"/>
  <c r="F18" i="7"/>
  <c r="I121" i="7"/>
  <c r="E121" i="7" s="1"/>
  <c r="L14" i="6"/>
  <c r="F40" i="6"/>
  <c r="F19" i="6"/>
  <c r="F35" i="7"/>
  <c r="L36" i="7"/>
  <c r="K8" i="6" s="1"/>
  <c r="L8" i="6" s="1"/>
  <c r="J32" i="7"/>
  <c r="J36" i="7" s="1"/>
  <c r="I8" i="6" s="1"/>
  <c r="L53" i="7"/>
  <c r="E53" i="7"/>
  <c r="K70" i="7"/>
  <c r="J23" i="6"/>
  <c r="E23" i="6"/>
  <c r="E19" i="6"/>
  <c r="I50" i="7"/>
  <c r="J50" i="7" s="1"/>
  <c r="L40" i="6"/>
  <c r="L261" i="7"/>
  <c r="K25" i="6" s="1"/>
  <c r="F320" i="7"/>
  <c r="F322" i="7" s="1"/>
  <c r="J322" i="7"/>
  <c r="I33" i="6" s="1"/>
  <c r="E31" i="6"/>
  <c r="L125" i="7"/>
  <c r="K13" i="6" s="1"/>
  <c r="L13" i="6" s="1"/>
  <c r="F124" i="7"/>
  <c r="F87" i="7"/>
  <c r="J89" i="7"/>
  <c r="I11" i="6" s="1"/>
  <c r="J11" i="6" s="1"/>
  <c r="F341" i="7"/>
  <c r="F342" i="7" s="1"/>
  <c r="J342" i="7"/>
  <c r="I35" i="6" s="1"/>
  <c r="H36" i="6"/>
  <c r="F37" i="6"/>
  <c r="I17" i="6"/>
  <c r="E17" i="6" s="1"/>
  <c r="F158" i="7"/>
  <c r="F31" i="6"/>
  <c r="H30" i="6"/>
  <c r="H14" i="6"/>
  <c r="H78" i="7"/>
  <c r="G96" i="7"/>
  <c r="E78" i="7"/>
  <c r="J64" i="7"/>
  <c r="E64" i="7"/>
  <c r="F20" i="6"/>
  <c r="J123" i="7"/>
  <c r="F123" i="7" s="1"/>
  <c r="E123" i="7"/>
  <c r="G116" i="7"/>
  <c r="E98" i="7"/>
  <c r="H98" i="7"/>
  <c r="F98" i="7" s="1"/>
  <c r="L36" i="6"/>
  <c r="L29" i="6" s="1"/>
  <c r="F363" i="7"/>
  <c r="F367" i="7" s="1"/>
  <c r="J367" i="7"/>
  <c r="I38" i="6" s="1"/>
  <c r="I69" i="7"/>
  <c r="F68" i="7"/>
  <c r="F290" i="7"/>
  <c r="F292" i="7" s="1"/>
  <c r="J292" i="7"/>
  <c r="I28" i="6" s="1"/>
  <c r="E15" i="6"/>
  <c r="J15" i="6"/>
  <c r="J103" i="7"/>
  <c r="E103" i="7"/>
  <c r="F219" i="7"/>
  <c r="F224" i="7" s="1"/>
  <c r="J224" i="7"/>
  <c r="I21" i="6" s="1"/>
  <c r="H71" i="7"/>
  <c r="G10" i="6" s="1"/>
  <c r="F60" i="7"/>
  <c r="H74" i="6"/>
  <c r="F70" i="6"/>
  <c r="H26" i="6"/>
  <c r="E79" i="7"/>
  <c r="G97" i="7"/>
  <c r="H79" i="7"/>
  <c r="F79" i="7" s="1"/>
  <c r="F272" i="7"/>
  <c r="F274" i="7" s="1"/>
  <c r="J274" i="7"/>
  <c r="I27" i="6" s="1"/>
  <c r="F166" i="7"/>
  <c r="F169" i="7" s="1"/>
  <c r="J169" i="7"/>
  <c r="I18" i="6" s="1"/>
  <c r="J52" i="7" l="1"/>
  <c r="F52" i="7" s="1"/>
  <c r="E7" i="6"/>
  <c r="F32" i="7"/>
  <c r="F36" i="7" s="1"/>
  <c r="J121" i="7"/>
  <c r="F121" i="7" s="1"/>
  <c r="L70" i="7"/>
  <c r="E70" i="7"/>
  <c r="E50" i="7"/>
  <c r="F53" i="7"/>
  <c r="L54" i="7"/>
  <c r="K9" i="6" s="1"/>
  <c r="L9" i="6" s="1"/>
  <c r="H29" i="6"/>
  <c r="L25" i="6"/>
  <c r="F25" i="6" s="1"/>
  <c r="E25" i="6"/>
  <c r="J22" i="6"/>
  <c r="F23" i="6"/>
  <c r="F22" i="6" s="1"/>
  <c r="J18" i="6"/>
  <c r="F18" i="6" s="1"/>
  <c r="E18" i="6"/>
  <c r="E96" i="7"/>
  <c r="G114" i="7"/>
  <c r="H96" i="7"/>
  <c r="H97" i="7"/>
  <c r="F97" i="7" s="1"/>
  <c r="G115" i="7"/>
  <c r="E97" i="7"/>
  <c r="G75" i="6"/>
  <c r="H75" i="6" s="1"/>
  <c r="F75" i="6" s="1"/>
  <c r="F74" i="6"/>
  <c r="F103" i="7"/>
  <c r="J107" i="7"/>
  <c r="I12" i="6" s="1"/>
  <c r="J12" i="6" s="1"/>
  <c r="H116" i="7"/>
  <c r="F116" i="7" s="1"/>
  <c r="E116" i="7"/>
  <c r="J35" i="6"/>
  <c r="F35" i="6" s="1"/>
  <c r="E35" i="6"/>
  <c r="J8" i="6"/>
  <c r="F8" i="6" s="1"/>
  <c r="E8" i="6"/>
  <c r="J27" i="6"/>
  <c r="E27" i="6"/>
  <c r="F15" i="6"/>
  <c r="J28" i="6"/>
  <c r="F28" i="6" s="1"/>
  <c r="E28" i="6"/>
  <c r="J38" i="6"/>
  <c r="E38" i="6"/>
  <c r="F64" i="7"/>
  <c r="I67" i="7"/>
  <c r="J33" i="6"/>
  <c r="E33" i="6"/>
  <c r="J21" i="6"/>
  <c r="F21" i="6" s="1"/>
  <c r="E21" i="6"/>
  <c r="F7" i="6"/>
  <c r="J69" i="7"/>
  <c r="F69" i="7" s="1"/>
  <c r="E69" i="7"/>
  <c r="F78" i="7"/>
  <c r="F89" i="7" s="1"/>
  <c r="H89" i="7"/>
  <c r="G11" i="6" s="1"/>
  <c r="F50" i="7"/>
  <c r="H10" i="6"/>
  <c r="J54" i="7" l="1"/>
  <c r="I9" i="6" s="1"/>
  <c r="J9" i="6" s="1"/>
  <c r="J125" i="7"/>
  <c r="I13" i="6" s="1"/>
  <c r="J13" i="6" s="1"/>
  <c r="F54" i="7"/>
  <c r="F70" i="7"/>
  <c r="L71" i="7"/>
  <c r="K10" i="6" s="1"/>
  <c r="L10" i="6" s="1"/>
  <c r="L6" i="6" s="1"/>
  <c r="L66" i="6" s="1"/>
  <c r="G76" i="6"/>
  <c r="H76" i="6" s="1"/>
  <c r="F76" i="6" s="1"/>
  <c r="E114" i="7"/>
  <c r="H114" i="7"/>
  <c r="F33" i="6"/>
  <c r="F30" i="6" s="1"/>
  <c r="J30" i="6"/>
  <c r="F14" i="6"/>
  <c r="E115" i="7"/>
  <c r="H115" i="7"/>
  <c r="F115" i="7" s="1"/>
  <c r="J67" i="7"/>
  <c r="E67" i="7"/>
  <c r="J36" i="6"/>
  <c r="F38" i="6"/>
  <c r="F36" i="6" s="1"/>
  <c r="J14" i="6"/>
  <c r="J26" i="6"/>
  <c r="F27" i="6"/>
  <c r="F26" i="6" s="1"/>
  <c r="E11" i="6"/>
  <c r="H11" i="6"/>
  <c r="F11" i="6" s="1"/>
  <c r="F96" i="7"/>
  <c r="F107" i="7" s="1"/>
  <c r="H107" i="7"/>
  <c r="G12" i="6" s="1"/>
  <c r="K67" i="6" l="1"/>
  <c r="L67" i="6" s="1"/>
  <c r="L68" i="6" s="1"/>
  <c r="L78" i="6" s="1"/>
  <c r="E9" i="6"/>
  <c r="H77" i="6"/>
  <c r="F77" i="6" s="1"/>
  <c r="F29" i="6"/>
  <c r="E12" i="6"/>
  <c r="H12" i="6"/>
  <c r="F12" i="6" s="1"/>
  <c r="F114" i="7"/>
  <c r="F125" i="7" s="1"/>
  <c r="H125" i="7"/>
  <c r="G13" i="6" s="1"/>
  <c r="F9" i="6"/>
  <c r="F67" i="7"/>
  <c r="F71" i="7" s="1"/>
  <c r="J71" i="7"/>
  <c r="I10" i="6" s="1"/>
  <c r="J29" i="6"/>
  <c r="J10" i="6" l="1"/>
  <c r="E10" i="6"/>
  <c r="E13" i="6"/>
  <c r="H13" i="6"/>
  <c r="F13" i="6" l="1"/>
  <c r="H6" i="6"/>
  <c r="H66" i="6" s="1"/>
  <c r="G67" i="6" s="1"/>
  <c r="H67" i="6" s="1"/>
  <c r="F10" i="6"/>
  <c r="J6" i="6"/>
  <c r="J66" i="6" s="1"/>
  <c r="I67" i="6" s="1"/>
  <c r="J67" i="6" s="1"/>
  <c r="F67" i="6" l="1"/>
  <c r="J68" i="6"/>
  <c r="J78" i="6" s="1"/>
  <c r="F6" i="6"/>
  <c r="F66" i="6"/>
  <c r="H68" i="6" l="1"/>
  <c r="H78" i="6" s="1"/>
  <c r="F68" i="6" l="1"/>
  <c r="F78" i="6"/>
  <c r="F79"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N232" authorId="0" shapeId="0" xr:uid="{00000000-0006-0000-0600-000001000000}">
      <text>
        <r>
          <rPr>
            <b/>
            <sz val="9"/>
            <color indexed="81"/>
            <rFont val="Tahoma"/>
            <family val="2"/>
          </rPr>
          <t>USER:</t>
        </r>
        <r>
          <rPr>
            <sz val="9"/>
            <color indexed="81"/>
            <rFont val="Tahoma"/>
            <family val="2"/>
          </rPr>
          <t xml:space="preserve">
</t>
        </r>
        <r>
          <rPr>
            <sz val="9"/>
            <color indexed="81"/>
            <rFont val="돋움"/>
            <family val="3"/>
            <charset val="129"/>
          </rPr>
          <t>발주처</t>
        </r>
        <r>
          <rPr>
            <sz val="9"/>
            <color indexed="81"/>
            <rFont val="Tahoma"/>
            <family val="2"/>
          </rPr>
          <t xml:space="preserve"> </t>
        </r>
        <r>
          <rPr>
            <sz val="9"/>
            <color indexed="81"/>
            <rFont val="돋움"/>
            <family val="3"/>
            <charset val="129"/>
          </rPr>
          <t>번호</t>
        </r>
        <r>
          <rPr>
            <sz val="9"/>
            <color indexed="81"/>
            <rFont val="Tahoma"/>
            <family val="2"/>
          </rPr>
          <t xml:space="preserve"> </t>
        </r>
        <r>
          <rPr>
            <sz val="9"/>
            <color indexed="81"/>
            <rFont val="돋움"/>
            <family val="3"/>
            <charset val="129"/>
          </rPr>
          <t>입력</t>
        </r>
      </text>
    </comment>
    <comment ref="N373" authorId="0" shapeId="0" xr:uid="{00000000-0006-0000-0600-000002000000}">
      <text>
        <r>
          <rPr>
            <b/>
            <sz val="9"/>
            <color indexed="81"/>
            <rFont val="Tahoma"/>
            <family val="2"/>
          </rPr>
          <t>USER:</t>
        </r>
        <r>
          <rPr>
            <sz val="9"/>
            <color indexed="81"/>
            <rFont val="Tahoma"/>
            <family val="2"/>
          </rPr>
          <t xml:space="preserve">
</t>
        </r>
        <r>
          <rPr>
            <sz val="9"/>
            <color indexed="81"/>
            <rFont val="돋움"/>
            <family val="3"/>
            <charset val="129"/>
          </rPr>
          <t>발주처</t>
        </r>
        <r>
          <rPr>
            <sz val="9"/>
            <color indexed="81"/>
            <rFont val="Tahoma"/>
            <family val="2"/>
          </rPr>
          <t xml:space="preserve"> </t>
        </r>
        <r>
          <rPr>
            <sz val="9"/>
            <color indexed="81"/>
            <rFont val="돋움"/>
            <family val="3"/>
            <charset val="129"/>
          </rPr>
          <t>번호</t>
        </r>
        <r>
          <rPr>
            <sz val="9"/>
            <color indexed="81"/>
            <rFont val="Tahoma"/>
            <family val="2"/>
          </rPr>
          <t xml:space="preserve"> </t>
        </r>
        <r>
          <rPr>
            <sz val="9"/>
            <color indexed="81"/>
            <rFont val="돋움"/>
            <family val="3"/>
            <charset val="129"/>
          </rPr>
          <t>입력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khy</author>
  </authors>
  <commentList>
    <comment ref="D3" authorId="0" shapeId="0" xr:uid="{00000000-0006-0000-0800-000001000000}">
      <text>
        <r>
          <rPr>
            <b/>
            <sz val="9"/>
            <color indexed="81"/>
            <rFont val="굴림"/>
            <family val="3"/>
            <charset val="129"/>
          </rPr>
          <t xml:space="preserve">단가 수정요망
</t>
        </r>
      </text>
    </comment>
  </commentList>
</comments>
</file>

<file path=xl/sharedStrings.xml><?xml version="1.0" encoding="utf-8"?>
<sst xmlns="http://schemas.openxmlformats.org/spreadsheetml/2006/main" count="2066" uniqueCount="1378">
  <si>
    <t>부가가치세</t>
    <phoneticPr fontId="4" type="noConversion"/>
  </si>
  <si>
    <t>단위</t>
  </si>
  <si>
    <t>금  액</t>
  </si>
  <si>
    <t>식</t>
    <phoneticPr fontId="4" type="noConversion"/>
  </si>
  <si>
    <t>%</t>
    <phoneticPr fontId="4" type="noConversion"/>
  </si>
  <si>
    <t>금    액</t>
  </si>
  <si>
    <t>규 격</t>
  </si>
  <si>
    <t>수  량</t>
  </si>
  <si>
    <t>단 위</t>
  </si>
  <si>
    <t>노     무     비</t>
    <phoneticPr fontId="17" type="noConversion"/>
  </si>
  <si>
    <t>재    료    비</t>
    <phoneticPr fontId="17" type="noConversion"/>
  </si>
  <si>
    <t>경          비</t>
    <phoneticPr fontId="17" type="noConversion"/>
  </si>
  <si>
    <t>비   고</t>
    <phoneticPr fontId="17" type="noConversion"/>
  </si>
  <si>
    <t>단  가</t>
  </si>
  <si>
    <t>금   액</t>
  </si>
  <si>
    <t>단  가</t>
    <phoneticPr fontId="17" type="noConversion"/>
  </si>
  <si>
    <t xml:space="preserve">   가. 현장조사비</t>
    <phoneticPr fontId="17" type="noConversion"/>
  </si>
  <si>
    <t>NX</t>
    <phoneticPr fontId="17" type="noConversion"/>
  </si>
  <si>
    <t>공</t>
    <phoneticPr fontId="17" type="noConversion"/>
  </si>
  <si>
    <t>NX</t>
    <phoneticPr fontId="17" type="noConversion"/>
  </si>
  <si>
    <t>m</t>
    <phoneticPr fontId="17" type="noConversion"/>
  </si>
  <si>
    <t>제1호표</t>
    <phoneticPr fontId="17" type="noConversion"/>
  </si>
  <si>
    <t>제2호표</t>
  </si>
  <si>
    <t>m</t>
    <phoneticPr fontId="17" type="noConversion"/>
  </si>
  <si>
    <t>제3호표</t>
  </si>
  <si>
    <t>NX</t>
    <phoneticPr fontId="17" type="noConversion"/>
  </si>
  <si>
    <t>m</t>
    <phoneticPr fontId="17" type="noConversion"/>
  </si>
  <si>
    <t>제4호표</t>
  </si>
  <si>
    <t>제5호표</t>
  </si>
  <si>
    <t>제6호표</t>
    <phoneticPr fontId="17" type="noConversion"/>
  </si>
  <si>
    <t>m</t>
    <phoneticPr fontId="17" type="noConversion"/>
  </si>
  <si>
    <t>제7호표</t>
    <phoneticPr fontId="17" type="noConversion"/>
  </si>
  <si>
    <t xml:space="preserve">    2. 원위치시험</t>
    <phoneticPr fontId="17" type="noConversion"/>
  </si>
  <si>
    <t xml:space="preserve">          표준관입시험</t>
    <phoneticPr fontId="17" type="noConversion"/>
  </si>
  <si>
    <t>KS F 2307</t>
    <phoneticPr fontId="17" type="noConversion"/>
  </si>
  <si>
    <t>회</t>
    <phoneticPr fontId="17" type="noConversion"/>
  </si>
  <si>
    <t>제8호표</t>
    <phoneticPr fontId="17" type="noConversion"/>
  </si>
  <si>
    <t xml:space="preserve">          자연시료채취</t>
    <phoneticPr fontId="17" type="noConversion"/>
  </si>
  <si>
    <t>황동관</t>
    <phoneticPr fontId="17" type="noConversion"/>
  </si>
  <si>
    <t>회</t>
    <phoneticPr fontId="17" type="noConversion"/>
  </si>
  <si>
    <t>제9호표</t>
    <phoneticPr fontId="17" type="noConversion"/>
  </si>
  <si>
    <t xml:space="preserve">          핸드오거보링</t>
    <phoneticPr fontId="17" type="noConversion"/>
  </si>
  <si>
    <t>3.0m기준</t>
    <phoneticPr fontId="17" type="noConversion"/>
  </si>
  <si>
    <t>제10호표</t>
    <phoneticPr fontId="17" type="noConversion"/>
  </si>
  <si>
    <t xml:space="preserve">          현장투수시험</t>
    <phoneticPr fontId="17" type="noConversion"/>
  </si>
  <si>
    <t>주수법</t>
    <phoneticPr fontId="17" type="noConversion"/>
  </si>
  <si>
    <t>회</t>
    <phoneticPr fontId="17" type="noConversion"/>
  </si>
  <si>
    <t>제11호표</t>
    <phoneticPr fontId="17" type="noConversion"/>
  </si>
  <si>
    <t xml:space="preserve">          공내수압시험</t>
    <phoneticPr fontId="17" type="noConversion"/>
  </si>
  <si>
    <t>Lugeon Test</t>
    <phoneticPr fontId="17" type="noConversion"/>
  </si>
  <si>
    <t>회</t>
    <phoneticPr fontId="17" type="noConversion"/>
  </si>
  <si>
    <t>제12호표</t>
    <phoneticPr fontId="17" type="noConversion"/>
  </si>
  <si>
    <t xml:space="preserve">          공내재하시험</t>
    <phoneticPr fontId="17" type="noConversion"/>
  </si>
  <si>
    <t>Elastmeter</t>
    <phoneticPr fontId="17" type="noConversion"/>
  </si>
  <si>
    <t>제13호표</t>
    <phoneticPr fontId="17" type="noConversion"/>
  </si>
  <si>
    <t xml:space="preserve">          하향식탄성파탐사</t>
    <phoneticPr fontId="17" type="noConversion"/>
  </si>
  <si>
    <t>Downhole</t>
    <phoneticPr fontId="21" type="noConversion"/>
  </si>
  <si>
    <t>회</t>
    <phoneticPr fontId="17" type="noConversion"/>
  </si>
  <si>
    <t>제14호표</t>
    <phoneticPr fontId="17" type="noConversion"/>
  </si>
  <si>
    <r>
      <t xml:space="preserve">    3. 시험굴조사</t>
    </r>
    <r>
      <rPr>
        <sz val="10"/>
        <rFont val="MS Sans Serif"/>
        <family val="2"/>
      </rPr>
      <t/>
    </r>
    <phoneticPr fontId="17" type="noConversion"/>
  </si>
  <si>
    <t xml:space="preserve">          시험굴시료채취</t>
    <phoneticPr fontId="17" type="noConversion"/>
  </si>
  <si>
    <t>2m 이내</t>
    <phoneticPr fontId="17" type="noConversion"/>
  </si>
  <si>
    <t>개소</t>
    <phoneticPr fontId="17" type="noConversion"/>
  </si>
  <si>
    <t>제15호표</t>
    <phoneticPr fontId="17" type="noConversion"/>
  </si>
  <si>
    <t xml:space="preserve">          현장밀도시험</t>
    <phoneticPr fontId="17" type="noConversion"/>
  </si>
  <si>
    <t>KS F 2311</t>
    <phoneticPr fontId="17" type="noConversion"/>
  </si>
  <si>
    <t>제16호표</t>
    <phoneticPr fontId="17" type="noConversion"/>
  </si>
  <si>
    <t xml:space="preserve">    4. 지표지질조사</t>
    <phoneticPr fontId="17" type="noConversion"/>
  </si>
  <si>
    <t>보통산지</t>
    <phoneticPr fontId="17" type="noConversion"/>
  </si>
  <si>
    <t>제17호표</t>
    <phoneticPr fontId="17" type="noConversion"/>
  </si>
  <si>
    <t xml:space="preserve">    5. 물리탐사</t>
    <phoneticPr fontId="17" type="noConversion"/>
  </si>
  <si>
    <t xml:space="preserve">          탄성파탐사</t>
    <phoneticPr fontId="17" type="noConversion"/>
  </si>
  <si>
    <t>수진간격 5m</t>
    <phoneticPr fontId="17" type="noConversion"/>
  </si>
  <si>
    <t>km</t>
    <phoneticPr fontId="17" type="noConversion"/>
  </si>
  <si>
    <t>제18호표</t>
    <phoneticPr fontId="17" type="noConversion"/>
  </si>
  <si>
    <t xml:space="preserve">          전기비저항탐사</t>
    <phoneticPr fontId="17" type="noConversion"/>
  </si>
  <si>
    <t>전극간격 10m</t>
    <phoneticPr fontId="17" type="noConversion"/>
  </si>
  <si>
    <t>km</t>
    <phoneticPr fontId="17" type="noConversion"/>
  </si>
  <si>
    <t>제19호표</t>
    <phoneticPr fontId="17" type="noConversion"/>
  </si>
  <si>
    <t xml:space="preserve">    6. 부대공</t>
    <phoneticPr fontId="17" type="noConversion"/>
  </si>
  <si>
    <t xml:space="preserve">      6-1 육상</t>
    <phoneticPr fontId="17" type="noConversion"/>
  </si>
  <si>
    <t xml:space="preserve">          기계기구소운반</t>
    <phoneticPr fontId="17" type="noConversion"/>
  </si>
  <si>
    <t>100m 이내</t>
    <phoneticPr fontId="17" type="noConversion"/>
  </si>
  <si>
    <t>공</t>
    <phoneticPr fontId="17" type="noConversion"/>
  </si>
  <si>
    <t>제20호표</t>
    <phoneticPr fontId="17" type="noConversion"/>
  </si>
  <si>
    <t xml:space="preserve">          기계기구설치</t>
    <phoneticPr fontId="17" type="noConversion"/>
  </si>
  <si>
    <t>평지</t>
    <phoneticPr fontId="17" type="noConversion"/>
  </si>
  <si>
    <t>공</t>
    <phoneticPr fontId="17" type="noConversion"/>
  </si>
  <si>
    <t>제21호표</t>
    <phoneticPr fontId="17" type="noConversion"/>
  </si>
  <si>
    <t xml:space="preserve">          급수비</t>
    <phoneticPr fontId="17" type="noConversion"/>
  </si>
  <si>
    <t>펌프운전</t>
    <phoneticPr fontId="17" type="noConversion"/>
  </si>
  <si>
    <t>공</t>
    <phoneticPr fontId="17" type="noConversion"/>
  </si>
  <si>
    <t>제22호표</t>
    <phoneticPr fontId="17" type="noConversion"/>
  </si>
  <si>
    <t xml:space="preserve">          시료상자</t>
    <phoneticPr fontId="17" type="noConversion"/>
  </si>
  <si>
    <t>-</t>
    <phoneticPr fontId="17" type="noConversion"/>
  </si>
  <si>
    <t>개</t>
    <phoneticPr fontId="17" type="noConversion"/>
  </si>
  <si>
    <t>제23호표</t>
    <phoneticPr fontId="17" type="noConversion"/>
  </si>
  <si>
    <t xml:space="preserve">          시추공폐공비</t>
    <phoneticPr fontId="17" type="noConversion"/>
  </si>
  <si>
    <t>200m 이내</t>
    <phoneticPr fontId="17" type="noConversion"/>
  </si>
  <si>
    <t>제24호표</t>
    <phoneticPr fontId="17" type="noConversion"/>
  </si>
  <si>
    <t xml:space="preserve">      6-2 수상</t>
    <phoneticPr fontId="17" type="noConversion"/>
  </si>
  <si>
    <t xml:space="preserve">          Float Barge 조립 및 해체</t>
    <phoneticPr fontId="17" type="noConversion"/>
  </si>
  <si>
    <t>회</t>
    <phoneticPr fontId="17" type="noConversion"/>
  </si>
  <si>
    <t>제25호표</t>
    <phoneticPr fontId="17" type="noConversion"/>
  </si>
  <si>
    <t xml:space="preserve">          Float Barge 이동설치 및 철수</t>
    <phoneticPr fontId="17" type="noConversion"/>
  </si>
  <si>
    <t>제26호표</t>
    <phoneticPr fontId="17" type="noConversion"/>
  </si>
  <si>
    <t xml:space="preserve">          예인선 임대비</t>
    <phoneticPr fontId="17" type="noConversion"/>
  </si>
  <si>
    <t>일</t>
    <phoneticPr fontId="17" type="noConversion"/>
  </si>
  <si>
    <t>제27호표</t>
    <phoneticPr fontId="17" type="noConversion"/>
  </si>
  <si>
    <t xml:space="preserve">    7. 실내 시험비</t>
    <phoneticPr fontId="17" type="noConversion"/>
  </si>
  <si>
    <t xml:space="preserve">      7-1 토질시험</t>
    <phoneticPr fontId="17" type="noConversion"/>
  </si>
  <si>
    <t xml:space="preserve">           함 수 량</t>
    <phoneticPr fontId="17" type="noConversion"/>
  </si>
  <si>
    <t>KS F 2306</t>
    <phoneticPr fontId="17" type="noConversion"/>
  </si>
  <si>
    <t>회</t>
    <phoneticPr fontId="17" type="noConversion"/>
  </si>
  <si>
    <t>제28호표</t>
    <phoneticPr fontId="17" type="noConversion"/>
  </si>
  <si>
    <t xml:space="preserve">           비     중</t>
    <phoneticPr fontId="17" type="noConversion"/>
  </si>
  <si>
    <t>KS F 2308</t>
    <phoneticPr fontId="17" type="noConversion"/>
  </si>
  <si>
    <t>회</t>
    <phoneticPr fontId="17" type="noConversion"/>
  </si>
  <si>
    <t>제28호표</t>
    <phoneticPr fontId="17" type="noConversion"/>
  </si>
  <si>
    <t xml:space="preserve">           액성한계</t>
    <phoneticPr fontId="17" type="noConversion"/>
  </si>
  <si>
    <t>KS F 2303</t>
    <phoneticPr fontId="17" type="noConversion"/>
  </si>
  <si>
    <t>제28호표</t>
    <phoneticPr fontId="17" type="noConversion"/>
  </si>
  <si>
    <t xml:space="preserve">           소성한계</t>
    <phoneticPr fontId="17" type="noConversion"/>
  </si>
  <si>
    <t>KS F 2303</t>
    <phoneticPr fontId="17" type="noConversion"/>
  </si>
  <si>
    <t>제28호표</t>
    <phoneticPr fontId="17" type="noConversion"/>
  </si>
  <si>
    <t xml:space="preserve">           입     도</t>
    <phoneticPr fontId="17" type="noConversion"/>
  </si>
  <si>
    <t>KS F 2302</t>
    <phoneticPr fontId="17" type="noConversion"/>
  </si>
  <si>
    <t>회</t>
    <phoneticPr fontId="17" type="noConversion"/>
  </si>
  <si>
    <t>제28호표</t>
    <phoneticPr fontId="17" type="noConversion"/>
  </si>
  <si>
    <t xml:space="preserve">           #200 통과량</t>
    <phoneticPr fontId="17" type="noConversion"/>
  </si>
  <si>
    <t>KS F 2309</t>
    <phoneticPr fontId="17" type="noConversion"/>
  </si>
  <si>
    <t xml:space="preserve">           다짐시험</t>
    <phoneticPr fontId="17" type="noConversion"/>
  </si>
  <si>
    <t>KS F 2312</t>
    <phoneticPr fontId="17" type="noConversion"/>
  </si>
  <si>
    <t xml:space="preserve">           실내C.B.R시험</t>
    <phoneticPr fontId="17" type="noConversion"/>
  </si>
  <si>
    <t>KS F 2320</t>
    <phoneticPr fontId="17" type="noConversion"/>
  </si>
  <si>
    <t>제28호표</t>
    <phoneticPr fontId="17" type="noConversion"/>
  </si>
  <si>
    <t xml:space="preserve">           일축압축시험</t>
    <phoneticPr fontId="17" type="noConversion"/>
  </si>
  <si>
    <t>KS F 2314</t>
    <phoneticPr fontId="17" type="noConversion"/>
  </si>
  <si>
    <t>제28호표</t>
    <phoneticPr fontId="17" type="noConversion"/>
  </si>
  <si>
    <t xml:space="preserve">           삼축압축시험</t>
    <phoneticPr fontId="17" type="noConversion"/>
  </si>
  <si>
    <t>KS F 2346</t>
    <phoneticPr fontId="17" type="noConversion"/>
  </si>
  <si>
    <t>회</t>
    <phoneticPr fontId="17" type="noConversion"/>
  </si>
  <si>
    <t>제28호표</t>
    <phoneticPr fontId="17" type="noConversion"/>
  </si>
  <si>
    <t xml:space="preserve">           압밀시험</t>
    <phoneticPr fontId="17" type="noConversion"/>
  </si>
  <si>
    <t>KS F 2316</t>
    <phoneticPr fontId="17" type="noConversion"/>
  </si>
  <si>
    <t>회</t>
    <phoneticPr fontId="17" type="noConversion"/>
  </si>
  <si>
    <t>제28호표</t>
    <phoneticPr fontId="17" type="noConversion"/>
  </si>
  <si>
    <t xml:space="preserve">      7-2 암석시험</t>
    <phoneticPr fontId="17" type="noConversion"/>
  </si>
  <si>
    <t xml:space="preserve">           비중 및 흡수율 시험</t>
    <phoneticPr fontId="17" type="noConversion"/>
  </si>
  <si>
    <t>KS F 2518</t>
    <phoneticPr fontId="17" type="noConversion"/>
  </si>
  <si>
    <t>제29호표</t>
    <phoneticPr fontId="17" type="noConversion"/>
  </si>
  <si>
    <t xml:space="preserve">           탄성파속도측정</t>
    <phoneticPr fontId="17" type="noConversion"/>
  </si>
  <si>
    <t>-</t>
    <phoneticPr fontId="17" type="noConversion"/>
  </si>
  <si>
    <t>제29호표</t>
    <phoneticPr fontId="17" type="noConversion"/>
  </si>
  <si>
    <t xml:space="preserve">           탄성계수 및 포아송비</t>
    <phoneticPr fontId="17" type="noConversion"/>
  </si>
  <si>
    <t>ISRM</t>
    <phoneticPr fontId="17" type="noConversion"/>
  </si>
  <si>
    <t>회</t>
    <phoneticPr fontId="17" type="noConversion"/>
  </si>
  <si>
    <t>제29호표</t>
    <phoneticPr fontId="17" type="noConversion"/>
  </si>
  <si>
    <t xml:space="preserve">           일축압축강도시험</t>
    <phoneticPr fontId="17" type="noConversion"/>
  </si>
  <si>
    <t>KS E 3033</t>
    <phoneticPr fontId="17" type="noConversion"/>
  </si>
  <si>
    <t>제29호표</t>
    <phoneticPr fontId="17" type="noConversion"/>
  </si>
  <si>
    <t xml:space="preserve">           간접인장시험</t>
    <phoneticPr fontId="17" type="noConversion"/>
  </si>
  <si>
    <t>회</t>
    <phoneticPr fontId="17" type="noConversion"/>
  </si>
  <si>
    <t>제29호표</t>
    <phoneticPr fontId="17" type="noConversion"/>
  </si>
  <si>
    <t xml:space="preserve">           삼축압축강도시험</t>
    <phoneticPr fontId="17" type="noConversion"/>
  </si>
  <si>
    <t>-</t>
    <phoneticPr fontId="17" type="noConversion"/>
  </si>
  <si>
    <t>회</t>
    <phoneticPr fontId="17" type="noConversion"/>
  </si>
  <si>
    <t>제29호표</t>
    <phoneticPr fontId="17" type="noConversion"/>
  </si>
  <si>
    <t xml:space="preserve">           절리면전단시험</t>
    <phoneticPr fontId="17" type="noConversion"/>
  </si>
  <si>
    <t>-</t>
    <phoneticPr fontId="17" type="noConversion"/>
  </si>
  <si>
    <t>회</t>
    <phoneticPr fontId="17" type="noConversion"/>
  </si>
  <si>
    <t xml:space="preserve">      7-3 암유용성시험</t>
    <phoneticPr fontId="17" type="noConversion"/>
  </si>
  <si>
    <t xml:space="preserve">           비중 및 흡수율</t>
    <phoneticPr fontId="17" type="noConversion"/>
  </si>
  <si>
    <t>KS F 2503</t>
    <phoneticPr fontId="17" type="noConversion"/>
  </si>
  <si>
    <t>제29호표</t>
    <phoneticPr fontId="17" type="noConversion"/>
  </si>
  <si>
    <t xml:space="preserve">           마모시험</t>
    <phoneticPr fontId="17" type="noConversion"/>
  </si>
  <si>
    <t>KS F 2508</t>
    <phoneticPr fontId="17" type="noConversion"/>
  </si>
  <si>
    <t>제29호표</t>
    <phoneticPr fontId="17" type="noConversion"/>
  </si>
  <si>
    <t xml:space="preserve">           안정성시험</t>
    <phoneticPr fontId="17" type="noConversion"/>
  </si>
  <si>
    <t>KS F 2507</t>
    <phoneticPr fontId="17" type="noConversion"/>
  </si>
  <si>
    <t xml:space="preserve">           시편제작</t>
    <phoneticPr fontId="17" type="noConversion"/>
  </si>
  <si>
    <t>제29호표</t>
    <phoneticPr fontId="17" type="noConversion"/>
  </si>
  <si>
    <t>소               계</t>
    <phoneticPr fontId="17" type="noConversion"/>
  </si>
  <si>
    <t xml:space="preserve">    8. 제경비(소계의25~50%이내)</t>
    <phoneticPr fontId="17" type="noConversion"/>
  </si>
  <si>
    <t>%</t>
    <phoneticPr fontId="17" type="noConversion"/>
  </si>
  <si>
    <t>계</t>
    <phoneticPr fontId="17" type="noConversion"/>
  </si>
  <si>
    <t xml:space="preserve">   나. 기술 업무비</t>
    <phoneticPr fontId="17" type="noConversion"/>
  </si>
  <si>
    <t xml:space="preserve">    1. 계획 준비비</t>
    <phoneticPr fontId="17" type="noConversion"/>
  </si>
  <si>
    <t>소규모</t>
    <phoneticPr fontId="17" type="noConversion"/>
  </si>
  <si>
    <t>식</t>
    <phoneticPr fontId="17" type="noConversion"/>
  </si>
  <si>
    <t>제30호표</t>
    <phoneticPr fontId="17" type="noConversion"/>
  </si>
  <si>
    <t xml:space="preserve">    2. 현장답사비</t>
    <phoneticPr fontId="17" type="noConversion"/>
  </si>
  <si>
    <t>소규모</t>
    <phoneticPr fontId="17" type="noConversion"/>
  </si>
  <si>
    <t>식</t>
    <phoneticPr fontId="17" type="noConversion"/>
  </si>
  <si>
    <t>제31호표</t>
    <phoneticPr fontId="17" type="noConversion"/>
  </si>
  <si>
    <t xml:space="preserve">    3. 보고서 작성비</t>
    <phoneticPr fontId="17" type="noConversion"/>
  </si>
  <si>
    <t>5등급</t>
    <phoneticPr fontId="17" type="noConversion"/>
  </si>
  <si>
    <t>식</t>
    <phoneticPr fontId="17" type="noConversion"/>
  </si>
  <si>
    <t>제32호표</t>
    <phoneticPr fontId="17" type="noConversion"/>
  </si>
  <si>
    <t xml:space="preserve">    4. 보고서 인쇄 및 제본</t>
    <phoneticPr fontId="17" type="noConversion"/>
  </si>
  <si>
    <t>-</t>
    <phoneticPr fontId="17" type="noConversion"/>
  </si>
  <si>
    <t>식</t>
    <phoneticPr fontId="17" type="noConversion"/>
  </si>
  <si>
    <t>제33호표</t>
    <phoneticPr fontId="17" type="noConversion"/>
  </si>
  <si>
    <t>소  계</t>
    <phoneticPr fontId="17" type="noConversion"/>
  </si>
  <si>
    <t xml:space="preserve">    5. 제경비(직접인건비의 110~120%이내)</t>
    <phoneticPr fontId="17" type="noConversion"/>
  </si>
  <si>
    <t>%</t>
    <phoneticPr fontId="17" type="noConversion"/>
  </si>
  <si>
    <t xml:space="preserve">    6. 기술료(직.인 + 제경비)의 20~40%이내</t>
    <phoneticPr fontId="17" type="noConversion"/>
  </si>
  <si>
    <t>%</t>
    <phoneticPr fontId="17" type="noConversion"/>
  </si>
  <si>
    <t>총               계</t>
    <phoneticPr fontId="17" type="noConversion"/>
  </si>
  <si>
    <t>≒</t>
    <phoneticPr fontId="17" type="noConversion"/>
  </si>
  <si>
    <t>수 량</t>
  </si>
  <si>
    <t xml:space="preserve"> 노  무  비</t>
  </si>
  <si>
    <t xml:space="preserve"> 재  료  비</t>
  </si>
  <si>
    <t>경      비</t>
  </si>
  <si>
    <t xml:space="preserve"> 제 1 호표 : 점토층 (NX규격, m당)</t>
    <phoneticPr fontId="17" type="noConversion"/>
  </si>
  <si>
    <t>건품(2016년) 17-1-2</t>
    <phoneticPr fontId="26" type="noConversion"/>
  </si>
  <si>
    <t xml:space="preserve"> 중급기술자</t>
  </si>
  <si>
    <t>인</t>
  </si>
  <si>
    <t xml:space="preserve"> 보오링공</t>
  </si>
  <si>
    <t xml:space="preserve"> 특별인부</t>
    <phoneticPr fontId="17" type="noConversion"/>
  </si>
  <si>
    <t xml:space="preserve"> 보통인부</t>
  </si>
  <si>
    <t xml:space="preserve"> 싱글코아바렐</t>
    <phoneticPr fontId="17" type="noConversion"/>
  </si>
  <si>
    <t>개</t>
  </si>
  <si>
    <t xml:space="preserve"> Metal crown bit</t>
  </si>
  <si>
    <t xml:space="preserve"> Drive pipe head</t>
  </si>
  <si>
    <t xml:space="preserve"> Drive pipe shoe</t>
  </si>
  <si>
    <t xml:space="preserve"> Drive pipe  </t>
  </si>
  <si>
    <t>1.5m</t>
  </si>
  <si>
    <t>%</t>
    <phoneticPr fontId="17" type="noConversion"/>
  </si>
  <si>
    <t>지반조사표준품셈 153p</t>
  </si>
  <si>
    <t xml:space="preserve"> 경유</t>
  </si>
  <si>
    <t>L</t>
  </si>
  <si>
    <t>- 잡재료, 동력비, 손료 참고</t>
  </si>
  <si>
    <t xml:space="preserve"> 기계기구손료</t>
    <phoneticPr fontId="17" type="noConversion"/>
  </si>
  <si>
    <t>일</t>
    <phoneticPr fontId="17" type="noConversion"/>
  </si>
  <si>
    <t>계</t>
  </si>
  <si>
    <t xml:space="preserve"> 제 2 호표 : 모래층 (NX규격, m당)</t>
    <phoneticPr fontId="17" type="noConversion"/>
  </si>
  <si>
    <t>건품(2016년) 17-1-2</t>
    <phoneticPr fontId="26" type="noConversion"/>
  </si>
  <si>
    <t xml:space="preserve"> 특별인부</t>
    <phoneticPr fontId="17" type="noConversion"/>
  </si>
  <si>
    <t xml:space="preserve"> 싱글코아바렐</t>
    <phoneticPr fontId="17" type="noConversion"/>
  </si>
  <si>
    <t xml:space="preserve"> Drive pipe</t>
  </si>
  <si>
    <t>%</t>
    <phoneticPr fontId="17" type="noConversion"/>
  </si>
  <si>
    <t xml:space="preserve"> 기계기구손료</t>
  </si>
  <si>
    <t>일</t>
    <phoneticPr fontId="17" type="noConversion"/>
  </si>
  <si>
    <t xml:space="preserve"> 제 3 호표 : 자갈층 (NX규격, m당)</t>
    <phoneticPr fontId="17" type="noConversion"/>
  </si>
  <si>
    <t>건품(2016년) 17-1-2</t>
    <phoneticPr fontId="26" type="noConversion"/>
  </si>
  <si>
    <t xml:space="preserve"> 보오링공 </t>
  </si>
  <si>
    <t xml:space="preserve"> 특별인부</t>
    <phoneticPr fontId="17" type="noConversion"/>
  </si>
  <si>
    <t xml:space="preserve"> 싱글코아바렐</t>
    <phoneticPr fontId="17" type="noConversion"/>
  </si>
  <si>
    <t>%</t>
    <phoneticPr fontId="17" type="noConversion"/>
  </si>
  <si>
    <t>일</t>
    <phoneticPr fontId="17" type="noConversion"/>
  </si>
  <si>
    <t xml:space="preserve"> 제 4 호표 : 풍화암층 (NX규격, m당)</t>
    <phoneticPr fontId="17" type="noConversion"/>
  </si>
  <si>
    <t>건품(2016년) 17-1-2</t>
    <phoneticPr fontId="26" type="noConversion"/>
  </si>
  <si>
    <t xml:space="preserve"> 특별인부</t>
    <phoneticPr fontId="17" type="noConversion"/>
  </si>
  <si>
    <t xml:space="preserve"> 더블코아바렐</t>
    <phoneticPr fontId="17" type="noConversion"/>
  </si>
  <si>
    <t xml:space="preserve"> Metal crown bit </t>
    <phoneticPr fontId="26" type="noConversion"/>
  </si>
  <si>
    <t xml:space="preserve"> Rimming shell </t>
    <phoneticPr fontId="26" type="noConversion"/>
  </si>
  <si>
    <t xml:space="preserve"> Core refuter</t>
    <phoneticPr fontId="26" type="noConversion"/>
  </si>
  <si>
    <t>지반조사표준품셈 164p</t>
  </si>
  <si>
    <t xml:space="preserve"> 기계기구손료</t>
    <phoneticPr fontId="26" type="noConversion"/>
  </si>
  <si>
    <t xml:space="preserve"> 제 5 호표 : 연암층 (NX규격, m당)</t>
    <phoneticPr fontId="17" type="noConversion"/>
  </si>
  <si>
    <t>건품(2016년) 17-1-2</t>
    <phoneticPr fontId="26" type="noConversion"/>
  </si>
  <si>
    <t xml:space="preserve"> 보오링공</t>
    <phoneticPr fontId="26" type="noConversion"/>
  </si>
  <si>
    <t xml:space="preserve"> 특별인부</t>
    <phoneticPr fontId="17" type="noConversion"/>
  </si>
  <si>
    <t xml:space="preserve"> 보통인부</t>
    <phoneticPr fontId="26" type="noConversion"/>
  </si>
  <si>
    <t xml:space="preserve"> 더블코아바렐</t>
    <phoneticPr fontId="17" type="noConversion"/>
  </si>
  <si>
    <t xml:space="preserve"> Metal crown bit </t>
    <phoneticPr fontId="26" type="noConversion"/>
  </si>
  <si>
    <t xml:space="preserve"> Rimming shell </t>
    <phoneticPr fontId="26" type="noConversion"/>
  </si>
  <si>
    <t xml:space="preserve"> Core refuter</t>
    <phoneticPr fontId="26" type="noConversion"/>
  </si>
  <si>
    <t>%</t>
    <phoneticPr fontId="17" type="noConversion"/>
  </si>
  <si>
    <t xml:space="preserve"> 기계기구손료</t>
    <phoneticPr fontId="26" type="noConversion"/>
  </si>
  <si>
    <t>일</t>
    <phoneticPr fontId="17" type="noConversion"/>
  </si>
  <si>
    <t xml:space="preserve"> 제 6 호표 : 보통암층 (NX규격, m당)</t>
    <phoneticPr fontId="17" type="noConversion"/>
  </si>
  <si>
    <t xml:space="preserve"> 보오링공</t>
    <phoneticPr fontId="26" type="noConversion"/>
  </si>
  <si>
    <t xml:space="preserve"> 특별인부</t>
    <phoneticPr fontId="17" type="noConversion"/>
  </si>
  <si>
    <t xml:space="preserve"> 보통인부</t>
    <phoneticPr fontId="26" type="noConversion"/>
  </si>
  <si>
    <t xml:space="preserve"> 더블코아바렐</t>
    <phoneticPr fontId="17" type="noConversion"/>
  </si>
  <si>
    <t xml:space="preserve"> Metal crown bit </t>
    <phoneticPr fontId="26" type="noConversion"/>
  </si>
  <si>
    <t xml:space="preserve"> Rimming shell </t>
    <phoneticPr fontId="26" type="noConversion"/>
  </si>
  <si>
    <t xml:space="preserve"> Core refuter</t>
    <phoneticPr fontId="26" type="noConversion"/>
  </si>
  <si>
    <t>%</t>
    <phoneticPr fontId="17" type="noConversion"/>
  </si>
  <si>
    <t>%</t>
    <phoneticPr fontId="17" type="noConversion"/>
  </si>
  <si>
    <t xml:space="preserve"> 기계기구손료</t>
    <phoneticPr fontId="26" type="noConversion"/>
  </si>
  <si>
    <t>일</t>
    <phoneticPr fontId="17" type="noConversion"/>
  </si>
  <si>
    <t xml:space="preserve"> 제 7 호표 : 경암층 (NX규격, m당)</t>
    <phoneticPr fontId="17" type="noConversion"/>
  </si>
  <si>
    <t>건품(2016년) 17-1-2</t>
    <phoneticPr fontId="26" type="noConversion"/>
  </si>
  <si>
    <t xml:space="preserve"> 보오링공</t>
    <phoneticPr fontId="26" type="noConversion"/>
  </si>
  <si>
    <t xml:space="preserve"> 보통인부</t>
    <phoneticPr fontId="26" type="noConversion"/>
  </si>
  <si>
    <t xml:space="preserve"> 더블코아바렐</t>
    <phoneticPr fontId="17" type="noConversion"/>
  </si>
  <si>
    <t xml:space="preserve"> Diamond bit </t>
    <phoneticPr fontId="26" type="noConversion"/>
  </si>
  <si>
    <t xml:space="preserve"> 다이아몬드리밍셀 </t>
    <phoneticPr fontId="26" type="noConversion"/>
  </si>
  <si>
    <t xml:space="preserve"> Core refuter</t>
    <phoneticPr fontId="26" type="noConversion"/>
  </si>
  <si>
    <t xml:space="preserve"> 기계기구손료</t>
    <phoneticPr fontId="26" type="noConversion"/>
  </si>
  <si>
    <t>일</t>
    <phoneticPr fontId="17" type="noConversion"/>
  </si>
  <si>
    <t xml:space="preserve"> 제 8 호표 : 표준관입시험 (회당)</t>
    <phoneticPr fontId="17" type="noConversion"/>
  </si>
  <si>
    <t>건품(2016년) 17-2</t>
    <phoneticPr fontId="26" type="noConversion"/>
  </si>
  <si>
    <t xml:space="preserve"> 보링공</t>
    <phoneticPr fontId="17" type="noConversion"/>
  </si>
  <si>
    <t xml:space="preserve"> 보통인부</t>
    <phoneticPr fontId="26" type="noConversion"/>
  </si>
  <si>
    <t xml:space="preserve"> 슈</t>
    <phoneticPr fontId="26" type="noConversion"/>
  </si>
  <si>
    <t xml:space="preserve"> 샘플러(D50.8mm)</t>
    <phoneticPr fontId="26" type="noConversion"/>
  </si>
  <si>
    <t xml:space="preserve"> 경유</t>
    <phoneticPr fontId="26" type="noConversion"/>
  </si>
  <si>
    <t xml:space="preserve"> 잡유</t>
    <phoneticPr fontId="17" type="noConversion"/>
  </si>
  <si>
    <t>경유의 30%</t>
    <phoneticPr fontId="17" type="noConversion"/>
  </si>
  <si>
    <t>%</t>
    <phoneticPr fontId="17" type="noConversion"/>
  </si>
  <si>
    <t xml:space="preserve"> 제 9 호표 : 자연시료채취(회당)</t>
    <phoneticPr fontId="26" type="noConversion"/>
  </si>
  <si>
    <t>건품(2016년) 17-4</t>
    <phoneticPr fontId="26" type="noConversion"/>
  </si>
  <si>
    <t xml:space="preserve"> 보링공</t>
  </si>
  <si>
    <t xml:space="preserve"> 특별인부</t>
  </si>
  <si>
    <t xml:space="preserve"> 신월튜브</t>
  </si>
  <si>
    <t xml:space="preserve"> 잡유</t>
  </si>
  <si>
    <t>경유의</t>
  </si>
  <si>
    <t>%</t>
  </si>
  <si>
    <t xml:space="preserve"> 제 10 호표 : 핸드오거보링(Φ100mm, 점성토 3.0m 기준)</t>
    <phoneticPr fontId="17" type="noConversion"/>
  </si>
  <si>
    <t>지반조사표준품셈 159p</t>
    <phoneticPr fontId="26" type="noConversion"/>
  </si>
  <si>
    <t>총괄</t>
    <phoneticPr fontId="17" type="noConversion"/>
  </si>
  <si>
    <t>시추기능공</t>
    <phoneticPr fontId="17" type="noConversion"/>
  </si>
  <si>
    <t>보링공</t>
    <phoneticPr fontId="17" type="noConversion"/>
  </si>
  <si>
    <t xml:space="preserve"> 조  력  공</t>
    <phoneticPr fontId="17" type="noConversion"/>
  </si>
  <si>
    <t>일용보통인부</t>
    <phoneticPr fontId="17" type="noConversion"/>
  </si>
  <si>
    <t xml:space="preserve"> auger 날</t>
    <phoneticPr fontId="17" type="noConversion"/>
  </si>
  <si>
    <t>개</t>
    <phoneticPr fontId="17" type="noConversion"/>
  </si>
  <si>
    <t>재료비의</t>
    <phoneticPr fontId="26" type="noConversion"/>
  </si>
  <si>
    <t xml:space="preserve"> auger set</t>
    <phoneticPr fontId="17" type="noConversion"/>
  </si>
  <si>
    <t>일</t>
  </si>
  <si>
    <t xml:space="preserve"> 제 11 호표 : 현장투수시험(주수법, 회복법)</t>
    <phoneticPr fontId="17" type="noConversion"/>
  </si>
  <si>
    <t>지반조사표준품셈 186p</t>
  </si>
  <si>
    <t>총괄, 기술지도</t>
    <phoneticPr fontId="17" type="noConversion"/>
  </si>
  <si>
    <t>시추기책</t>
    <phoneticPr fontId="17" type="noConversion"/>
  </si>
  <si>
    <t>시추</t>
    <phoneticPr fontId="17" type="noConversion"/>
  </si>
  <si>
    <t>보링공, 조력</t>
    <phoneticPr fontId="17" type="noConversion"/>
  </si>
  <si>
    <t>80HP</t>
    <phoneticPr fontId="17" type="noConversion"/>
  </si>
  <si>
    <t>L</t>
    <phoneticPr fontId="17" type="noConversion"/>
  </si>
  <si>
    <t xml:space="preserve"> 잡유</t>
    <phoneticPr fontId="17" type="noConversion"/>
  </si>
  <si>
    <t>경유의</t>
    <phoneticPr fontId="17" type="noConversion"/>
  </si>
  <si>
    <t>수위측정기</t>
    <phoneticPr fontId="17" type="noConversion"/>
  </si>
  <si>
    <t>200m형 80HP</t>
    <phoneticPr fontId="17" type="noConversion"/>
  </si>
  <si>
    <t xml:space="preserve"> 제 12 호표 : 공내수압시험(Lugeon Test)</t>
    <phoneticPr fontId="17" type="noConversion"/>
  </si>
  <si>
    <t>지반조사표준품셈 194p</t>
  </si>
  <si>
    <t xml:space="preserve"> 중급기술자</t>
    <phoneticPr fontId="17" type="noConversion"/>
  </si>
  <si>
    <t>총괄</t>
    <phoneticPr fontId="26" type="noConversion"/>
  </si>
  <si>
    <t xml:space="preserve"> 고급기능사</t>
    <phoneticPr fontId="26" type="noConversion"/>
  </si>
  <si>
    <t>시추기책</t>
    <phoneticPr fontId="26" type="noConversion"/>
  </si>
  <si>
    <t>"</t>
  </si>
  <si>
    <t xml:space="preserve"> 중급기능사</t>
    <phoneticPr fontId="26" type="noConversion"/>
  </si>
  <si>
    <t>시추기능</t>
    <phoneticPr fontId="26" type="noConversion"/>
  </si>
  <si>
    <t xml:space="preserve"> 초급기능사</t>
    <phoneticPr fontId="26" type="noConversion"/>
  </si>
  <si>
    <t>보링공</t>
    <phoneticPr fontId="26" type="noConversion"/>
  </si>
  <si>
    <t xml:space="preserve"> 패커 고무</t>
    <phoneticPr fontId="26" type="noConversion"/>
  </si>
  <si>
    <t>rubber</t>
    <phoneticPr fontId="26" type="noConversion"/>
  </si>
  <si>
    <t>개</t>
    <phoneticPr fontId="26" type="noConversion"/>
  </si>
  <si>
    <t xml:space="preserve"> 펌프 부품</t>
    <phoneticPr fontId="26" type="noConversion"/>
  </si>
  <si>
    <t>조</t>
    <phoneticPr fontId="26" type="noConversion"/>
  </si>
  <si>
    <t xml:space="preserve"> mainfold부품</t>
    <phoneticPr fontId="26" type="noConversion"/>
  </si>
  <si>
    <t>조</t>
    <phoneticPr fontId="26" type="noConversion"/>
  </si>
  <si>
    <t xml:space="preserve"> 주입 호스</t>
    <phoneticPr fontId="26" type="noConversion"/>
  </si>
  <si>
    <t>pi20 * 60m</t>
    <phoneticPr fontId="26" type="noConversion"/>
  </si>
  <si>
    <t>m</t>
    <phoneticPr fontId="26" type="noConversion"/>
  </si>
  <si>
    <t xml:space="preserve"> 잡품</t>
    <phoneticPr fontId="26" type="noConversion"/>
  </si>
  <si>
    <t>%</t>
    <phoneticPr fontId="26" type="noConversion"/>
  </si>
  <si>
    <t xml:space="preserve"> 주연료</t>
    <phoneticPr fontId="17" type="noConversion"/>
  </si>
  <si>
    <t>경 유</t>
  </si>
  <si>
    <t>리터</t>
    <phoneticPr fontId="26" type="noConversion"/>
  </si>
  <si>
    <t xml:space="preserve"> 잡유</t>
    <phoneticPr fontId="17" type="noConversion"/>
  </si>
  <si>
    <t>경유의</t>
    <phoneticPr fontId="17" type="noConversion"/>
  </si>
  <si>
    <t>%</t>
    <phoneticPr fontId="26" type="noConversion"/>
  </si>
  <si>
    <t xml:space="preserve"> 자기압력계</t>
    <phoneticPr fontId="26" type="noConversion"/>
  </si>
  <si>
    <t>일</t>
    <phoneticPr fontId="26" type="noConversion"/>
  </si>
  <si>
    <t xml:space="preserve"> 급수 펌프</t>
    <phoneticPr fontId="26" type="noConversion"/>
  </si>
  <si>
    <t>150리터/min 10HP</t>
    <phoneticPr fontId="26" type="noConversion"/>
  </si>
  <si>
    <t>일</t>
    <phoneticPr fontId="26" type="noConversion"/>
  </si>
  <si>
    <t xml:space="preserve"> 발전기</t>
    <phoneticPr fontId="26" type="noConversion"/>
  </si>
  <si>
    <t>1kw * 1.5HP</t>
    <phoneticPr fontId="26" type="noConversion"/>
  </si>
  <si>
    <t>일</t>
    <phoneticPr fontId="26" type="noConversion"/>
  </si>
  <si>
    <t xml:space="preserve"> 믹서</t>
    <phoneticPr fontId="26" type="noConversion"/>
  </si>
  <si>
    <t>200리터 * 5HP</t>
    <phoneticPr fontId="26" type="noConversion"/>
  </si>
  <si>
    <t>일</t>
    <phoneticPr fontId="26" type="noConversion"/>
  </si>
  <si>
    <t xml:space="preserve"> 시추장비</t>
    <phoneticPr fontId="26" type="noConversion"/>
  </si>
  <si>
    <t>200m형 100HP</t>
    <phoneticPr fontId="26" type="noConversion"/>
  </si>
  <si>
    <t>일</t>
    <phoneticPr fontId="26" type="noConversion"/>
  </si>
  <si>
    <t xml:space="preserve"> 패커</t>
    <phoneticPr fontId="26" type="noConversion"/>
  </si>
  <si>
    <t>30m</t>
    <phoneticPr fontId="26" type="noConversion"/>
  </si>
  <si>
    <t xml:space="preserve"> 제 13 호표 : 공내수평재하시험(Elastmeter-2)</t>
    <phoneticPr fontId="17" type="noConversion"/>
  </si>
  <si>
    <t>지반조사표준품셈 140p</t>
  </si>
  <si>
    <t>지도, 데이터정리</t>
    <phoneticPr fontId="26" type="noConversion"/>
  </si>
  <si>
    <t>시추기책</t>
    <phoneticPr fontId="26" type="noConversion"/>
  </si>
  <si>
    <t>시추, 기록</t>
    <phoneticPr fontId="26" type="noConversion"/>
  </si>
  <si>
    <t>보링공, 조력</t>
    <phoneticPr fontId="26" type="noConversion"/>
  </si>
  <si>
    <t>EL2</t>
    <phoneticPr fontId="26" type="noConversion"/>
  </si>
  <si>
    <t>조</t>
  </si>
  <si>
    <t>AW * 3m</t>
    <phoneticPr fontId="26" type="noConversion"/>
  </si>
  <si>
    <t>재료비의</t>
    <phoneticPr fontId="17" type="noConversion"/>
  </si>
  <si>
    <t>리터</t>
  </si>
  <si>
    <t>경유의</t>
    <phoneticPr fontId="17" type="noConversion"/>
  </si>
  <si>
    <t>20 MPa</t>
    <phoneticPr fontId="26" type="noConversion"/>
  </si>
  <si>
    <t>200m형 80HP</t>
    <phoneticPr fontId="17" type="noConversion"/>
  </si>
  <si>
    <t xml:space="preserve"> 제 14 호표 : 하향식탄성파탐사(Downhole Test)</t>
    <phoneticPr fontId="17" type="noConversion"/>
  </si>
  <si>
    <t>지반조사표준품셈 116p</t>
    <phoneticPr fontId="26" type="noConversion"/>
  </si>
  <si>
    <t xml:space="preserve"> 기술사</t>
    <phoneticPr fontId="17" type="noConversion"/>
  </si>
  <si>
    <t>총괄</t>
    <phoneticPr fontId="26" type="noConversion"/>
  </si>
  <si>
    <t xml:space="preserve"> 특급기술자</t>
    <phoneticPr fontId="17" type="noConversion"/>
  </si>
  <si>
    <t>기술지도</t>
    <phoneticPr fontId="21" type="noConversion"/>
  </si>
  <si>
    <t xml:space="preserve"> 고급기술자</t>
    <phoneticPr fontId="17" type="noConversion"/>
  </si>
  <si>
    <t>기술지도</t>
    <phoneticPr fontId="21" type="noConversion"/>
  </si>
  <si>
    <t xml:space="preserve"> 중급기술자</t>
    <phoneticPr fontId="17" type="noConversion"/>
  </si>
  <si>
    <t>조사총괄,계획</t>
    <phoneticPr fontId="26" type="noConversion"/>
  </si>
  <si>
    <t xml:space="preserve"> 초급기술자</t>
    <phoneticPr fontId="17" type="noConversion"/>
  </si>
  <si>
    <t>관측정리</t>
    <phoneticPr fontId="21" type="noConversion"/>
  </si>
  <si>
    <t xml:space="preserve"> 초급기능사</t>
    <phoneticPr fontId="26" type="noConversion"/>
  </si>
  <si>
    <t>관측보조</t>
    <phoneticPr fontId="26" type="noConversion"/>
  </si>
  <si>
    <t xml:space="preserve"> 충전료</t>
    <phoneticPr fontId="26" type="noConversion"/>
  </si>
  <si>
    <t>1회/일</t>
    <phoneticPr fontId="21" type="noConversion"/>
  </si>
  <si>
    <t>회</t>
    <phoneticPr fontId="26" type="noConversion"/>
  </si>
  <si>
    <t xml:space="preserve"> 절연테이프</t>
    <phoneticPr fontId="26" type="noConversion"/>
  </si>
  <si>
    <t>19㎜×20m</t>
    <phoneticPr fontId="21" type="noConversion"/>
  </si>
  <si>
    <t>개</t>
    <phoneticPr fontId="26" type="noConversion"/>
  </si>
  <si>
    <t xml:space="preserve"> packer blade</t>
    <phoneticPr fontId="26" type="noConversion"/>
  </si>
  <si>
    <t>-</t>
    <phoneticPr fontId="21" type="noConversion"/>
  </si>
  <si>
    <t>개</t>
    <phoneticPr fontId="26" type="noConversion"/>
  </si>
  <si>
    <t xml:space="preserve"> trigger</t>
    <phoneticPr fontId="26" type="noConversion"/>
  </si>
  <si>
    <t>-</t>
    <phoneticPr fontId="21" type="noConversion"/>
  </si>
  <si>
    <t>개</t>
    <phoneticPr fontId="26" type="noConversion"/>
  </si>
  <si>
    <t xml:space="preserve"> trigger cable 소모</t>
    <phoneticPr fontId="26" type="noConversion"/>
  </si>
  <si>
    <t>-</t>
    <phoneticPr fontId="21" type="noConversion"/>
  </si>
  <si>
    <t>m</t>
    <phoneticPr fontId="21" type="noConversion"/>
  </si>
  <si>
    <t xml:space="preserve"> 소모품</t>
    <phoneticPr fontId="17" type="noConversion"/>
  </si>
  <si>
    <t>재료비의</t>
    <phoneticPr fontId="21" type="noConversion"/>
  </si>
  <si>
    <t>%</t>
    <phoneticPr fontId="26" type="noConversion"/>
  </si>
  <si>
    <t xml:space="preserve"> 공내수진기소모</t>
    <phoneticPr fontId="17" type="noConversion"/>
  </si>
  <si>
    <t>3성분 geophone</t>
    <phoneticPr fontId="21" type="noConversion"/>
  </si>
  <si>
    <t>개</t>
    <phoneticPr fontId="26" type="noConversion"/>
  </si>
  <si>
    <t xml:space="preserve"> 탄성파탐사기</t>
    <phoneticPr fontId="26" type="noConversion"/>
  </si>
  <si>
    <t>seismograph</t>
    <phoneticPr fontId="21" type="noConversion"/>
  </si>
  <si>
    <t>일</t>
    <phoneticPr fontId="26" type="noConversion"/>
  </si>
  <si>
    <t xml:space="preserve"> 펌프</t>
    <phoneticPr fontId="26" type="noConversion"/>
  </si>
  <si>
    <t>packer용</t>
    <phoneticPr fontId="21" type="noConversion"/>
  </si>
  <si>
    <t xml:space="preserve"> 차량렌트,여비,숙박</t>
    <phoneticPr fontId="26" type="noConversion"/>
  </si>
  <si>
    <t>인건비의</t>
    <phoneticPr fontId="21" type="noConversion"/>
  </si>
  <si>
    <t>%</t>
    <phoneticPr fontId="26" type="noConversion"/>
  </si>
  <si>
    <t xml:space="preserve"> 제 15 호표 : 시험굴시료채취 (2m이내, 개소당)</t>
    <phoneticPr fontId="17" type="noConversion"/>
  </si>
  <si>
    <t>지반조사표준품셈 158p</t>
  </si>
  <si>
    <t>총괄</t>
    <phoneticPr fontId="17" type="noConversion"/>
  </si>
  <si>
    <t xml:space="preserve"> 중급기능사</t>
    <phoneticPr fontId="17" type="noConversion"/>
  </si>
  <si>
    <t xml:space="preserve"> 초급기능사</t>
    <phoneticPr fontId="17" type="noConversion"/>
  </si>
  <si>
    <t>보링공</t>
    <phoneticPr fontId="17" type="noConversion"/>
  </si>
  <si>
    <t xml:space="preserve"> 조력공</t>
    <phoneticPr fontId="17" type="noConversion"/>
  </si>
  <si>
    <t>일용보통인부</t>
    <phoneticPr fontId="17" type="noConversion"/>
  </si>
  <si>
    <t xml:space="preserve"> 샌드백(PP 마대)</t>
  </si>
  <si>
    <t>매</t>
  </si>
  <si>
    <t xml:space="preserve"> 채취용구</t>
    <phoneticPr fontId="17" type="noConversion"/>
  </si>
  <si>
    <t>10회사용</t>
    <phoneticPr fontId="17" type="noConversion"/>
  </si>
  <si>
    <t>조</t>
    <phoneticPr fontId="17" type="noConversion"/>
  </si>
  <si>
    <t>해당하는 발주처 번호 입력</t>
    <phoneticPr fontId="4" type="noConversion"/>
  </si>
  <si>
    <t xml:space="preserve"> 잡품</t>
    <phoneticPr fontId="17" type="noConversion"/>
  </si>
  <si>
    <t>재료비의 20%</t>
    <phoneticPr fontId="17" type="noConversion"/>
  </si>
  <si>
    <t>2015년도</t>
    <phoneticPr fontId="4" type="noConversion"/>
  </si>
  <si>
    <t>-16년 수정 전으로 15년 반영</t>
    <phoneticPr fontId="26" type="noConversion"/>
  </si>
  <si>
    <t xml:space="preserve"> 제 16 호표 : 현장밀도시험 (모래치환법)</t>
    <phoneticPr fontId="17" type="noConversion"/>
  </si>
  <si>
    <t xml:space="preserve"> 현장밀도</t>
    <phoneticPr fontId="34" type="noConversion"/>
  </si>
  <si>
    <t>건설공사 품질시험 수수료(경기도)</t>
    <phoneticPr fontId="26" type="noConversion"/>
  </si>
  <si>
    <t>건설공사 품질시험 수수료(충청남도)</t>
    <phoneticPr fontId="26" type="noConversion"/>
  </si>
  <si>
    <t>지방국도관리청</t>
    <phoneticPr fontId="26" type="noConversion"/>
  </si>
  <si>
    <t>지반조사표준품셈 64~65p</t>
  </si>
  <si>
    <t>- 계획,준비</t>
    <phoneticPr fontId="26" type="noConversion"/>
  </si>
  <si>
    <t>보정계수</t>
  </si>
  <si>
    <t xml:space="preserve"> 고급기술자</t>
    <phoneticPr fontId="17" type="noConversion"/>
  </si>
  <si>
    <t xml:space="preserve"> 중급기술자</t>
    <phoneticPr fontId="17" type="noConversion"/>
  </si>
  <si>
    <t xml:space="preserve"> 기술사</t>
    <phoneticPr fontId="17" type="noConversion"/>
  </si>
  <si>
    <t>- 현지조사</t>
    <phoneticPr fontId="26" type="noConversion"/>
  </si>
  <si>
    <t xml:space="preserve"> 고급기술자</t>
    <phoneticPr fontId="17" type="noConversion"/>
  </si>
  <si>
    <t xml:space="preserve"> 중급기술자</t>
    <phoneticPr fontId="17" type="noConversion"/>
  </si>
  <si>
    <t xml:space="preserve"> 소모품(인건비의)</t>
    <phoneticPr fontId="17" type="noConversion"/>
  </si>
  <si>
    <t>%</t>
    <phoneticPr fontId="17" type="noConversion"/>
  </si>
  <si>
    <t xml:space="preserve"> 여비,일당,숙박(인건비의)</t>
    <phoneticPr fontId="17" type="noConversion"/>
  </si>
  <si>
    <t xml:space="preserve"> 답사도구 손료</t>
    <phoneticPr fontId="17" type="noConversion"/>
  </si>
  <si>
    <t>일</t>
    <phoneticPr fontId="17" type="noConversion"/>
  </si>
  <si>
    <t xml:space="preserve"> 기술사</t>
    <phoneticPr fontId="17" type="noConversion"/>
  </si>
  <si>
    <t>- 해석</t>
    <phoneticPr fontId="26" type="noConversion"/>
  </si>
  <si>
    <t xml:space="preserve"> 고급기술자</t>
    <phoneticPr fontId="17" type="noConversion"/>
  </si>
  <si>
    <t xml:space="preserve"> 중급기술자</t>
    <phoneticPr fontId="17" type="noConversion"/>
  </si>
  <si>
    <t xml:space="preserve"> 제도공</t>
    <phoneticPr fontId="17" type="noConversion"/>
  </si>
  <si>
    <t xml:space="preserve"> 소모품(인건비의)</t>
    <phoneticPr fontId="17" type="noConversion"/>
  </si>
  <si>
    <t>%</t>
    <phoneticPr fontId="17" type="noConversion"/>
  </si>
  <si>
    <t xml:space="preserve"> 답사도구 손료</t>
    <phoneticPr fontId="17" type="noConversion"/>
  </si>
  <si>
    <t>일</t>
    <phoneticPr fontId="17" type="noConversion"/>
  </si>
  <si>
    <t xml:space="preserve"> 기술사</t>
    <phoneticPr fontId="17" type="noConversion"/>
  </si>
  <si>
    <t>- 보고서집필</t>
    <phoneticPr fontId="26" type="noConversion"/>
  </si>
  <si>
    <t xml:space="preserve"> 고급기술자</t>
    <phoneticPr fontId="17" type="noConversion"/>
  </si>
  <si>
    <t xml:space="preserve"> 제 18 호표 : 굴절법 탄성파탐사(수진간격 5m, km당)</t>
    <phoneticPr fontId="17" type="noConversion"/>
  </si>
  <si>
    <t>건품(2016년) 17-5-1</t>
    <phoneticPr fontId="26" type="noConversion"/>
  </si>
  <si>
    <t xml:space="preserve"> 기  술  사</t>
    <phoneticPr fontId="17" type="noConversion"/>
  </si>
  <si>
    <t>지반조사표준품셈 80~82p</t>
  </si>
  <si>
    <t xml:space="preserve"> 특급기술자</t>
    <phoneticPr fontId="17" type="noConversion"/>
  </si>
  <si>
    <t xml:space="preserve"> 고급기술자</t>
    <phoneticPr fontId="17" type="noConversion"/>
  </si>
  <si>
    <t xml:space="preserve"> 중급기술자</t>
    <phoneticPr fontId="17" type="noConversion"/>
  </si>
  <si>
    <t xml:space="preserve"> 특별인부</t>
    <phoneticPr fontId="17" type="noConversion"/>
  </si>
  <si>
    <t xml:space="preserve"> 보통인부</t>
    <phoneticPr fontId="17" type="noConversion"/>
  </si>
  <si>
    <t xml:space="preserve"> 절연테이프</t>
    <phoneticPr fontId="26" type="noConversion"/>
  </si>
  <si>
    <t>19mm * 20m</t>
    <phoneticPr fontId="26" type="noConversion"/>
  </si>
  <si>
    <t xml:space="preserve"> 중계케이블소모</t>
    <phoneticPr fontId="26" type="noConversion"/>
  </si>
  <si>
    <t>200m * 2set</t>
    <phoneticPr fontId="26" type="noConversion"/>
  </si>
  <si>
    <t>set</t>
  </si>
  <si>
    <t xml:space="preserve"> 수진케이블소모</t>
    <phoneticPr fontId="26" type="noConversion"/>
  </si>
  <si>
    <t>200m set, 20km사용</t>
    <phoneticPr fontId="26" type="noConversion"/>
  </si>
  <si>
    <t xml:space="preserve"> 소모품</t>
    <phoneticPr fontId="26" type="noConversion"/>
  </si>
  <si>
    <t>재료비의</t>
    <phoneticPr fontId="26" type="noConversion"/>
  </si>
  <si>
    <t xml:space="preserve"> 탄성파탐사기</t>
    <phoneticPr fontId="26" type="noConversion"/>
  </si>
  <si>
    <t>1 set</t>
    <phoneticPr fontId="26" type="noConversion"/>
  </si>
  <si>
    <t xml:space="preserve"> 제 19 호표 : 전기비저항탐사(전극간격 10m, km당)</t>
    <phoneticPr fontId="17" type="noConversion"/>
  </si>
  <si>
    <t>건품(2016년) 17-5-2</t>
    <phoneticPr fontId="26" type="noConversion"/>
  </si>
  <si>
    <t xml:space="preserve"> 기술사</t>
    <phoneticPr fontId="17" type="noConversion"/>
  </si>
  <si>
    <t>지반조사표준품셈 96p</t>
  </si>
  <si>
    <t xml:space="preserve"> 중급기술자</t>
    <phoneticPr fontId="17" type="noConversion"/>
  </si>
  <si>
    <t xml:space="preserve"> 특별인부</t>
    <phoneticPr fontId="17" type="noConversion"/>
  </si>
  <si>
    <t xml:space="preserve"> 보통인부</t>
    <phoneticPr fontId="17" type="noConversion"/>
  </si>
  <si>
    <t xml:space="preserve"> 절연테이프</t>
    <phoneticPr fontId="26" type="noConversion"/>
  </si>
  <si>
    <t>19mm * 20m</t>
    <phoneticPr fontId="26" type="noConversion"/>
  </si>
  <si>
    <t>개</t>
    <phoneticPr fontId="26" type="noConversion"/>
  </si>
  <si>
    <t xml:space="preserve"> 지표등간격케이블소모</t>
    <phoneticPr fontId="26" type="noConversion"/>
  </si>
  <si>
    <t>20km 사용</t>
    <phoneticPr fontId="26" type="noConversion"/>
  </si>
  <si>
    <t>set</t>
    <phoneticPr fontId="26" type="noConversion"/>
  </si>
  <si>
    <t xml:space="preserve"> 전극소모</t>
    <phoneticPr fontId="26" type="noConversion"/>
  </si>
  <si>
    <t>전극봉</t>
    <phoneticPr fontId="26" type="noConversion"/>
  </si>
  <si>
    <t>본</t>
    <phoneticPr fontId="26" type="noConversion"/>
  </si>
  <si>
    <t xml:space="preserve"> 소모품</t>
    <phoneticPr fontId="26" type="noConversion"/>
  </si>
  <si>
    <t>재료비의</t>
    <phoneticPr fontId="26" type="noConversion"/>
  </si>
  <si>
    <t>%</t>
    <phoneticPr fontId="26" type="noConversion"/>
  </si>
  <si>
    <t xml:space="preserve"> 전기비저항탐사기</t>
    <phoneticPr fontId="26" type="noConversion"/>
  </si>
  <si>
    <t>1 set</t>
    <phoneticPr fontId="26" type="noConversion"/>
  </si>
  <si>
    <t xml:space="preserve"> 제 20 호표 : 기계기구 소운반(회당, 100m)</t>
    <phoneticPr fontId="35" type="noConversion"/>
  </si>
  <si>
    <t>지반조사표준품셈 32p</t>
  </si>
  <si>
    <t xml:space="preserve"> 고급기능사</t>
    <phoneticPr fontId="26" type="noConversion"/>
  </si>
  <si>
    <t>중기조장</t>
    <phoneticPr fontId="26" type="noConversion"/>
  </si>
  <si>
    <t xml:space="preserve"> 중급기능사</t>
    <phoneticPr fontId="26" type="noConversion"/>
  </si>
  <si>
    <t>중기운전기사</t>
    <phoneticPr fontId="26" type="noConversion"/>
  </si>
  <si>
    <t xml:space="preserve"> 초급기능사</t>
    <phoneticPr fontId="26" type="noConversion"/>
  </si>
  <si>
    <t>보링공</t>
    <phoneticPr fontId="26" type="noConversion"/>
  </si>
  <si>
    <t xml:space="preserve"> 소모품</t>
    <phoneticPr fontId="26" type="noConversion"/>
  </si>
  <si>
    <t xml:space="preserve">인건비의 </t>
    <phoneticPr fontId="26" type="noConversion"/>
  </si>
  <si>
    <t xml:space="preserve"> 경유</t>
    <phoneticPr fontId="26" type="noConversion"/>
  </si>
  <si>
    <t>8.4L×0.4일</t>
    <phoneticPr fontId="26" type="noConversion"/>
  </si>
  <si>
    <t>L</t>
    <phoneticPr fontId="35" type="noConversion"/>
  </si>
  <si>
    <t xml:space="preserve"> 잡유</t>
    <phoneticPr fontId="35" type="noConversion"/>
  </si>
  <si>
    <t>경유의</t>
    <phoneticPr fontId="35" type="noConversion"/>
  </si>
  <si>
    <t xml:space="preserve"> 경운기손료</t>
    <phoneticPr fontId="35" type="noConversion"/>
  </si>
  <si>
    <t>일</t>
    <phoneticPr fontId="35" type="noConversion"/>
  </si>
  <si>
    <t xml:space="preserve"> 제 21 호표 : 기계기구 설치비 (평지,개소당)</t>
    <phoneticPr fontId="35" type="noConversion"/>
  </si>
  <si>
    <t>건품(2016년) 17-1-1</t>
    <phoneticPr fontId="26" type="noConversion"/>
  </si>
  <si>
    <t xml:space="preserve"> 보오링공</t>
    <phoneticPr fontId="26" type="noConversion"/>
  </si>
  <si>
    <t xml:space="preserve"> 특별인부</t>
    <phoneticPr fontId="35" type="noConversion"/>
  </si>
  <si>
    <t xml:space="preserve"> 보통인부</t>
    <phoneticPr fontId="26" type="noConversion"/>
  </si>
  <si>
    <t xml:space="preserve"> 제 22 호표 : 급수비(일당,공당)</t>
    <phoneticPr fontId="35" type="noConversion"/>
  </si>
  <si>
    <t>지반조사표준품셈 36p</t>
  </si>
  <si>
    <t xml:space="preserve"> 초급기능사</t>
    <phoneticPr fontId="26" type="noConversion"/>
  </si>
  <si>
    <t>보링공</t>
    <phoneticPr fontId="26" type="noConversion"/>
  </si>
  <si>
    <t xml:space="preserve"> 조력공</t>
    <phoneticPr fontId="26" type="noConversion"/>
  </si>
  <si>
    <t>일용 보통인부</t>
    <phoneticPr fontId="26" type="noConversion"/>
  </si>
  <si>
    <t xml:space="preserve"> 경유</t>
    <phoneticPr fontId="26" type="noConversion"/>
  </si>
  <si>
    <t>L</t>
    <phoneticPr fontId="35" type="noConversion"/>
  </si>
  <si>
    <t xml:space="preserve"> 잡유</t>
    <phoneticPr fontId="35" type="noConversion"/>
  </si>
  <si>
    <t>경유의</t>
    <phoneticPr fontId="26" type="noConversion"/>
  </si>
  <si>
    <t xml:space="preserve"> 급수펌프</t>
    <phoneticPr fontId="26" type="noConversion"/>
  </si>
  <si>
    <t xml:space="preserve"> 제 23 호표 : 시료상자(개당)</t>
    <phoneticPr fontId="35" type="noConversion"/>
  </si>
  <si>
    <t>지반조사표준품셈-이전자료</t>
  </si>
  <si>
    <t xml:space="preserve"> 목수</t>
    <phoneticPr fontId="26" type="noConversion"/>
  </si>
  <si>
    <t xml:space="preserve"> 판재</t>
    <phoneticPr fontId="26" type="noConversion"/>
  </si>
  <si>
    <t>재</t>
    <phoneticPr fontId="26" type="noConversion"/>
  </si>
  <si>
    <t xml:space="preserve"> 경첩</t>
    <phoneticPr fontId="17" type="noConversion"/>
  </si>
  <si>
    <t xml:space="preserve"> 못</t>
    <phoneticPr fontId="26" type="noConversion"/>
  </si>
  <si>
    <t>Kg</t>
  </si>
  <si>
    <t xml:space="preserve"> 공병</t>
    <phoneticPr fontId="26" type="noConversion"/>
  </si>
  <si>
    <t xml:space="preserve"> 합판</t>
    <phoneticPr fontId="26" type="noConversion"/>
  </si>
  <si>
    <t>매</t>
    <phoneticPr fontId="26" type="noConversion"/>
  </si>
  <si>
    <t xml:space="preserve"> 제 24 호표 : 시추폐공비(1m기준)</t>
    <phoneticPr fontId="35" type="noConversion"/>
  </si>
  <si>
    <t>건품(2016년) 17-7</t>
    <phoneticPr fontId="26" type="noConversion"/>
  </si>
  <si>
    <t xml:space="preserve"> 중급기술자</t>
    <phoneticPr fontId="26" type="noConversion"/>
  </si>
  <si>
    <t>인</t>
    <phoneticPr fontId="35" type="noConversion"/>
  </si>
  <si>
    <t xml:space="preserve"> 특별인부</t>
    <phoneticPr fontId="35" type="noConversion"/>
  </si>
  <si>
    <t>인</t>
    <phoneticPr fontId="35" type="noConversion"/>
  </si>
  <si>
    <t xml:space="preserve"> 보통인부</t>
    <phoneticPr fontId="26" type="noConversion"/>
  </si>
  <si>
    <t>인</t>
    <phoneticPr fontId="35" type="noConversion"/>
  </si>
  <si>
    <t xml:space="preserve"> 시멘트</t>
    <phoneticPr fontId="26" type="noConversion"/>
  </si>
  <si>
    <t>40KG/대</t>
    <phoneticPr fontId="26" type="noConversion"/>
  </si>
  <si>
    <t>대</t>
    <phoneticPr fontId="26" type="noConversion"/>
  </si>
  <si>
    <t xml:space="preserve"> 모래</t>
    <phoneticPr fontId="26" type="noConversion"/>
  </si>
  <si>
    <t>몰탈용</t>
    <phoneticPr fontId="26" type="noConversion"/>
  </si>
  <si>
    <t xml:space="preserve"> 잡재료</t>
    <phoneticPr fontId="35" type="noConversion"/>
  </si>
  <si>
    <t>재료비의</t>
    <phoneticPr fontId="26" type="noConversion"/>
  </si>
  <si>
    <t>%</t>
    <phoneticPr fontId="26" type="noConversion"/>
  </si>
  <si>
    <t xml:space="preserve"> 제 25 호표 : Float Barge 조립 및 해체(회당)</t>
    <phoneticPr fontId="35" type="noConversion"/>
  </si>
  <si>
    <t>지반조사표준품셈 39p</t>
    <phoneticPr fontId="26" type="noConversion"/>
  </si>
  <si>
    <t xml:space="preserve"> 중급기술자</t>
    <phoneticPr fontId="26" type="noConversion"/>
  </si>
  <si>
    <t>총괄</t>
    <phoneticPr fontId="26" type="noConversion"/>
  </si>
  <si>
    <t>시추기책</t>
    <phoneticPr fontId="26" type="noConversion"/>
  </si>
  <si>
    <t>시추기능공</t>
    <phoneticPr fontId="26" type="noConversion"/>
  </si>
  <si>
    <t>비계공</t>
    <phoneticPr fontId="26" type="noConversion"/>
  </si>
  <si>
    <t>보링공</t>
    <phoneticPr fontId="26" type="noConversion"/>
  </si>
  <si>
    <t>일용보통</t>
    <phoneticPr fontId="26" type="noConversion"/>
  </si>
  <si>
    <t>4.8T*1220*2440</t>
    <phoneticPr fontId="26" type="noConversion"/>
  </si>
  <si>
    <t>매</t>
    <phoneticPr fontId="26" type="noConversion"/>
  </si>
  <si>
    <t>600T*900*1800</t>
    <phoneticPr fontId="26" type="noConversion"/>
  </si>
  <si>
    <t xml:space="preserve"> 제 26 호표 : Float Barge 이동설치 및 철수(회당)</t>
    <phoneticPr fontId="35" type="noConversion"/>
  </si>
  <si>
    <t>지반조사표준품셈 39p</t>
    <phoneticPr fontId="26" type="noConversion"/>
  </si>
  <si>
    <t xml:space="preserve"> 중급기술자</t>
    <phoneticPr fontId="26" type="noConversion"/>
  </si>
  <si>
    <t>총괄</t>
    <phoneticPr fontId="26" type="noConversion"/>
  </si>
  <si>
    <t>인</t>
    <phoneticPr fontId="4" type="noConversion"/>
  </si>
  <si>
    <t xml:space="preserve"> 고급기능사</t>
    <phoneticPr fontId="26" type="noConversion"/>
  </si>
  <si>
    <t>시추기책</t>
    <phoneticPr fontId="26" type="noConversion"/>
  </si>
  <si>
    <t xml:space="preserve"> 중급기능사</t>
    <phoneticPr fontId="26" type="noConversion"/>
  </si>
  <si>
    <t>시추기능공</t>
    <phoneticPr fontId="26" type="noConversion"/>
  </si>
  <si>
    <t>인</t>
    <phoneticPr fontId="4" type="noConversion"/>
  </si>
  <si>
    <t xml:space="preserve"> 초급기능사</t>
    <phoneticPr fontId="26" type="noConversion"/>
  </si>
  <si>
    <t>보링공</t>
    <phoneticPr fontId="26" type="noConversion"/>
  </si>
  <si>
    <t xml:space="preserve"> 보통인부</t>
    <phoneticPr fontId="26" type="noConversion"/>
  </si>
  <si>
    <t>일용보통</t>
    <phoneticPr fontId="26" type="noConversion"/>
  </si>
  <si>
    <t>인</t>
    <phoneticPr fontId="4" type="noConversion"/>
  </si>
  <si>
    <t xml:space="preserve"> 경    유</t>
    <phoneticPr fontId="26" type="noConversion"/>
  </si>
  <si>
    <t>Barge 작동</t>
    <phoneticPr fontId="26" type="noConversion"/>
  </si>
  <si>
    <t>ℓ</t>
  </si>
  <si>
    <t xml:space="preserve"> 잡    품</t>
    <phoneticPr fontId="26" type="noConversion"/>
  </si>
  <si>
    <t>경유의</t>
    <phoneticPr fontId="26" type="noConversion"/>
  </si>
  <si>
    <t xml:space="preserve"> 경    유</t>
    <phoneticPr fontId="26" type="noConversion"/>
  </si>
  <si>
    <t>예선운전</t>
    <phoneticPr fontId="26" type="noConversion"/>
  </si>
  <si>
    <t xml:space="preserve"> 잡    품</t>
    <phoneticPr fontId="26" type="noConversion"/>
  </si>
  <si>
    <t>경유의</t>
    <phoneticPr fontId="26" type="noConversion"/>
  </si>
  <si>
    <t xml:space="preserve"> 운    송</t>
    <phoneticPr fontId="26" type="noConversion"/>
  </si>
  <si>
    <t>화물 4.5 ton/2일</t>
    <phoneticPr fontId="26" type="noConversion"/>
  </si>
  <si>
    <t>회</t>
    <phoneticPr fontId="4" type="noConversion"/>
  </si>
  <si>
    <t xml:space="preserve"> 크 레 인(타이어)</t>
    <phoneticPr fontId="26" type="noConversion"/>
  </si>
  <si>
    <t xml:space="preserve"> 70 ton/2일</t>
    <phoneticPr fontId="26" type="noConversion"/>
  </si>
  <si>
    <t>시간</t>
  </si>
  <si>
    <t xml:space="preserve"> 지 게 차</t>
    <phoneticPr fontId="26" type="noConversion"/>
  </si>
  <si>
    <t>5 ton/4일</t>
    <phoneticPr fontId="26" type="noConversion"/>
  </si>
  <si>
    <t>시간</t>
    <phoneticPr fontId="4" type="noConversion"/>
  </si>
  <si>
    <t xml:space="preserve"> 제 27 호표 : 예인선 임대비(1일)</t>
    <phoneticPr fontId="35" type="noConversion"/>
  </si>
  <si>
    <t xml:space="preserve"> 양 묘 선(SD)</t>
    <phoneticPr fontId="26" type="noConversion"/>
  </si>
  <si>
    <t>44.8kw</t>
    <phoneticPr fontId="26" type="noConversion"/>
  </si>
  <si>
    <t>시간</t>
    <phoneticPr fontId="4" type="noConversion"/>
  </si>
  <si>
    <t>해당하는 발주처 번호 입력</t>
    <phoneticPr fontId="4" type="noConversion"/>
  </si>
  <si>
    <t xml:space="preserve"> 제 28 호표 : 실내시험(토질시험, 1회당)</t>
    <phoneticPr fontId="26" type="noConversion"/>
  </si>
  <si>
    <t>2015년도</t>
    <phoneticPr fontId="4" type="noConversion"/>
  </si>
  <si>
    <t>-16년 수정 전으로 15년 반영</t>
    <phoneticPr fontId="26" type="noConversion"/>
  </si>
  <si>
    <t xml:space="preserve"> 함수량</t>
    <phoneticPr fontId="34" type="noConversion"/>
  </si>
  <si>
    <t>KS F 2306</t>
    <phoneticPr fontId="34" type="noConversion"/>
  </si>
  <si>
    <t>회</t>
    <phoneticPr fontId="17" type="noConversion"/>
  </si>
  <si>
    <t xml:space="preserve"> 비중</t>
    <phoneticPr fontId="17" type="noConversion"/>
  </si>
  <si>
    <t>KS F 2308</t>
    <phoneticPr fontId="34" type="noConversion"/>
  </si>
  <si>
    <t>건설공사 품질시험 수수료(경기도)</t>
    <phoneticPr fontId="26" type="noConversion"/>
  </si>
  <si>
    <t>건설공사 품질시험 수수료(충청남도)</t>
    <phoneticPr fontId="26" type="noConversion"/>
  </si>
  <si>
    <t>지방국도관리청</t>
    <phoneticPr fontId="26" type="noConversion"/>
  </si>
  <si>
    <t xml:space="preserve"> 액성한계</t>
    <phoneticPr fontId="17" type="noConversion"/>
  </si>
  <si>
    <t>KS F 2303</t>
    <phoneticPr fontId="34" type="noConversion"/>
  </si>
  <si>
    <t xml:space="preserve"> 소성한계</t>
    <phoneticPr fontId="17" type="noConversion"/>
  </si>
  <si>
    <t xml:space="preserve"> 투수시험</t>
    <phoneticPr fontId="17" type="noConversion"/>
  </si>
  <si>
    <t>KS F 2322</t>
    <phoneticPr fontId="34" type="noConversion"/>
  </si>
  <si>
    <t xml:space="preserve"> 200번체통과량</t>
    <phoneticPr fontId="17" type="noConversion"/>
  </si>
  <si>
    <t>KS F 2309</t>
    <phoneticPr fontId="34" type="noConversion"/>
  </si>
  <si>
    <t xml:space="preserve"> 입도시험</t>
    <phoneticPr fontId="17" type="noConversion"/>
  </si>
  <si>
    <t>KS F 2302</t>
    <phoneticPr fontId="34" type="noConversion"/>
  </si>
  <si>
    <t xml:space="preserve"> 흙의 역학시험</t>
    <phoneticPr fontId="17" type="noConversion"/>
  </si>
  <si>
    <t>KS F 2312</t>
    <phoneticPr fontId="34" type="noConversion"/>
  </si>
  <si>
    <t>KS F 2320</t>
    <phoneticPr fontId="34" type="noConversion"/>
  </si>
  <si>
    <t xml:space="preserve">  일축압축시험</t>
  </si>
  <si>
    <t>KS F 2314</t>
  </si>
  <si>
    <t>회</t>
  </si>
  <si>
    <t xml:space="preserve">  삼축압축시험(UU)</t>
    <phoneticPr fontId="26" type="noConversion"/>
  </si>
  <si>
    <t>KS F 2346</t>
  </si>
  <si>
    <t xml:space="preserve">  압밀시험</t>
  </si>
  <si>
    <t>KS F 2316</t>
  </si>
  <si>
    <t>㈜한국건설재료시험연구소×1.2</t>
    <phoneticPr fontId="26" type="noConversion"/>
  </si>
  <si>
    <t xml:space="preserve"> 제 29 호표 : 실내시험(암석시험, 1회당)                                                                                                ㈜한국건설재료시험연구소</t>
    <phoneticPr fontId="26" type="noConversion"/>
  </si>
  <si>
    <t xml:space="preserve"> 비중 및 흡수율</t>
    <phoneticPr fontId="34" type="noConversion"/>
  </si>
  <si>
    <t xml:space="preserve"> 탄성파속도측정</t>
    <phoneticPr fontId="34" type="noConversion"/>
  </si>
  <si>
    <t>회</t>
    <phoneticPr fontId="17" type="noConversion"/>
  </si>
  <si>
    <t>회</t>
    <phoneticPr fontId="17" type="noConversion"/>
  </si>
  <si>
    <t>㈜한국건설재료시험연구소×1.2</t>
    <phoneticPr fontId="26" type="noConversion"/>
  </si>
  <si>
    <t xml:space="preserve"> 일축압축강도</t>
    <phoneticPr fontId="34" type="noConversion"/>
  </si>
  <si>
    <t>코아시료</t>
    <phoneticPr fontId="17" type="noConversion"/>
  </si>
  <si>
    <t>회</t>
    <phoneticPr fontId="17" type="noConversion"/>
  </si>
  <si>
    <t>㈜한국건설재료시험연구소×1.2</t>
    <phoneticPr fontId="26" type="noConversion"/>
  </si>
  <si>
    <t xml:space="preserve"> 간접인장시험</t>
    <phoneticPr fontId="34" type="noConversion"/>
  </si>
  <si>
    <t>코아시료</t>
    <phoneticPr fontId="17" type="noConversion"/>
  </si>
  <si>
    <t>회</t>
    <phoneticPr fontId="17" type="noConversion"/>
  </si>
  <si>
    <t>㈜한국건설재료시험연구소×1.2</t>
    <phoneticPr fontId="26" type="noConversion"/>
  </si>
  <si>
    <t xml:space="preserve"> 삼축압축시험</t>
    <phoneticPr fontId="34" type="noConversion"/>
  </si>
  <si>
    <t>코아시료</t>
    <phoneticPr fontId="17" type="noConversion"/>
  </si>
  <si>
    <t>회</t>
    <phoneticPr fontId="17" type="noConversion"/>
  </si>
  <si>
    <t>기본료+시편제작비+강도</t>
    <phoneticPr fontId="26" type="noConversion"/>
  </si>
  <si>
    <t xml:space="preserve"> 절리면전단시험</t>
    <phoneticPr fontId="34" type="noConversion"/>
  </si>
  <si>
    <t>시편제작비+강도</t>
    <phoneticPr fontId="26" type="noConversion"/>
  </si>
  <si>
    <t xml:space="preserve"> 암유용성 시험</t>
    <phoneticPr fontId="34" type="noConversion"/>
  </si>
  <si>
    <t xml:space="preserve"> 마모시험</t>
    <phoneticPr fontId="34" type="noConversion"/>
  </si>
  <si>
    <t xml:space="preserve"> 안정성시험</t>
    <phoneticPr fontId="34" type="noConversion"/>
  </si>
  <si>
    <t>건자재시험연구원단가×1.2</t>
  </si>
  <si>
    <t>기본료+강도</t>
    <phoneticPr fontId="26" type="noConversion"/>
  </si>
  <si>
    <t xml:space="preserve"> 시편제작비</t>
    <phoneticPr fontId="34" type="noConversion"/>
  </si>
  <si>
    <t>회</t>
    <phoneticPr fontId="17" type="noConversion"/>
  </si>
  <si>
    <t xml:space="preserve"> 제 30 호표 : 계획준비비 (소규모)</t>
    <phoneticPr fontId="35" type="noConversion"/>
  </si>
  <si>
    <t xml:space="preserve"> 기술사</t>
    <phoneticPr fontId="26" type="noConversion"/>
  </si>
  <si>
    <t>지반조사표준품셈 47p</t>
  </si>
  <si>
    <t xml:space="preserve"> 특급기술자</t>
    <phoneticPr fontId="26" type="noConversion"/>
  </si>
  <si>
    <t>5공이내</t>
  </si>
  <si>
    <t>6~15공</t>
  </si>
  <si>
    <t>16공이상</t>
  </si>
  <si>
    <t xml:space="preserve"> 고급기술자</t>
    <phoneticPr fontId="35" type="noConversion"/>
  </si>
  <si>
    <t>부지</t>
  </si>
  <si>
    <t>소규모</t>
  </si>
  <si>
    <t>중규모</t>
  </si>
  <si>
    <t>대규모</t>
  </si>
  <si>
    <t xml:space="preserve"> 중급기술자</t>
    <phoneticPr fontId="35" type="noConversion"/>
  </si>
  <si>
    <t>기술사</t>
  </si>
  <si>
    <t>0.0</t>
  </si>
  <si>
    <t xml:space="preserve"> 초급기술자</t>
    <phoneticPr fontId="26" type="noConversion"/>
  </si>
  <si>
    <t>특급</t>
  </si>
  <si>
    <t>고급</t>
  </si>
  <si>
    <t>중급</t>
  </si>
  <si>
    <t xml:space="preserve"> 제 31 호표 : 현장답사비 (소규모)</t>
    <phoneticPr fontId="35" type="noConversion"/>
  </si>
  <si>
    <t>초급</t>
  </si>
  <si>
    <t xml:space="preserve"> 특급기술자</t>
    <phoneticPr fontId="26" type="noConversion"/>
  </si>
  <si>
    <t xml:space="preserve"> 고급기술자</t>
    <phoneticPr fontId="35" type="noConversion"/>
  </si>
  <si>
    <t>지반조사표준품셈 48p</t>
  </si>
  <si>
    <t xml:space="preserve"> 중급기술자</t>
    <phoneticPr fontId="26" type="noConversion"/>
  </si>
  <si>
    <t>세목</t>
    <phoneticPr fontId="26" type="noConversion"/>
  </si>
  <si>
    <t xml:space="preserve"> 제 32 호표 : 보고서작성비 (5등급,건당)</t>
    <phoneticPr fontId="35" type="noConversion"/>
  </si>
  <si>
    <t>지반조사표준품셈 50p</t>
  </si>
  <si>
    <t xml:space="preserve"> 기술사</t>
    <phoneticPr fontId="35" type="noConversion"/>
  </si>
  <si>
    <t>복합소규모</t>
  </si>
  <si>
    <t>소규모정밀</t>
  </si>
  <si>
    <t xml:space="preserve"> 특급기술자</t>
    <phoneticPr fontId="26" type="noConversion"/>
  </si>
  <si>
    <t>급별</t>
  </si>
  <si>
    <t xml:space="preserve"> 고급기술자</t>
    <phoneticPr fontId="26" type="noConversion"/>
  </si>
  <si>
    <t xml:space="preserve"> 기술사</t>
  </si>
  <si>
    <t xml:space="preserve"> 중급기술자</t>
    <phoneticPr fontId="26" type="noConversion"/>
  </si>
  <si>
    <t xml:space="preserve"> 특급기술자</t>
  </si>
  <si>
    <t xml:space="preserve"> 고급기술자</t>
  </si>
  <si>
    <t xml:space="preserve"> 제 33 호표 : 보고서 인쇄 및 제본</t>
    <phoneticPr fontId="35" type="noConversion"/>
  </si>
  <si>
    <t>식</t>
  </si>
  <si>
    <t xml:space="preserve"> 공판인쇄</t>
    <phoneticPr fontId="26" type="noConversion"/>
  </si>
  <si>
    <t>매</t>
    <phoneticPr fontId="35" type="noConversion"/>
  </si>
  <si>
    <t>비고</t>
    <phoneticPr fontId="4" type="noConversion"/>
  </si>
  <si>
    <t>조사대상</t>
    <phoneticPr fontId="4" type="noConversion"/>
  </si>
  <si>
    <t>배치간격</t>
    <phoneticPr fontId="4" type="noConversion"/>
  </si>
  <si>
    <t xml:space="preserve">    1. 시추조사 (10m기준)</t>
    <phoneticPr fontId="17" type="noConversion"/>
  </si>
  <si>
    <t>NX</t>
    <phoneticPr fontId="17" type="noConversion"/>
  </si>
  <si>
    <t>공당</t>
    <phoneticPr fontId="4" type="noConversion"/>
  </si>
  <si>
    <t>공</t>
    <phoneticPr fontId="17" type="noConversion"/>
  </si>
  <si>
    <t>단지조성, 매립지,
공항 등 광역부지</t>
    <phoneticPr fontId="4" type="noConversion"/>
  </si>
  <si>
    <t>- 깎기 : 100~200m 간격</t>
    <phoneticPr fontId="4" type="noConversion"/>
  </si>
  <si>
    <t>- 연약지반쌓기 : 200~300m 간격</t>
    <phoneticPr fontId="4" type="noConversion"/>
  </si>
  <si>
    <t>대절토, 대형단면 등과 같이 횡단방향의 지층구성 파악이 필요한 경우 횡방향 보링을 실시함</t>
    <phoneticPr fontId="4" type="noConversion"/>
  </si>
  <si>
    <t xml:space="preserve">          점토(1m/공당)</t>
    <phoneticPr fontId="17" type="noConversion"/>
  </si>
  <si>
    <t>- 호안, 방파제등 : 100 간격</t>
    <phoneticPr fontId="4" type="noConversion"/>
  </si>
  <si>
    <t>- 구조물 : 해당구조물 배치기준에 따름</t>
    <phoneticPr fontId="4" type="noConversion"/>
  </si>
  <si>
    <r>
      <t xml:space="preserve">          모래(6m/공당)</t>
    </r>
    <r>
      <rPr>
        <b/>
        <sz val="12"/>
        <rFont val="바탕체"/>
        <family val="1"/>
        <charset val="129"/>
      </rPr>
      <t/>
    </r>
    <phoneticPr fontId="17" type="noConversion"/>
  </si>
  <si>
    <t>NX</t>
    <phoneticPr fontId="17" type="noConversion"/>
  </si>
  <si>
    <t>m</t>
    <phoneticPr fontId="17" type="noConversion"/>
  </si>
  <si>
    <t>지하철</t>
    <phoneticPr fontId="4" type="noConversion"/>
  </si>
  <si>
    <t>- 개착구간 : 100m 간격</t>
    <phoneticPr fontId="4" type="noConversion"/>
  </si>
  <si>
    <t>- 터널구간 : 50~100m 간격</t>
    <phoneticPr fontId="4" type="noConversion"/>
  </si>
  <si>
    <t>상동</t>
    <phoneticPr fontId="4" type="noConversion"/>
  </si>
  <si>
    <t xml:space="preserve">          자갈(2m/공당)</t>
    <phoneticPr fontId="17" type="noConversion"/>
  </si>
  <si>
    <t>NX</t>
    <phoneticPr fontId="17" type="noConversion"/>
  </si>
  <si>
    <t>m</t>
    <phoneticPr fontId="17" type="noConversion"/>
  </si>
  <si>
    <t>- 고가, 교량 등 : 교대 및 교각에 1개소씩</t>
    <phoneticPr fontId="4" type="noConversion"/>
  </si>
  <si>
    <r>
      <t xml:space="preserve">          풍화암(3m/공당)</t>
    </r>
    <r>
      <rPr>
        <b/>
        <sz val="12"/>
        <rFont val="바탕체"/>
        <family val="1"/>
        <charset val="129"/>
      </rPr>
      <t/>
    </r>
    <phoneticPr fontId="17" type="noConversion"/>
  </si>
  <si>
    <t>NX</t>
    <phoneticPr fontId="17" type="noConversion"/>
  </si>
  <si>
    <t>m</t>
    <phoneticPr fontId="17" type="noConversion"/>
  </si>
  <si>
    <t>고속전철, 도로</t>
    <phoneticPr fontId="4" type="noConversion"/>
  </si>
  <si>
    <t>- 깎기 : 깎기고 20m 이상에 대해 150~200m 간격</t>
    <phoneticPr fontId="4" type="noConversion"/>
  </si>
  <si>
    <t>상동</t>
    <phoneticPr fontId="4" type="noConversion"/>
  </si>
  <si>
    <r>
      <t xml:space="preserve">          연암(3m/공당)</t>
    </r>
    <r>
      <rPr>
        <b/>
        <sz val="12"/>
        <rFont val="바탕체"/>
        <family val="1"/>
        <charset val="129"/>
      </rPr>
      <t/>
    </r>
    <phoneticPr fontId="17" type="noConversion"/>
  </si>
  <si>
    <t>- 연약지반쌓기 : 100~200m 간격</t>
    <phoneticPr fontId="4" type="noConversion"/>
  </si>
  <si>
    <t>- 교량 : 교대 및 교각에 1개소씩</t>
    <phoneticPr fontId="4" type="noConversion"/>
  </si>
  <si>
    <r>
      <t xml:space="preserve">          보통암(0m/공당)</t>
    </r>
    <r>
      <rPr>
        <b/>
        <sz val="12"/>
        <rFont val="바탕체"/>
        <family val="1"/>
        <charset val="129"/>
      </rPr>
      <t/>
    </r>
    <phoneticPr fontId="4" type="noConversion"/>
  </si>
  <si>
    <t>건축물, 정차장, 하수처리장 등</t>
    <phoneticPr fontId="4" type="noConversion"/>
  </si>
  <si>
    <t>- 사방 30~50m 간격, 최소한 2~3개소</t>
    <phoneticPr fontId="4" type="noConversion"/>
  </si>
  <si>
    <t>-</t>
    <phoneticPr fontId="4" type="noConversion"/>
  </si>
  <si>
    <r>
      <t xml:space="preserve">          경암(0m/공당)</t>
    </r>
    <r>
      <rPr>
        <b/>
        <sz val="12"/>
        <rFont val="바탕체"/>
        <family val="1"/>
        <charset val="129"/>
      </rPr>
      <t/>
    </r>
    <phoneticPr fontId="4" type="noConversion"/>
  </si>
  <si>
    <t>NX</t>
    <phoneticPr fontId="17" type="noConversion"/>
  </si>
  <si>
    <t>m</t>
    <phoneticPr fontId="17" type="noConversion"/>
  </si>
  <si>
    <t>- 기준(구조물기초설계기준 해설, 2009,p80)</t>
    <phoneticPr fontId="4" type="noConversion"/>
  </si>
  <si>
    <t xml:space="preserve">    2. 원위치시험</t>
    <phoneticPr fontId="17" type="noConversion"/>
  </si>
  <si>
    <t>구조물구간</t>
    <phoneticPr fontId="4" type="noConversion"/>
  </si>
  <si>
    <t xml:space="preserve">          표준관입시험</t>
    <phoneticPr fontId="17" type="noConversion"/>
  </si>
  <si>
    <t>회</t>
    <phoneticPr fontId="17" type="noConversion"/>
  </si>
  <si>
    <t>1m 간격(풍화암층까지)</t>
    <phoneticPr fontId="4" type="noConversion"/>
  </si>
  <si>
    <t>깎기구간</t>
    <phoneticPr fontId="4" type="noConversion"/>
  </si>
  <si>
    <t xml:space="preserve">          자연시료채취</t>
    <phoneticPr fontId="17" type="noConversion"/>
  </si>
  <si>
    <t>회</t>
    <phoneticPr fontId="4" type="noConversion"/>
  </si>
  <si>
    <t>연약지반 출현시</t>
  </si>
  <si>
    <t xml:space="preserve">          핸드오거보링</t>
    <phoneticPr fontId="17" type="noConversion"/>
  </si>
  <si>
    <t xml:space="preserve">          현장투수시험</t>
    <phoneticPr fontId="17" type="noConversion"/>
  </si>
  <si>
    <t>비탈면 구간</t>
    <phoneticPr fontId="4" type="noConversion"/>
  </si>
  <si>
    <t xml:space="preserve">          공내수압시험</t>
    <phoneticPr fontId="17" type="noConversion"/>
  </si>
  <si>
    <t xml:space="preserve">          공내재하시험</t>
    <phoneticPr fontId="17" type="noConversion"/>
  </si>
  <si>
    <t xml:space="preserve">          하향식탄성파탐사</t>
    <phoneticPr fontId="17" type="noConversion"/>
  </si>
  <si>
    <t>내진설계 필요시</t>
    <phoneticPr fontId="4" type="noConversion"/>
  </si>
  <si>
    <r>
      <t xml:space="preserve">    3. 시험굴조사</t>
    </r>
    <r>
      <rPr>
        <sz val="10"/>
        <rFont val="MS Sans Serif"/>
        <family val="2"/>
      </rPr>
      <t/>
    </r>
    <phoneticPr fontId="17" type="noConversion"/>
  </si>
  <si>
    <t xml:space="preserve">          시험굴시료채취</t>
    <phoneticPr fontId="17" type="noConversion"/>
  </si>
  <si>
    <t>개소</t>
    <phoneticPr fontId="17" type="noConversion"/>
  </si>
  <si>
    <t>포장관련 최소 3개소</t>
    <phoneticPr fontId="4" type="noConversion"/>
  </si>
  <si>
    <t xml:space="preserve">          현장들밀도시험</t>
    <phoneticPr fontId="17" type="noConversion"/>
  </si>
  <si>
    <t xml:space="preserve">    4. 지표지질조사</t>
    <phoneticPr fontId="17" type="noConversion"/>
  </si>
  <si>
    <r>
      <t>km</t>
    </r>
    <r>
      <rPr>
        <vertAlign val="superscript"/>
        <sz val="10"/>
        <rFont val="돋움"/>
        <family val="3"/>
        <charset val="129"/>
      </rPr>
      <t>2</t>
    </r>
    <phoneticPr fontId="17" type="noConversion"/>
  </si>
  <si>
    <t>지구별 1k㎡</t>
    <phoneticPr fontId="4" type="noConversion"/>
  </si>
  <si>
    <t xml:space="preserve">    5. 물리탐사</t>
    <phoneticPr fontId="17" type="noConversion"/>
  </si>
  <si>
    <t xml:space="preserve">          탄성파탐사</t>
    <phoneticPr fontId="17" type="noConversion"/>
  </si>
  <si>
    <t>km</t>
    <phoneticPr fontId="17" type="noConversion"/>
  </si>
  <si>
    <t>지구별 0.5km(2개지구)</t>
    <phoneticPr fontId="4" type="noConversion"/>
  </si>
  <si>
    <t>- 터널 및 시추조사 불가능시 고려하시오.</t>
    <phoneticPr fontId="4" type="noConversion"/>
  </si>
  <si>
    <t xml:space="preserve">          전기비저항탐사</t>
    <phoneticPr fontId="17" type="noConversion"/>
  </si>
  <si>
    <t>-</t>
    <phoneticPr fontId="4" type="noConversion"/>
  </si>
  <si>
    <t xml:space="preserve">    6. 부대공</t>
    <phoneticPr fontId="17" type="noConversion"/>
  </si>
  <si>
    <t xml:space="preserve">      6-1 육상</t>
    <phoneticPr fontId="17" type="noConversion"/>
  </si>
  <si>
    <t xml:space="preserve">          기계기구 소운반</t>
    <phoneticPr fontId="17" type="noConversion"/>
  </si>
  <si>
    <t>공</t>
    <phoneticPr fontId="17" type="noConversion"/>
  </si>
  <si>
    <t xml:space="preserve">          기계기구 설치비</t>
    <phoneticPr fontId="17" type="noConversion"/>
  </si>
  <si>
    <t>공</t>
    <phoneticPr fontId="17" type="noConversion"/>
  </si>
  <si>
    <t xml:space="preserve">          급수비</t>
    <phoneticPr fontId="17" type="noConversion"/>
  </si>
  <si>
    <t>공</t>
    <phoneticPr fontId="17" type="noConversion"/>
  </si>
  <si>
    <t xml:space="preserve">          시료상자</t>
    <phoneticPr fontId="17" type="noConversion"/>
  </si>
  <si>
    <t>개</t>
    <phoneticPr fontId="17" type="noConversion"/>
  </si>
  <si>
    <t>3공마다 1개 반영</t>
    <phoneticPr fontId="4" type="noConversion"/>
  </si>
  <si>
    <t xml:space="preserve">          시추공폐공비</t>
    <phoneticPr fontId="17" type="noConversion"/>
  </si>
  <si>
    <t>번호선택</t>
    <phoneticPr fontId="4" type="noConversion"/>
  </si>
  <si>
    <t xml:space="preserve">      6-2 수상</t>
    <phoneticPr fontId="17" type="noConversion"/>
  </si>
  <si>
    <t xml:space="preserve">          Float Barge 조립 및 해체</t>
    <phoneticPr fontId="17" type="noConversion"/>
  </si>
  <si>
    <t>회</t>
    <phoneticPr fontId="4" type="noConversion"/>
  </si>
  <si>
    <t xml:space="preserve">          Float Barge 이동설치 및 철수</t>
    <phoneticPr fontId="17" type="noConversion"/>
  </si>
  <si>
    <t xml:space="preserve">          예인선 임대비</t>
    <phoneticPr fontId="17" type="noConversion"/>
  </si>
  <si>
    <t>일</t>
    <phoneticPr fontId="4" type="noConversion"/>
  </si>
  <si>
    <t xml:space="preserve">    7. 실내 시험비</t>
    <phoneticPr fontId="17" type="noConversion"/>
  </si>
  <si>
    <t xml:space="preserve">      7-1 토질시험</t>
    <phoneticPr fontId="17" type="noConversion"/>
  </si>
  <si>
    <t xml:space="preserve">          함 수 량</t>
    <phoneticPr fontId="17" type="noConversion"/>
  </si>
  <si>
    <t>공당1회+시험굴시료+자연시료</t>
    <phoneticPr fontId="4" type="noConversion"/>
  </si>
  <si>
    <t xml:space="preserve">          비     중</t>
    <phoneticPr fontId="17" type="noConversion"/>
  </si>
  <si>
    <t>"</t>
    <phoneticPr fontId="4" type="noConversion"/>
  </si>
  <si>
    <t xml:space="preserve">          액성한계</t>
    <phoneticPr fontId="17" type="noConversion"/>
  </si>
  <si>
    <t>회</t>
    <phoneticPr fontId="17" type="noConversion"/>
  </si>
  <si>
    <t>"</t>
    <phoneticPr fontId="4" type="noConversion"/>
  </si>
  <si>
    <t xml:space="preserve">          소성한계</t>
    <phoneticPr fontId="17" type="noConversion"/>
  </si>
  <si>
    <t>회</t>
    <phoneticPr fontId="17" type="noConversion"/>
  </si>
  <si>
    <t>"</t>
    <phoneticPr fontId="4" type="noConversion"/>
  </si>
  <si>
    <t xml:space="preserve">          입     도</t>
    <phoneticPr fontId="17" type="noConversion"/>
  </si>
  <si>
    <t>"</t>
    <phoneticPr fontId="4" type="noConversion"/>
  </si>
  <si>
    <t xml:space="preserve">          #200 통과량</t>
    <phoneticPr fontId="17" type="noConversion"/>
  </si>
  <si>
    <t>"</t>
    <phoneticPr fontId="4" type="noConversion"/>
  </si>
  <si>
    <t xml:space="preserve">          다짐시험</t>
    <phoneticPr fontId="17" type="noConversion"/>
  </si>
  <si>
    <t>TP시료</t>
    <phoneticPr fontId="4" type="noConversion"/>
  </si>
  <si>
    <t xml:space="preserve">          실내C.B.R시험</t>
    <phoneticPr fontId="17" type="noConversion"/>
  </si>
  <si>
    <t>"</t>
    <phoneticPr fontId="4" type="noConversion"/>
  </si>
  <si>
    <t xml:space="preserve">          일축압축시험</t>
    <phoneticPr fontId="17" type="noConversion"/>
  </si>
  <si>
    <t>자연시료</t>
    <phoneticPr fontId="4" type="noConversion"/>
  </si>
  <si>
    <t xml:space="preserve">          삼축압축시험</t>
    <phoneticPr fontId="17" type="noConversion"/>
  </si>
  <si>
    <t>회</t>
    <phoneticPr fontId="17" type="noConversion"/>
  </si>
  <si>
    <t xml:space="preserve">          압밀시험</t>
    <phoneticPr fontId="17" type="noConversion"/>
  </si>
  <si>
    <t>"</t>
    <phoneticPr fontId="4" type="noConversion"/>
  </si>
  <si>
    <t xml:space="preserve">      7-2 암석시험</t>
    <phoneticPr fontId="17" type="noConversion"/>
  </si>
  <si>
    <t>구조물 조사시 고려하시오</t>
    <phoneticPr fontId="4" type="noConversion"/>
  </si>
  <si>
    <t xml:space="preserve">          비중 및 흡수율</t>
    <phoneticPr fontId="17" type="noConversion"/>
  </si>
  <si>
    <t>회</t>
    <phoneticPr fontId="17" type="noConversion"/>
  </si>
  <si>
    <t>-</t>
    <phoneticPr fontId="4" type="noConversion"/>
  </si>
  <si>
    <t xml:space="preserve">          탄성파속도측정</t>
    <phoneticPr fontId="17" type="noConversion"/>
  </si>
  <si>
    <t>-</t>
    <phoneticPr fontId="4" type="noConversion"/>
  </si>
  <si>
    <t xml:space="preserve">          탄성계수</t>
    <phoneticPr fontId="17" type="noConversion"/>
  </si>
  <si>
    <t>회</t>
    <phoneticPr fontId="17" type="noConversion"/>
  </si>
  <si>
    <t xml:space="preserve">          포아송비</t>
    <phoneticPr fontId="17" type="noConversion"/>
  </si>
  <si>
    <t>-</t>
    <phoneticPr fontId="4" type="noConversion"/>
  </si>
  <si>
    <t xml:space="preserve">          간접인장시험</t>
    <phoneticPr fontId="17" type="noConversion"/>
  </si>
  <si>
    <t xml:space="preserve">          일축압축시험</t>
    <phoneticPr fontId="17" type="noConversion"/>
  </si>
  <si>
    <t>구조물구간 1회</t>
    <phoneticPr fontId="4" type="noConversion"/>
  </si>
  <si>
    <t xml:space="preserve">          삼축압축시험</t>
    <phoneticPr fontId="17" type="noConversion"/>
  </si>
  <si>
    <t xml:space="preserve">          절리면전단시험</t>
    <phoneticPr fontId="17" type="noConversion"/>
  </si>
  <si>
    <t>본선암 유용시 고려하시오</t>
    <phoneticPr fontId="4" type="noConversion"/>
  </si>
  <si>
    <t xml:space="preserve">          비중 및 흡수율</t>
    <phoneticPr fontId="17" type="noConversion"/>
  </si>
  <si>
    <t>지구별1회(2개지구)</t>
    <phoneticPr fontId="4" type="noConversion"/>
  </si>
  <si>
    <t xml:space="preserve">          마모시험</t>
    <phoneticPr fontId="17" type="noConversion"/>
  </si>
  <si>
    <t>지구별1회(2개지구)</t>
    <phoneticPr fontId="4" type="noConversion"/>
  </si>
  <si>
    <t xml:space="preserve">          안정성시험</t>
    <phoneticPr fontId="17" type="noConversion"/>
  </si>
  <si>
    <t>지구별1회(2개지구)</t>
    <phoneticPr fontId="4" type="noConversion"/>
  </si>
  <si>
    <t xml:space="preserve">          시편제작</t>
    <phoneticPr fontId="17" type="noConversion"/>
  </si>
  <si>
    <t>회</t>
    <phoneticPr fontId="4" type="noConversion"/>
  </si>
  <si>
    <t>지구별1회(2개지구)</t>
    <phoneticPr fontId="4" type="noConversion"/>
  </si>
  <si>
    <t>1$</t>
    <phoneticPr fontId="4" type="noConversion"/>
  </si>
  <si>
    <t>16년01월27일(조달청 공지 참조)</t>
    <phoneticPr fontId="17" type="noConversion"/>
  </si>
  <si>
    <t>관련항목</t>
    <phoneticPr fontId="26" type="noConversion"/>
  </si>
  <si>
    <t>자   재   명</t>
    <phoneticPr fontId="26" type="noConversion"/>
  </si>
  <si>
    <t>품종 및 규격</t>
    <phoneticPr fontId="26" type="noConversion"/>
  </si>
  <si>
    <t>조  사  단  가</t>
    <phoneticPr fontId="26" type="noConversion"/>
  </si>
  <si>
    <t>비 고</t>
    <phoneticPr fontId="26" type="noConversion"/>
  </si>
  <si>
    <t>단  가</t>
    <phoneticPr fontId="26" type="noConversion"/>
  </si>
  <si>
    <t>출처</t>
    <phoneticPr fontId="26" type="noConversion"/>
  </si>
  <si>
    <t>유류</t>
    <phoneticPr fontId="4" type="noConversion"/>
  </si>
  <si>
    <t>휘발유</t>
  </si>
  <si>
    <t>L</t>
    <phoneticPr fontId="4" type="noConversion"/>
  </si>
  <si>
    <t>물가정보 II권 p894</t>
    <phoneticPr fontId="17" type="noConversion"/>
  </si>
  <si>
    <t>경유</t>
  </si>
  <si>
    <t>엔진유</t>
  </si>
  <si>
    <t>화물차,중장비,디젤차량용(1L)</t>
    <phoneticPr fontId="4" type="noConversion"/>
  </si>
  <si>
    <t>물가정보 II권 p899</t>
    <phoneticPr fontId="17" type="noConversion"/>
  </si>
  <si>
    <t>시추</t>
    <phoneticPr fontId="4" type="noConversion"/>
  </si>
  <si>
    <t>싱글코아바렐</t>
    <phoneticPr fontId="4" type="noConversion"/>
  </si>
  <si>
    <t>BX, 1.0m</t>
    <phoneticPr fontId="17" type="noConversion"/>
  </si>
  <si>
    <t>물가정보 I권 p613</t>
    <phoneticPr fontId="17" type="noConversion"/>
  </si>
  <si>
    <t>NX, 1.0m</t>
    <phoneticPr fontId="17" type="noConversion"/>
  </si>
  <si>
    <t>Metal Crown Bit</t>
  </si>
  <si>
    <t>BX(6~8)</t>
    <phoneticPr fontId="17" type="noConversion"/>
  </si>
  <si>
    <t>NX(6~10)</t>
    <phoneticPr fontId="17" type="noConversion"/>
  </si>
  <si>
    <t>Drive Pipe Head</t>
  </si>
  <si>
    <t>BX(BW)</t>
    <phoneticPr fontId="17" type="noConversion"/>
  </si>
  <si>
    <t>NX(NW)</t>
    <phoneticPr fontId="17" type="noConversion"/>
  </si>
  <si>
    <t>Drive Pipe Shoe</t>
  </si>
  <si>
    <t>Drive Pipe</t>
  </si>
  <si>
    <t>BX(1.5m)</t>
    <phoneticPr fontId="17" type="noConversion"/>
  </si>
  <si>
    <t>NX(1.5m)</t>
    <phoneticPr fontId="17" type="noConversion"/>
  </si>
  <si>
    <t>더블코아바렐</t>
    <phoneticPr fontId="4" type="noConversion"/>
  </si>
  <si>
    <t>물가자료 상 p1420</t>
    <phoneticPr fontId="17" type="noConversion"/>
  </si>
  <si>
    <t>Diamond Bit</t>
  </si>
  <si>
    <t>Metal Rimming Shell</t>
  </si>
  <si>
    <t>다이아몬드리밍셀</t>
    <phoneticPr fontId="17" type="noConversion"/>
  </si>
  <si>
    <t>Core Refuter</t>
  </si>
  <si>
    <t>NX</t>
  </si>
  <si>
    <t>표준관입시험</t>
    <phoneticPr fontId="4" type="noConversion"/>
  </si>
  <si>
    <t>SPT 샘풀러 Shoe</t>
    <phoneticPr fontId="17" type="noConversion"/>
  </si>
  <si>
    <t>Φ50.8MM</t>
  </si>
  <si>
    <t>SPT 샘플러</t>
    <phoneticPr fontId="17" type="noConversion"/>
  </si>
  <si>
    <t>시험굴조사</t>
    <phoneticPr fontId="4" type="noConversion"/>
  </si>
  <si>
    <t>PP 마대</t>
  </si>
  <si>
    <t>60kg, 800D, 65×95cm</t>
    <phoneticPr fontId="17" type="noConversion"/>
  </si>
  <si>
    <t>물가정보 II권 p971</t>
    <phoneticPr fontId="17" type="noConversion"/>
  </si>
  <si>
    <t>삽(원형삽)</t>
    <phoneticPr fontId="4" type="noConversion"/>
  </si>
  <si>
    <t>물가정보 I권 p538</t>
    <phoneticPr fontId="17" type="noConversion"/>
  </si>
  <si>
    <t>시료채취</t>
  </si>
  <si>
    <t>신월튜브</t>
  </si>
  <si>
    <t>황동관(63.5×750)</t>
  </si>
  <si>
    <t>핸드오거</t>
    <phoneticPr fontId="4" type="noConversion"/>
  </si>
  <si>
    <t>auger날(post hole형)</t>
    <phoneticPr fontId="4" type="noConversion"/>
  </si>
  <si>
    <t>흥진정밀</t>
    <phoneticPr fontId="17" type="noConversion"/>
  </si>
  <si>
    <t>업체확인가</t>
    <phoneticPr fontId="17" type="noConversion"/>
  </si>
  <si>
    <t>흥진정밀(토질시험) 확인가</t>
    <phoneticPr fontId="4" type="noConversion"/>
  </si>
  <si>
    <t>지표지질조사</t>
    <phoneticPr fontId="4" type="noConversion"/>
  </si>
  <si>
    <t>지질조사용구세트</t>
    <phoneticPr fontId="4" type="noConversion"/>
  </si>
  <si>
    <t>물가정보 II권 p930</t>
    <phoneticPr fontId="17" type="noConversion"/>
  </si>
  <si>
    <t>간승줄자</t>
    <phoneticPr fontId="4" type="noConversion"/>
  </si>
  <si>
    <t>100m×7mm</t>
    <phoneticPr fontId="17" type="noConversion"/>
  </si>
  <si>
    <t>물가정보 I권 p605</t>
    <phoneticPr fontId="17" type="noConversion"/>
  </si>
  <si>
    <t>기타</t>
    <phoneticPr fontId="17" type="noConversion"/>
  </si>
  <si>
    <t>판재</t>
    <phoneticPr fontId="4" type="noConversion"/>
  </si>
  <si>
    <t>외송(2.7x0.3)</t>
    <phoneticPr fontId="17" type="noConversion"/>
  </si>
  <si>
    <t>물가정보 I권 p163</t>
  </si>
  <si>
    <t>경첩</t>
    <phoneticPr fontId="4" type="noConversion"/>
  </si>
  <si>
    <t>스텐경첩</t>
    <phoneticPr fontId="17" type="noConversion"/>
  </si>
  <si>
    <t>물가자료 상 p602</t>
    <phoneticPr fontId="17" type="noConversion"/>
  </si>
  <si>
    <t>못</t>
    <phoneticPr fontId="4" type="noConversion"/>
  </si>
  <si>
    <t>일반용철못(N50), 1kg</t>
    <phoneticPr fontId="17" type="noConversion"/>
  </si>
  <si>
    <t>물가정보 I권 p104</t>
    <phoneticPr fontId="17" type="noConversion"/>
  </si>
  <si>
    <t>공병</t>
    <phoneticPr fontId="4" type="noConversion"/>
  </si>
  <si>
    <t>이전자료</t>
  </si>
  <si>
    <t>합 판</t>
    <phoneticPr fontId="4" type="noConversion"/>
  </si>
  <si>
    <t>보통(준내수4.8)</t>
    <phoneticPr fontId="17" type="noConversion"/>
  </si>
  <si>
    <t>물가정보 II권 p353</t>
    <phoneticPr fontId="17" type="noConversion"/>
  </si>
  <si>
    <t>시멘트</t>
    <phoneticPr fontId="4" type="noConversion"/>
  </si>
  <si>
    <t>보통포틀랜드시멘트,40kg</t>
    <phoneticPr fontId="17" type="noConversion"/>
  </si>
  <si>
    <t>물가정보 I권 p133</t>
    <phoneticPr fontId="17" type="noConversion"/>
  </si>
  <si>
    <t>모래</t>
    <phoneticPr fontId="4" type="noConversion"/>
  </si>
  <si>
    <t>일반수요자</t>
    <phoneticPr fontId="17" type="noConversion"/>
  </si>
  <si>
    <t>물가정보 I권 p131</t>
    <phoneticPr fontId="17" type="noConversion"/>
  </si>
  <si>
    <t>표지</t>
    <phoneticPr fontId="4" type="noConversion"/>
  </si>
  <si>
    <t>기본부수(50부)</t>
    <phoneticPr fontId="17" type="noConversion"/>
  </si>
  <si>
    <t>조달청 인쇄요금</t>
    <phoneticPr fontId="17" type="noConversion"/>
  </si>
  <si>
    <t>조달청 2005년 인쇄기준 요금</t>
    <phoneticPr fontId="4" type="noConversion"/>
  </si>
  <si>
    <t>경인쇄</t>
    <phoneticPr fontId="4" type="noConversion"/>
  </si>
  <si>
    <t>2011년 폐지됨</t>
    <phoneticPr fontId="4" type="noConversion"/>
  </si>
  <si>
    <t>탄성파탐사</t>
    <phoneticPr fontId="17" type="noConversion"/>
  </si>
  <si>
    <t>절연테이프</t>
    <phoneticPr fontId="17" type="noConversion"/>
  </si>
  <si>
    <t>19mm * 20m</t>
    <phoneticPr fontId="26" type="noConversion"/>
  </si>
  <si>
    <t>물가정보 I권 p788</t>
    <phoneticPr fontId="17" type="noConversion"/>
  </si>
  <si>
    <t>중계케이블</t>
    <phoneticPr fontId="26" type="noConversion"/>
  </si>
  <si>
    <t>200m * 2set</t>
    <phoneticPr fontId="26" type="noConversion"/>
  </si>
  <si>
    <t>ABEM 구입</t>
    <phoneticPr fontId="17" type="noConversion"/>
  </si>
  <si>
    <t>수진케이블</t>
    <phoneticPr fontId="17" type="noConversion"/>
  </si>
  <si>
    <t>200m set, 20km사용</t>
    <phoneticPr fontId="26" type="noConversion"/>
  </si>
  <si>
    <t>ABEM 구입</t>
    <phoneticPr fontId="17" type="noConversion"/>
  </si>
  <si>
    <t>전기비저항탐사</t>
    <phoneticPr fontId="17" type="noConversion"/>
  </si>
  <si>
    <t>전극소모</t>
    <phoneticPr fontId="26" type="noConversion"/>
  </si>
  <si>
    <t>전극봉,본</t>
    <phoneticPr fontId="26" type="noConversion"/>
  </si>
  <si>
    <t>업체확인</t>
    <phoneticPr fontId="17" type="noConversion"/>
  </si>
  <si>
    <t>지표케이블소모</t>
    <phoneticPr fontId="17" type="noConversion"/>
  </si>
  <si>
    <t>20km 사용,set</t>
    <phoneticPr fontId="26" type="noConversion"/>
  </si>
  <si>
    <t>수압시험</t>
    <phoneticPr fontId="17" type="noConversion"/>
  </si>
  <si>
    <t>패커 고무</t>
    <phoneticPr fontId="26" type="noConversion"/>
  </si>
  <si>
    <t>rubber, 개</t>
    <phoneticPr fontId="26" type="noConversion"/>
  </si>
  <si>
    <t>펌프 부품</t>
    <phoneticPr fontId="17" type="noConversion"/>
  </si>
  <si>
    <t>조</t>
    <phoneticPr fontId="26" type="noConversion"/>
  </si>
  <si>
    <t>mainfold부품</t>
    <phoneticPr fontId="26" type="noConversion"/>
  </si>
  <si>
    <t>주입 호스</t>
    <phoneticPr fontId="17" type="noConversion"/>
  </si>
  <si>
    <t>pi20 * 60m, m</t>
    <phoneticPr fontId="26" type="noConversion"/>
  </si>
  <si>
    <t>물가정보</t>
    <phoneticPr fontId="4" type="noConversion"/>
  </si>
  <si>
    <t>공재재하시험</t>
    <phoneticPr fontId="17" type="noConversion"/>
  </si>
  <si>
    <t>probe,membrane</t>
    <phoneticPr fontId="26" type="noConversion"/>
  </si>
  <si>
    <t>EL2</t>
    <phoneticPr fontId="26" type="noConversion"/>
  </si>
  <si>
    <t>OYO 구입</t>
    <phoneticPr fontId="17" type="noConversion"/>
  </si>
  <si>
    <t>로드</t>
    <phoneticPr fontId="17" type="noConversion"/>
  </si>
  <si>
    <t>AW*3m</t>
    <phoneticPr fontId="26" type="noConversion"/>
  </si>
  <si>
    <t>물가정보 I권 p613</t>
    <phoneticPr fontId="4" type="noConversion"/>
  </si>
  <si>
    <t>Float barge</t>
    <phoneticPr fontId="17" type="noConversion"/>
  </si>
  <si>
    <t>합      판</t>
    <phoneticPr fontId="17" type="noConversion"/>
  </si>
  <si>
    <t>4.8T*1220*2440, 매</t>
    <phoneticPr fontId="17" type="noConversion"/>
  </si>
  <si>
    <t>물가자료 상 p677</t>
    <phoneticPr fontId="17" type="noConversion"/>
  </si>
  <si>
    <t>스티로폼(토목용 블록)</t>
    <phoneticPr fontId="17" type="noConversion"/>
  </si>
  <si>
    <t>600T*900*1800</t>
    <phoneticPr fontId="17" type="noConversion"/>
  </si>
  <si>
    <t>물가자료 상 p668</t>
    <phoneticPr fontId="17" type="noConversion"/>
  </si>
  <si>
    <t>하향식탄성파탐사</t>
    <phoneticPr fontId="21" type="noConversion"/>
  </si>
  <si>
    <t>충전료</t>
    <phoneticPr fontId="21" type="noConversion"/>
  </si>
  <si>
    <t>1회/일</t>
    <phoneticPr fontId="21" type="noConversion"/>
  </si>
  <si>
    <t>임의산정</t>
    <phoneticPr fontId="21" type="noConversion"/>
  </si>
  <si>
    <t>절연테이프</t>
    <phoneticPr fontId="17" type="noConversion"/>
  </si>
  <si>
    <t>0.18mm×19mm×20m</t>
    <phoneticPr fontId="21" type="noConversion"/>
  </si>
  <si>
    <t>물가정보 I권 p788</t>
    <phoneticPr fontId="17" type="noConversion"/>
  </si>
  <si>
    <t>packer blade</t>
    <phoneticPr fontId="21" type="noConversion"/>
  </si>
  <si>
    <t>Rubber tube, 개</t>
    <phoneticPr fontId="21" type="noConversion"/>
  </si>
  <si>
    <t>구입-(US$ 8)</t>
    <phoneticPr fontId="21" type="noConversion"/>
  </si>
  <si>
    <t>OYO</t>
    <phoneticPr fontId="21" type="noConversion"/>
  </si>
  <si>
    <t>tigger</t>
    <phoneticPr fontId="21" type="noConversion"/>
  </si>
  <si>
    <t>hammer switch, 개</t>
    <phoneticPr fontId="21" type="noConversion"/>
  </si>
  <si>
    <t>구입-(US$ 120)</t>
    <phoneticPr fontId="21" type="noConversion"/>
  </si>
  <si>
    <t>tiggercable 소모</t>
    <phoneticPr fontId="21" type="noConversion"/>
  </si>
  <si>
    <t>VCT1.0㎟(30/0.18㎜)-2C, m</t>
    <phoneticPr fontId="21" type="noConversion"/>
  </si>
  <si>
    <t>거래가격(9월) p866</t>
    <phoneticPr fontId="21" type="noConversion"/>
  </si>
  <si>
    <t>3성분 지오폰 소모</t>
    <phoneticPr fontId="21" type="noConversion"/>
  </si>
  <si>
    <t>Clamp and ring, 개</t>
    <phoneticPr fontId="21" type="noConversion"/>
  </si>
  <si>
    <t>구입-(US$ 92)</t>
    <phoneticPr fontId="21" type="noConversion"/>
  </si>
  <si>
    <t>OYO</t>
    <phoneticPr fontId="21" type="noConversion"/>
  </si>
  <si>
    <t>장 비 명</t>
    <phoneticPr fontId="26" type="noConversion"/>
  </si>
  <si>
    <t>품종 및 규격</t>
    <phoneticPr fontId="26" type="noConversion"/>
  </si>
  <si>
    <t>가 격</t>
    <phoneticPr fontId="26" type="noConversion"/>
  </si>
  <si>
    <t>시간당손율계수
(*10^-7)</t>
    <phoneticPr fontId="26" type="noConversion"/>
  </si>
  <si>
    <t>손료(hr)</t>
    <phoneticPr fontId="26" type="noConversion"/>
  </si>
  <si>
    <t>손료(일)</t>
    <phoneticPr fontId="26" type="noConversion"/>
  </si>
  <si>
    <t>출처</t>
    <phoneticPr fontId="4" type="noConversion"/>
  </si>
  <si>
    <t>1$</t>
    <phoneticPr fontId="4" type="noConversion"/>
  </si>
  <si>
    <t>보링기계</t>
    <phoneticPr fontId="17" type="noConversion"/>
  </si>
  <si>
    <t>66.7X500(20HP)</t>
    <phoneticPr fontId="17" type="noConversion"/>
  </si>
  <si>
    <t>건품9장 기계경비</t>
    <phoneticPr fontId="4" type="noConversion"/>
  </si>
  <si>
    <t>$</t>
    <phoneticPr fontId="4" type="noConversion"/>
  </si>
  <si>
    <t>-표준품셈 건설기계가격 참조</t>
    <phoneticPr fontId="4" type="noConversion"/>
  </si>
  <si>
    <t>들밀도시험기</t>
    <phoneticPr fontId="4" type="noConversion"/>
  </si>
  <si>
    <t>6(1/2)인치, 저울포함</t>
    <phoneticPr fontId="17" type="noConversion"/>
  </si>
  <si>
    <t>지반조사표준품셈 p288</t>
    <phoneticPr fontId="4" type="noConversion"/>
  </si>
  <si>
    <t>지표지질조사 손료</t>
    <phoneticPr fontId="17" type="noConversion"/>
  </si>
  <si>
    <t>클리노컴파스,줄자,해머</t>
    <phoneticPr fontId="17" type="noConversion"/>
  </si>
  <si>
    <t>지반조사표준품셈 p287</t>
    <phoneticPr fontId="4" type="noConversion"/>
  </si>
  <si>
    <t>경운기</t>
    <phoneticPr fontId="4" type="noConversion"/>
  </si>
  <si>
    <t>1000kg</t>
    <phoneticPr fontId="17" type="noConversion"/>
  </si>
  <si>
    <t>펌프</t>
    <phoneticPr fontId="4" type="noConversion"/>
  </si>
  <si>
    <t>20*15*3HP</t>
    <phoneticPr fontId="17" type="noConversion"/>
  </si>
  <si>
    <t>핸드오거기</t>
  </si>
  <si>
    <t>Φ100mm</t>
  </si>
  <si>
    <t>지반조사표준품셈 p288</t>
  </si>
  <si>
    <t>흥진정밀(토질시험기) 확인가</t>
    <phoneticPr fontId="4" type="noConversion"/>
  </si>
  <si>
    <t>굴절법탐사기</t>
    <phoneticPr fontId="26" type="noConversion"/>
  </si>
  <si>
    <t>RAS-24</t>
    <phoneticPr fontId="26" type="noConversion"/>
  </si>
  <si>
    <t>전기비저항탐사기</t>
    <phoneticPr fontId="26" type="noConversion"/>
  </si>
  <si>
    <t>SAS-4000</t>
    <phoneticPr fontId="26" type="noConversion"/>
  </si>
  <si>
    <t>구매(AGI)</t>
    <phoneticPr fontId="26" type="noConversion"/>
  </si>
  <si>
    <t>투수시험기</t>
    <phoneticPr fontId="26" type="noConversion"/>
  </si>
  <si>
    <t>수위측정기</t>
    <phoneticPr fontId="4" type="noConversion"/>
  </si>
  <si>
    <t>자기압력계</t>
    <phoneticPr fontId="26" type="noConversion"/>
  </si>
  <si>
    <t>급수펌프</t>
    <phoneticPr fontId="26" type="noConversion"/>
  </si>
  <si>
    <t>150 l/min * 10HP</t>
    <phoneticPr fontId="26" type="noConversion"/>
  </si>
  <si>
    <t>발 전 기</t>
    <phoneticPr fontId="26" type="noConversion"/>
  </si>
  <si>
    <t>1kw * 1.5HP</t>
    <phoneticPr fontId="26" type="noConversion"/>
  </si>
  <si>
    <t>믹 서</t>
    <phoneticPr fontId="26" type="noConversion"/>
  </si>
  <si>
    <t>100 l * 3HP</t>
    <phoneticPr fontId="26" type="noConversion"/>
  </si>
  <si>
    <t>패커(수압시험용)</t>
    <phoneticPr fontId="26" type="noConversion"/>
  </si>
  <si>
    <t>30m</t>
    <phoneticPr fontId="26" type="noConversion"/>
  </si>
  <si>
    <t xml:space="preserve">공내재하시험기 </t>
    <phoneticPr fontId="26" type="noConversion"/>
  </si>
  <si>
    <t>LLT</t>
    <phoneticPr fontId="26" type="noConversion"/>
  </si>
  <si>
    <t>견적(다일-OYO)</t>
    <phoneticPr fontId="26" type="noConversion"/>
  </si>
  <si>
    <t>EL2</t>
    <phoneticPr fontId="26" type="noConversion"/>
  </si>
  <si>
    <t>Goodman</t>
    <phoneticPr fontId="26" type="noConversion"/>
  </si>
  <si>
    <t>한강지오택</t>
    <phoneticPr fontId="26" type="noConversion"/>
  </si>
  <si>
    <t>운        송</t>
    <phoneticPr fontId="26" type="noConversion"/>
  </si>
  <si>
    <t>화물 4.5T 노튜브</t>
    <phoneticPr fontId="26" type="noConversion"/>
  </si>
  <si>
    <t>(회당 가격)</t>
    <phoneticPr fontId="4" type="noConversion"/>
  </si>
  <si>
    <t>-</t>
    <phoneticPr fontId="4" type="noConversion"/>
  </si>
  <si>
    <t>물가자료 상(p1315)</t>
    <phoneticPr fontId="4" type="noConversion"/>
  </si>
  <si>
    <t>크레인(타이어)</t>
    <phoneticPr fontId="26" type="noConversion"/>
  </si>
  <si>
    <t>70TON</t>
    <phoneticPr fontId="26" type="noConversion"/>
  </si>
  <si>
    <t>-</t>
    <phoneticPr fontId="4" type="noConversion"/>
  </si>
  <si>
    <t>물가자료 하(p184)</t>
    <phoneticPr fontId="4" type="noConversion"/>
  </si>
  <si>
    <t>지  게  차</t>
    <phoneticPr fontId="26" type="noConversion"/>
  </si>
  <si>
    <t>5TON</t>
    <phoneticPr fontId="26" type="noConversion"/>
  </si>
  <si>
    <t>물가자료 하(p185)</t>
    <phoneticPr fontId="4" type="noConversion"/>
  </si>
  <si>
    <t>양  묘  선</t>
    <phoneticPr fontId="26" type="noConversion"/>
  </si>
  <si>
    <t>4TON (44.8kw)</t>
    <phoneticPr fontId="26" type="noConversion"/>
  </si>
  <si>
    <t>물가자료 하(p190)</t>
    <phoneticPr fontId="4" type="noConversion"/>
  </si>
  <si>
    <t>하향식탄성파탐사기</t>
    <phoneticPr fontId="21" type="noConversion"/>
  </si>
  <si>
    <t>RAS-24</t>
    <phoneticPr fontId="21" type="noConversion"/>
  </si>
  <si>
    <t>지반조사표준품셈 p288</t>
    <phoneticPr fontId="4" type="noConversion"/>
  </si>
  <si>
    <t>펌 프(packer용)</t>
    <phoneticPr fontId="21" type="noConversion"/>
  </si>
  <si>
    <t>임의산정</t>
    <phoneticPr fontId="21" type="noConversion"/>
  </si>
  <si>
    <t>특급기술자</t>
  </si>
  <si>
    <t>고급기술자</t>
  </si>
  <si>
    <t>중급기술자</t>
  </si>
  <si>
    <t>초급기술자</t>
  </si>
  <si>
    <t>비 고</t>
    <phoneticPr fontId="4" type="noConversion"/>
  </si>
  <si>
    <t xml:space="preserve"> a =</t>
  </si>
  <si>
    <t>기술사</t>
    <phoneticPr fontId="4" type="noConversion"/>
  </si>
  <si>
    <t>보  조  원</t>
  </si>
  <si>
    <t>보정전</t>
    <phoneticPr fontId="4" type="noConversion"/>
  </si>
  <si>
    <t>규 격</t>
    <phoneticPr fontId="4" type="noConversion"/>
  </si>
  <si>
    <t>8. 인쇄비</t>
    <phoneticPr fontId="4" type="noConversion"/>
  </si>
  <si>
    <t>산  출  근  거</t>
    <phoneticPr fontId="17" type="noConversion"/>
  </si>
  <si>
    <t>: 보고서 (</t>
    <phoneticPr fontId="17" type="noConversion"/>
  </si>
  <si>
    <t>)부 기준</t>
    <phoneticPr fontId="17" type="noConversion"/>
  </si>
  <si>
    <t xml:space="preserve">: </t>
    <phoneticPr fontId="17" type="noConversion"/>
  </si>
  <si>
    <t>가. 보고서 인쇄요금 요금(원가계산에 의한 예정가격 작성준칙(회계예규2200. 04-105-7, 2003. 12. 26))</t>
    <phoneticPr fontId="17" type="noConversion"/>
  </si>
  <si>
    <t xml:space="preserve"> 1) 경인쇄(마스타제판) 기준요금</t>
    <phoneticPr fontId="17" type="noConversion"/>
  </si>
  <si>
    <t xml:space="preserve"> 2) 표지가격</t>
    <phoneticPr fontId="17" type="noConversion"/>
  </si>
  <si>
    <t>절  수</t>
    <phoneticPr fontId="17" type="noConversion"/>
  </si>
  <si>
    <t>지    질</t>
    <phoneticPr fontId="17" type="noConversion"/>
  </si>
  <si>
    <t>50부까지</t>
    <phoneticPr fontId="17" type="noConversion"/>
  </si>
  <si>
    <t>10부마다</t>
    <phoneticPr fontId="17" type="noConversion"/>
  </si>
  <si>
    <t>비  고</t>
    <phoneticPr fontId="17" type="noConversion"/>
  </si>
  <si>
    <r>
      <t xml:space="preserve">  1. 표지는 백상지 80g/m</t>
    </r>
    <r>
      <rPr>
        <vertAlign val="superscript"/>
        <sz val="11"/>
        <rFont val="굴림"/>
        <family val="3"/>
        <charset val="129"/>
      </rPr>
      <t>2</t>
    </r>
    <r>
      <rPr>
        <sz val="11"/>
        <rFont val="굴림"/>
        <family val="3"/>
        <charset val="129"/>
      </rPr>
      <t>이상을 사용하여야 하며, 단색인쇄의 경우에는 다음가격에 의한다.</t>
    </r>
    <phoneticPr fontId="17" type="noConversion"/>
  </si>
  <si>
    <t xml:space="preserve"> 8절</t>
    <phoneticPr fontId="17" type="noConversion"/>
  </si>
  <si>
    <t>백 상 지</t>
    <phoneticPr fontId="17" type="noConversion"/>
  </si>
  <si>
    <t xml:space="preserve">   가) 8절 책자:8절 백상지 10포인트 5매가격 </t>
    <phoneticPr fontId="17" type="noConversion"/>
  </si>
  <si>
    <t>10절</t>
    <phoneticPr fontId="17" type="noConversion"/>
  </si>
  <si>
    <t>백 상 지</t>
    <phoneticPr fontId="17" type="noConversion"/>
  </si>
  <si>
    <t>적  용</t>
    <phoneticPr fontId="17" type="noConversion"/>
  </si>
  <si>
    <t xml:space="preserve">   나) 10절 책자:10절 백상지 10포인트 5매가격 </t>
    <phoneticPr fontId="17" type="noConversion"/>
  </si>
  <si>
    <t>16절</t>
    <phoneticPr fontId="17" type="noConversion"/>
  </si>
  <si>
    <t xml:space="preserve">   다) 16절 책자:8절 백상지 10포인트 3매가격</t>
    <phoneticPr fontId="17" type="noConversion"/>
  </si>
  <si>
    <t>25절</t>
    <phoneticPr fontId="17" type="noConversion"/>
  </si>
  <si>
    <t xml:space="preserve">   라) 25절 책자:10절 백상지 10포인트 3매가격 </t>
    <phoneticPr fontId="17" type="noConversion"/>
  </si>
  <si>
    <t>32절</t>
    <phoneticPr fontId="17" type="noConversion"/>
  </si>
  <si>
    <t xml:space="preserve">   마) 32절 책자:16절 백상지 10포인트 3매가격 </t>
    <phoneticPr fontId="17" type="noConversion"/>
  </si>
  <si>
    <t>※ 10 포인트 주간작업 기준, 전자조판기준, 인쇄면당</t>
    <phoneticPr fontId="17" type="noConversion"/>
  </si>
  <si>
    <t xml:space="preserve">  2. 기본1도 이외의 추가 색도에 대하여는 1색도당 2.5매를 가산한다.</t>
    <phoneticPr fontId="17" type="noConversion"/>
  </si>
  <si>
    <t xml:space="preserve">  3. 아트지, 레자크지등을 사용할때는 추가1색도로 보며, 코팅을 할때에는 추가 2색도로 본다.</t>
    <phoneticPr fontId="17" type="noConversion"/>
  </si>
  <si>
    <t xml:space="preserve">  4. 중간크기 책자의 표지가격은 큰절수의 기준요금을 계산한다.</t>
    <phoneticPr fontId="17" type="noConversion"/>
  </si>
  <si>
    <t xml:space="preserve">  5. 양장, 반양장등 특수표지로 제본할때에는 실비를 별도로 계상한다.</t>
    <phoneticPr fontId="17" type="noConversion"/>
  </si>
  <si>
    <t xml:space="preserve"> 3) 보고서 인쇄비 산정</t>
    <phoneticPr fontId="17" type="noConversion"/>
  </si>
  <si>
    <t xml:space="preserve">    - 백상지, 경인쇄, A4(10절), 400P</t>
    <phoneticPr fontId="4" type="noConversion"/>
  </si>
  <si>
    <t>:(백상지단가×면수(200면×양면))</t>
    <phoneticPr fontId="17" type="noConversion"/>
  </si>
  <si>
    <t>※조판생략감액 미적용 : 해당 일위대가에 보고서 작성비용 불포함</t>
    <phoneticPr fontId="17" type="noConversion"/>
  </si>
  <si>
    <t>×    (</t>
    <phoneticPr fontId="17" type="noConversion"/>
  </si>
  <si>
    <t>×</t>
    <phoneticPr fontId="17" type="noConversion"/>
  </si>
  <si>
    <t>) ＋  (</t>
    <phoneticPr fontId="17" type="noConversion"/>
  </si>
  <si>
    <t>)</t>
    <phoneticPr fontId="17" type="noConversion"/>
  </si>
  <si>
    <t>=</t>
    <phoneticPr fontId="17" type="noConversion"/>
  </si>
  <si>
    <t xml:space="preserve">    - 표지 : 아트지(50부)</t>
    <phoneticPr fontId="4" type="noConversion"/>
  </si>
  <si>
    <t>: 8절백상지단가×(2색도＋아트지＋코팅)×부수</t>
    <phoneticPr fontId="17" type="noConversion"/>
  </si>
  <si>
    <t>＋</t>
    <phoneticPr fontId="17" type="noConversion"/>
  </si>
  <si>
    <t>) ×</t>
    <phoneticPr fontId="17" type="noConversion"/>
  </si>
  <si>
    <t xml:space="preserve">    - 제본료 : 무사무선철적용</t>
    <phoneticPr fontId="4" type="noConversion"/>
  </si>
  <si>
    <t>: (10절 무사무선철×단가×면수×부수)</t>
    <phoneticPr fontId="17" type="noConversion"/>
  </si>
  <si>
    <t xml:space="preserve">    - 계</t>
    <phoneticPr fontId="4" type="noConversion"/>
  </si>
  <si>
    <t xml:space="preserve"> 경        비</t>
  </si>
  <si>
    <t xml:space="preserve">  재    료    비</t>
  </si>
  <si>
    <t>노    무    비</t>
  </si>
  <si>
    <t>합   계</t>
    <phoneticPr fontId="4" type="noConversion"/>
  </si>
  <si>
    <t xml:space="preserve"> * 대상면적에 대한 작업량 계수 a=(A/10)^(6/10)</t>
    <phoneticPr fontId="4" type="noConversion"/>
  </si>
  <si>
    <t>공            종</t>
  </si>
  <si>
    <t>보정후</t>
  </si>
  <si>
    <t>소 계</t>
  </si>
  <si>
    <t>합 계</t>
  </si>
  <si>
    <t>M2</t>
    <phoneticPr fontId="4" type="noConversion"/>
  </si>
  <si>
    <t>(</t>
  </si>
  <si>
    <t>적용</t>
  </si>
  <si>
    <t>기 술 사</t>
  </si>
  <si>
    <t>보정계수</t>
    <phoneticPr fontId="3" type="noConversion"/>
  </si>
  <si>
    <t>2. 토질조사</t>
    <phoneticPr fontId="17" type="noConversion"/>
  </si>
  <si>
    <t>공  종</t>
    <phoneticPr fontId="17" type="noConversion"/>
  </si>
  <si>
    <t>공  종</t>
    <phoneticPr fontId="3" type="noConversion"/>
  </si>
  <si>
    <t>공    종</t>
    <phoneticPr fontId="17" type="noConversion"/>
  </si>
  <si>
    <t>■  토질조사 산출근거</t>
  </si>
  <si>
    <t>■  토질조사 산출근거</t>
    <phoneticPr fontId="3" type="noConversion"/>
  </si>
  <si>
    <t>■  자재조사단가표</t>
    <phoneticPr fontId="26" type="noConversion"/>
  </si>
  <si>
    <t>■ 기계손료</t>
    <phoneticPr fontId="26" type="noConversion"/>
  </si>
  <si>
    <t>합    계</t>
    <phoneticPr fontId="17" type="noConversion"/>
  </si>
  <si>
    <t>합    계</t>
    <phoneticPr fontId="3" type="noConversion"/>
  </si>
  <si>
    <r>
      <t>km</t>
    </r>
    <r>
      <rPr>
        <b/>
        <vertAlign val="superscript"/>
        <sz val="9"/>
        <rFont val="돋움"/>
        <family val="3"/>
        <charset val="129"/>
      </rPr>
      <t>2</t>
    </r>
    <phoneticPr fontId="17" type="noConversion"/>
  </si>
  <si>
    <t>합  계</t>
    <phoneticPr fontId="3" type="noConversion"/>
  </si>
  <si>
    <t xml:space="preserve"> 잡품(재료비의 5%)</t>
    <phoneticPr fontId="26" type="noConversion"/>
  </si>
  <si>
    <t xml:space="preserve"> 잡유(경유의 20%)</t>
    <phoneticPr fontId="26" type="noConversion"/>
  </si>
  <si>
    <t xml:space="preserve"> 잡품(재료비의 3%)</t>
    <phoneticPr fontId="26" type="noConversion"/>
  </si>
  <si>
    <r>
      <t xml:space="preserve"> 경</t>
    </r>
    <r>
      <rPr>
        <sz val="10"/>
        <color theme="1"/>
        <rFont val="맑은 고딕"/>
        <family val="2"/>
        <charset val="129"/>
        <scheme val="minor"/>
      </rPr>
      <t xml:space="preserve"> 유</t>
    </r>
  </si>
  <si>
    <r>
      <t xml:space="preserve"> </t>
    </r>
    <r>
      <rPr>
        <sz val="10"/>
        <color theme="1"/>
        <rFont val="맑은 고딕"/>
        <family val="2"/>
        <charset val="129"/>
        <scheme val="minor"/>
      </rPr>
      <t>중급기술자</t>
    </r>
    <phoneticPr fontId="26" type="noConversion"/>
  </si>
  <si>
    <r>
      <t xml:space="preserve"> </t>
    </r>
    <r>
      <rPr>
        <sz val="10"/>
        <color theme="1"/>
        <rFont val="맑은 고딕"/>
        <family val="2"/>
        <charset val="129"/>
        <scheme val="minor"/>
      </rPr>
      <t>중급기능사</t>
    </r>
    <phoneticPr fontId="17" type="noConversion"/>
  </si>
  <si>
    <r>
      <t xml:space="preserve"> </t>
    </r>
    <r>
      <rPr>
        <sz val="10"/>
        <color theme="1"/>
        <rFont val="맑은 고딕"/>
        <family val="2"/>
        <charset val="129"/>
        <scheme val="minor"/>
      </rPr>
      <t>초급기능사</t>
    </r>
    <phoneticPr fontId="17" type="noConversion"/>
  </si>
  <si>
    <r>
      <t>p</t>
    </r>
    <r>
      <rPr>
        <sz val="10"/>
        <color theme="1"/>
        <rFont val="맑은 고딕"/>
        <family val="2"/>
        <charset val="129"/>
        <scheme val="minor"/>
      </rPr>
      <t>ost hole형</t>
    </r>
    <phoneticPr fontId="17" type="noConversion"/>
  </si>
  <si>
    <r>
      <t xml:space="preserve"> </t>
    </r>
    <r>
      <rPr>
        <sz val="10"/>
        <color theme="1"/>
        <rFont val="맑은 고딕"/>
        <family val="2"/>
        <charset val="129"/>
        <scheme val="minor"/>
      </rPr>
      <t>잡 품</t>
    </r>
    <phoneticPr fontId="17" type="noConversion"/>
  </si>
  <si>
    <r>
      <t>p</t>
    </r>
    <r>
      <rPr>
        <sz val="10"/>
        <color theme="1"/>
        <rFont val="맑은 고딕"/>
        <family val="2"/>
        <charset val="129"/>
        <scheme val="minor"/>
      </rPr>
      <t>ost hole</t>
    </r>
    <phoneticPr fontId="17" type="noConversion"/>
  </si>
  <si>
    <r>
      <t xml:space="preserve"> </t>
    </r>
    <r>
      <rPr>
        <sz val="10"/>
        <color theme="1"/>
        <rFont val="맑은 고딕"/>
        <family val="2"/>
        <charset val="129"/>
        <scheme val="minor"/>
      </rPr>
      <t>고급기능사</t>
    </r>
    <phoneticPr fontId="26" type="noConversion"/>
  </si>
  <si>
    <r>
      <t xml:space="preserve"> </t>
    </r>
    <r>
      <rPr>
        <sz val="10"/>
        <color theme="1"/>
        <rFont val="맑은 고딕"/>
        <family val="2"/>
        <charset val="129"/>
        <scheme val="minor"/>
      </rPr>
      <t>경유</t>
    </r>
    <phoneticPr fontId="17" type="noConversion"/>
  </si>
  <si>
    <r>
      <t xml:space="preserve"> </t>
    </r>
    <r>
      <rPr>
        <sz val="10"/>
        <color theme="1"/>
        <rFont val="맑은 고딕"/>
        <family val="2"/>
        <charset val="129"/>
        <scheme val="minor"/>
      </rPr>
      <t>투수시험기</t>
    </r>
    <phoneticPr fontId="17" type="noConversion"/>
  </si>
  <si>
    <r>
      <t xml:space="preserve"> </t>
    </r>
    <r>
      <rPr>
        <sz val="10"/>
        <color theme="1"/>
        <rFont val="맑은 고딕"/>
        <family val="2"/>
        <charset val="129"/>
        <scheme val="minor"/>
      </rPr>
      <t>시추장비</t>
    </r>
    <phoneticPr fontId="17" type="noConversion"/>
  </si>
  <si>
    <r>
      <t xml:space="preserve"> </t>
    </r>
    <r>
      <rPr>
        <sz val="10"/>
        <color theme="1"/>
        <rFont val="맑은 고딕"/>
        <family val="2"/>
        <charset val="129"/>
        <scheme val="minor"/>
      </rPr>
      <t>중급기능사</t>
    </r>
    <phoneticPr fontId="26" type="noConversion"/>
  </si>
  <si>
    <r>
      <t xml:space="preserve"> </t>
    </r>
    <r>
      <rPr>
        <sz val="10"/>
        <color theme="1"/>
        <rFont val="맑은 고딕"/>
        <family val="2"/>
        <charset val="129"/>
        <scheme val="minor"/>
      </rPr>
      <t>초급기능사</t>
    </r>
    <phoneticPr fontId="26" type="noConversion"/>
  </si>
  <si>
    <r>
      <t xml:space="preserve"> </t>
    </r>
    <r>
      <rPr>
        <sz val="10"/>
        <color theme="1"/>
        <rFont val="맑은 고딕"/>
        <family val="2"/>
        <charset val="129"/>
        <scheme val="minor"/>
      </rPr>
      <t>probe,membrane,호스</t>
    </r>
    <phoneticPr fontId="26" type="noConversion"/>
  </si>
  <si>
    <r>
      <t xml:space="preserve"> </t>
    </r>
    <r>
      <rPr>
        <sz val="10"/>
        <color theme="1"/>
        <rFont val="맑은 고딕"/>
        <family val="2"/>
        <charset val="129"/>
        <scheme val="minor"/>
      </rPr>
      <t>로드</t>
    </r>
    <phoneticPr fontId="26" type="noConversion"/>
  </si>
  <si>
    <r>
      <t xml:space="preserve"> </t>
    </r>
    <r>
      <rPr>
        <sz val="10"/>
        <color theme="1"/>
        <rFont val="맑은 고딕"/>
        <family val="2"/>
        <charset val="129"/>
        <scheme val="minor"/>
      </rPr>
      <t>잡품</t>
    </r>
    <phoneticPr fontId="26" type="noConversion"/>
  </si>
  <si>
    <r>
      <t xml:space="preserve"> </t>
    </r>
    <r>
      <rPr>
        <sz val="10"/>
        <color theme="1"/>
        <rFont val="맑은 고딕"/>
        <family val="2"/>
        <charset val="129"/>
        <scheme val="minor"/>
      </rPr>
      <t>주연료</t>
    </r>
    <phoneticPr fontId="26" type="noConversion"/>
  </si>
  <si>
    <r>
      <t xml:space="preserve"> </t>
    </r>
    <r>
      <rPr>
        <sz val="10"/>
        <color theme="1"/>
        <rFont val="맑은 고딕"/>
        <family val="2"/>
        <charset val="129"/>
        <scheme val="minor"/>
      </rPr>
      <t>잡유</t>
    </r>
    <phoneticPr fontId="26" type="noConversion"/>
  </si>
  <si>
    <r>
      <t xml:space="preserve"> </t>
    </r>
    <r>
      <rPr>
        <sz val="10"/>
        <color theme="1"/>
        <rFont val="맑은 고딕"/>
        <family val="2"/>
        <charset val="129"/>
        <scheme val="minor"/>
      </rPr>
      <t>Elastmeter-2</t>
    </r>
    <phoneticPr fontId="26" type="noConversion"/>
  </si>
  <si>
    <r>
      <t>KS F 23</t>
    </r>
    <r>
      <rPr>
        <sz val="10"/>
        <color theme="1"/>
        <rFont val="맑은 고딕"/>
        <family val="2"/>
        <charset val="129"/>
        <scheme val="minor"/>
      </rPr>
      <t>11</t>
    </r>
    <phoneticPr fontId="34" type="noConversion"/>
  </si>
  <si>
    <r>
      <t>20*</t>
    </r>
    <r>
      <rPr>
        <sz val="10"/>
        <color theme="1"/>
        <rFont val="맑은 고딕"/>
        <family val="2"/>
        <charset val="129"/>
        <scheme val="minor"/>
      </rPr>
      <t>15*3HP</t>
    </r>
    <phoneticPr fontId="26" type="noConversion"/>
  </si>
  <si>
    <r>
      <t xml:space="preserve"> </t>
    </r>
    <r>
      <rPr>
        <sz val="10"/>
        <color theme="1"/>
        <rFont val="맑은 고딕"/>
        <family val="2"/>
        <charset val="129"/>
        <scheme val="minor"/>
      </rPr>
      <t>보통인부</t>
    </r>
    <phoneticPr fontId="26" type="noConversion"/>
  </si>
  <si>
    <r>
      <t xml:space="preserve"> </t>
    </r>
    <r>
      <rPr>
        <sz val="10"/>
        <color theme="1"/>
        <rFont val="맑은 고딕"/>
        <family val="2"/>
        <charset val="129"/>
        <scheme val="minor"/>
      </rPr>
      <t>합판</t>
    </r>
    <phoneticPr fontId="26" type="noConversion"/>
  </si>
  <si>
    <r>
      <t xml:space="preserve"> </t>
    </r>
    <r>
      <rPr>
        <sz val="10"/>
        <color theme="1"/>
        <rFont val="맑은 고딕"/>
        <family val="2"/>
        <charset val="129"/>
        <scheme val="minor"/>
      </rPr>
      <t>스티로폼(토목용 블록)</t>
    </r>
    <phoneticPr fontId="26" type="noConversion"/>
  </si>
  <si>
    <r>
      <t>E</t>
    </r>
    <r>
      <rPr>
        <sz val="10"/>
        <color theme="1"/>
        <rFont val="맑은 고딕"/>
        <family val="2"/>
        <charset val="129"/>
        <scheme val="minor"/>
      </rPr>
      <t>A</t>
    </r>
    <phoneticPr fontId="26" type="noConversion"/>
  </si>
  <si>
    <r>
      <t xml:space="preserve"> </t>
    </r>
    <r>
      <rPr>
        <sz val="10"/>
        <color theme="1"/>
        <rFont val="맑은 고딕"/>
        <family val="2"/>
        <charset val="129"/>
        <scheme val="minor"/>
      </rPr>
      <t xml:space="preserve"> 다짐시험</t>
    </r>
    <phoneticPr fontId="34" type="noConversion"/>
  </si>
  <si>
    <r>
      <t xml:space="preserve"> </t>
    </r>
    <r>
      <rPr>
        <sz val="10"/>
        <color theme="1"/>
        <rFont val="맑은 고딕"/>
        <family val="2"/>
        <charset val="129"/>
        <scheme val="minor"/>
      </rPr>
      <t xml:space="preserve"> 실내CBR</t>
    </r>
    <phoneticPr fontId="34" type="noConversion"/>
  </si>
  <si>
    <r>
      <t xml:space="preserve"> 탄성계수</t>
    </r>
    <r>
      <rPr>
        <sz val="10"/>
        <color theme="1"/>
        <rFont val="맑은 고딕"/>
        <family val="2"/>
        <charset val="129"/>
        <scheme val="minor"/>
      </rPr>
      <t xml:space="preserve"> 및 포아송비</t>
    </r>
    <phoneticPr fontId="34" type="noConversion"/>
  </si>
  <si>
    <r>
      <t xml:space="preserve"> 비중</t>
    </r>
    <r>
      <rPr>
        <sz val="10"/>
        <color theme="1"/>
        <rFont val="맑은 고딕"/>
        <family val="2"/>
        <charset val="129"/>
        <scheme val="minor"/>
      </rPr>
      <t xml:space="preserve"> 및 흡수율</t>
    </r>
    <phoneticPr fontId="34" type="noConversion"/>
  </si>
  <si>
    <r>
      <t xml:space="preserve"> 제 17 호표 : 지표지질조사((5,000~2,500)×1km</t>
    </r>
    <r>
      <rPr>
        <b/>
        <vertAlign val="superscript"/>
        <sz val="10"/>
        <color theme="1"/>
        <rFont val="돋움"/>
        <family val="3"/>
        <charset val="129"/>
      </rPr>
      <t>2</t>
    </r>
    <r>
      <rPr>
        <b/>
        <sz val="10"/>
        <color theme="1"/>
        <rFont val="돋움"/>
        <family val="3"/>
        <charset val="129"/>
      </rPr>
      <t>, 보통산지)</t>
    </r>
    <phoneticPr fontId="17" type="noConversion"/>
  </si>
  <si>
    <r>
      <t>m</t>
    </r>
    <r>
      <rPr>
        <vertAlign val="superscript"/>
        <sz val="10"/>
        <color theme="1"/>
        <rFont val="돋움"/>
        <family val="3"/>
        <charset val="129"/>
      </rPr>
      <t>3</t>
    </r>
    <phoneticPr fontId="26" type="noConversion"/>
  </si>
  <si>
    <t>5) 기술협의</t>
    <phoneticPr fontId="4" type="noConversion"/>
  </si>
  <si>
    <t>재     료     비</t>
  </si>
  <si>
    <t>노     무     비</t>
  </si>
  <si>
    <t>경          비</t>
  </si>
  <si>
    <t>비 고</t>
  </si>
  <si>
    <t>단 가</t>
  </si>
  <si>
    <t>금 액</t>
  </si>
  <si>
    <t>소   계</t>
    <phoneticPr fontId="10" type="noConversion"/>
  </si>
  <si>
    <t xml:space="preserve">(직접인건비)x </t>
  </si>
  <si>
    <t>(직접인건비+제경비)x</t>
    <phoneticPr fontId="10" type="noConversion"/>
  </si>
  <si>
    <t>(만단위이하 절사)</t>
    <phoneticPr fontId="4" type="noConversion"/>
  </si>
  <si>
    <t>적용</t>
    <phoneticPr fontId="10" type="noConversion"/>
  </si>
  <si>
    <t>기  술  사</t>
  </si>
  <si>
    <t>보   조   원</t>
  </si>
  <si>
    <t>ha)</t>
  </si>
  <si>
    <t>비   고</t>
  </si>
  <si>
    <t>구분</t>
    <phoneticPr fontId="4" type="noConversion"/>
  </si>
  <si>
    <t xml:space="preserve"> 가. 직접인건비</t>
    <phoneticPr fontId="4" type="noConversion"/>
  </si>
  <si>
    <t>소   계</t>
    <phoneticPr fontId="4" type="noConversion"/>
  </si>
  <si>
    <t xml:space="preserve"> 나. 제  경  비</t>
    <phoneticPr fontId="4" type="noConversion"/>
  </si>
  <si>
    <t xml:space="preserve"> 다. 기  술  료</t>
    <phoneticPr fontId="4" type="noConversion"/>
  </si>
  <si>
    <t xml:space="preserve"> 라. 직 접 경 비</t>
    <phoneticPr fontId="4" type="noConversion"/>
  </si>
  <si>
    <t>식</t>
    <phoneticPr fontId="10" type="noConversion"/>
  </si>
  <si>
    <t xml:space="preserve">  1) 인쇄비</t>
    <phoneticPr fontId="10" type="noConversion"/>
  </si>
  <si>
    <t>총      계</t>
  </si>
  <si>
    <t xml:space="preserve">  1) 개요</t>
    <phoneticPr fontId="10" type="noConversion"/>
  </si>
  <si>
    <t xml:space="preserve">  2) 현황분석</t>
    <phoneticPr fontId="10" type="noConversion"/>
  </si>
  <si>
    <t xml:space="preserve">  3) 교통계획</t>
    <phoneticPr fontId="10" type="noConversion"/>
  </si>
  <si>
    <t xml:space="preserve">  4) 성과품작성</t>
    <phoneticPr fontId="10" type="noConversion"/>
  </si>
  <si>
    <t xml:space="preserve">  5) 기술협의</t>
    <phoneticPr fontId="10" type="noConversion"/>
  </si>
  <si>
    <t xml:space="preserve"> 제 1 호표 개요</t>
    <phoneticPr fontId="10" type="noConversion"/>
  </si>
  <si>
    <t xml:space="preserve"> 제 2 호표 현황분석</t>
    <phoneticPr fontId="10" type="noConversion"/>
  </si>
  <si>
    <t xml:space="preserve"> 제 3 호표 교통계획</t>
    <phoneticPr fontId="10" type="noConversion"/>
  </si>
  <si>
    <t xml:space="preserve"> 제 4 호표 성과품작성</t>
    <phoneticPr fontId="10" type="noConversion"/>
  </si>
  <si>
    <t xml:space="preserve"> 제 5 호표 기술협의</t>
    <phoneticPr fontId="10" type="noConversion"/>
  </si>
  <si>
    <t>■ 교통성검토 직접인력 소요작업량 산정</t>
    <phoneticPr fontId="4" type="noConversion"/>
  </si>
  <si>
    <t xml:space="preserve"> * 계획면적이 3만㎡이하인 경우 3만㎡를 기준으로 함</t>
    <phoneticPr fontId="4" type="noConversion"/>
  </si>
  <si>
    <t>1) 개요</t>
    <phoneticPr fontId="4" type="noConversion"/>
  </si>
  <si>
    <t>가. 서론</t>
    <phoneticPr fontId="4" type="noConversion"/>
  </si>
  <si>
    <t>나. 도시군관리계획 개요</t>
    <phoneticPr fontId="4" type="noConversion"/>
  </si>
  <si>
    <t>2) 현황분석</t>
    <phoneticPr fontId="4" type="noConversion"/>
  </si>
  <si>
    <t>가. 교통시설 현황분석</t>
    <phoneticPr fontId="4" type="noConversion"/>
  </si>
  <si>
    <t>3) 교통계획</t>
    <phoneticPr fontId="4" type="noConversion"/>
  </si>
  <si>
    <t>가. 교통시설계획</t>
    <phoneticPr fontId="4" type="noConversion"/>
  </si>
  <si>
    <t>나. 교통시설운영계획</t>
    <phoneticPr fontId="4" type="noConversion"/>
  </si>
  <si>
    <t>4) 성과품작성</t>
    <phoneticPr fontId="4" type="noConversion"/>
  </si>
  <si>
    <t>가. 성과품작성</t>
    <phoneticPr fontId="4" type="noConversion"/>
  </si>
  <si>
    <t>가. 공청회/주민설명회</t>
    <phoneticPr fontId="4" type="noConversion"/>
  </si>
  <si>
    <t>나. 주민간담회/시민계획단</t>
    <phoneticPr fontId="4" type="noConversion"/>
  </si>
  <si>
    <t>다. 위원회심의 지원</t>
    <phoneticPr fontId="4" type="noConversion"/>
  </si>
  <si>
    <t>라. 관계기관 협의</t>
    <phoneticPr fontId="4" type="noConversion"/>
  </si>
  <si>
    <t>제경비 기준 : 110~120%</t>
    <phoneticPr fontId="10" type="noConversion"/>
  </si>
  <si>
    <t>기술료 기준 : 20~40%</t>
    <phoneticPr fontId="10" type="noConversion"/>
  </si>
  <si>
    <t>M2)</t>
    <phoneticPr fontId="3" type="noConversion"/>
  </si>
  <si>
    <t xml:space="preserve">※ 보정계수 ① </t>
    <phoneticPr fontId="4" type="noConversion"/>
  </si>
  <si>
    <t>※ 보정계수 ②</t>
    <phoneticPr fontId="4" type="noConversion"/>
  </si>
  <si>
    <t>대상지 성격</t>
    <phoneticPr fontId="3" type="noConversion"/>
  </si>
  <si>
    <t>업무 난이도</t>
    <phoneticPr fontId="3" type="noConversion"/>
  </si>
  <si>
    <t>규    격</t>
  </si>
  <si>
    <t>*참조 : 국토계획 표준품셈(2022), 8장 8-5. 교통성검토 직접인력소요작업량</t>
    <phoneticPr fontId="4" type="noConversion"/>
  </si>
  <si>
    <t>비  고</t>
    <phoneticPr fontId="4" type="noConversion"/>
  </si>
  <si>
    <t>금  액</t>
    <phoneticPr fontId="4" type="noConversion"/>
  </si>
  <si>
    <t>가. 직접인건비</t>
    <phoneticPr fontId="4" type="noConversion"/>
  </si>
  <si>
    <t>(만단위이하절사)</t>
    <phoneticPr fontId="3" type="noConversion"/>
  </si>
  <si>
    <t>명      칭</t>
  </si>
  <si>
    <t>1. 조사</t>
    <phoneticPr fontId="4" type="noConversion"/>
  </si>
  <si>
    <t>2. 설계안 작성</t>
    <phoneticPr fontId="4" type="noConversion"/>
  </si>
  <si>
    <t>식</t>
    <phoneticPr fontId="159" type="noConversion"/>
  </si>
  <si>
    <t>3. 기본 및 실시설계</t>
    <phoneticPr fontId="4" type="noConversion"/>
  </si>
  <si>
    <t>4. 성과품 작성</t>
    <phoneticPr fontId="4" type="noConversion"/>
  </si>
  <si>
    <t>5. 기술협의</t>
    <phoneticPr fontId="4" type="noConversion"/>
  </si>
  <si>
    <t>다. 합 계</t>
    <phoneticPr fontId="4" type="noConversion"/>
  </si>
  <si>
    <t xml:space="preserve">  제 1 호표  조사</t>
    <phoneticPr fontId="4" type="noConversion"/>
  </si>
  <si>
    <t xml:space="preserve">  제 2 호표  설계안 작성</t>
    <phoneticPr fontId="4" type="noConversion"/>
  </si>
  <si>
    <t xml:space="preserve">  제 3 호표  기본 및 실시설계</t>
    <phoneticPr fontId="4" type="noConversion"/>
  </si>
  <si>
    <t xml:space="preserve">  제 4 호표 성과품 작성</t>
    <phoneticPr fontId="4" type="noConversion"/>
  </si>
  <si>
    <t xml:space="preserve">  제 5 호표 기술협의</t>
    <phoneticPr fontId="4" type="noConversion"/>
  </si>
  <si>
    <t>구      분</t>
  </si>
  <si>
    <t>소요인력 산정기준(인)</t>
  </si>
  <si>
    <t>적용
계수</t>
    <phoneticPr fontId="4" type="noConversion"/>
  </si>
  <si>
    <t>실소요인력 (인)</t>
  </si>
  <si>
    <t>기술사</t>
    <phoneticPr fontId="159" type="noConversion"/>
  </si>
  <si>
    <t>특 급</t>
    <phoneticPr fontId="159" type="noConversion"/>
  </si>
  <si>
    <t>고 급</t>
    <phoneticPr fontId="159" type="noConversion"/>
  </si>
  <si>
    <t>중 급</t>
    <phoneticPr fontId="159" type="noConversion"/>
  </si>
  <si>
    <t>초 급</t>
    <phoneticPr fontId="159" type="noConversion"/>
  </si>
  <si>
    <t>1. 직접인건비</t>
    <phoneticPr fontId="4" type="noConversion"/>
  </si>
  <si>
    <t>□ 조사</t>
    <phoneticPr fontId="4" type="noConversion"/>
  </si>
  <si>
    <t xml:space="preserve">    1) 각종 조사 등</t>
    <phoneticPr fontId="4" type="noConversion"/>
  </si>
  <si>
    <t>□ 설계안 작성</t>
    <phoneticPr fontId="4" type="noConversion"/>
  </si>
  <si>
    <t xml:space="preserve">    2) 대안작성·선정</t>
    <phoneticPr fontId="4" type="noConversion"/>
  </si>
  <si>
    <t>□ 기본 및 실시설계</t>
    <phoneticPr fontId="4" type="noConversion"/>
  </si>
  <si>
    <t xml:space="preserve">    3) 기반 설계</t>
    <phoneticPr fontId="4" type="noConversion"/>
  </si>
  <si>
    <t xml:space="preserve">    4) 식재 설계</t>
    <phoneticPr fontId="4" type="noConversion"/>
  </si>
  <si>
    <t xml:space="preserve">    5) 시설 설계</t>
    <phoneticPr fontId="4" type="noConversion"/>
  </si>
  <si>
    <t xml:space="preserve">    6) 포장 설계</t>
    <phoneticPr fontId="4" type="noConversion"/>
  </si>
  <si>
    <t xml:space="preserve">    7) 기본공사비 산출</t>
    <phoneticPr fontId="4" type="noConversion"/>
  </si>
  <si>
    <t>□ 성과품 작성</t>
    <phoneticPr fontId="4" type="noConversion"/>
  </si>
  <si>
    <t xml:space="preserve">    8) 보고서</t>
    <phoneticPr fontId="4" type="noConversion"/>
  </si>
  <si>
    <t xml:space="preserve">    9) 기본 및 실시설계 도서</t>
    <phoneticPr fontId="4" type="noConversion"/>
  </si>
  <si>
    <t>□ 기술협의</t>
    <phoneticPr fontId="4" type="noConversion"/>
  </si>
  <si>
    <t xml:space="preserve">    10) 위원회 심의 지원</t>
    <phoneticPr fontId="4" type="noConversion"/>
  </si>
  <si>
    <t xml:space="preserve">    11) 주민설명회 자료 작성 등</t>
    <phoneticPr fontId="4" type="noConversion"/>
  </si>
  <si>
    <t xml:space="preserve">    12) 관계기관 협의</t>
    <phoneticPr fontId="4" type="noConversion"/>
  </si>
  <si>
    <t>(</t>
    <phoneticPr fontId="3" type="noConversion"/>
  </si>
  <si>
    <t>M2</t>
    <phoneticPr fontId="3" type="noConversion"/>
  </si>
  <si>
    <t>적용</t>
    <phoneticPr fontId="3" type="noConversion"/>
  </si>
  <si>
    <t>도시공원</t>
    <phoneticPr fontId="3" type="noConversion"/>
  </si>
  <si>
    <t>공동주택 및 대지의 조경</t>
    <phoneticPr fontId="3" type="noConversion"/>
  </si>
  <si>
    <t>녹지 및 도시숲</t>
    <phoneticPr fontId="3" type="noConversion"/>
  </si>
  <si>
    <t>주제형 사업</t>
    <phoneticPr fontId="3" type="noConversion"/>
  </si>
  <si>
    <t>단순</t>
    <phoneticPr fontId="3" type="noConversion"/>
  </si>
  <si>
    <t>보통</t>
    <phoneticPr fontId="3" type="noConversion"/>
  </si>
  <si>
    <t>복잡</t>
    <phoneticPr fontId="3" type="noConversion"/>
  </si>
  <si>
    <t>소공원, 묘지공원, 광장, 도시공원 내 시설 교체 등</t>
    <phoneticPr fontId="3" type="noConversion"/>
  </si>
  <si>
    <t>국가도시공원, 근린공원, 체육공원, 수변공원, 유원지, 광장 등</t>
    <phoneticPr fontId="3" type="noConversion"/>
  </si>
  <si>
    <r>
      <t xml:space="preserve">어린이공원, </t>
    </r>
    <r>
      <rPr>
        <sz val="9"/>
        <color rgb="FFFF0000"/>
        <rFont val="돋움"/>
        <family val="3"/>
        <charset val="129"/>
      </rPr>
      <t>문화공원</t>
    </r>
    <r>
      <rPr>
        <sz val="9"/>
        <rFont val="돋움"/>
        <family val="3"/>
        <charset val="129"/>
      </rPr>
      <t>, 역사공원, 방재공원, 도시공원(재생사업)</t>
    </r>
    <phoneticPr fontId="3" type="noConversion"/>
  </si>
  <si>
    <t>도시공원(재생사업)</t>
    <phoneticPr fontId="3" type="noConversion"/>
  </si>
  <si>
    <t>환산계수</t>
    <phoneticPr fontId="4" type="noConversion"/>
  </si>
  <si>
    <t>대상지성격</t>
    <phoneticPr fontId="3" type="noConversion"/>
  </si>
  <si>
    <t>업무난이도</t>
    <phoneticPr fontId="3" type="noConversion"/>
  </si>
  <si>
    <t xml:space="preserve"> * 대상면적에 대한 작업량 계수 a=(A/5,000)^(4/10)</t>
    <phoneticPr fontId="3" type="noConversion"/>
  </si>
  <si>
    <t>8. 교통성검토</t>
    <phoneticPr fontId="3" type="noConversion"/>
  </si>
  <si>
    <t>2026년도</t>
    <phoneticPr fontId="4" type="noConversion"/>
  </si>
  <si>
    <t>■ 기본 및 실시설계 산출근거</t>
    <phoneticPr fontId="4" type="noConversion"/>
  </si>
  <si>
    <t xml:space="preserve">  </t>
    <phoneticPr fontId="4" type="noConversion"/>
  </si>
  <si>
    <t>종            별</t>
    <phoneticPr fontId="4" type="noConversion"/>
  </si>
  <si>
    <t>수 량</t>
    <phoneticPr fontId="4" type="noConversion"/>
  </si>
  <si>
    <t>단위</t>
    <phoneticPr fontId="4" type="noConversion"/>
  </si>
  <si>
    <t>총      액</t>
  </si>
  <si>
    <t>노  무  비</t>
  </si>
  <si>
    <t>재  료  비</t>
  </si>
  <si>
    <t>경     비</t>
  </si>
  <si>
    <t>단   가</t>
  </si>
  <si>
    <t>소        계</t>
    <phoneticPr fontId="4" type="noConversion"/>
  </si>
  <si>
    <t>손해배상보험료</t>
    <phoneticPr fontId="4" type="noConversion"/>
  </si>
  <si>
    <t>합        계</t>
    <phoneticPr fontId="4" type="noConversion"/>
  </si>
  <si>
    <t>총        계</t>
    <phoneticPr fontId="4" type="noConversion"/>
  </si>
  <si>
    <t>기본 및 실시설계</t>
    <phoneticPr fontId="3" type="noConversion"/>
  </si>
  <si>
    <t>실시계획인가</t>
    <phoneticPr fontId="3" type="noConversion"/>
  </si>
  <si>
    <t>식</t>
    <phoneticPr fontId="3" type="noConversion"/>
  </si>
  <si>
    <t>설계년월일</t>
    <phoneticPr fontId="4" type="noConversion"/>
  </si>
  <si>
    <t>팀
장</t>
    <phoneticPr fontId="4" type="noConversion"/>
  </si>
  <si>
    <t>과
장</t>
    <phoneticPr fontId="4" type="noConversion"/>
  </si>
  <si>
    <t>용역개요:</t>
    <phoneticPr fontId="4" type="noConversion"/>
  </si>
  <si>
    <t>용역비:</t>
    <phoneticPr fontId="4" type="noConversion"/>
  </si>
  <si>
    <t>농지전용</t>
    <phoneticPr fontId="3" type="noConversion"/>
  </si>
  <si>
    <t>식</t>
    <phoneticPr fontId="3" type="noConversion"/>
  </si>
  <si>
    <t>홍 성 군</t>
    <phoneticPr fontId="4" type="noConversion"/>
  </si>
  <si>
    <t xml:space="preserve"> 군관리계획 결정(변경), 기본 및 실시설계 등 </t>
    <phoneticPr fontId="4" type="noConversion"/>
  </si>
  <si>
    <t>담
당
자</t>
    <phoneticPr fontId="4" type="noConversion"/>
  </si>
  <si>
    <t>검
산
자</t>
    <phoneticPr fontId="4" type="noConversion"/>
  </si>
  <si>
    <t>홍주종합경기장 종합정비용역
(군관리계획 변경, 보조경기장 기본 및 실시설계)</t>
    <phoneticPr fontId="3" type="noConversion"/>
  </si>
  <si>
    <t>홍주종합경기장 종합정비 용역
(군관리계획 변경, 보조경기장 기본 및 실시설계)</t>
    <phoneticPr fontId="4" type="noConversion"/>
  </si>
  <si>
    <t>2026. 9.</t>
    <phoneticPr fontId="21" type="noConversion"/>
  </si>
  <si>
    <t>(금일십삼억팔천팔백육십만원)</t>
  </si>
  <si>
    <t>군관리계획 (변경)결정</t>
  </si>
  <si>
    <t>경관성검토</t>
  </si>
  <si>
    <t>홍주종합경기장 종합정비(군관리계획 변경, 보조경기장 기본 및 실시설계) 용역</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</si>
</sst>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3">
    <numFmt numFmtId="5" formatCode="&quot;₩&quot;#,##0;\-&quot;₩&quot;#,##0"/>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_ "/>
    <numFmt numFmtId="177" formatCode="0.0"/>
    <numFmt numFmtId="178" formatCode="&quot;₩&quot;#,##0;&quot;₩&quot;\-#,##0"/>
    <numFmt numFmtId="179" formatCode="#,##0.000"/>
    <numFmt numFmtId="180" formatCode="#,##0_);[Red]\(#,##0\)"/>
    <numFmt numFmtId="181" formatCode="&quot;≒&quot;\ #,#00"/>
    <numFmt numFmtId="182" formatCode="0.00_ "/>
    <numFmt numFmtId="183" formatCode="_ * #,##0_ ;_ * \-#,##0_ ;_ * &quot;-&quot;_ ;_ @_ "/>
    <numFmt numFmtId="184" formatCode="0_ "/>
    <numFmt numFmtId="185" formatCode="0.0_ "/>
    <numFmt numFmtId="186" formatCode="0.0_);[Red]\(0.0\)"/>
    <numFmt numFmtId="187" formatCode="0.000_ "/>
    <numFmt numFmtId="189" formatCode="\$#"/>
    <numFmt numFmtId="190" formatCode="#,##0.0;[Red]\-#,##0.0"/>
    <numFmt numFmtId="191" formatCode="0.000"/>
    <numFmt numFmtId="192" formatCode="#,##0.00_);[Red]\(#,##0.00\)"/>
    <numFmt numFmtId="193" formatCode="0.00_);[Red]\(0.00\)"/>
    <numFmt numFmtId="194" formatCode="_-* #,##0.000_-;\-* #,##0.000_-;_-* &quot;-&quot;_-;_-@_-"/>
    <numFmt numFmtId="195" formatCode="_-* #,##0.00_-;\-* #,##0.00_-;_-* &quot;-&quot;_-;_-@_-"/>
    <numFmt numFmtId="196" formatCode="#,##0.0"/>
    <numFmt numFmtId="197" formatCode="\ "/>
    <numFmt numFmtId="198" formatCode="&quot;₩&quot;\!\$#\!\,##0_);[Red]&quot;₩&quot;\!\(&quot;₩&quot;\!\$#\!\,##0&quot;₩&quot;\!\)"/>
    <numFmt numFmtId="199" formatCode="#,##0.00\ &quot;개 &quot;"/>
    <numFmt numFmtId="200" formatCode="&quot;₩&quot;\!\$#,##0_);[Red]&quot;₩&quot;\!\(&quot;₩&quot;\!\$#,##0&quot;₩&quot;\!\)"/>
    <numFmt numFmtId="201"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
    <numFmt numFmtId="202"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203" formatCode="_-* #,##0.00\ _F_B_-;\-* #,##0.00\ _F_B_-;_-* &quot;-&quot;??\ _F_B_-;_-@_-"/>
    <numFmt numFmtId="204" formatCode="_-* #,##0\ _F_B_-;\-* #,##0\ _F_B_-;_-* &quot;-&quot;\ _F_B_-;_-@_-"/>
    <numFmt numFmtId="205" formatCode="_-* #,##0.0_-;\-* #,##0.0_-;_-* &quot;-&quot;_-;_-@_-"/>
    <numFmt numFmtId="206" formatCode="mm&quot;월&quot;\ dd&quot;일&quot;"/>
    <numFmt numFmtId="207" formatCode=";;;"/>
    <numFmt numFmtId="208" formatCode="#."/>
    <numFmt numFmtId="209" formatCode="_(&quot;$&quot;* #,##0.00_);_(&quot;$&quot;* \(#,##0.00\);_(&quot;$&quot;* &quot;-&quot;??_);_(@_)"/>
    <numFmt numFmtId="210" formatCode="#,##0.00\ &quot;Esc.&quot;;[Red]\-#,##0.00\ &quot;Esc.&quot;"/>
    <numFmt numFmtId="211" formatCode="[Red]&quot;@ &quot;#,##0_ ;[Red]&quot;@ &quot;\-#,##0\ "/>
    <numFmt numFmtId="212" formatCode="#,##0.00000"/>
    <numFmt numFmtId="213" formatCode="&quot;₩&quot;#,##0.00;[Red]&quot;₩&quot;&quot;₩&quot;\!\-#,##0.00"/>
    <numFmt numFmtId="214" formatCode="_-* #,##0.00_-;&quot;₩&quot;\!\-* #,##0.00_-;_-* &quot;-&quot;??_-;_-@_-"/>
    <numFmt numFmtId="215" formatCode="_-* #,##0_-;&quot;₩&quot;\!\-* #,##0_-;_-* &quot;-&quot;_-;_-@_-"/>
    <numFmt numFmtId="216" formatCode="&quot;+ &quot;?0.00"/>
    <numFmt numFmtId="217" formatCode="0.0000000"/>
    <numFmt numFmtId="218" formatCode="_-#,##0.0000;* \-#,##0.00;* _-&quot;&quot;;@"/>
    <numFmt numFmtId="219" formatCode="* #,##0.00;* \-#,##0.00;* &quot;-&quot;??;@"/>
    <numFmt numFmtId="220" formatCode="#.00"/>
    <numFmt numFmtId="221" formatCode="&quot;₩&quot;#,##0;&quot;₩&quot;&quot;₩&quot;&quot;₩&quot;&quot;₩&quot;&quot;₩&quot;&quot;₩&quot;&quot;₩&quot;\!\-#,##0"/>
    <numFmt numFmtId="222" formatCode="#,##0.0;[Red]#,##0.0;&quot; &quot;"/>
    <numFmt numFmtId="223" formatCode="0.0000%"/>
    <numFmt numFmtId="224" formatCode="#,##0.0000"/>
    <numFmt numFmtId="225" formatCode="_(* #,##0_);_(* \(#,##0\);_(* &quot;-&quot;_);_(@_)"/>
    <numFmt numFmtId="226" formatCode="0.0000"/>
    <numFmt numFmtId="227" formatCode="#,##0,"/>
    <numFmt numFmtId="228" formatCode="#,##0.000\ &quot;10공/㎥ &quot;"/>
    <numFmt numFmtId="229" formatCode="#,##0.00;[Red]#,##0.00;&quot; &quot;"/>
    <numFmt numFmtId="230" formatCode="&quot;₩&quot;#,##0.00;&quot;₩&quot;\-#,##0.00"/>
    <numFmt numFmtId="231" formatCode="#,##0.00\ &quot;a &quot;"/>
    <numFmt numFmtId="232" formatCode="_-&quot;₩&quot;* #,##0.00_-;\!\-&quot;₩&quot;* #,##0.00_-;_-&quot;₩&quot;* &quot;-&quot;??_-;_-@_-"/>
    <numFmt numFmtId="233" formatCode="_-* #,##0.0000_-;\-* #,##0.0000_-;_-* &quot;-&quot;_-;_-@_-"/>
    <numFmt numFmtId="234" formatCode="_ * #,##0.00_ ;_ * &quot;₩&quot;\!\-#,##0.00_ ;_ * &quot;-&quot;??_ ;_ @_ "/>
    <numFmt numFmtId="235" formatCode="&quot;$&quot;#,##0.00_);\(&quot;$&quot;#,##0.00\)"/>
    <numFmt numFmtId="236" formatCode="_ &quot;₩&quot;* #,##0_ ;_ &quot;₩&quot;* \-#,##0_ ;_ &quot;₩&quot;* &quot;-&quot;_ ;_ @_ "/>
    <numFmt numFmtId="237" formatCode="_ &quot;₩&quot;* #,##0_ ;_ &quot;₩&quot;* &quot;₩&quot;&quot;₩&quot;&quot;₩&quot;&quot;₩&quot;&quot;₩&quot;&quot;₩&quot;&quot;₩&quot;&quot;₩&quot;&quot;₩&quot;&quot;₩&quot;&quot;₩&quot;&quot;₩&quot;&quot;₩&quot;&quot;₩&quot;&quot;₩&quot;&quot;₩&quot;&quot;₩&quot;\-#,##0_ ;_ &quot;₩&quot;* &quot;-&quot;_ ;_ @_ "/>
    <numFmt numFmtId="238" formatCode="_ &quot;₩&quot;* #,##0.00_ ;_ &quot;₩&quot;* \-#,##0.00_ ;_ &quot;₩&quot;* &quot;-&quot;??_ ;_ @_ "/>
    <numFmt numFmtId="239" formatCode="&quot;₩&quot;\!\(#,##0.000&quot;₩&quot;\!\)"/>
    <numFmt numFmtId="240" formatCode="_ &quot;₩&quot;* #,##0.00_ ;_ &quot;₩&quot;* &quot;₩&quot;&quot;₩&quot;&quot;₩&quot;&quot;₩&quot;&quot;₩&quot;&quot;₩&quot;&quot;₩&quot;&quot;₩&quot;&quot;₩&quot;&quot;₩&quot;&quot;₩&quot;&quot;₩&quot;&quot;₩&quot;&quot;₩&quot;&quot;₩&quot;&quot;₩&quot;&quot;₩&quot;\-#,##0.00_ ;_ &quot;₩&quot;* &quot;-&quot;??_ ;_ @_ "/>
    <numFmt numFmtId="241" formatCode="%#.00"/>
    <numFmt numFmtId="242" formatCode="_ * #,##0_ ;_ * &quot;₩&quot;&quot;₩&quot;&quot;₩&quot;&quot;₩&quot;&quot;₩&quot;&quot;₩&quot;&quot;₩&quot;&quot;₩&quot;&quot;₩&quot;&quot;₩&quot;&quot;₩&quot;&quot;₩&quot;&quot;₩&quot;&quot;₩&quot;&quot;₩&quot;&quot;₩&quot;&quot;₩&quot;\-#,##0_ ;_ * &quot;-&quot;_ ;_ @_ "/>
    <numFmt numFmtId="243" formatCode="#,##0.00_ "/>
    <numFmt numFmtId="244" formatCode="_ * #,##0.00_ ;_ * \-#,##0.00_ ;_ * &quot;-&quot;??_ ;_ @_ "/>
    <numFmt numFmtId="245" formatCode="_ * #,##0.00_ ;_ * &quot;₩&quot;&quot;₩&quot;&quot;₩&quot;&quot;₩&quot;&quot;₩&quot;&quot;₩&quot;&quot;₩&quot;&quot;₩&quot;&quot;₩&quot;&quot;₩&quot;&quot;₩&quot;&quot;₩&quot;&quot;₩&quot;&quot;₩&quot;&quot;₩&quot;&quot;₩&quot;&quot;₩&quot;\-#,##0.00_ ;_ * &quot;-&quot;??_ ;_ @_ "/>
    <numFmt numFmtId="246" formatCode="#,##0."/>
    <numFmt numFmtId="247" formatCode="_ &quot;SFr.&quot;* #,##0_ ;_ &quot;SFr.&quot;* \-#,##0_ ;_ &quot;SFr.&quot;* &quot;-&quot;_ ;_ @_ "/>
    <numFmt numFmtId="248" formatCode="_-* #,##0&quot;₩&quot;\ _D_M_-;&quot;₩&quot;\-* #,##0&quot;₩&quot;\ _D_M_-;_-* &quot;-&quot;&quot;₩&quot;\ _D_M_-;_-@_-"/>
    <numFmt numFmtId="249" formatCode="* #,##0.0"/>
    <numFmt numFmtId="250" formatCode="_ * #,##0_ ;_ * &quot;₩&quot;\-#,##0_ ;_ * &quot;-&quot;??_ ;_ @_ "/>
    <numFmt numFmtId="251" formatCode="0.0%;[Red]&quot;△&quot;0.0%"/>
    <numFmt numFmtId="252" formatCode="0.00000000"/>
    <numFmt numFmtId="253" formatCode="0.00;[Red]0.00"/>
    <numFmt numFmtId="254" formatCode="#,##0;\(#,##0\)"/>
    <numFmt numFmtId="255" formatCode="_(* #,##0.0_);_(* \(#,##0.0\);_(* &quot;-&quot;??_);_(@_)"/>
    <numFmt numFmtId="256" formatCode="_-&quot;S&quot;&quot;₩&quot;\!\ * #,##0_-;&quot;₩&quot;\!\-&quot;S&quot;&quot;₩&quot;\!\ * #,##0_-;_-&quot;S&quot;&quot;₩&quot;\!\ * &quot;-&quot;_-;_-@_-"/>
    <numFmt numFmtId="257" formatCode="_ * #,##0_ ;_ * &quot;₩&quot;&quot;₩&quot;&quot;₩&quot;\-#,##0_ ;_ * &quot;-&quot;_ ;_ @_ "/>
    <numFmt numFmtId="258" formatCode="&quot;$&quot;#,##0.00_);[Red]\(&quot;$&quot;#,##0.00\)"/>
    <numFmt numFmtId="259" formatCode="0.00000"/>
    <numFmt numFmtId="260" formatCode="&quot;$&quot;#,##0_);[Red]\(&quot;$&quot;#,##0\)"/>
    <numFmt numFmtId="261" formatCode="_ &quot;₩&quot;* #,##0.00_ ;_ &quot;₩&quot;* &quot;₩&quot;&quot;₩&quot;&quot;₩&quot;&quot;₩&quot;\-#,##0.00_ ;_ &quot;₩&quot;* &quot;-&quot;??_ ;_ @_ "/>
    <numFmt numFmtId="262" formatCode="&quot;₩&quot;\$#,##0_);&quot;₩&quot;\(&quot;₩&quot;\$#,##0&quot;₩&quot;\)"/>
    <numFmt numFmtId="263" formatCode="\ 0.00"/>
    <numFmt numFmtId="264" formatCode="\$#,##0.00;\(\$#,##0.00\)"/>
    <numFmt numFmtId="265" formatCode="&quot;$&quot;#,##0.00;;"/>
    <numFmt numFmtId="266" formatCode="\$#,##0;\(\$#,##0\)"/>
    <numFmt numFmtId="267" formatCode="yy&quot;₩&quot;/mm&quot;₩&quot;/dd"/>
    <numFmt numFmtId="268" formatCode="0\ &quot;EA&quot;"/>
    <numFmt numFmtId="269" formatCode="\$#.00"/>
    <numFmt numFmtId="270" formatCode="\$#."/>
    <numFmt numFmtId="271" formatCode="_-[$€-2]* #,##0.00_-;\-[$€-2]* #,##0.00_-;_-[$€-2]* &quot;-&quot;??_-"/>
    <numFmt numFmtId="272" formatCode="0.00000%"/>
    <numFmt numFmtId="273" formatCode="_ * #,##0_ ;_ * &quot;₩&quot;&quot;₩&quot;&quot;₩&quot;&quot;₩&quot;&quot;₩&quot;\-#,##0_ ;_ * &quot;-&quot;_ ;_ @_ "/>
    <numFmt numFmtId="274" formatCode="&quot;₩&quot;#,##0;[Red]&quot;₩&quot;\-#,##0"/>
    <numFmt numFmtId="275" formatCode="#,##0.000\ &quot;㎏ &quot;"/>
    <numFmt numFmtId="276" formatCode="###,###,"/>
    <numFmt numFmtId="277" formatCode="#,##0.00\ &quot;ℓ &quot;"/>
    <numFmt numFmtId="278" formatCode="yyyy&quot;년&quot;\ m&quot;월&quot;\ d&quot;일&quot;"/>
    <numFmt numFmtId="279" formatCode="#,##0.000\ &quot;m  &quot;"/>
    <numFmt numFmtId="280" formatCode="\!\$#,##0.00_);\!\(\!\$#,##0.00\!\)"/>
    <numFmt numFmtId="281" formatCode="&quot;₩&quot;#,##0.00"/>
    <numFmt numFmtId="282" formatCode="&quot;₩&quot;#,##0"/>
    <numFmt numFmtId="283" formatCode="0.00000_ "/>
    <numFmt numFmtId="284" formatCode="#,##0.000\ &quot;㎡ &quot;"/>
    <numFmt numFmtId="285" formatCode="#,##0.000\ &quot;㎥ &quot;"/>
    <numFmt numFmtId="286" formatCode="&quot;Fr.&quot;\ #,##0;[Red]&quot;Fr.&quot;\ \-#,##0"/>
    <numFmt numFmtId="287" formatCode="&quot;Fr.&quot;\ #,##0.00;[Red]&quot;Fr.&quot;\ \-#,##0.00"/>
    <numFmt numFmtId="288" formatCode="_-* #,##0.00\ &quot;F&quot;_-;\-* #,##0.00\ &quot;F&quot;_-;_-* &quot;-&quot;??\ &quot;F&quot;_-;_-@_-"/>
    <numFmt numFmtId="289" formatCode="&quot;$&quot;#,##0.00"/>
    <numFmt numFmtId="290" formatCode="#,##0.000_ ;[Red]\-#,##0.000\ "/>
    <numFmt numFmtId="291" formatCode="&quot;₩&quot;#,##0.00;[Red]&quot;₩&quot;\-#,##0.00"/>
    <numFmt numFmtId="292" formatCode="0.00_)"/>
    <numFmt numFmtId="293" formatCode="&quot;STA.&quot;\ 0\+#00.00"/>
    <numFmt numFmtId="294" formatCode="_ &quot;₩&quot;* #,##0.0000000_ ;_ &quot;₩&quot;* &quot;₩&quot;\-#,##0.0000000_ ;_ &quot;₩&quot;* &quot;-&quot;??_ ;_ @_ "/>
    <numFmt numFmtId="295" formatCode="#,##0;[Red]&quot;△&quot;#,##0"/>
    <numFmt numFmtId="296" formatCode="0\ &quot;t&quot;"/>
    <numFmt numFmtId="297" formatCode="_ * #,##0.000000_ ;_ * &quot;₩&quot;\-#,##0.000000_ ;_ * &quot;-&quot;??_ ;_ @_ "/>
    <numFmt numFmtId="298" formatCode="&quot;US$&quot;#,##0_);\(&quot;US$&quot;#,##0\)"/>
    <numFmt numFmtId="299" formatCode="#,###\ &quot;개&quot;"/>
    <numFmt numFmtId="300" formatCode="#,##0.0\ &quot;개소 &quot;"/>
    <numFmt numFmtId="301" formatCode="&quot;(&quot;0&quot;)&quot;"/>
    <numFmt numFmtId="302" formatCode="0_);[Red]\(0\)"/>
    <numFmt numFmtId="303" formatCode="0.000000000&quot;/360&quot;"/>
    <numFmt numFmtId="304" formatCode="_ &quot;SFr.&quot;* #,##0_ ;_ &quot;SFr.&quot;* &quot;₩&quot;&quot;₩&quot;&quot;₩&quot;&quot;₩&quot;&quot;₩&quot;&quot;₩&quot;&quot;₩&quot;&quot;₩&quot;&quot;₩&quot;&quot;₩&quot;&quot;₩&quot;&quot;₩&quot;&quot;₩&quot;\-#,##0_ ;_ &quot;SFr.&quot;* &quot;-&quot;_ ;_ @_ "/>
    <numFmt numFmtId="305" formatCode="&quot;$&quot;#,##0_);\(&quot;$&quot;#,##0\)"/>
    <numFmt numFmtId="306" formatCode="0.000000"/>
    <numFmt numFmtId="307" formatCode="yy&quot;-&quot;mm&quot;-&quot;dd"/>
    <numFmt numFmtId="308" formatCode="\+#,##0.00;\-#,##0.00;0"/>
    <numFmt numFmtId="309" formatCode="@&quot; LINE&quot;"/>
    <numFmt numFmtId="310" formatCode="#,###.00\ &quot;매 &quot;"/>
    <numFmt numFmtId="311" formatCode="#,##0.000_ "/>
    <numFmt numFmtId="312" formatCode="_ * #,##0_ ;_ * &quot;₩&quot;\!\-#,##0_ ;_ * &quot;-&quot;_ ;_ @_ "/>
    <numFmt numFmtId="313" formatCode="\(&quot;₩&quot;#,##0\);[Red]\(\-&quot;₩&quot;#,##0\)"/>
    <numFmt numFmtId="314" formatCode="\(&quot;₩&quot;#,##0\);[Red]\(&quot;△&quot;&quot;₩&quot;#,##0\)"/>
    <numFmt numFmtId="315" formatCode="0.0%;[Red]\-0.0%"/>
    <numFmt numFmtId="316" formatCode="0.00%;[Red]\-0.00%"/>
    <numFmt numFmtId="317" formatCode="#,##0.000000"/>
    <numFmt numFmtId="318" formatCode="#,##0_ ;[Red]\-#,##0\ "/>
    <numFmt numFmtId="319" formatCode="#,##0&quot;칸&quot;"/>
    <numFmt numFmtId="320" formatCode="_-* #,##0;\-* #,##0;_-* &quot;-&quot;;_-@"/>
    <numFmt numFmtId="321" formatCode=";\ ;\ ;"/>
    <numFmt numFmtId="322" formatCode="0.0000&quot;)&quot;"/>
    <numFmt numFmtId="323" formatCode="#,##0;[Red]&quot;-&quot;#,##0"/>
    <numFmt numFmtId="324" formatCode="0.000\ "/>
    <numFmt numFmtId="325" formatCode="&quot;  &quot;@"/>
    <numFmt numFmtId="326" formatCode="&quot;     &quot;@"/>
    <numFmt numFmtId="327" formatCode="0.00\ &quot;)&quot;"/>
    <numFmt numFmtId="328" formatCode="0.00\ &quot;)]&quot;"/>
    <numFmt numFmtId="329" formatCode="#,##0;&quot;-&quot;#,##0"/>
    <numFmt numFmtId="330" formatCode="#,##0;\-#,##0.00"/>
    <numFmt numFmtId="331" formatCode="#\!\,##0;&quot;₩&quot;\!\-#\!\,##0\!.00"/>
    <numFmt numFmtId="332" formatCode="_ * #,##0_ ;_ * &quot;₩&quot;&quot;₩&quot;\!\!\-#,##0_ ;_ * &quot;-&quot;??_ ;_ @_ "/>
    <numFmt numFmtId="333" formatCode="\(#,##0.000\)"/>
    <numFmt numFmtId="334" formatCode="&quot;?#,##0;[Red]\-&quot;&quot;?&quot;#,##0"/>
    <numFmt numFmtId="335" formatCode="_ &quot;₩&quot;* #,##0.00_ ;_ &quot;₩&quot;* &quot;₩&quot;&quot;₩&quot;&quot;₩&quot;&quot;₩&quot;&quot;₩&quot;&quot;₩&quot;&quot;₩&quot;&quot;₩&quot;\-#,##0.00_ ;_ &quot;₩&quot;* &quot;-&quot;??_ ;_ @_ "/>
    <numFmt numFmtId="336" formatCode="&quot;₩&quot;#,##0.00;\!\-&quot;₩&quot;#,##0.00"/>
    <numFmt numFmtId="337" formatCode="&quot;₩&quot;#,##0.00;[Red]&quot;₩&quot;\!\!\-&quot;₩&quot;#,##0.00"/>
    <numFmt numFmtId="338" formatCode="&quot;₩&quot;#,##0.00;&quot;₩&quot;\!\!\-&quot;₩&quot;#,##0.00"/>
    <numFmt numFmtId="339" formatCode="&quot;₩&quot;#,##0;[Red]&quot;₩&quot;&quot;₩&quot;\!\!\-&quot;₩&quot;#,##0"/>
    <numFmt numFmtId="340" formatCode="0.00_);[Red]&quot;₩&quot;\!\(0.00&quot;₩&quot;\!\)"/>
    <numFmt numFmtId="341" formatCode="_-* #,##0.00_-;&quot;₩&quot;&quot;₩&quot;&quot;₩&quot;\!\!\!\-* #,##0.00_-;_-* &quot;-&quot;??_-;_-@_-"/>
    <numFmt numFmtId="342" formatCode="\_x0000_;;"/>
    <numFmt numFmtId="343" formatCode="&quot;*&quot;#,##0\ &quot;일 (월)&quot;\ \ "/>
    <numFmt numFmtId="344" formatCode="_-* #,##0_-;&quot;₩&quot;\!\!\-* #,##0_-;_-* &quot;-&quot;_-;_-@_-"/>
    <numFmt numFmtId="345" formatCode="&quot;₩&quot;#,##0;&quot;₩&quot;\!\-&quot;₩&quot;#,##0"/>
    <numFmt numFmtId="346" formatCode="&quot;₩&quot;#,##0.00;[Red]&quot;₩&quot;&quot;₩&quot;\!\!\-&quot;₩&quot;#,##0.00"/>
    <numFmt numFmtId="347" formatCode="&quot;?#,##0.00;\-&quot;&quot;?&quot;#,##0.00"/>
    <numFmt numFmtId="348" formatCode="#,##0&quot; $&quot;;[Red]&quot;₩&quot;&quot;₩&quot;\!\!\-#,##0&quot; $&quot;"/>
    <numFmt numFmtId="349" formatCode="#,##0.0_ ;[Red]\-#,##0.0\ "/>
    <numFmt numFmtId="350" formatCode="&quot;₩&quot;#,##0;[Red]&quot;₩&quot;&quot;₩&quot;&quot;₩&quot;&quot;₩&quot;\-#,##0"/>
    <numFmt numFmtId="351" formatCode="0.000\ &quot;²&quot;"/>
    <numFmt numFmtId="352" formatCode="&quot;(&quot;\ 0.00"/>
    <numFmt numFmtId="353" formatCode="&quot;[(&quot;\ 0.00"/>
    <numFmt numFmtId="354" formatCode="_-#,##0;\-#,##0;&quot;-&quot;_-;_-@_-"/>
    <numFmt numFmtId="355" formatCode="_ * #,##0_ ;_ * &quot;₩&quot;&quot;₩&quot;&quot;₩&quot;&quot;₩&quot;\-#,##0_ ;_ * &quot;-&quot;_ ;_ @_ "/>
    <numFmt numFmtId="356" formatCode="#,###,###.0"/>
    <numFmt numFmtId="357" formatCode="#,##0.#####\ ;[Red]\-#,##0.#####\ "/>
    <numFmt numFmtId="358" formatCode="#,##0\ ;[Red]\-#,##0\ "/>
    <numFmt numFmtId="359" formatCode="* #,##0\ ;[Red]* &quot;-&quot;#,##0\ "/>
    <numFmt numFmtId="360" formatCode="#,##0.####;[Red]&quot;-&quot;#,##0.####"/>
    <numFmt numFmtId="361" formatCode="#,##0.0###\ ;[Red]&quot;-&quot;#,##0.0###\ "/>
    <numFmt numFmtId="362" formatCode="0.00000000&quot;/360&quot;"/>
    <numFmt numFmtId="363" formatCode="_-&quot;$&quot;* #,##0_-;\-&quot;$&quot;* #,##0_-;_-&quot;$&quot;* &quot;-&quot;_-;_-@_-"/>
    <numFmt numFmtId="364" formatCode="0.0000000&quot;/360&quot;"/>
    <numFmt numFmtId="365" formatCode="&quot;₩&quot;#,##0.00\ ;\(&quot;₩&quot;#,##0.00\)"/>
    <numFmt numFmtId="366" formatCode="&quot;(&quot;0.000000&quot;－&quot;"/>
    <numFmt numFmtId="367" formatCode="#,##0.00;&quot;-&quot;#,##0.00"/>
    <numFmt numFmtId="368" formatCode="0.0%"/>
    <numFmt numFmtId="370" formatCode="#,##0\ "/>
    <numFmt numFmtId="371" formatCode="_-* #,##0_-;\-* #,##0_-;_-* &quot;-&quot;?_-;_-@_-"/>
    <numFmt numFmtId="378" formatCode="&quot;금&quot;#,##0&quot;원&quot;"/>
    <numFmt numFmtId="379" formatCode="&quot;(금 &quot;#,##0_ &quot;원)&quot;"/>
  </numFmts>
  <fonts count="309">
    <font>
      <sz val="11"/>
      <color theme="1"/>
      <name val="맑은 고딕"/>
      <family val="2"/>
      <charset val="129"/>
      <scheme val="minor"/>
    </font>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sz val="10"/>
      <name val="Arial"/>
      <family val="2"/>
    </font>
    <font>
      <sz val="12"/>
      <name val="새굴림"/>
      <family val="1"/>
      <charset val="129"/>
    </font>
    <font>
      <b/>
      <sz val="20"/>
      <name val="맑은 고딕"/>
      <family val="3"/>
      <charset val="129"/>
    </font>
    <font>
      <b/>
      <sz val="12"/>
      <name val="맑은 고딕"/>
      <family val="3"/>
      <charset val="129"/>
    </font>
    <font>
      <sz val="10"/>
      <name val="맑은 고딕"/>
      <family val="3"/>
      <charset val="129"/>
    </font>
    <font>
      <sz val="12"/>
      <name val="돋움"/>
      <family val="3"/>
      <charset val="129"/>
    </font>
    <font>
      <b/>
      <sz val="14"/>
      <name val="돋움"/>
      <family val="3"/>
      <charset val="129"/>
    </font>
    <font>
      <b/>
      <sz val="12"/>
      <name val="돋움"/>
      <family val="3"/>
      <charset val="129"/>
    </font>
    <font>
      <sz val="11"/>
      <color indexed="8"/>
      <name val="맑은 고딕"/>
      <family val="3"/>
      <charset val="129"/>
    </font>
    <font>
      <sz val="10"/>
      <name val="돋움"/>
      <family val="3"/>
      <charset val="129"/>
    </font>
    <font>
      <u/>
      <sz val="12"/>
      <color indexed="36"/>
      <name val="바탕체"/>
      <family val="1"/>
      <charset val="129"/>
    </font>
    <font>
      <sz val="12"/>
      <name val="바탕체"/>
      <family val="1"/>
      <charset val="129"/>
    </font>
    <font>
      <sz val="8"/>
      <name val="바탕"/>
      <family val="1"/>
      <charset val="129"/>
    </font>
    <font>
      <sz val="9"/>
      <name val="돋움"/>
      <family val="3"/>
      <charset val="129"/>
    </font>
    <font>
      <b/>
      <sz val="9"/>
      <name val="돋움"/>
      <family val="3"/>
      <charset val="129"/>
    </font>
    <font>
      <sz val="9"/>
      <name val="굴림"/>
      <family val="3"/>
      <charset val="129"/>
    </font>
    <font>
      <sz val="8"/>
      <name val="맑은 고딕"/>
      <family val="3"/>
      <charset val="129"/>
    </font>
    <font>
      <sz val="10"/>
      <name val="MS Sans Serif"/>
      <family val="2"/>
    </font>
    <font>
      <sz val="10"/>
      <color indexed="10"/>
      <name val="돋움"/>
      <family val="3"/>
      <charset val="129"/>
    </font>
    <font>
      <b/>
      <sz val="11"/>
      <name val="돋움"/>
      <family val="3"/>
      <charset val="129"/>
    </font>
    <font>
      <b/>
      <sz val="10"/>
      <name val="돋움"/>
      <family val="3"/>
      <charset val="129"/>
    </font>
    <font>
      <sz val="8"/>
      <name val="굴림체"/>
      <family val="3"/>
      <charset val="129"/>
    </font>
    <font>
      <b/>
      <sz val="11.2"/>
      <name val="돋움"/>
      <family val="3"/>
      <charset val="129"/>
    </font>
    <font>
      <sz val="11"/>
      <color indexed="10"/>
      <name val="돋움"/>
      <family val="3"/>
      <charset val="129"/>
    </font>
    <font>
      <sz val="10"/>
      <name val="굴림체"/>
      <family val="3"/>
      <charset val="129"/>
    </font>
    <font>
      <sz val="11"/>
      <name val="굴림"/>
      <family val="3"/>
      <charset val="129"/>
    </font>
    <font>
      <b/>
      <sz val="11"/>
      <name val="굴림"/>
      <family val="3"/>
      <charset val="129"/>
    </font>
    <font>
      <b/>
      <sz val="11"/>
      <color rgb="FFC00000"/>
      <name val="돋움"/>
      <family val="3"/>
      <charset val="129"/>
    </font>
    <font>
      <b/>
      <sz val="11"/>
      <color rgb="FFFF0000"/>
      <name val="돋움"/>
      <family val="3"/>
      <charset val="129"/>
    </font>
    <font>
      <sz val="8"/>
      <color indexed="8"/>
      <name val="돋움체"/>
      <family val="3"/>
      <charset val="129"/>
    </font>
    <font>
      <sz val="12"/>
      <color indexed="17"/>
      <name val="바탕체"/>
      <family val="1"/>
      <charset val="129"/>
    </font>
    <font>
      <b/>
      <sz val="11"/>
      <color indexed="10"/>
      <name val="돋움"/>
      <family val="3"/>
      <charset val="129"/>
    </font>
    <font>
      <sz val="11.2"/>
      <name val="돋움체"/>
      <family val="3"/>
      <charset val="129"/>
    </font>
    <font>
      <b/>
      <sz val="9"/>
      <color indexed="81"/>
      <name val="Tahoma"/>
      <family val="2"/>
    </font>
    <font>
      <sz val="9"/>
      <color indexed="81"/>
      <name val="Tahoma"/>
      <family val="2"/>
    </font>
    <font>
      <sz val="9"/>
      <color indexed="81"/>
      <name val="돋움"/>
      <family val="3"/>
      <charset val="129"/>
    </font>
    <font>
      <b/>
      <sz val="12"/>
      <name val="바탕체"/>
      <family val="1"/>
      <charset val="129"/>
    </font>
    <font>
      <b/>
      <sz val="10"/>
      <color rgb="FFFF0000"/>
      <name val="돋움"/>
      <family val="3"/>
      <charset val="129"/>
    </font>
    <font>
      <b/>
      <sz val="9"/>
      <color rgb="FFFF0000"/>
      <name val="돋움"/>
      <family val="3"/>
      <charset val="129"/>
    </font>
    <font>
      <vertAlign val="superscript"/>
      <sz val="10"/>
      <name val="돋움"/>
      <family val="3"/>
      <charset val="129"/>
    </font>
    <font>
      <sz val="9"/>
      <name val="돋움체"/>
      <family val="3"/>
      <charset val="129"/>
    </font>
    <font>
      <b/>
      <sz val="8"/>
      <name val="돋움"/>
      <family val="3"/>
      <charset val="129"/>
    </font>
    <font>
      <sz val="9"/>
      <color indexed="10"/>
      <name val="돋움"/>
      <family val="3"/>
      <charset val="129"/>
    </font>
    <font>
      <b/>
      <sz val="9"/>
      <color indexed="81"/>
      <name val="굴림"/>
      <family val="3"/>
      <charset val="129"/>
    </font>
    <font>
      <b/>
      <u/>
      <sz val="20"/>
      <name val="굴림체"/>
      <family val="3"/>
      <charset val="129"/>
    </font>
    <font>
      <sz val="9"/>
      <color rgb="FFFF0000"/>
      <name val="돋움체"/>
      <family val="3"/>
      <charset val="129"/>
    </font>
    <font>
      <b/>
      <sz val="9"/>
      <color indexed="12"/>
      <name val="돋움체"/>
      <family val="3"/>
      <charset val="129"/>
    </font>
    <font>
      <sz val="9"/>
      <color indexed="8"/>
      <name val="돋움"/>
      <family val="3"/>
      <charset val="129"/>
    </font>
    <font>
      <sz val="12"/>
      <name val="돋움체"/>
      <family val="3"/>
      <charset val="129"/>
    </font>
    <font>
      <sz val="11"/>
      <color theme="1"/>
      <name val="맑은 고딕"/>
      <family val="3"/>
      <charset val="129"/>
      <scheme val="minor"/>
    </font>
    <font>
      <b/>
      <sz val="10"/>
      <name val="Arial"/>
      <family val="2"/>
    </font>
    <font>
      <sz val="10"/>
      <name val="굴림"/>
      <family val="3"/>
      <charset val="129"/>
    </font>
    <font>
      <sz val="11"/>
      <color theme="1"/>
      <name val="돋움"/>
      <family val="3"/>
      <charset val="129"/>
    </font>
    <font>
      <sz val="11"/>
      <color indexed="8"/>
      <name val="돋움"/>
      <family val="3"/>
      <charset val="129"/>
    </font>
    <font>
      <b/>
      <sz val="12"/>
      <name val="굴림"/>
      <family val="3"/>
      <charset val="129"/>
    </font>
    <font>
      <vertAlign val="superscript"/>
      <sz val="11"/>
      <name val="굴림"/>
      <family val="3"/>
      <charset val="129"/>
    </font>
    <font>
      <sz val="11"/>
      <color indexed="8"/>
      <name val="굴림"/>
      <family val="3"/>
      <charset val="129"/>
    </font>
    <font>
      <sz val="10"/>
      <name val="Times New Roman"/>
      <family val="1"/>
    </font>
    <font>
      <sz val="10"/>
      <name val="바탕체"/>
      <family val="1"/>
      <charset val="129"/>
    </font>
    <font>
      <sz val="10"/>
      <color indexed="10"/>
      <name val="바탕체"/>
      <family val="1"/>
      <charset val="129"/>
    </font>
    <font>
      <sz val="12"/>
      <name val="굴림체"/>
      <family val="3"/>
      <charset val="129"/>
    </font>
    <font>
      <i/>
      <sz val="12"/>
      <name val="굴림체"/>
      <family val="3"/>
      <charset val="129"/>
    </font>
    <font>
      <sz val="1"/>
      <color indexed="0"/>
      <name val="Courier"/>
      <family val="3"/>
    </font>
    <font>
      <sz val="10"/>
      <name val="명조"/>
      <family val="3"/>
      <charset val="129"/>
    </font>
    <font>
      <sz val="12"/>
      <name val="¹????¼"/>
      <family val="1"/>
      <charset val="129"/>
    </font>
    <font>
      <sz val="1"/>
      <color indexed="8"/>
      <name val="Courier"/>
      <family val="3"/>
    </font>
    <font>
      <sz val="10"/>
      <name val="돋움체"/>
      <family val="3"/>
      <charset val="129"/>
    </font>
    <font>
      <sz val="10"/>
      <name val="Helv"/>
      <family val="2"/>
    </font>
    <font>
      <sz val="18"/>
      <name val="HY헤드라인M"/>
      <family val="1"/>
      <charset val="129"/>
    </font>
    <font>
      <sz val="10"/>
      <name val="Arial Narrow"/>
      <family val="2"/>
    </font>
    <font>
      <sz val="11"/>
      <name val="굴림체"/>
      <family val="3"/>
      <charset val="129"/>
    </font>
    <font>
      <sz val="10"/>
      <color indexed="8"/>
      <name val="Arial"/>
      <family val="2"/>
    </font>
    <font>
      <sz val="10"/>
      <color indexed="8"/>
      <name val="Helv"/>
      <family val="2"/>
    </font>
    <font>
      <b/>
      <sz val="11"/>
      <name val="Helv"/>
      <family val="2"/>
    </font>
    <font>
      <sz val="12"/>
      <name val="Times New Roman"/>
      <family val="1"/>
    </font>
    <font>
      <sz val="20"/>
      <name val="돋움체"/>
      <family val="3"/>
      <charset val="129"/>
    </font>
    <font>
      <b/>
      <sz val="1"/>
      <color indexed="8"/>
      <name val="Courier"/>
      <family val="3"/>
    </font>
    <font>
      <sz val="11"/>
      <name val="바탕체"/>
      <family val="1"/>
      <charset val="129"/>
    </font>
    <font>
      <sz val="10"/>
      <name val="¸íÁ¶"/>
      <family val="3"/>
      <charset val="129"/>
    </font>
    <font>
      <sz val="10"/>
      <name val="Courier New"/>
      <family val="3"/>
    </font>
    <font>
      <sz val="12"/>
      <name val="견명조"/>
      <family val="1"/>
      <charset val="129"/>
    </font>
    <font>
      <sz val="10"/>
      <name val="옛체"/>
      <family val="1"/>
      <charset val="129"/>
    </font>
    <font>
      <sz val="11"/>
      <name val="±¼¸²A¼"/>
      <family val="3"/>
      <charset val="129"/>
    </font>
    <font>
      <sz val="9"/>
      <color indexed="8"/>
      <name val="맑은 고딕"/>
      <family val="3"/>
      <charset val="129"/>
    </font>
    <font>
      <sz val="11"/>
      <color indexed="9"/>
      <name val="맑은 고딕"/>
      <family val="3"/>
      <charset val="129"/>
    </font>
    <font>
      <sz val="9"/>
      <color indexed="9"/>
      <name val="맑은 고딕"/>
      <family val="3"/>
      <charset val="129"/>
    </font>
    <font>
      <sz val="12"/>
      <name val="Arial"/>
      <family val="2"/>
    </font>
    <font>
      <sz val="9"/>
      <name val="바탕체"/>
      <family val="1"/>
      <charset val="129"/>
    </font>
    <font>
      <sz val="8"/>
      <name val="휴먼명조"/>
      <family val="3"/>
      <charset val="129"/>
    </font>
    <font>
      <sz val="12"/>
      <name val="ⓒoUAAA¨u"/>
      <family val="1"/>
      <charset val="129"/>
    </font>
    <font>
      <sz val="12"/>
      <name val="¹UAAA¼"/>
      <family val="3"/>
      <charset val="129"/>
    </font>
    <font>
      <sz val="12"/>
      <name val="¹ÙÅÁÃ¼"/>
      <family val="1"/>
      <charset val="129"/>
    </font>
    <font>
      <sz val="11"/>
      <name val="μ¸¿o"/>
      <family val="3"/>
      <charset val="129"/>
    </font>
    <font>
      <sz val="12"/>
      <name val="¹UAAA¼"/>
      <family val="1"/>
      <charset val="129"/>
    </font>
    <font>
      <sz val="11"/>
      <name val="µ¸¿ò"/>
      <family val="3"/>
      <charset val="129"/>
    </font>
    <font>
      <sz val="9"/>
      <name val="굴림체"/>
      <family val="3"/>
      <charset val="129"/>
    </font>
    <font>
      <sz val="10"/>
      <name val="μ¸¿oA¼"/>
      <family val="3"/>
      <charset val="129"/>
    </font>
    <font>
      <sz val="11"/>
      <color indexed="20"/>
      <name val="맑은 고딕"/>
      <family val="3"/>
      <charset val="129"/>
    </font>
    <font>
      <sz val="9"/>
      <name val="Arial"/>
      <family val="2"/>
    </font>
    <font>
      <b/>
      <sz val="8"/>
      <name val="Arial"/>
      <family val="2"/>
    </font>
    <font>
      <sz val="12"/>
      <name val="System"/>
      <family val="2"/>
      <charset val="129"/>
    </font>
    <font>
      <sz val="8"/>
      <name val="¹UAAA¼"/>
      <family val="3"/>
      <charset val="129"/>
    </font>
    <font>
      <sz val="12"/>
      <name val="±¼¸²A¼"/>
      <family val="3"/>
      <charset val="129"/>
    </font>
    <font>
      <sz val="10"/>
      <name val="±¼¸²Ã¼"/>
      <family val="3"/>
      <charset val="129"/>
    </font>
    <font>
      <b/>
      <sz val="11"/>
      <color indexed="10"/>
      <name val="맑은 고딕"/>
      <family val="3"/>
      <charset val="129"/>
    </font>
    <font>
      <b/>
      <sz val="10"/>
      <name val="Helv"/>
      <family val="2"/>
    </font>
    <font>
      <b/>
      <sz val="11"/>
      <color indexed="9"/>
      <name val="맑은 고딕"/>
      <family val="3"/>
      <charset val="129"/>
    </font>
    <font>
      <u/>
      <sz val="10"/>
      <color indexed="12"/>
      <name val="Arial"/>
      <family val="2"/>
    </font>
    <font>
      <sz val="10"/>
      <name val="한양중고딕"/>
      <family val="1"/>
      <charset val="129"/>
    </font>
    <font>
      <sz val="10"/>
      <color indexed="8"/>
      <name val="Impact"/>
      <family val="2"/>
    </font>
    <font>
      <sz val="10"/>
      <color indexed="9"/>
      <name val="Arial"/>
      <family val="2"/>
    </font>
    <font>
      <sz val="10"/>
      <color indexed="24"/>
      <name val="Arial"/>
      <family val="2"/>
    </font>
    <font>
      <b/>
      <sz val="11"/>
      <color indexed="16"/>
      <name val="Arial"/>
      <family val="2"/>
    </font>
    <font>
      <b/>
      <sz val="10"/>
      <color indexed="17"/>
      <name val="Arial"/>
      <family val="2"/>
    </font>
    <font>
      <b/>
      <sz val="9"/>
      <name val="Arial"/>
      <family val="2"/>
    </font>
    <font>
      <sz val="10"/>
      <name val="MS Serif"/>
      <family val="1"/>
    </font>
    <font>
      <b/>
      <i/>
      <sz val="14"/>
      <name val="Times New Roman"/>
      <family val="1"/>
    </font>
    <font>
      <sz val="8"/>
      <name val="Arial"/>
      <family val="2"/>
    </font>
    <font>
      <sz val="10"/>
      <color indexed="16"/>
      <name val="MS Serif"/>
      <family val="1"/>
    </font>
    <font>
      <i/>
      <sz val="11"/>
      <color indexed="23"/>
      <name val="맑은 고딕"/>
      <family val="3"/>
      <charset val="129"/>
    </font>
    <font>
      <i/>
      <sz val="1"/>
      <color indexed="8"/>
      <name val="Courier"/>
      <family val="3"/>
    </font>
    <font>
      <u/>
      <sz val="8.5"/>
      <color indexed="36"/>
      <name val="바탕체"/>
      <family val="1"/>
      <charset val="129"/>
    </font>
    <font>
      <sz val="11"/>
      <color indexed="17"/>
      <name val="맑은 고딕"/>
      <family val="3"/>
      <charset val="129"/>
    </font>
    <font>
      <b/>
      <i/>
      <sz val="11"/>
      <name val="Times New Roman"/>
      <family val="1"/>
    </font>
    <font>
      <b/>
      <i/>
      <sz val="10"/>
      <name val="Times New Roman"/>
      <family val="1"/>
    </font>
    <font>
      <b/>
      <sz val="12"/>
      <name val="Helv"/>
      <family val="2"/>
    </font>
    <font>
      <b/>
      <sz val="12"/>
      <name val="Arial"/>
      <family val="2"/>
    </font>
    <font>
      <b/>
      <sz val="9"/>
      <color indexed="9"/>
      <name val="Arial"/>
      <family val="2"/>
    </font>
    <font>
      <b/>
      <sz val="18"/>
      <name val="Arial"/>
      <family val="2"/>
    </font>
    <font>
      <b/>
      <sz val="11"/>
      <color indexed="62"/>
      <name val="맑은 고딕"/>
      <family val="3"/>
      <charset val="129"/>
    </font>
    <font>
      <b/>
      <i/>
      <sz val="12"/>
      <color indexed="16"/>
      <name val="Times New Roman"/>
      <family val="1"/>
    </font>
    <font>
      <b/>
      <sz val="14"/>
      <name val="Arial"/>
      <family val="2"/>
    </font>
    <font>
      <sz val="10"/>
      <name val="Univers (WN)"/>
      <family val="2"/>
    </font>
    <font>
      <sz val="10"/>
      <color indexed="12"/>
      <name val="Arial"/>
      <family val="2"/>
    </font>
    <font>
      <u/>
      <sz val="8"/>
      <color indexed="12"/>
      <name val="Times New Roman"/>
      <family val="1"/>
    </font>
    <font>
      <sz val="11"/>
      <color indexed="62"/>
      <name val="맑은 고딕"/>
      <family val="3"/>
      <charset val="129"/>
    </font>
    <font>
      <sz val="11"/>
      <color indexed="10"/>
      <name val="맑은 고딕"/>
      <family val="3"/>
      <charset val="129"/>
    </font>
    <font>
      <b/>
      <i/>
      <sz val="12"/>
      <name val="Times New Roman"/>
      <family val="1"/>
    </font>
    <font>
      <sz val="11"/>
      <color indexed="19"/>
      <name val="맑은 고딕"/>
      <family val="3"/>
      <charset val="129"/>
    </font>
    <font>
      <sz val="7"/>
      <name val="Small Fonts"/>
      <family val="2"/>
    </font>
    <font>
      <sz val="12"/>
      <name val="Helv"/>
      <family val="2"/>
    </font>
    <font>
      <b/>
      <sz val="11"/>
      <color indexed="63"/>
      <name val="맑은 고딕"/>
      <family val="3"/>
      <charset val="129"/>
    </font>
    <font>
      <sz val="12"/>
      <color indexed="8"/>
      <name val="Times New Roman"/>
      <family val="1"/>
    </font>
    <font>
      <sz val="10"/>
      <color indexed="8"/>
      <name val="MS Sans Serif"/>
      <family val="2"/>
    </font>
    <font>
      <sz val="9.6"/>
      <name val="돋움"/>
      <family val="3"/>
      <charset val="129"/>
    </font>
    <font>
      <b/>
      <sz val="16"/>
      <name val="Times New Roman"/>
      <family val="1"/>
    </font>
    <font>
      <sz val="8"/>
      <name val="Helv"/>
      <family val="2"/>
    </font>
    <font>
      <b/>
      <sz val="12"/>
      <color indexed="16"/>
      <name val="Arial"/>
      <family val="2"/>
    </font>
    <font>
      <b/>
      <i/>
      <sz val="18"/>
      <color indexed="16"/>
      <name val="Times New Roman"/>
      <family val="1"/>
    </font>
    <font>
      <b/>
      <sz val="8"/>
      <color indexed="8"/>
      <name val="Helv"/>
      <family val="2"/>
    </font>
    <font>
      <b/>
      <i/>
      <sz val="9"/>
      <name val="Times New Roman"/>
      <family val="1"/>
    </font>
    <font>
      <b/>
      <u/>
      <sz val="13"/>
      <name val="굴림체"/>
      <family val="3"/>
      <charset val="129"/>
    </font>
    <font>
      <b/>
      <sz val="18"/>
      <color indexed="62"/>
      <name val="맑은 고딕"/>
      <family val="3"/>
      <charset val="129"/>
    </font>
    <font>
      <b/>
      <sz val="8"/>
      <color indexed="32"/>
      <name val="Arial"/>
      <family val="2"/>
    </font>
    <font>
      <sz val="8"/>
      <name val="바탕체"/>
      <family val="1"/>
      <charset val="129"/>
    </font>
    <font>
      <sz val="8"/>
      <color indexed="12"/>
      <name val="Arial"/>
      <family val="2"/>
    </font>
    <font>
      <sz val="10"/>
      <name val="Geneva"/>
      <family val="2"/>
    </font>
    <font>
      <u/>
      <sz val="10"/>
      <color indexed="36"/>
      <name val="Arial"/>
      <family val="2"/>
    </font>
    <font>
      <u/>
      <sz val="11"/>
      <color indexed="12"/>
      <name val="ＭＳ Ｐゴシック"/>
      <family val="3"/>
      <charset val="129"/>
    </font>
    <font>
      <i/>
      <outline/>
      <shadow/>
      <u/>
      <sz val="1"/>
      <color indexed="24"/>
      <name val="Courier"/>
      <family val="3"/>
    </font>
    <font>
      <sz val="10"/>
      <color indexed="18"/>
      <name val="가는으뜸체"/>
      <family val="1"/>
      <charset val="129"/>
    </font>
    <font>
      <sz val="10"/>
      <name val="바탕"/>
      <family val="1"/>
      <charset val="129"/>
    </font>
    <font>
      <sz val="9"/>
      <color indexed="10"/>
      <name val="맑은 고딕"/>
      <family val="3"/>
      <charset val="129"/>
    </font>
    <font>
      <b/>
      <sz val="10"/>
      <color indexed="18"/>
      <name val="휴먼SK태명조"/>
      <family val="1"/>
      <charset val="129"/>
    </font>
    <font>
      <b/>
      <sz val="11"/>
      <color indexed="52"/>
      <name val="맑은 고딕"/>
      <family val="3"/>
      <charset val="129"/>
    </font>
    <font>
      <b/>
      <sz val="9"/>
      <color indexed="52"/>
      <name val="맑은 고딕"/>
      <family val="3"/>
      <charset val="129"/>
    </font>
    <font>
      <sz val="12"/>
      <color indexed="24"/>
      <name val="바탕체"/>
      <family val="1"/>
      <charset val="129"/>
    </font>
    <font>
      <b/>
      <sz val="18"/>
      <color indexed="24"/>
      <name val="바탕체"/>
      <family val="1"/>
      <charset val="129"/>
    </font>
    <font>
      <b/>
      <sz val="15"/>
      <color indexed="24"/>
      <name val="바탕체"/>
      <family val="1"/>
      <charset val="129"/>
    </font>
    <font>
      <sz val="12"/>
      <name val="명조"/>
      <family val="3"/>
      <charset val="129"/>
    </font>
    <font>
      <sz val="11"/>
      <name val="돋움체"/>
      <family val="3"/>
      <charset val="129"/>
    </font>
    <font>
      <sz val="11"/>
      <name val="HY신명조"/>
      <family val="1"/>
      <charset val="129"/>
    </font>
    <font>
      <sz val="12"/>
      <name val="궁서체"/>
      <family val="1"/>
      <charset val="129"/>
    </font>
    <font>
      <b/>
      <u/>
      <sz val="16"/>
      <name val="돋움"/>
      <family val="3"/>
      <charset val="129"/>
    </font>
    <font>
      <sz val="9"/>
      <color indexed="20"/>
      <name val="맑은 고딕"/>
      <family val="3"/>
      <charset val="129"/>
    </font>
    <font>
      <b/>
      <sz val="14"/>
      <color indexed="12"/>
      <name val="바탕체"/>
      <family val="1"/>
      <charset val="129"/>
    </font>
    <font>
      <sz val="14"/>
      <name val="뼥?ⓒ"/>
      <family val="3"/>
      <charset val="129"/>
    </font>
    <font>
      <sz val="14"/>
      <name val="뼻뮝"/>
      <family val="3"/>
      <charset val="129"/>
    </font>
    <font>
      <sz val="10"/>
      <name val="가는으뜸체"/>
      <family val="1"/>
      <charset val="129"/>
    </font>
    <font>
      <sz val="11"/>
      <name val="뼻뮝"/>
      <family val="1"/>
      <charset val="129"/>
    </font>
    <font>
      <sz val="11"/>
      <color indexed="60"/>
      <name val="맑은 고딕"/>
      <family val="3"/>
      <charset val="129"/>
    </font>
    <font>
      <sz val="9"/>
      <color indexed="60"/>
      <name val="맑은 고딕"/>
      <family val="3"/>
      <charset val="129"/>
    </font>
    <font>
      <sz val="12"/>
      <name val="뼻뮝"/>
      <family val="3"/>
      <charset val="129"/>
    </font>
    <font>
      <sz val="12"/>
      <name val="뼻뮝"/>
      <family val="1"/>
      <charset val="129"/>
    </font>
    <font>
      <sz val="10"/>
      <color indexed="10"/>
      <name val="돋움체"/>
      <family val="3"/>
      <charset val="129"/>
    </font>
    <font>
      <sz val="12"/>
      <name val="宋体"/>
      <family val="3"/>
      <charset val="129"/>
    </font>
    <font>
      <i/>
      <sz val="9"/>
      <color indexed="23"/>
      <name val="맑은 고딕"/>
      <family val="3"/>
      <charset val="129"/>
    </font>
    <font>
      <b/>
      <sz val="9"/>
      <color indexed="9"/>
      <name val="맑은 고딕"/>
      <family val="3"/>
      <charset val="129"/>
    </font>
    <font>
      <sz val="9"/>
      <color indexed="8"/>
      <name val="휴먼세명조"/>
      <family val="1"/>
      <charset val="129"/>
    </font>
    <font>
      <sz val="9"/>
      <color indexed="8"/>
      <name val="휴먼세명조"/>
      <family val="3"/>
      <charset val="129"/>
    </font>
    <font>
      <sz val="10"/>
      <color indexed="37"/>
      <name val="바탕"/>
      <family val="1"/>
      <charset val="129"/>
    </font>
    <font>
      <b/>
      <sz val="12"/>
      <name val="돋움체"/>
      <family val="3"/>
      <charset val="129"/>
    </font>
    <font>
      <sz val="18"/>
      <name val="궁서체"/>
      <family val="1"/>
      <charset val="129"/>
    </font>
    <font>
      <sz val="8"/>
      <name val="돋움체"/>
      <family val="3"/>
      <charset val="129"/>
    </font>
    <font>
      <sz val="9"/>
      <color indexed="10"/>
      <name val="바탕체"/>
      <family val="1"/>
      <charset val="129"/>
    </font>
    <font>
      <b/>
      <sz val="12"/>
      <color indexed="16"/>
      <name val="굴림체"/>
      <family val="3"/>
      <charset val="129"/>
    </font>
    <font>
      <sz val="11"/>
      <name val="순명조"/>
      <family val="1"/>
      <charset val="129"/>
    </font>
    <font>
      <sz val="12"/>
      <name val="바탕"/>
      <family val="1"/>
      <charset val="129"/>
    </font>
    <font>
      <sz val="10"/>
      <name val="가는안상수체"/>
      <family val="3"/>
      <charset val="129"/>
    </font>
    <font>
      <b/>
      <sz val="12"/>
      <color indexed="12"/>
      <name val="돋움체"/>
      <family val="3"/>
      <charset val="129"/>
    </font>
    <font>
      <sz val="11"/>
      <color indexed="52"/>
      <name val="맑은 고딕"/>
      <family val="3"/>
      <charset val="129"/>
    </font>
    <font>
      <sz val="9"/>
      <color indexed="52"/>
      <name val="맑은 고딕"/>
      <family val="3"/>
      <charset val="129"/>
    </font>
    <font>
      <u/>
      <sz val="11"/>
      <color indexed="36"/>
      <name val="돋움"/>
      <family val="3"/>
      <charset val="129"/>
    </font>
    <font>
      <sz val="10"/>
      <name val="한양신명조"/>
      <family val="1"/>
      <charset val="129"/>
    </font>
    <font>
      <b/>
      <sz val="11"/>
      <color indexed="8"/>
      <name val="맑은 고딕"/>
      <family val="3"/>
      <charset val="129"/>
    </font>
    <font>
      <b/>
      <sz val="9"/>
      <color indexed="8"/>
      <name val="맑은 고딕"/>
      <family val="3"/>
      <charset val="129"/>
    </font>
    <font>
      <sz val="10"/>
      <name val="궁서(English)"/>
      <family val="3"/>
      <charset val="129"/>
    </font>
    <font>
      <u/>
      <sz val="8.25"/>
      <color indexed="36"/>
      <name val="돋움"/>
      <family val="3"/>
      <charset val="129"/>
    </font>
    <font>
      <sz val="10"/>
      <color indexed="12"/>
      <name val="굴림체"/>
      <family val="3"/>
      <charset val="129"/>
    </font>
    <font>
      <sz val="12"/>
      <name val="견고딕"/>
      <family val="1"/>
      <charset val="129"/>
    </font>
    <font>
      <sz val="10"/>
      <color indexed="37"/>
      <name val="굴림"/>
      <family val="3"/>
      <charset val="129"/>
    </font>
    <font>
      <sz val="9"/>
      <color indexed="62"/>
      <name val="맑은 고딕"/>
      <family val="3"/>
      <charset val="129"/>
    </font>
    <font>
      <sz val="12"/>
      <name val="明朝"/>
      <family val="3"/>
      <charset val="129"/>
    </font>
    <font>
      <b/>
      <sz val="15"/>
      <color indexed="56"/>
      <name val="맑은 고딕"/>
      <family val="3"/>
      <charset val="129"/>
    </font>
    <font>
      <b/>
      <sz val="18"/>
      <color indexed="56"/>
      <name val="맑은 고딕"/>
      <family val="3"/>
      <charset val="129"/>
    </font>
    <font>
      <b/>
      <sz val="13"/>
      <color indexed="56"/>
      <name val="맑은 고딕"/>
      <family val="3"/>
      <charset val="129"/>
    </font>
    <font>
      <b/>
      <sz val="11"/>
      <color indexed="56"/>
      <name val="맑은 고딕"/>
      <family val="3"/>
      <charset val="129"/>
    </font>
    <font>
      <sz val="10"/>
      <color indexed="37"/>
      <name val="휴먼명조"/>
      <family val="3"/>
      <charset val="129"/>
    </font>
    <font>
      <b/>
      <sz val="10"/>
      <color indexed="24"/>
      <name val="휴먼세명조"/>
      <family val="1"/>
      <charset val="129"/>
    </font>
    <font>
      <b/>
      <u val="doubleAccounting"/>
      <sz val="15"/>
      <name val="휴먼태명조"/>
      <family val="1"/>
      <charset val="129"/>
    </font>
    <font>
      <sz val="17"/>
      <name val="바탕체"/>
      <family val="1"/>
      <charset val="129"/>
    </font>
    <font>
      <sz val="20"/>
      <name val="솔체"/>
      <family val="1"/>
      <charset val="129"/>
    </font>
    <font>
      <sz val="9"/>
      <color indexed="17"/>
      <name val="맑은 고딕"/>
      <family val="3"/>
      <charset val="129"/>
    </font>
    <font>
      <sz val="11"/>
      <name val="가는으뜸체"/>
      <family val="1"/>
      <charset val="129"/>
    </font>
    <font>
      <sz val="10"/>
      <color indexed="12"/>
      <name val="돋움"/>
      <family val="3"/>
      <charset val="129"/>
    </font>
    <font>
      <b/>
      <sz val="11"/>
      <name val="휴먼머리견출명조"/>
      <family val="1"/>
      <charset val="129"/>
    </font>
    <font>
      <sz val="10"/>
      <name val="휴먼세명조"/>
      <family val="1"/>
      <charset val="129"/>
    </font>
    <font>
      <b/>
      <sz val="9"/>
      <color indexed="63"/>
      <name val="맑은 고딕"/>
      <family val="3"/>
      <charset val="129"/>
    </font>
    <font>
      <sz val="9"/>
      <name val="새굴림"/>
      <family val="1"/>
      <charset val="129"/>
    </font>
    <font>
      <sz val="12"/>
      <name val="휴먼옛체"/>
      <family val="1"/>
      <charset val="129"/>
    </font>
    <font>
      <b/>
      <u/>
      <sz val="16"/>
      <name val="굴림체"/>
      <family val="3"/>
      <charset val="129"/>
    </font>
    <font>
      <sz val="9.5"/>
      <name val="굴림"/>
      <family val="3"/>
      <charset val="129"/>
    </font>
    <font>
      <sz val="11"/>
      <name val="明朝"/>
      <family val="3"/>
      <charset val="129"/>
    </font>
    <font>
      <sz val="11"/>
      <color indexed="9"/>
      <name val="돋움"/>
      <family val="3"/>
      <charset val="129"/>
    </font>
    <font>
      <sz val="11"/>
      <color theme="1"/>
      <name val="굴림체"/>
      <family val="3"/>
      <charset val="129"/>
    </font>
    <font>
      <sz val="12"/>
      <name val="ＭＳ ゴシック"/>
      <family val="3"/>
      <charset val="129"/>
    </font>
    <font>
      <u/>
      <sz val="8.25"/>
      <color indexed="12"/>
      <name val="돋움"/>
      <family val="3"/>
      <charset val="129"/>
    </font>
    <font>
      <u/>
      <sz val="11"/>
      <color indexed="12"/>
      <name val="돋움"/>
      <family val="3"/>
      <charset val="129"/>
    </font>
    <font>
      <sz val="11"/>
      <color rgb="FF9C0006"/>
      <name val="맑은 고딕"/>
      <family val="3"/>
      <charset val="129"/>
      <scheme val="minor"/>
    </font>
    <font>
      <sz val="12"/>
      <name val="宋?"/>
      <family val="3"/>
      <charset val="129"/>
    </font>
    <font>
      <b/>
      <sz val="15"/>
      <color indexed="62"/>
      <name val="맑은 고딕"/>
      <family val="3"/>
      <charset val="129"/>
    </font>
    <font>
      <sz val="18"/>
      <name val="돋움체"/>
      <family val="3"/>
      <charset val="129"/>
    </font>
    <font>
      <b/>
      <sz val="13"/>
      <color indexed="62"/>
      <name val="맑은 고딕"/>
      <family val="3"/>
      <charset val="129"/>
    </font>
    <font>
      <b/>
      <sz val="16"/>
      <name val="돋움체"/>
      <family val="3"/>
      <charset val="129"/>
    </font>
    <font>
      <sz val="11"/>
      <color rgb="FF006100"/>
      <name val="맑은 고딕"/>
      <family val="3"/>
      <charset val="129"/>
      <scheme val="minor"/>
    </font>
    <font>
      <b/>
      <sz val="12"/>
      <color indexed="8"/>
      <name val="돋움체"/>
      <family val="3"/>
      <charset val="129"/>
    </font>
    <font>
      <sz val="14"/>
      <color indexed="8"/>
      <name val="뼻뮝"/>
      <family val="3"/>
      <charset val="129"/>
    </font>
    <font>
      <sz val="12"/>
      <color indexed="8"/>
      <name val="바탕체"/>
      <family val="1"/>
      <charset val="129"/>
    </font>
    <font>
      <sz val="10"/>
      <color indexed="8"/>
      <name val="Courier New"/>
      <family val="3"/>
    </font>
    <font>
      <sz val="10"/>
      <color indexed="8"/>
      <name val="Times New Roman"/>
      <family val="1"/>
    </font>
    <font>
      <sz val="11"/>
      <color rgb="FFFF0000"/>
      <name val="돋움"/>
      <family val="3"/>
      <charset val="129"/>
    </font>
    <font>
      <b/>
      <vertAlign val="superscript"/>
      <sz val="9"/>
      <name val="돋움"/>
      <family val="3"/>
      <charset val="129"/>
    </font>
    <font>
      <b/>
      <sz val="10"/>
      <color rgb="FF0000FF"/>
      <name val="돋움"/>
      <family val="3"/>
      <charset val="129"/>
    </font>
    <font>
      <b/>
      <sz val="9"/>
      <color indexed="10"/>
      <name val="돋움"/>
      <family val="3"/>
      <charset val="129"/>
    </font>
    <font>
      <sz val="10"/>
      <color theme="1"/>
      <name val="맑은 고딕"/>
      <family val="2"/>
      <charset val="129"/>
      <scheme val="minor"/>
    </font>
    <font>
      <b/>
      <sz val="10"/>
      <color theme="1"/>
      <name val="돋움"/>
      <family val="3"/>
      <charset val="129"/>
    </font>
    <font>
      <sz val="10"/>
      <color theme="1"/>
      <name val="돋움"/>
      <family val="3"/>
      <charset val="129"/>
    </font>
    <font>
      <sz val="10"/>
      <color theme="1"/>
      <name val="굴림"/>
      <family val="3"/>
      <charset val="129"/>
    </font>
    <font>
      <b/>
      <sz val="10"/>
      <color theme="1"/>
      <name val="굴림"/>
      <family val="3"/>
      <charset val="129"/>
    </font>
    <font>
      <b/>
      <vertAlign val="superscript"/>
      <sz val="10"/>
      <color theme="1"/>
      <name val="돋움"/>
      <family val="3"/>
      <charset val="129"/>
    </font>
    <font>
      <vertAlign val="superscript"/>
      <sz val="10"/>
      <color theme="1"/>
      <name val="돋움"/>
      <family val="3"/>
      <charset val="129"/>
    </font>
    <font>
      <sz val="10"/>
      <color rgb="FFFF0000"/>
      <name val="돋움"/>
      <family val="3"/>
      <charset val="129"/>
    </font>
    <font>
      <b/>
      <sz val="10"/>
      <color indexed="10"/>
      <name val="돋움"/>
      <family val="3"/>
      <charset val="129"/>
    </font>
    <font>
      <sz val="12"/>
      <color indexed="10"/>
      <name val="돋움"/>
      <family val="3"/>
      <charset val="129"/>
    </font>
    <font>
      <sz val="9"/>
      <color rgb="FFFF0000"/>
      <name val="돋움"/>
      <family val="3"/>
      <charset val="129"/>
    </font>
    <font>
      <b/>
      <sz val="14"/>
      <color rgb="FFFF0000"/>
      <name val="돋움"/>
      <family val="3"/>
      <charset val="129"/>
    </font>
    <font>
      <sz val="11"/>
      <color rgb="FF000000"/>
      <name val="돋움"/>
      <family val="3"/>
      <charset val="129"/>
    </font>
    <font>
      <b/>
      <sz val="10"/>
      <color indexed="8"/>
      <name val="돋움"/>
      <family val="3"/>
      <charset val="129"/>
    </font>
    <font>
      <sz val="9"/>
      <color theme="1"/>
      <name val="맑은 고딕"/>
      <family val="2"/>
      <charset val="129"/>
      <scheme val="minor"/>
    </font>
    <font>
      <sz val="10"/>
      <color indexed="8"/>
      <name val="돋움"/>
      <family val="3"/>
      <charset val="129"/>
    </font>
    <font>
      <sz val="11"/>
      <name val="맑은 고딕"/>
      <family val="3"/>
      <charset val="129"/>
      <scheme val="minor"/>
    </font>
    <font>
      <b/>
      <sz val="10"/>
      <color indexed="9"/>
      <name val="돋움"/>
      <family val="3"/>
      <charset val="129"/>
    </font>
    <font>
      <sz val="10"/>
      <color indexed="9"/>
      <name val="돋움"/>
      <family val="3"/>
      <charset val="129"/>
    </font>
    <font>
      <sz val="10"/>
      <name val="맑은 고딕"/>
      <family val="3"/>
      <charset val="129"/>
      <scheme val="major"/>
    </font>
    <font>
      <sz val="11"/>
      <name val="맑은 고딕"/>
      <family val="3"/>
      <charset val="129"/>
      <scheme val="major"/>
    </font>
    <font>
      <sz val="10"/>
      <color theme="1"/>
      <name val="굴림"/>
      <family val="2"/>
      <charset val="129"/>
    </font>
    <font>
      <sz val="11"/>
      <color rgb="FF000000"/>
      <name val="맑은 고딕"/>
      <family val="3"/>
      <charset val="129"/>
    </font>
    <font>
      <b/>
      <sz val="11"/>
      <name val="맑은 고딕"/>
      <family val="3"/>
      <charset val="129"/>
    </font>
    <font>
      <b/>
      <sz val="16"/>
      <name val="맑은 고딕"/>
      <family val="3"/>
      <charset val="129"/>
    </font>
    <font>
      <sz val="18"/>
      <name val="맑은 고딕"/>
      <family val="3"/>
      <charset val="129"/>
    </font>
    <font>
      <b/>
      <sz val="18"/>
      <name val="맑은 고딕"/>
      <family val="3"/>
      <charset val="129"/>
    </font>
    <font>
      <b/>
      <sz val="16"/>
      <name val="굴림"/>
      <family val="3"/>
      <charset val="129"/>
    </font>
    <font>
      <sz val="16"/>
      <name val="맑은 고딕"/>
      <family val="3"/>
      <charset val="129"/>
    </font>
    <font>
      <b/>
      <sz val="24"/>
      <name val="맑은 고딕"/>
      <family val="3"/>
      <charset val="129"/>
    </font>
    <font>
      <b/>
      <sz val="26"/>
      <name val="맑은 고딕"/>
      <family val="3"/>
      <charset val="129"/>
    </font>
    <font>
      <b/>
      <sz val="18"/>
      <name val="굴림"/>
      <family val="3"/>
      <charset val="129"/>
    </font>
    <font>
      <sz val="12"/>
      <name val="굴림"/>
      <family val="3"/>
      <charset val="129"/>
    </font>
    <font>
      <sz val="11"/>
      <color theme="1"/>
      <name val="HY신명조"/>
      <family val="1"/>
      <charset val="129"/>
    </font>
    <font>
      <sz val="13"/>
      <name val="맑은 고딕"/>
      <family val="3"/>
      <charset val="129"/>
      <scheme val="minor"/>
    </font>
    <font>
      <b/>
      <sz val="14"/>
      <color indexed="8"/>
      <name val="굴림체"/>
      <family val="3"/>
      <charset val="129"/>
    </font>
    <font>
      <b/>
      <sz val="20"/>
      <color indexed="8"/>
      <name val="나눔고딕"/>
      <family val="3"/>
      <charset val="129"/>
    </font>
    <font>
      <sz val="14"/>
      <name val="굴림체"/>
      <family val="3"/>
      <charset val="129"/>
    </font>
    <font>
      <b/>
      <sz val="24"/>
      <color indexed="8"/>
      <name val="굴림체"/>
      <family val="3"/>
      <charset val="129"/>
    </font>
    <font>
      <sz val="12"/>
      <color indexed="8"/>
      <name val="굴림체"/>
      <family val="3"/>
      <charset val="129"/>
    </font>
    <font>
      <b/>
      <sz val="18"/>
      <color indexed="8"/>
      <name val="나눔고딕"/>
      <family val="3"/>
      <charset val="129"/>
    </font>
    <font>
      <b/>
      <sz val="18"/>
      <name val="나눔고딕"/>
      <family val="3"/>
      <charset val="129"/>
    </font>
    <font>
      <b/>
      <sz val="18"/>
      <name val=" 나눔고딕"/>
      <family val="3"/>
      <charset val="129"/>
    </font>
    <font>
      <sz val="20"/>
      <color indexed="8"/>
      <name val="굴림체"/>
      <family val="3"/>
      <charset val="129"/>
    </font>
    <font>
      <b/>
      <sz val="28"/>
      <color indexed="8"/>
      <name val="굴림체"/>
      <family val="3"/>
      <charset val="129"/>
    </font>
    <font>
      <b/>
      <sz val="18"/>
      <color indexed="8"/>
      <name val="굴림체"/>
      <family val="3"/>
      <charset val="129"/>
    </font>
    <font>
      <b/>
      <sz val="30"/>
      <color indexed="8"/>
      <name val="나눔고딕"/>
      <family val="3"/>
      <charset val="129"/>
    </font>
    <font>
      <b/>
      <sz val="24"/>
      <color indexed="8"/>
      <name val="HY견고딕"/>
      <family val="1"/>
      <charset val="129"/>
    </font>
    <font>
      <b/>
      <sz val="23"/>
      <name val="맑은 고딕"/>
      <family val="3"/>
      <charset val="129"/>
    </font>
    <font>
      <b/>
      <sz val="28"/>
      <name val="맑은 고딕"/>
      <family val="3"/>
      <charset val="129"/>
    </font>
  </fonts>
  <fills count="46">
    <fill>
      <patternFill patternType="none"/>
    </fill>
    <fill>
      <patternFill patternType="gray125"/>
    </fill>
    <fill>
      <patternFill patternType="solid">
        <fgColor rgb="FFC6EFCE"/>
      </patternFill>
    </fill>
    <fill>
      <patternFill patternType="solid">
        <fgColor rgb="FFFFC7CE"/>
      </patternFill>
    </fill>
    <fill>
      <patternFill patternType="solid">
        <fgColor indexed="41"/>
        <bgColor indexed="64"/>
      </patternFill>
    </fill>
    <fill>
      <patternFill patternType="solid">
        <fgColor rgb="FFFF0000"/>
        <bgColor indexed="64"/>
      </patternFill>
    </fill>
    <fill>
      <patternFill patternType="solid">
        <fgColor indexed="42"/>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3"/>
      </patternFill>
    </fill>
    <fill>
      <patternFill patternType="solid">
        <fgColor indexed="11"/>
      </patternFill>
    </fill>
    <fill>
      <patternFill patternType="solid">
        <fgColor indexed="51"/>
      </patternFill>
    </fill>
    <fill>
      <patternFill patternType="solid">
        <fgColor indexed="5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6"/>
      </patternFill>
    </fill>
    <fill>
      <patternFill patternType="solid">
        <fgColor indexed="54"/>
      </patternFill>
    </fill>
    <fill>
      <patternFill patternType="solid">
        <fgColor indexed="10"/>
      </patternFill>
    </fill>
    <fill>
      <patternFill patternType="solid">
        <fgColor indexed="44"/>
        <bgColor indexed="64"/>
      </patternFill>
    </fill>
    <fill>
      <patternFill patternType="solid">
        <fgColor indexed="9"/>
      </patternFill>
    </fill>
    <fill>
      <patternFill patternType="solid">
        <fgColor indexed="55"/>
      </patternFill>
    </fill>
    <fill>
      <patternFill patternType="solid">
        <fgColor indexed="15"/>
        <bgColor indexed="64"/>
      </patternFill>
    </fill>
    <fill>
      <patternFill patternType="solid">
        <fgColor indexed="37"/>
        <bgColor indexed="64"/>
      </patternFill>
    </fill>
    <fill>
      <patternFill patternType="solid">
        <fgColor indexed="16"/>
        <bgColor indexed="64"/>
      </patternFill>
    </fill>
    <fill>
      <patternFill patternType="gray0625">
        <fgColor indexed="11"/>
        <bgColor indexed="15"/>
      </patternFill>
    </fill>
    <fill>
      <patternFill patternType="solid">
        <fgColor indexed="62"/>
      </patternFill>
    </fill>
    <fill>
      <patternFill patternType="solid">
        <fgColor indexed="57"/>
      </patternFill>
    </fill>
    <fill>
      <patternFill patternType="solid">
        <fgColor indexed="22"/>
      </patternFill>
    </fill>
    <fill>
      <patternFill patternType="solid">
        <fgColor indexed="20"/>
        <bgColor indexed="2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6" tint="0.39997558519241921"/>
        <bgColor indexed="64"/>
      </patternFill>
    </fill>
  </fills>
  <borders count="13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thin">
        <color indexed="64"/>
      </top>
      <bottom/>
      <diagonal/>
    </border>
    <border>
      <left style="thin">
        <color indexed="64"/>
      </left>
      <right/>
      <top/>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double">
        <color indexed="64"/>
      </top>
      <bottom/>
      <diagonal/>
    </border>
    <border>
      <left style="medium">
        <color indexed="64"/>
      </left>
      <right style="hair">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hair">
        <color indexed="64"/>
      </left>
      <right style="medium">
        <color indexed="64"/>
      </right>
      <top style="medium">
        <color indexed="64"/>
      </top>
      <bottom style="double">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right/>
      <top style="double">
        <color indexed="64"/>
      </top>
      <bottom style="hair">
        <color indexed="64"/>
      </bottom>
      <diagonal/>
    </border>
    <border>
      <left style="thin">
        <color indexed="64"/>
      </left>
      <right style="thin">
        <color indexed="64"/>
      </right>
      <top style="medium">
        <color indexed="64"/>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double">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right/>
      <top style="double">
        <color indexed="64"/>
      </top>
      <bottom style="double">
        <color indexed="64"/>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right style="hair">
        <color indexed="64"/>
      </right>
      <top/>
      <bottom style="hair">
        <color indexed="64"/>
      </bottom>
      <diagonal/>
    </border>
    <border>
      <left/>
      <right/>
      <top style="medium">
        <color indexed="64"/>
      </top>
      <bottom style="medium">
        <color indexed="64"/>
      </bottom>
      <diagonal/>
    </border>
    <border>
      <left/>
      <right/>
      <top/>
      <bottom style="medium">
        <color indexed="27"/>
      </bottom>
      <diagonal/>
    </border>
    <border>
      <left style="thin">
        <color indexed="23"/>
      </left>
      <right style="thin">
        <color indexed="9"/>
      </right>
      <top style="thin">
        <color indexed="9"/>
      </top>
      <bottom style="thin">
        <color indexed="23"/>
      </bottom>
      <diagonal/>
    </border>
    <border>
      <left style="thick">
        <color indexed="64"/>
      </left>
      <right style="thick">
        <color indexed="64"/>
      </right>
      <top style="thick">
        <color indexed="64"/>
      </top>
      <bottom style="thick">
        <color indexed="64"/>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right/>
      <top/>
      <bottom style="double">
        <color indexed="10"/>
      </bottom>
      <diagonal/>
    </border>
    <border>
      <left/>
      <right/>
      <top/>
      <bottom style="medium">
        <color indexed="0"/>
      </bottom>
      <diagonal/>
    </border>
    <border>
      <left style="thin">
        <color indexed="63"/>
      </left>
      <right style="thin">
        <color indexed="63"/>
      </right>
      <top style="thin">
        <color indexed="63"/>
      </top>
      <bottom style="thin">
        <color indexed="63"/>
      </bottom>
      <diagonal/>
    </border>
    <border>
      <left/>
      <right/>
      <top style="thin">
        <color indexed="64"/>
      </top>
      <bottom style="double">
        <color indexed="64"/>
      </bottom>
      <diagonal/>
    </border>
    <border>
      <left style="thin">
        <color indexed="64"/>
      </left>
      <right style="thin">
        <color indexed="64"/>
      </right>
      <top/>
      <bottom/>
      <diagonal/>
    </border>
    <border>
      <left/>
      <right style="double">
        <color indexed="64"/>
      </right>
      <top/>
      <bottom/>
      <diagonal/>
    </border>
    <border>
      <left style="thin">
        <color indexed="10"/>
      </left>
      <right/>
      <top/>
      <bottom/>
      <diagonal/>
    </border>
    <border>
      <left style="hair">
        <color indexed="64"/>
      </left>
      <right style="hair">
        <color indexed="64"/>
      </right>
      <top/>
      <bottom/>
      <diagonal/>
    </border>
    <border>
      <left style="thin">
        <color indexed="8"/>
      </left>
      <right/>
      <top/>
      <bottom/>
      <diagonal/>
    </border>
    <border>
      <left style="thin">
        <color indexed="64"/>
      </left>
      <right style="thin">
        <color indexed="12"/>
      </right>
      <top/>
      <bottom/>
      <diagonal/>
    </border>
    <border>
      <left style="thin">
        <color indexed="64"/>
      </left>
      <right style="hair">
        <color indexed="64"/>
      </right>
      <top/>
      <bottom/>
      <diagonal/>
    </border>
    <border>
      <left/>
      <right/>
      <top/>
      <bottom style="medium">
        <color indexed="9"/>
      </bottom>
      <diagonal/>
    </border>
    <border>
      <left style="thin">
        <color indexed="64"/>
      </left>
      <right style="medium">
        <color indexed="9"/>
      </right>
      <top style="thin">
        <color indexed="8"/>
      </top>
      <bottom style="medium">
        <color indexed="9"/>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right style="thin">
        <color indexed="64"/>
      </right>
      <top/>
      <bottom/>
      <diagonal/>
    </border>
    <border>
      <left/>
      <right/>
      <top/>
      <bottom style="double">
        <color indexed="52"/>
      </bottom>
      <diagonal/>
    </border>
    <border>
      <left/>
      <right/>
      <top style="thin">
        <color indexed="62"/>
      </top>
      <bottom style="double">
        <color indexed="62"/>
      </bottom>
      <diagonal/>
    </border>
    <border>
      <left style="thin">
        <color indexed="9"/>
      </left>
      <right style="medium">
        <color indexed="63"/>
      </right>
      <top style="thin">
        <color indexed="9"/>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medium">
        <color indexed="64"/>
      </top>
      <bottom style="thin">
        <color indexed="64"/>
      </bottom>
      <diagonal/>
    </border>
    <border>
      <left style="thin">
        <color indexed="64"/>
      </left>
      <right style="thin">
        <color indexed="64"/>
      </right>
      <top style="medium">
        <color indexed="64"/>
      </top>
      <bottom/>
      <diagonal/>
    </border>
    <border>
      <left style="hair">
        <color auto="1"/>
      </left>
      <right style="thin">
        <color indexed="64"/>
      </right>
      <top style="thin">
        <color auto="1"/>
      </top>
      <bottom style="thin">
        <color auto="1"/>
      </bottom>
      <diagonal/>
    </border>
    <border>
      <left/>
      <right/>
      <top style="thin">
        <color indexed="56"/>
      </top>
      <bottom style="double">
        <color indexed="56"/>
      </bottom>
      <diagonal/>
    </border>
    <border>
      <left/>
      <right/>
      <top/>
      <bottom style="thick">
        <color indexed="56"/>
      </bottom>
      <diagonal/>
    </border>
    <border>
      <left/>
      <right/>
      <top/>
      <bottom style="thick">
        <color indexed="27"/>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indexed="64"/>
      </left>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hair">
        <color indexed="64"/>
      </left>
      <right/>
      <top style="hair">
        <color indexed="64"/>
      </top>
      <bottom style="thin">
        <color indexed="64"/>
      </bottom>
      <diagonal/>
    </border>
    <border>
      <left style="thin">
        <color indexed="64"/>
      </left>
      <right/>
      <top/>
      <bottom style="hair">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18884">
    <xf numFmtId="0" fontId="0" fillId="0" borderId="0">
      <alignment vertical="center"/>
    </xf>
    <xf numFmtId="0" fontId="5" fillId="0" borderId="0"/>
    <xf numFmtId="41" fontId="13" fillId="0" borderId="0" applyFont="0" applyFill="0" applyBorder="0" applyAlignment="0" applyProtection="0">
      <alignment vertical="center"/>
    </xf>
    <xf numFmtId="0" fontId="5" fillId="0" borderId="0"/>
    <xf numFmtId="41" fontId="2" fillId="0" borderId="0" applyFont="0" applyFill="0" applyBorder="0" applyAlignment="0" applyProtection="0"/>
    <xf numFmtId="0" fontId="5" fillId="0" borderId="0"/>
    <xf numFmtId="0" fontId="16" fillId="0" borderId="0"/>
    <xf numFmtId="0" fontId="13" fillId="0" borderId="0">
      <alignment vertical="center"/>
    </xf>
    <xf numFmtId="0" fontId="2" fillId="0" borderId="0"/>
    <xf numFmtId="183" fontId="16" fillId="0" borderId="0" applyFont="0" applyFill="0" applyBorder="0" applyAlignment="0" applyProtection="0"/>
    <xf numFmtId="0" fontId="29" fillId="0" borderId="0"/>
    <xf numFmtId="9" fontId="2" fillId="0" borderId="0" applyFont="0" applyFill="0" applyBorder="0" applyAlignment="0" applyProtection="0">
      <alignment vertical="center"/>
    </xf>
    <xf numFmtId="0" fontId="2" fillId="0" borderId="0"/>
    <xf numFmtId="0" fontId="13" fillId="0" borderId="0">
      <alignment vertical="center"/>
    </xf>
    <xf numFmtId="0" fontId="5" fillId="0" borderId="0"/>
    <xf numFmtId="0" fontId="2" fillId="0" borderId="0">
      <alignment vertical="center"/>
    </xf>
    <xf numFmtId="41" fontId="2" fillId="0" borderId="0" applyFont="0" applyFill="0" applyBorder="0" applyAlignment="0" applyProtection="0">
      <alignment vertical="center"/>
    </xf>
    <xf numFmtId="9" fontId="2" fillId="0" borderId="0" applyFont="0" applyFill="0" applyBorder="0" applyAlignment="0" applyProtection="0">
      <alignment vertical="center"/>
    </xf>
    <xf numFmtId="41" fontId="5" fillId="0" borderId="0" applyFont="0" applyFill="0" applyBorder="0" applyAlignment="0" applyProtection="0">
      <alignment vertical="center"/>
    </xf>
    <xf numFmtId="0" fontId="54" fillId="0" borderId="0">
      <alignment vertical="center"/>
    </xf>
    <xf numFmtId="0" fontId="2" fillId="0" borderId="0"/>
    <xf numFmtId="0" fontId="57" fillId="0" borderId="0">
      <alignment vertical="center"/>
    </xf>
    <xf numFmtId="0" fontId="16" fillId="0" borderId="0"/>
    <xf numFmtId="0" fontId="5" fillId="0" borderId="0"/>
    <xf numFmtId="0" fontId="16" fillId="0" borderId="0">
      <protection locked="0"/>
    </xf>
    <xf numFmtId="197" fontId="16" fillId="0" borderId="0" applyFill="0" applyBorder="0" applyProtection="0"/>
    <xf numFmtId="0" fontId="16" fillId="0" borderId="0">
      <protection locked="0"/>
    </xf>
    <xf numFmtId="0" fontId="16" fillId="0" borderId="0">
      <protection locked="0"/>
    </xf>
    <xf numFmtId="0" fontId="16" fillId="0" borderId="0">
      <protection locked="0"/>
    </xf>
    <xf numFmtId="0" fontId="22" fillId="0" borderId="18">
      <alignment horizontal="center"/>
    </xf>
    <xf numFmtId="0" fontId="22" fillId="0" borderId="18">
      <alignment horizontal="center"/>
    </xf>
    <xf numFmtId="0" fontId="62" fillId="0" borderId="0"/>
    <xf numFmtId="0" fontId="22" fillId="0" borderId="18">
      <alignment horizontal="center"/>
    </xf>
    <xf numFmtId="0" fontId="63" fillId="0" borderId="24">
      <alignment horizontal="centerContinuous" vertical="center"/>
    </xf>
    <xf numFmtId="3" fontId="53" fillId="0" borderId="9"/>
    <xf numFmtId="3" fontId="53" fillId="0" borderId="9"/>
    <xf numFmtId="3" fontId="53" fillId="0" borderId="9"/>
    <xf numFmtId="3" fontId="53" fillId="0" borderId="9"/>
    <xf numFmtId="3" fontId="53" fillId="0" borderId="9"/>
    <xf numFmtId="3" fontId="53" fillId="0" borderId="9"/>
    <xf numFmtId="3" fontId="53" fillId="0" borderId="9"/>
    <xf numFmtId="196" fontId="16" fillId="0" borderId="0">
      <alignment vertical="center"/>
    </xf>
    <xf numFmtId="4" fontId="16" fillId="0" borderId="0">
      <alignment vertical="center"/>
    </xf>
    <xf numFmtId="179" fontId="16" fillId="0" borderId="0">
      <alignment vertical="center"/>
    </xf>
    <xf numFmtId="0" fontId="30" fillId="0" borderId="24">
      <alignment horizontal="centerContinuous" vertical="center"/>
    </xf>
    <xf numFmtId="0" fontId="30" fillId="0" borderId="24">
      <alignment horizontal="centerContinuous" vertical="center"/>
    </xf>
    <xf numFmtId="0" fontId="30" fillId="0" borderId="24">
      <alignment horizontal="centerContinuous" vertical="center"/>
    </xf>
    <xf numFmtId="0" fontId="30" fillId="0" borderId="24">
      <alignment horizontal="centerContinuous" vertical="center"/>
    </xf>
    <xf numFmtId="0" fontId="30" fillId="0" borderId="24">
      <alignment horizontal="centerContinuous" vertical="center"/>
    </xf>
    <xf numFmtId="0" fontId="64" fillId="0" borderId="24">
      <alignment horizontal="centerContinuous" vertical="center"/>
    </xf>
    <xf numFmtId="0" fontId="30" fillId="0" borderId="24">
      <alignment horizontal="centerContinuous" vertical="center"/>
    </xf>
    <xf numFmtId="0" fontId="63" fillId="0" borderId="24">
      <alignment horizontal="centerContinuous" vertical="center"/>
    </xf>
    <xf numFmtId="0" fontId="30" fillId="0" borderId="24">
      <alignment horizontal="centerContinuous" vertical="center"/>
    </xf>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198" fontId="22" fillId="0" borderId="0" applyFont="0" applyFill="0" applyBorder="0" applyAlignment="0" applyProtection="0"/>
    <xf numFmtId="199" fontId="6"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198" fontId="22" fillId="0" borderId="0" applyFont="0" applyFill="0" applyBorder="0" applyAlignment="0" applyProtection="0"/>
    <xf numFmtId="198" fontId="22" fillId="0" borderId="0" applyFont="0" applyFill="0" applyBorder="0" applyAlignment="0" applyProtection="0"/>
    <xf numFmtId="24" fontId="22" fillId="0" borderId="0" applyFont="0" applyFill="0" applyBorder="0" applyAlignment="0" applyProtection="0"/>
    <xf numFmtId="198"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198"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198" fontId="22" fillId="0" borderId="0" applyFont="0" applyFill="0" applyBorder="0" applyAlignment="0" applyProtection="0"/>
    <xf numFmtId="199" fontId="6"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01" fontId="22" fillId="0" borderId="0" applyNumberFormat="0" applyFont="0" applyFill="0" applyBorder="0" applyAlignment="0" applyProtection="0"/>
    <xf numFmtId="201" fontId="22" fillId="0" borderId="0" applyNumberFormat="0" applyFont="0" applyFill="0" applyBorder="0" applyAlignment="0" applyProtection="0"/>
    <xf numFmtId="24" fontId="22" fillId="0" borderId="0" applyFont="0" applyFill="0" applyBorder="0" applyAlignment="0" applyProtection="0"/>
    <xf numFmtId="202" fontId="22" fillId="0" borderId="0" applyNumberFormat="0" applyFont="0" applyFill="0" applyBorder="0" applyAlignment="0" applyProtection="0"/>
    <xf numFmtId="202" fontId="22" fillId="0" borderId="0" applyNumberFormat="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198"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198" fontId="22" fillId="0" borderId="0" applyFont="0" applyFill="0" applyBorder="0" applyAlignment="0" applyProtection="0"/>
    <xf numFmtId="24" fontId="22" fillId="0" borderId="0" applyFont="0" applyFill="0" applyBorder="0" applyAlignment="0" applyProtection="0"/>
    <xf numFmtId="201" fontId="22" fillId="0" borderId="0" applyNumberFormat="0" applyFont="0" applyFill="0" applyBorder="0" applyAlignment="0" applyProtection="0"/>
    <xf numFmtId="201" fontId="22" fillId="0" borderId="0" applyNumberFormat="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02" fontId="22" fillId="0" borderId="0" applyNumberFormat="0" applyFont="0" applyFill="0" applyBorder="0" applyAlignment="0" applyProtection="0"/>
    <xf numFmtId="202" fontId="22" fillId="0" borderId="0" applyNumberFormat="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3" fontId="2" fillId="0" borderId="0" applyFont="0" applyFill="0" applyBorder="0" applyAlignment="0" applyProtection="0"/>
    <xf numFmtId="0" fontId="2" fillId="0" borderId="0" applyFont="0" applyFill="0" applyBorder="0" applyAlignment="0" applyProtection="0"/>
    <xf numFmtId="203" fontId="2" fillId="0" borderId="0" applyFont="0" applyFill="0" applyBorder="0" applyAlignment="0" applyProtection="0"/>
    <xf numFmtId="0" fontId="2" fillId="0" borderId="0" applyFont="0" applyFill="0" applyBorder="0" applyAlignment="0" applyProtection="0"/>
    <xf numFmtId="203" fontId="2" fillId="0" borderId="0" applyFont="0" applyFill="0" applyBorder="0" applyAlignment="0" applyProtection="0"/>
    <xf numFmtId="0" fontId="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04" fontId="2" fillId="0" borderId="0" applyFont="0" applyFill="0" applyBorder="0" applyAlignment="0" applyProtection="0"/>
    <xf numFmtId="0" fontId="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198"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3" fontId="2" fillId="0" borderId="0" applyFont="0" applyFill="0" applyBorder="0" applyAlignment="0" applyProtection="0"/>
    <xf numFmtId="0" fontId="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0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00" fontId="22" fillId="0" borderId="0" applyFont="0" applyFill="0" applyBorder="0" applyAlignment="0" applyProtection="0"/>
    <xf numFmtId="0" fontId="22" fillId="0" borderId="0" applyFont="0" applyFill="0" applyBorder="0" applyAlignment="0" applyProtection="0"/>
    <xf numFmtId="24" fontId="22" fillId="0" borderId="0" applyFont="0" applyFill="0" applyBorder="0" applyAlignment="0" applyProtection="0"/>
    <xf numFmtId="198"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00" fontId="22" fillId="0" borderId="0" applyFont="0" applyFill="0" applyBorder="0" applyAlignment="0" applyProtection="0"/>
    <xf numFmtId="205" fontId="5" fillId="0" borderId="0" applyFont="0" applyFill="0" applyBorder="0" applyAlignment="0" applyProtection="0">
      <alignment vertical="center"/>
    </xf>
    <xf numFmtId="40" fontId="22" fillId="0" borderId="0" applyFont="0" applyFill="0" applyBorder="0" applyAlignment="0" applyProtection="0"/>
    <xf numFmtId="0" fontId="16" fillId="0" borderId="0" applyFont="0" applyFill="0" applyBorder="0" applyAlignment="0" applyProtection="0"/>
    <xf numFmtId="206" fontId="5" fillId="0" borderId="0" applyFont="0" applyFill="0" applyBorder="0" applyAlignment="0" applyProtection="0">
      <alignment vertical="center"/>
    </xf>
    <xf numFmtId="0" fontId="65" fillId="0" borderId="0">
      <alignment vertical="center"/>
    </xf>
    <xf numFmtId="40" fontId="16" fillId="0" borderId="22"/>
    <xf numFmtId="0" fontId="66" fillId="0" borderId="0">
      <alignment vertical="center"/>
    </xf>
    <xf numFmtId="0" fontId="65" fillId="0" borderId="0">
      <alignment vertical="center"/>
    </xf>
    <xf numFmtId="38" fontId="16" fillId="0" borderId="19">
      <alignment horizontal="right"/>
    </xf>
    <xf numFmtId="38" fontId="16" fillId="0" borderId="19">
      <alignment horizontal="right"/>
    </xf>
    <xf numFmtId="38" fontId="16" fillId="0" borderId="19">
      <alignment horizontal="right"/>
    </xf>
    <xf numFmtId="38" fontId="16" fillId="0" borderId="19">
      <alignment horizontal="right"/>
    </xf>
    <xf numFmtId="38" fontId="16" fillId="0" borderId="19">
      <alignment horizontal="right"/>
    </xf>
    <xf numFmtId="38" fontId="16" fillId="0" borderId="19">
      <alignment horizontal="right"/>
    </xf>
    <xf numFmtId="38" fontId="16" fillId="0" borderId="19">
      <alignment horizontal="right"/>
    </xf>
    <xf numFmtId="40" fontId="22" fillId="0" borderId="0" applyFont="0" applyFill="0" applyBorder="0" applyAlignment="0" applyProtection="0"/>
    <xf numFmtId="207" fontId="63" fillId="0" borderId="9">
      <alignment vertical="center"/>
    </xf>
    <xf numFmtId="207" fontId="63" fillId="0" borderId="9">
      <alignment vertical="center"/>
    </xf>
    <xf numFmtId="207" fontId="63" fillId="0" borderId="9">
      <alignment vertical="center"/>
    </xf>
    <xf numFmtId="207" fontId="63" fillId="0" borderId="9">
      <alignment vertical="center"/>
    </xf>
    <xf numFmtId="207" fontId="63" fillId="0" borderId="9">
      <alignment vertical="center"/>
    </xf>
    <xf numFmtId="207" fontId="63" fillId="0" borderId="9">
      <alignment vertical="center"/>
    </xf>
    <xf numFmtId="207" fontId="63" fillId="0" borderId="9">
      <alignment vertical="center"/>
    </xf>
    <xf numFmtId="0" fontId="16" fillId="0" borderId="0" applyFont="0" applyFill="0" applyBorder="0" applyAlignment="0" applyProtection="0"/>
    <xf numFmtId="208" fontId="67" fillId="0" borderId="0">
      <protection locked="0"/>
    </xf>
    <xf numFmtId="209" fontId="68" fillId="0" borderId="0" applyFont="0" applyFill="0" applyBorder="0" applyAlignment="0" applyProtection="0"/>
    <xf numFmtId="0" fontId="16" fillId="0" borderId="0"/>
    <xf numFmtId="0" fontId="16" fillId="0" borderId="0"/>
    <xf numFmtId="0" fontId="2" fillId="0" borderId="0"/>
    <xf numFmtId="0" fontId="5" fillId="0" borderId="0" applyFont="0" applyFill="0" applyBorder="0" applyAlignment="0" applyProtection="0"/>
    <xf numFmtId="208" fontId="67" fillId="0" borderId="0">
      <protection locked="0"/>
    </xf>
    <xf numFmtId="0" fontId="69" fillId="0" borderId="0" applyFont="0" applyFill="0" applyBorder="0" applyAlignment="0" applyProtection="0"/>
    <xf numFmtId="0" fontId="69" fillId="0" borderId="0" applyFont="0" applyFill="0" applyBorder="0" applyAlignment="0" applyProtection="0"/>
    <xf numFmtId="0" fontId="69" fillId="0" borderId="0"/>
    <xf numFmtId="208" fontId="67" fillId="0" borderId="0">
      <protection locked="0"/>
    </xf>
    <xf numFmtId="208" fontId="67" fillId="0" borderId="0">
      <protection locked="0"/>
    </xf>
    <xf numFmtId="0" fontId="69" fillId="0" borderId="0" applyFont="0" applyFill="0" applyBorder="0" applyAlignment="0" applyProtection="0"/>
    <xf numFmtId="0" fontId="5" fillId="0" borderId="0"/>
    <xf numFmtId="210" fontId="24" fillId="0" borderId="0" applyFont="0" applyFill="0" applyBorder="0" applyAlignment="0" applyProtection="0"/>
    <xf numFmtId="0" fontId="5" fillId="0" borderId="0" applyNumberFormat="0" applyFill="0" applyBorder="0" applyAlignment="0" applyProtection="0"/>
    <xf numFmtId="0" fontId="65" fillId="0" borderId="0"/>
    <xf numFmtId="0" fontId="2" fillId="0" borderId="0"/>
    <xf numFmtId="0" fontId="70" fillId="0" borderId="0">
      <protection locked="0"/>
    </xf>
    <xf numFmtId="211" fontId="62" fillId="0" borderId="0" applyFill="0" applyBorder="0" applyProtection="0">
      <alignment vertical="center"/>
    </xf>
    <xf numFmtId="212" fontId="71" fillId="0" borderId="0" applyFill="0" applyBorder="0" applyProtection="0">
      <alignment vertical="center"/>
    </xf>
    <xf numFmtId="212" fontId="71" fillId="0" borderId="0" applyFill="0" applyBorder="0" applyProtection="0">
      <alignment vertical="center"/>
    </xf>
    <xf numFmtId="212" fontId="71" fillId="0" borderId="0" applyFill="0" applyBorder="0" applyProtection="0">
      <alignment vertical="center"/>
    </xf>
    <xf numFmtId="212" fontId="71" fillId="0" borderId="0" applyFill="0" applyBorder="0" applyProtection="0">
      <alignment vertical="center"/>
    </xf>
    <xf numFmtId="212" fontId="71" fillId="0" borderId="0" applyFill="0" applyBorder="0" applyProtection="0">
      <alignment vertical="center"/>
    </xf>
    <xf numFmtId="211" fontId="62" fillId="0" borderId="0" applyFill="0" applyBorder="0" applyProtection="0">
      <alignment vertical="center"/>
    </xf>
    <xf numFmtId="211" fontId="62" fillId="0" borderId="0" applyFill="0" applyBorder="0" applyProtection="0">
      <alignment vertical="center"/>
    </xf>
    <xf numFmtId="212" fontId="71" fillId="0" borderId="0" applyFill="0" applyBorder="0" applyProtection="0">
      <alignment vertical="center"/>
    </xf>
    <xf numFmtId="0" fontId="5" fillId="0" borderId="0" applyFont="0" applyFill="0" applyBorder="0" applyAlignment="0" applyProtection="0"/>
    <xf numFmtId="38" fontId="22" fillId="0" borderId="0" applyFont="0" applyFill="0" applyBorder="0" applyAlignment="0" applyProtection="0"/>
    <xf numFmtId="0" fontId="72" fillId="0" borderId="0"/>
    <xf numFmtId="0" fontId="5" fillId="0" borderId="0"/>
    <xf numFmtId="0" fontId="72" fillId="0" borderId="0"/>
    <xf numFmtId="0" fontId="29" fillId="0" borderId="0"/>
    <xf numFmtId="0" fontId="5"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5" fillId="0" borderId="0"/>
    <xf numFmtId="0" fontId="2" fillId="0" borderId="0"/>
    <xf numFmtId="0" fontId="2" fillId="0" borderId="0"/>
    <xf numFmtId="0" fontId="5" fillId="0" borderId="0"/>
    <xf numFmtId="0" fontId="5" fillId="0" borderId="0"/>
    <xf numFmtId="0" fontId="72" fillId="0" borderId="0"/>
    <xf numFmtId="0" fontId="72" fillId="0" borderId="0"/>
    <xf numFmtId="0" fontId="5" fillId="0" borderId="0"/>
    <xf numFmtId="0" fontId="5" fillId="0" borderId="0"/>
    <xf numFmtId="0" fontId="16" fillId="0" borderId="0"/>
    <xf numFmtId="0" fontId="5" fillId="0" borderId="0"/>
    <xf numFmtId="0" fontId="29" fillId="0" borderId="0" applyFont="0" applyFill="0" applyBorder="0" applyAlignment="0" applyProtection="0"/>
    <xf numFmtId="0" fontId="5" fillId="0" borderId="0"/>
    <xf numFmtId="0" fontId="16" fillId="0" borderId="0"/>
    <xf numFmtId="0" fontId="2" fillId="0" borderId="0"/>
    <xf numFmtId="0" fontId="2" fillId="0" borderId="0"/>
    <xf numFmtId="0" fontId="2" fillId="0" borderId="0"/>
    <xf numFmtId="0" fontId="2" fillId="0" borderId="0"/>
    <xf numFmtId="0" fontId="5" fillId="0" borderId="0"/>
    <xf numFmtId="0" fontId="5"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5" fillId="0" borderId="0"/>
    <xf numFmtId="0" fontId="16" fillId="0" borderId="0"/>
    <xf numFmtId="0" fontId="16" fillId="0" borderId="0"/>
    <xf numFmtId="0" fontId="5" fillId="0" borderId="0"/>
    <xf numFmtId="0" fontId="16" fillId="0" borderId="0"/>
    <xf numFmtId="0" fontId="25" fillId="0" borderId="0" applyFont="0" applyFill="0" applyBorder="0" applyAlignment="0" applyProtection="0"/>
    <xf numFmtId="0" fontId="72" fillId="0" borderId="0"/>
    <xf numFmtId="0" fontId="16" fillId="0" borderId="0"/>
    <xf numFmtId="0" fontId="16" fillId="0" borderId="0"/>
    <xf numFmtId="0" fontId="5" fillId="0" borderId="0"/>
    <xf numFmtId="0" fontId="16" fillId="0" borderId="0"/>
    <xf numFmtId="0" fontId="22" fillId="0" borderId="0"/>
    <xf numFmtId="0" fontId="25" fillId="0" borderId="0" applyFont="0" applyFill="0" applyBorder="0" applyAlignment="0" applyProtection="0"/>
    <xf numFmtId="0" fontId="2" fillId="0" borderId="0"/>
    <xf numFmtId="0" fontId="5" fillId="0" borderId="0"/>
    <xf numFmtId="0" fontId="5" fillId="0" borderId="0"/>
    <xf numFmtId="0" fontId="16" fillId="0" borderId="0"/>
    <xf numFmtId="0" fontId="29" fillId="0" borderId="0" applyFont="0" applyFill="0" applyBorder="0" applyAlignment="0" applyProtection="0"/>
    <xf numFmtId="0" fontId="16" fillId="0" borderId="0"/>
    <xf numFmtId="0" fontId="29" fillId="0" borderId="0" applyFont="0" applyFill="0" applyBorder="0" applyAlignment="0" applyProtection="0"/>
    <xf numFmtId="0" fontId="5" fillId="0" borderId="0"/>
    <xf numFmtId="0" fontId="16" fillId="0" borderId="0"/>
    <xf numFmtId="0" fontId="16" fillId="0" borderId="0"/>
    <xf numFmtId="0" fontId="16" fillId="0" borderId="0"/>
    <xf numFmtId="0" fontId="5" fillId="0" borderId="0"/>
    <xf numFmtId="0" fontId="5" fillId="0" borderId="0"/>
    <xf numFmtId="0" fontId="16" fillId="0" borderId="0"/>
    <xf numFmtId="0" fontId="16" fillId="0" borderId="0"/>
    <xf numFmtId="0" fontId="2" fillId="0" borderId="0"/>
    <xf numFmtId="0" fontId="5" fillId="0" borderId="0"/>
    <xf numFmtId="0" fontId="5" fillId="0" borderId="0"/>
    <xf numFmtId="0" fontId="2" fillId="0" borderId="0"/>
    <xf numFmtId="0" fontId="2"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29" fillId="0" borderId="0" applyFont="0" applyFill="0" applyBorder="0" applyAlignment="0" applyProtection="0"/>
    <xf numFmtId="0" fontId="5" fillId="0" borderId="0"/>
    <xf numFmtId="0" fontId="2" fillId="0" borderId="0"/>
    <xf numFmtId="0" fontId="5" fillId="0" borderId="0"/>
    <xf numFmtId="0" fontId="5" fillId="0" borderId="0"/>
    <xf numFmtId="0" fontId="5" fillId="0" borderId="0"/>
    <xf numFmtId="0" fontId="16" fillId="0" borderId="0"/>
    <xf numFmtId="0" fontId="16" fillId="0" borderId="0"/>
    <xf numFmtId="0" fontId="29" fillId="0" borderId="0" applyFont="0" applyFill="0" applyBorder="0" applyAlignment="0" applyProtection="0"/>
    <xf numFmtId="0" fontId="5" fillId="0" borderId="0"/>
    <xf numFmtId="0" fontId="5" fillId="0" borderId="0"/>
    <xf numFmtId="0" fontId="5" fillId="0" borderId="0"/>
    <xf numFmtId="0" fontId="2" fillId="0" borderId="0"/>
    <xf numFmtId="0" fontId="2" fillId="0" borderId="0"/>
    <xf numFmtId="0" fontId="72" fillId="0" borderId="0"/>
    <xf numFmtId="0" fontId="16" fillId="0" borderId="0"/>
    <xf numFmtId="0" fontId="2" fillId="0" borderId="0"/>
    <xf numFmtId="0" fontId="2" fillId="0" borderId="0"/>
    <xf numFmtId="0" fontId="16" fillId="0" borderId="0"/>
    <xf numFmtId="0" fontId="2" fillId="0" borderId="0"/>
    <xf numFmtId="0" fontId="2" fillId="0" borderId="0"/>
    <xf numFmtId="0" fontId="2" fillId="0" borderId="0"/>
    <xf numFmtId="0" fontId="29" fillId="0" borderId="0"/>
    <xf numFmtId="0" fontId="2" fillId="0" borderId="0"/>
    <xf numFmtId="0" fontId="72" fillId="0" borderId="0"/>
    <xf numFmtId="0" fontId="5" fillId="0" borderId="0"/>
    <xf numFmtId="0" fontId="16"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5" fillId="0" borderId="0"/>
    <xf numFmtId="0" fontId="2" fillId="0" borderId="0"/>
    <xf numFmtId="0" fontId="5"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2" fillId="0" borderId="0"/>
    <xf numFmtId="0" fontId="2" fillId="0" borderId="0"/>
    <xf numFmtId="0" fontId="72" fillId="0" borderId="0"/>
    <xf numFmtId="0" fontId="72" fillId="0" borderId="0"/>
    <xf numFmtId="0" fontId="72" fillId="0" borderId="0"/>
    <xf numFmtId="0" fontId="72" fillId="0" borderId="0"/>
    <xf numFmtId="0" fontId="72" fillId="0" borderId="0"/>
    <xf numFmtId="0" fontId="16" fillId="0" borderId="0"/>
    <xf numFmtId="0" fontId="16" fillId="0" borderId="0"/>
    <xf numFmtId="0" fontId="16" fillId="0" borderId="0"/>
    <xf numFmtId="0" fontId="16" fillId="0" borderId="0"/>
    <xf numFmtId="0" fontId="72" fillId="0" borderId="0"/>
    <xf numFmtId="0" fontId="72" fillId="0" borderId="0"/>
    <xf numFmtId="0" fontId="72" fillId="0" borderId="0"/>
    <xf numFmtId="0" fontId="72" fillId="0" borderId="0"/>
    <xf numFmtId="0" fontId="72" fillId="0" borderId="0"/>
    <xf numFmtId="0" fontId="5" fillId="0" borderId="0"/>
    <xf numFmtId="0" fontId="16" fillId="0" borderId="0"/>
    <xf numFmtId="0" fontId="29" fillId="0" borderId="0" applyFont="0" applyFill="0" applyBorder="0" applyAlignment="0" applyProtection="0"/>
    <xf numFmtId="0" fontId="16" fillId="0" borderId="0"/>
    <xf numFmtId="0" fontId="16" fillId="0" borderId="0"/>
    <xf numFmtId="0" fontId="72" fillId="0" borderId="0"/>
    <xf numFmtId="0" fontId="5" fillId="0" borderId="0"/>
    <xf numFmtId="0" fontId="16" fillId="0" borderId="0"/>
    <xf numFmtId="0" fontId="16" fillId="0" borderId="0"/>
    <xf numFmtId="0" fontId="16" fillId="0" borderId="0"/>
    <xf numFmtId="0" fontId="5" fillId="0" borderId="0"/>
    <xf numFmtId="0" fontId="62" fillId="0" borderId="0"/>
    <xf numFmtId="0" fontId="5" fillId="0" borderId="0"/>
    <xf numFmtId="0" fontId="22" fillId="0" borderId="0"/>
    <xf numFmtId="0" fontId="22" fillId="0" borderId="0"/>
    <xf numFmtId="0" fontId="72" fillId="0" borderId="0"/>
    <xf numFmtId="0" fontId="5" fillId="0" borderId="0"/>
    <xf numFmtId="0" fontId="16" fillId="0" borderId="0"/>
    <xf numFmtId="0" fontId="2" fillId="0" borderId="0"/>
    <xf numFmtId="0" fontId="2" fillId="0" borderId="0"/>
    <xf numFmtId="0" fontId="5" fillId="0" borderId="0"/>
    <xf numFmtId="0" fontId="2" fillId="0" borderId="0"/>
    <xf numFmtId="0" fontId="2" fillId="0" borderId="0"/>
    <xf numFmtId="0" fontId="2" fillId="0" borderId="0"/>
    <xf numFmtId="0" fontId="5" fillId="0" borderId="0"/>
    <xf numFmtId="0" fontId="2" fillId="0" borderId="0"/>
    <xf numFmtId="0" fontId="2" fillId="0" borderId="0"/>
    <xf numFmtId="0" fontId="16" fillId="0" borderId="0"/>
    <xf numFmtId="0" fontId="16" fillId="0" borderId="0"/>
    <xf numFmtId="0" fontId="5" fillId="0" borderId="0"/>
    <xf numFmtId="0" fontId="16" fillId="0" borderId="0"/>
    <xf numFmtId="0" fontId="16" fillId="0" borderId="0"/>
    <xf numFmtId="0" fontId="5" fillId="0" borderId="0"/>
    <xf numFmtId="0" fontId="16" fillId="0" borderId="0"/>
    <xf numFmtId="0" fontId="16" fillId="0" borderId="0"/>
    <xf numFmtId="0" fontId="5" fillId="0" borderId="0"/>
    <xf numFmtId="0" fontId="29" fillId="0" borderId="0" applyFont="0" applyFill="0" applyBorder="0" applyAlignment="0" applyProtection="0"/>
    <xf numFmtId="0" fontId="5"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62" fillId="0" borderId="0"/>
    <xf numFmtId="0" fontId="29" fillId="0" borderId="0" applyFont="0" applyFill="0" applyBorder="0" applyAlignment="0" applyProtection="0"/>
    <xf numFmtId="0" fontId="5" fillId="0" borderId="0"/>
    <xf numFmtId="0" fontId="5" fillId="0" borderId="0"/>
    <xf numFmtId="0" fontId="16" fillId="0" borderId="0"/>
    <xf numFmtId="0" fontId="29" fillId="0" borderId="0" applyFont="0" applyFill="0" applyBorder="0" applyAlignment="0" applyProtection="0"/>
    <xf numFmtId="0" fontId="5" fillId="0" borderId="0"/>
    <xf numFmtId="0" fontId="5" fillId="0" borderId="0"/>
    <xf numFmtId="0" fontId="16" fillId="0" borderId="0"/>
    <xf numFmtId="0" fontId="5" fillId="0" borderId="0"/>
    <xf numFmtId="0" fontId="72" fillId="0" borderId="0"/>
    <xf numFmtId="0" fontId="72" fillId="0" borderId="0"/>
    <xf numFmtId="0" fontId="72" fillId="0" borderId="0"/>
    <xf numFmtId="0" fontId="5" fillId="0" borderId="0"/>
    <xf numFmtId="0" fontId="16" fillId="0" borderId="0"/>
    <xf numFmtId="0" fontId="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2" fillId="0" borderId="0"/>
    <xf numFmtId="0" fontId="25" fillId="0" borderId="0" applyFont="0" applyFill="0" applyBorder="0" applyAlignment="0" applyProtection="0"/>
    <xf numFmtId="0" fontId="72" fillId="0" borderId="0"/>
    <xf numFmtId="0" fontId="5" fillId="0" borderId="0"/>
    <xf numFmtId="0" fontId="5" fillId="0" borderId="0"/>
    <xf numFmtId="0" fontId="72" fillId="0" borderId="0"/>
    <xf numFmtId="0" fontId="16" fillId="0" borderId="0"/>
    <xf numFmtId="0" fontId="5" fillId="0" borderId="0"/>
    <xf numFmtId="0" fontId="2" fillId="0" borderId="0"/>
    <xf numFmtId="0" fontId="2" fillId="0" borderId="0"/>
    <xf numFmtId="0" fontId="2" fillId="0" borderId="0"/>
    <xf numFmtId="0" fontId="2" fillId="0" borderId="0"/>
    <xf numFmtId="0" fontId="2" fillId="0" borderId="0"/>
    <xf numFmtId="0" fontId="72" fillId="0" borderId="0"/>
    <xf numFmtId="0" fontId="72" fillId="0" borderId="0"/>
    <xf numFmtId="0" fontId="22" fillId="0" borderId="0"/>
    <xf numFmtId="0" fontId="5" fillId="0" borderId="0"/>
    <xf numFmtId="0" fontId="16" fillId="0" borderId="0"/>
    <xf numFmtId="0" fontId="2" fillId="0" borderId="0" applyFont="0" applyFill="0" applyBorder="0" applyAlignment="0" applyProtection="0"/>
    <xf numFmtId="0" fontId="2" fillId="0" borderId="0"/>
    <xf numFmtId="0" fontId="5" fillId="0" borderId="0"/>
    <xf numFmtId="0" fontId="72" fillId="0" borderId="0"/>
    <xf numFmtId="0" fontId="72" fillId="0" borderId="0"/>
    <xf numFmtId="213" fontId="16" fillId="0" borderId="0" applyFont="0" applyFill="0" applyBorder="0" applyAlignment="0" applyProtection="0"/>
    <xf numFmtId="0" fontId="72" fillId="0" borderId="0"/>
    <xf numFmtId="0" fontId="73" fillId="0" borderId="0"/>
    <xf numFmtId="0" fontId="72" fillId="0" borderId="0"/>
    <xf numFmtId="0" fontId="29" fillId="0" borderId="0" applyFont="0" applyFill="0" applyBorder="0" applyAlignment="0" applyProtection="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72" fillId="0" borderId="0"/>
    <xf numFmtId="0" fontId="2" fillId="0" borderId="0"/>
    <xf numFmtId="0" fontId="7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29" fillId="0" borderId="0" applyFont="0" applyFill="0" applyBorder="0" applyAlignment="0" applyProtection="0"/>
    <xf numFmtId="0" fontId="72" fillId="0" borderId="0"/>
    <xf numFmtId="0" fontId="16" fillId="0" borderId="0"/>
    <xf numFmtId="0" fontId="5" fillId="0" borderId="0"/>
    <xf numFmtId="0" fontId="7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72" fillId="0" borderId="0"/>
    <xf numFmtId="9" fontId="74" fillId="0" borderId="0" applyFont="0" applyFill="0" applyBorder="0" applyAlignment="0" applyProtection="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72" fillId="0" borderId="0"/>
    <xf numFmtId="0" fontId="16" fillId="0" borderId="0"/>
    <xf numFmtId="0" fontId="16" fillId="0" borderId="0"/>
    <xf numFmtId="0" fontId="16" fillId="0" borderId="0"/>
    <xf numFmtId="0" fontId="2" fillId="0" borderId="0"/>
    <xf numFmtId="0" fontId="62" fillId="0" borderId="0"/>
    <xf numFmtId="0" fontId="5" fillId="0" borderId="0"/>
    <xf numFmtId="0" fontId="72" fillId="0" borderId="0"/>
    <xf numFmtId="0" fontId="5" fillId="0" borderId="0"/>
    <xf numFmtId="0" fontId="16" fillId="0" borderId="0"/>
    <xf numFmtId="0" fontId="5" fillId="0" borderId="0"/>
    <xf numFmtId="0" fontId="16"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72" fillId="0" borderId="0"/>
    <xf numFmtId="0" fontId="5" fillId="0" borderId="0"/>
    <xf numFmtId="0" fontId="5" fillId="0" borderId="0"/>
    <xf numFmtId="0" fontId="16" fillId="0" borderId="0"/>
    <xf numFmtId="0" fontId="16" fillId="0" borderId="0"/>
    <xf numFmtId="0" fontId="16" fillId="0" borderId="0"/>
    <xf numFmtId="0" fontId="72" fillId="0" borderId="0"/>
    <xf numFmtId="0" fontId="16" fillId="0" borderId="0"/>
    <xf numFmtId="0" fontId="29" fillId="0" borderId="0"/>
    <xf numFmtId="0" fontId="2"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72" fillId="0" borderId="0"/>
    <xf numFmtId="0" fontId="72"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62" fillId="0" borderId="0"/>
    <xf numFmtId="0" fontId="5" fillId="0" borderId="0"/>
    <xf numFmtId="0" fontId="22" fillId="0" borderId="0"/>
    <xf numFmtId="0" fontId="22" fillId="0" borderId="0"/>
    <xf numFmtId="0" fontId="5" fillId="0" borderId="0"/>
    <xf numFmtId="0" fontId="72" fillId="0" borderId="0"/>
    <xf numFmtId="0" fontId="16" fillId="0" borderId="0"/>
    <xf numFmtId="0" fontId="5" fillId="0" borderId="0"/>
    <xf numFmtId="0" fontId="30" fillId="0" borderId="0"/>
    <xf numFmtId="0" fontId="16" fillId="0" borderId="0"/>
    <xf numFmtId="0" fontId="2" fillId="0" borderId="0"/>
    <xf numFmtId="0" fontId="72" fillId="0" borderId="0"/>
    <xf numFmtId="0" fontId="5" fillId="0" borderId="0"/>
    <xf numFmtId="0" fontId="22" fillId="0" borderId="0"/>
    <xf numFmtId="0" fontId="5" fillId="0" borderId="0"/>
    <xf numFmtId="0" fontId="5" fillId="0" borderId="0"/>
    <xf numFmtId="0" fontId="5" fillId="0" borderId="0"/>
    <xf numFmtId="0" fontId="5" fillId="0" borderId="0"/>
    <xf numFmtId="0" fontId="72" fillId="0" borderId="0"/>
    <xf numFmtId="0" fontId="72" fillId="0" borderId="0"/>
    <xf numFmtId="0" fontId="72" fillId="0" borderId="0"/>
    <xf numFmtId="0" fontId="5" fillId="0" borderId="0"/>
    <xf numFmtId="0" fontId="2" fillId="0" borderId="0"/>
    <xf numFmtId="0" fontId="72" fillId="0" borderId="0"/>
    <xf numFmtId="0" fontId="5" fillId="0" borderId="0"/>
    <xf numFmtId="0" fontId="5" fillId="0" borderId="0"/>
    <xf numFmtId="0" fontId="5" fillId="0" borderId="0"/>
    <xf numFmtId="0" fontId="5" fillId="0" borderId="0"/>
    <xf numFmtId="0" fontId="72" fillId="0" borderId="0"/>
    <xf numFmtId="0" fontId="72" fillId="0" borderId="0"/>
    <xf numFmtId="0" fontId="5" fillId="0" borderId="0"/>
    <xf numFmtId="0" fontId="5" fillId="0" borderId="0"/>
    <xf numFmtId="0" fontId="5" fillId="0" borderId="0"/>
    <xf numFmtId="0" fontId="5" fillId="0" borderId="0"/>
    <xf numFmtId="0" fontId="5" fillId="0" borderId="0"/>
    <xf numFmtId="0" fontId="72" fillId="0" borderId="0"/>
    <xf numFmtId="0" fontId="72" fillId="0" borderId="0"/>
    <xf numFmtId="0" fontId="5" fillId="0" borderId="0"/>
    <xf numFmtId="0" fontId="5" fillId="0" borderId="0"/>
    <xf numFmtId="0" fontId="72" fillId="0" borderId="0"/>
    <xf numFmtId="0" fontId="5" fillId="0" borderId="0"/>
    <xf numFmtId="0" fontId="72" fillId="0" borderId="0"/>
    <xf numFmtId="0" fontId="72" fillId="0" borderId="0"/>
    <xf numFmtId="0" fontId="5" fillId="0" borderId="0"/>
    <xf numFmtId="0" fontId="16" fillId="0" borderId="0"/>
    <xf numFmtId="0" fontId="2" fillId="0" borderId="0"/>
    <xf numFmtId="0" fontId="5" fillId="0" borderId="0"/>
    <xf numFmtId="0" fontId="72" fillId="0" borderId="0"/>
    <xf numFmtId="0" fontId="29" fillId="0" borderId="0"/>
    <xf numFmtId="0" fontId="5" fillId="0" borderId="0"/>
    <xf numFmtId="0" fontId="5" fillId="0" borderId="0"/>
    <xf numFmtId="0" fontId="2" fillId="0" borderId="0"/>
    <xf numFmtId="0" fontId="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6" fillId="0" borderId="0"/>
    <xf numFmtId="0" fontId="72"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72" fillId="0" borderId="0"/>
    <xf numFmtId="0" fontId="5" fillId="0" borderId="0"/>
    <xf numFmtId="0" fontId="72" fillId="0" borderId="0"/>
    <xf numFmtId="0" fontId="72" fillId="0" borderId="0"/>
    <xf numFmtId="0" fontId="5" fillId="0" borderId="0"/>
    <xf numFmtId="0" fontId="5" fillId="0" borderId="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29" fillId="0" borderId="0" applyFont="0" applyFill="0" applyBorder="0" applyAlignment="0" applyProtection="0"/>
    <xf numFmtId="0" fontId="72"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72" fillId="0" borderId="0"/>
    <xf numFmtId="0" fontId="5" fillId="0" borderId="0"/>
    <xf numFmtId="0" fontId="29" fillId="0" borderId="0"/>
    <xf numFmtId="0" fontId="16" fillId="0" borderId="0"/>
    <xf numFmtId="0" fontId="5" fillId="0" borderId="0"/>
    <xf numFmtId="0" fontId="29" fillId="0" borderId="0"/>
    <xf numFmtId="0" fontId="72" fillId="0" borderId="0"/>
    <xf numFmtId="0" fontId="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6" fillId="0" borderId="0"/>
    <xf numFmtId="0" fontId="5" fillId="0" borderId="0"/>
    <xf numFmtId="0" fontId="5" fillId="0" borderId="0"/>
    <xf numFmtId="0" fontId="72" fillId="0" borderId="0"/>
    <xf numFmtId="0" fontId="16" fillId="0" borderId="0"/>
    <xf numFmtId="0" fontId="5" fillId="0" borderId="0"/>
    <xf numFmtId="0" fontId="5" fillId="0" borderId="0"/>
    <xf numFmtId="0" fontId="62" fillId="0" borderId="0"/>
    <xf numFmtId="0" fontId="62" fillId="0" borderId="0"/>
    <xf numFmtId="0" fontId="5" fillId="0" borderId="0"/>
    <xf numFmtId="0" fontId="29" fillId="0" borderId="0"/>
    <xf numFmtId="0" fontId="29" fillId="0" borderId="0"/>
    <xf numFmtId="0" fontId="16" fillId="0" borderId="0"/>
    <xf numFmtId="0" fontId="72" fillId="0" borderId="0"/>
    <xf numFmtId="0" fontId="72" fillId="0" borderId="0"/>
    <xf numFmtId="0" fontId="72" fillId="0" borderId="0"/>
    <xf numFmtId="0" fontId="72" fillId="0" borderId="0"/>
    <xf numFmtId="0" fontId="72" fillId="0" borderId="0"/>
    <xf numFmtId="0" fontId="62" fillId="0" borderId="0"/>
    <xf numFmtId="0" fontId="16" fillId="0" borderId="0"/>
    <xf numFmtId="0" fontId="5" fillId="0" borderId="0"/>
    <xf numFmtId="0" fontId="5" fillId="0" borderId="0"/>
    <xf numFmtId="0" fontId="5" fillId="0" borderId="0"/>
    <xf numFmtId="0" fontId="16" fillId="0" borderId="0"/>
    <xf numFmtId="0" fontId="5" fillId="0" borderId="0"/>
    <xf numFmtId="0" fontId="72" fillId="0" borderId="0"/>
    <xf numFmtId="0" fontId="73" fillId="0" borderId="0"/>
    <xf numFmtId="0" fontId="1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5" fillId="0" borderId="0"/>
    <xf numFmtId="0" fontId="5" fillId="0" borderId="0"/>
    <xf numFmtId="0" fontId="5" fillId="0" borderId="0"/>
    <xf numFmtId="0" fontId="5" fillId="0" borderId="0"/>
    <xf numFmtId="0" fontId="16" fillId="0" borderId="0"/>
    <xf numFmtId="0" fontId="16" fillId="0" borderId="0"/>
    <xf numFmtId="0" fontId="5" fillId="0" borderId="0"/>
    <xf numFmtId="0" fontId="5" fillId="0" borderId="0"/>
    <xf numFmtId="0" fontId="5" fillId="0" borderId="0"/>
    <xf numFmtId="0" fontId="5"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5" fillId="0" borderId="0"/>
    <xf numFmtId="0" fontId="72" fillId="0" borderId="0"/>
    <xf numFmtId="0" fontId="5" fillId="0" borderId="0"/>
    <xf numFmtId="0" fontId="2" fillId="0" borderId="0"/>
    <xf numFmtId="0" fontId="2" fillId="0" borderId="0"/>
    <xf numFmtId="0" fontId="5" fillId="0" borderId="0"/>
    <xf numFmtId="0" fontId="5" fillId="0" borderId="0"/>
    <xf numFmtId="0" fontId="5" fillId="0" borderId="0"/>
    <xf numFmtId="0" fontId="72" fillId="0" borderId="0"/>
    <xf numFmtId="0" fontId="2" fillId="0" borderId="0"/>
    <xf numFmtId="0" fontId="2" fillId="0" borderId="0"/>
    <xf numFmtId="0" fontId="2" fillId="0" borderId="0"/>
    <xf numFmtId="0" fontId="29" fillId="0" borderId="0" applyFont="0" applyFill="0" applyBorder="0" applyAlignment="0" applyProtection="0"/>
    <xf numFmtId="0" fontId="29" fillId="0" borderId="0"/>
    <xf numFmtId="0" fontId="72" fillId="0" borderId="0"/>
    <xf numFmtId="0" fontId="16" fillId="0" borderId="0"/>
    <xf numFmtId="0" fontId="29" fillId="0" borderId="0"/>
    <xf numFmtId="0" fontId="62" fillId="0" borderId="0"/>
    <xf numFmtId="0" fontId="6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5" fillId="0" borderId="0"/>
    <xf numFmtId="0" fontId="16" fillId="0" borderId="0"/>
    <xf numFmtId="0" fontId="5" fillId="0" borderId="0"/>
    <xf numFmtId="0" fontId="29" fillId="0" borderId="0" applyFont="0" applyFill="0" applyBorder="0" applyAlignment="0" applyProtection="0"/>
    <xf numFmtId="0" fontId="5" fillId="0" borderId="0"/>
    <xf numFmtId="0" fontId="2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5" fillId="0" borderId="0"/>
    <xf numFmtId="0" fontId="72" fillId="0" borderId="0"/>
    <xf numFmtId="0" fontId="72" fillId="0" borderId="0"/>
    <xf numFmtId="0" fontId="72" fillId="0" borderId="0"/>
    <xf numFmtId="0" fontId="72" fillId="0" borderId="0"/>
    <xf numFmtId="0" fontId="72" fillId="0" borderId="0"/>
    <xf numFmtId="0" fontId="29" fillId="0" borderId="0" applyFont="0" applyFill="0" applyBorder="0" applyAlignment="0" applyProtection="0"/>
    <xf numFmtId="0" fontId="16" fillId="0" borderId="0"/>
    <xf numFmtId="0" fontId="16" fillId="0" borderId="0"/>
    <xf numFmtId="0" fontId="16" fillId="0" borderId="0"/>
    <xf numFmtId="0" fontId="16" fillId="0" borderId="0"/>
    <xf numFmtId="0" fontId="29" fillId="0" borderId="0" applyFont="0" applyFill="0" applyBorder="0" applyAlignment="0" applyProtection="0"/>
    <xf numFmtId="0" fontId="1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72" fillId="0" borderId="0"/>
    <xf numFmtId="0" fontId="62" fillId="0" borderId="0"/>
    <xf numFmtId="0" fontId="16" fillId="0" borderId="0"/>
    <xf numFmtId="0" fontId="62" fillId="0" borderId="0"/>
    <xf numFmtId="0" fontId="5" fillId="0" borderId="0"/>
    <xf numFmtId="41" fontId="75" fillId="0" borderId="0" applyFont="0" applyFill="0" applyBorder="0" applyAlignment="0" applyProtection="0"/>
    <xf numFmtId="0" fontId="22" fillId="0" borderId="0"/>
    <xf numFmtId="0" fontId="2" fillId="0" borderId="0"/>
    <xf numFmtId="0" fontId="5" fillId="0" borderId="0"/>
    <xf numFmtId="0" fontId="5" fillId="0" borderId="0"/>
    <xf numFmtId="0" fontId="29" fillId="0" borderId="0"/>
    <xf numFmtId="0" fontId="72" fillId="0" borderId="0"/>
    <xf numFmtId="0" fontId="5" fillId="0" borderId="0"/>
    <xf numFmtId="0" fontId="16" fillId="0" borderId="0"/>
    <xf numFmtId="0" fontId="5" fillId="0" borderId="0"/>
    <xf numFmtId="0" fontId="72" fillId="0" borderId="0"/>
    <xf numFmtId="0" fontId="16" fillId="0" borderId="0"/>
    <xf numFmtId="0" fontId="2" fillId="0" borderId="0"/>
    <xf numFmtId="0" fontId="5" fillId="0" borderId="0"/>
    <xf numFmtId="0" fontId="2" fillId="0" borderId="0"/>
    <xf numFmtId="0" fontId="62" fillId="0" borderId="0"/>
    <xf numFmtId="0" fontId="5" fillId="0" borderId="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2" fillId="0" borderId="0"/>
    <xf numFmtId="0" fontId="29" fillId="0" borderId="0" applyFont="0" applyFill="0" applyBorder="0" applyAlignment="0" applyProtection="0"/>
    <xf numFmtId="0" fontId="16" fillId="0" borderId="0"/>
    <xf numFmtId="0" fontId="5" fillId="0" borderId="0"/>
    <xf numFmtId="0" fontId="29" fillId="0" borderId="0" applyFont="0" applyFill="0" applyBorder="0" applyAlignment="0" applyProtection="0"/>
    <xf numFmtId="0" fontId="16" fillId="0" borderId="0"/>
    <xf numFmtId="0" fontId="16" fillId="0" borderId="0"/>
    <xf numFmtId="0" fontId="72" fillId="0" borderId="0"/>
    <xf numFmtId="0" fontId="29" fillId="0" borderId="0" applyFont="0" applyFill="0" applyBorder="0" applyAlignment="0" applyProtection="0"/>
    <xf numFmtId="0" fontId="5"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5" fillId="0" borderId="0"/>
    <xf numFmtId="0" fontId="2" fillId="0" borderId="0"/>
    <xf numFmtId="0" fontId="5" fillId="0" borderId="0"/>
    <xf numFmtId="0" fontId="5" fillId="0" borderId="0"/>
    <xf numFmtId="0" fontId="5" fillId="0" borderId="0"/>
    <xf numFmtId="0" fontId="72" fillId="0" borderId="0"/>
    <xf numFmtId="0" fontId="16" fillId="0" borderId="0"/>
    <xf numFmtId="0" fontId="29" fillId="0" borderId="0" applyFont="0" applyFill="0" applyBorder="0" applyAlignment="0" applyProtection="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2" fillId="0" borderId="0"/>
    <xf numFmtId="0" fontId="29" fillId="0" borderId="0" applyFont="0" applyFill="0" applyBorder="0" applyAlignment="0" applyProtection="0"/>
    <xf numFmtId="0" fontId="29" fillId="0" borderId="0"/>
    <xf numFmtId="0" fontId="16" fillId="0" borderId="0"/>
    <xf numFmtId="0" fontId="16" fillId="0" borderId="0"/>
    <xf numFmtId="0" fontId="5" fillId="0" borderId="0"/>
    <xf numFmtId="0" fontId="16" fillId="0" borderId="0"/>
    <xf numFmtId="0" fontId="72" fillId="0" borderId="0"/>
    <xf numFmtId="0" fontId="72" fillId="0" borderId="0"/>
    <xf numFmtId="0" fontId="72" fillId="0" borderId="0"/>
    <xf numFmtId="0" fontId="5" fillId="0" borderId="0"/>
    <xf numFmtId="0" fontId="22" fillId="0" borderId="0"/>
    <xf numFmtId="0" fontId="5" fillId="0" borderId="0"/>
    <xf numFmtId="0" fontId="76" fillId="0" borderId="0"/>
    <xf numFmtId="0" fontId="72" fillId="0" borderId="0"/>
    <xf numFmtId="0" fontId="5" fillId="0" borderId="0"/>
    <xf numFmtId="0" fontId="5" fillId="0" borderId="0"/>
    <xf numFmtId="0" fontId="16"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5" fillId="0" borderId="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7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2" fillId="0" borderId="0"/>
    <xf numFmtId="0" fontId="29" fillId="0" borderId="0" applyFont="0" applyFill="0" applyBorder="0" applyAlignment="0" applyProtection="0"/>
    <xf numFmtId="0" fontId="62" fillId="0" borderId="0"/>
    <xf numFmtId="0" fontId="16" fillId="0" borderId="0"/>
    <xf numFmtId="0" fontId="5" fillId="0" borderId="0"/>
    <xf numFmtId="0" fontId="5" fillId="0" borderId="0"/>
    <xf numFmtId="0" fontId="5" fillId="0" borderId="0"/>
    <xf numFmtId="0" fontId="16"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29" fillId="0" borderId="0" applyFont="0" applyFill="0" applyBorder="0" applyAlignment="0" applyProtection="0"/>
    <xf numFmtId="0" fontId="5" fillId="0" borderId="0"/>
    <xf numFmtId="0" fontId="5" fillId="0" borderId="0"/>
    <xf numFmtId="0" fontId="2" fillId="0" borderId="0"/>
    <xf numFmtId="0" fontId="2" fillId="0" borderId="0"/>
    <xf numFmtId="0" fontId="2" fillId="0" borderId="0"/>
    <xf numFmtId="0" fontId="5" fillId="0" borderId="0"/>
    <xf numFmtId="0" fontId="5" fillId="0" borderId="0"/>
    <xf numFmtId="0" fontId="5" fillId="0" borderId="0"/>
    <xf numFmtId="0" fontId="5" fillId="0" borderId="0"/>
    <xf numFmtId="0" fontId="5" fillId="0" borderId="0"/>
    <xf numFmtId="0" fontId="16" fillId="0" borderId="0"/>
    <xf numFmtId="0" fontId="5" fillId="0" borderId="0"/>
    <xf numFmtId="0" fontId="5" fillId="0" borderId="0"/>
    <xf numFmtId="0" fontId="2" fillId="0" borderId="0"/>
    <xf numFmtId="0" fontId="2" fillId="0" borderId="0"/>
    <xf numFmtId="0" fontId="16" fillId="0" borderId="0"/>
    <xf numFmtId="0" fontId="72" fillId="0" borderId="0"/>
    <xf numFmtId="0" fontId="16" fillId="0" borderId="0"/>
    <xf numFmtId="0" fontId="16" fillId="0" borderId="0"/>
    <xf numFmtId="0" fontId="29" fillId="0" borderId="0" applyFont="0" applyFill="0" applyBorder="0" applyAlignment="0" applyProtection="0"/>
    <xf numFmtId="0" fontId="5" fillId="0" borderId="0"/>
    <xf numFmtId="0" fontId="16" fillId="0" borderId="0"/>
    <xf numFmtId="0" fontId="5" fillId="0" borderId="0"/>
    <xf numFmtId="0" fontId="5" fillId="0" borderId="0"/>
    <xf numFmtId="0" fontId="16" fillId="0" borderId="0"/>
    <xf numFmtId="0" fontId="5" fillId="0" borderId="0"/>
    <xf numFmtId="0" fontId="16"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72" fillId="0" borderId="0"/>
    <xf numFmtId="0" fontId="5" fillId="0" borderId="0"/>
    <xf numFmtId="0" fontId="72" fillId="0" borderId="0"/>
    <xf numFmtId="0" fontId="2" fillId="0" borderId="0"/>
    <xf numFmtId="0" fontId="16" fillId="0" borderId="0"/>
    <xf numFmtId="0" fontId="16" fillId="0" borderId="0"/>
    <xf numFmtId="0" fontId="5" fillId="0" borderId="0"/>
    <xf numFmtId="0" fontId="5" fillId="0" borderId="0"/>
    <xf numFmtId="0" fontId="72" fillId="0" borderId="0"/>
    <xf numFmtId="0" fontId="2" fillId="0" borderId="0" applyFont="0" applyFill="0" applyBorder="0" applyAlignment="0" applyProtection="0"/>
    <xf numFmtId="0" fontId="5" fillId="0" borderId="0"/>
    <xf numFmtId="0" fontId="29" fillId="0" borderId="0"/>
    <xf numFmtId="0" fontId="5" fillId="0" borderId="0"/>
    <xf numFmtId="0" fontId="5" fillId="0" borderId="0"/>
    <xf numFmtId="0" fontId="29" fillId="0" borderId="0"/>
    <xf numFmtId="0" fontId="16" fillId="0" borderId="0"/>
    <xf numFmtId="0" fontId="29"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16" fillId="0" borderId="0"/>
    <xf numFmtId="0" fontId="16" fillId="0" borderId="0"/>
    <xf numFmtId="0" fontId="16" fillId="0" borderId="0"/>
    <xf numFmtId="0" fontId="5" fillId="0" borderId="0"/>
    <xf numFmtId="0" fontId="72" fillId="0" borderId="0"/>
    <xf numFmtId="0" fontId="5" fillId="0" borderId="0"/>
    <xf numFmtId="0" fontId="16" fillId="0" borderId="0"/>
    <xf numFmtId="0" fontId="22" fillId="0" borderId="0"/>
    <xf numFmtId="0" fontId="29" fillId="0" borderId="0" applyFont="0" applyFill="0" applyBorder="0" applyAlignment="0" applyProtection="0"/>
    <xf numFmtId="0" fontId="5" fillId="0" borderId="0"/>
    <xf numFmtId="0" fontId="72" fillId="0" borderId="0"/>
    <xf numFmtId="0" fontId="5" fillId="0" borderId="0"/>
    <xf numFmtId="0" fontId="5" fillId="0" borderId="0"/>
    <xf numFmtId="0" fontId="5" fillId="0" borderId="0"/>
    <xf numFmtId="0" fontId="1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6" fillId="0" borderId="0"/>
    <xf numFmtId="0" fontId="29" fillId="0" borderId="0" applyFont="0" applyFill="0" applyBorder="0" applyAlignment="0" applyProtection="0"/>
    <xf numFmtId="0" fontId="16" fillId="0" borderId="0"/>
    <xf numFmtId="0" fontId="5" fillId="0" borderId="0"/>
    <xf numFmtId="0" fontId="72" fillId="0" borderId="0"/>
    <xf numFmtId="0" fontId="16" fillId="0" borderId="0"/>
    <xf numFmtId="0" fontId="72" fillId="0" borderId="0"/>
    <xf numFmtId="0" fontId="16" fillId="0" borderId="0"/>
    <xf numFmtId="0" fontId="16" fillId="0" borderId="0"/>
    <xf numFmtId="0" fontId="16" fillId="0" borderId="0"/>
    <xf numFmtId="0" fontId="29" fillId="0" borderId="0" applyFont="0" applyFill="0" applyBorder="0" applyAlignment="0" applyProtection="0"/>
    <xf numFmtId="0" fontId="72" fillId="0" borderId="0"/>
    <xf numFmtId="0" fontId="5" fillId="0" borderId="0"/>
    <xf numFmtId="0" fontId="16" fillId="0" borderId="0"/>
    <xf numFmtId="0" fontId="5" fillId="0" borderId="0"/>
    <xf numFmtId="0" fontId="16" fillId="0" borderId="0"/>
    <xf numFmtId="0" fontId="16" fillId="0" borderId="0"/>
    <xf numFmtId="0" fontId="16" fillId="0" borderId="0"/>
    <xf numFmtId="0" fontId="72" fillId="0" borderId="0"/>
    <xf numFmtId="0" fontId="2" fillId="0" borderId="0"/>
    <xf numFmtId="0" fontId="5" fillId="0" borderId="0"/>
    <xf numFmtId="0" fontId="72" fillId="0" borderId="0"/>
    <xf numFmtId="0" fontId="5" fillId="0" borderId="0"/>
    <xf numFmtId="0" fontId="16" fillId="0" borderId="0"/>
    <xf numFmtId="0" fontId="72" fillId="0" borderId="0"/>
    <xf numFmtId="0" fontId="72" fillId="0" borderId="0"/>
    <xf numFmtId="0" fontId="72" fillId="0" borderId="0"/>
    <xf numFmtId="0" fontId="29" fillId="0" borderId="0"/>
    <xf numFmtId="0" fontId="29" fillId="0" borderId="0"/>
    <xf numFmtId="0" fontId="16" fillId="0" borderId="0"/>
    <xf numFmtId="0" fontId="5" fillId="0" borderId="0"/>
    <xf numFmtId="0" fontId="29" fillId="0" borderId="0" applyFont="0" applyFill="0" applyBorder="0" applyAlignment="0" applyProtection="0"/>
    <xf numFmtId="0" fontId="72" fillId="0" borderId="0"/>
    <xf numFmtId="0" fontId="5" fillId="0" borderId="0"/>
    <xf numFmtId="0" fontId="5" fillId="0" borderId="0"/>
    <xf numFmtId="0" fontId="5" fillId="0" borderId="0"/>
    <xf numFmtId="0" fontId="5" fillId="0" borderId="0"/>
    <xf numFmtId="0" fontId="6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5" fillId="0" borderId="0"/>
    <xf numFmtId="0" fontId="25" fillId="0" borderId="0" applyFont="0" applyFill="0" applyBorder="0" applyAlignment="0" applyProtection="0"/>
    <xf numFmtId="40" fontId="22" fillId="0" borderId="0" applyFont="0" applyFill="0" applyBorder="0" applyAlignment="0" applyProtection="0"/>
    <xf numFmtId="0" fontId="62" fillId="0" borderId="0"/>
    <xf numFmtId="0" fontId="5"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0" fontId="22"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0" fontId="22"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0" fontId="22"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29" fillId="0" borderId="0" applyFont="0" applyFill="0" applyBorder="0" applyAlignment="0" applyProtection="0"/>
    <xf numFmtId="0" fontId="62" fillId="0" borderId="0"/>
    <xf numFmtId="0" fontId="29" fillId="0" borderId="0" applyFont="0" applyFill="0" applyBorder="0" applyAlignment="0" applyProtection="0"/>
    <xf numFmtId="0" fontId="5" fillId="0" borderId="0"/>
    <xf numFmtId="0" fontId="5" fillId="0" borderId="0"/>
    <xf numFmtId="0" fontId="5" fillId="0" borderId="0"/>
    <xf numFmtId="0" fontId="72" fillId="0" borderId="0"/>
    <xf numFmtId="0" fontId="29" fillId="0" borderId="0"/>
    <xf numFmtId="0" fontId="5" fillId="0" borderId="0"/>
    <xf numFmtId="0" fontId="2" fillId="0" borderId="0" applyFont="0" applyFill="0" applyBorder="0" applyAlignment="0" applyProtection="0"/>
    <xf numFmtId="0" fontId="5" fillId="0" borderId="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2" fillId="0" borderId="0"/>
    <xf numFmtId="0" fontId="16" fillId="0" borderId="0"/>
    <xf numFmtId="0" fontId="16" fillId="0" borderId="0"/>
    <xf numFmtId="0" fontId="5" fillId="0" borderId="0"/>
    <xf numFmtId="0" fontId="5" fillId="0" borderId="0"/>
    <xf numFmtId="0" fontId="72" fillId="0" borderId="0"/>
    <xf numFmtId="0" fontId="16" fillId="0" borderId="0"/>
    <xf numFmtId="0" fontId="5" fillId="0" borderId="0"/>
    <xf numFmtId="0" fontId="5" fillId="0" borderId="0"/>
    <xf numFmtId="0" fontId="29" fillId="0" borderId="0"/>
    <xf numFmtId="0" fontId="29" fillId="0" borderId="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16" fillId="0" borderId="0"/>
    <xf numFmtId="0" fontId="16" fillId="0" borderId="0"/>
    <xf numFmtId="0" fontId="5" fillId="0" borderId="0"/>
    <xf numFmtId="0" fontId="5" fillId="0" borderId="0"/>
    <xf numFmtId="0" fontId="16" fillId="0" borderId="0"/>
    <xf numFmtId="0" fontId="16"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214" fontId="74" fillId="0" borderId="0" applyFont="0" applyFill="0" applyBorder="0" applyAlignment="0" applyProtection="0"/>
    <xf numFmtId="0" fontId="16" fillId="0" borderId="0" applyFont="0" applyFill="0" applyBorder="0" applyAlignment="0" applyProtection="0"/>
    <xf numFmtId="215" fontId="74" fillId="0" borderId="0" applyFont="0" applyFill="0" applyBorder="0" applyAlignment="0" applyProtection="0"/>
    <xf numFmtId="41" fontId="74" fillId="0" borderId="0" applyFont="0" applyFill="0" applyBorder="0" applyAlignment="0" applyProtection="0"/>
    <xf numFmtId="43" fontId="74" fillId="0" borderId="0" applyFont="0" applyFill="0" applyBorder="0" applyAlignment="0" applyProtection="0"/>
    <xf numFmtId="0" fontId="5" fillId="0" borderId="0"/>
    <xf numFmtId="0" fontId="5" fillId="0" borderId="0"/>
    <xf numFmtId="0" fontId="16" fillId="0" borderId="0"/>
    <xf numFmtId="0" fontId="5" fillId="0" borderId="0"/>
    <xf numFmtId="0" fontId="22" fillId="0" borderId="0"/>
    <xf numFmtId="0" fontId="62" fillId="0" borderId="0"/>
    <xf numFmtId="0" fontId="5" fillId="0" borderId="0"/>
    <xf numFmtId="0" fontId="5" fillId="0" borderId="0"/>
    <xf numFmtId="0" fontId="72" fillId="0" borderId="0"/>
    <xf numFmtId="0" fontId="16" fillId="0" borderId="0"/>
    <xf numFmtId="0" fontId="5" fillId="0" borderId="0"/>
    <xf numFmtId="0" fontId="16" fillId="0" borderId="0"/>
    <xf numFmtId="0" fontId="29" fillId="0" borderId="0" applyFont="0" applyFill="0" applyBorder="0" applyAlignment="0" applyProtection="0"/>
    <xf numFmtId="0" fontId="5" fillId="0" borderId="0"/>
    <xf numFmtId="0" fontId="5" fillId="0" borderId="0"/>
    <xf numFmtId="0" fontId="2" fillId="0" borderId="0"/>
    <xf numFmtId="0" fontId="72" fillId="0" borderId="0"/>
    <xf numFmtId="0" fontId="72" fillId="0" borderId="0"/>
    <xf numFmtId="0" fontId="5" fillId="0" borderId="0"/>
    <xf numFmtId="0" fontId="5" fillId="0" borderId="0"/>
    <xf numFmtId="0" fontId="16" fillId="0" borderId="0"/>
    <xf numFmtId="0" fontId="16" fillId="0" borderId="0"/>
    <xf numFmtId="0" fontId="16" fillId="0" borderId="0"/>
    <xf numFmtId="0" fontId="72" fillId="0" borderId="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62" fillId="0" borderId="0"/>
    <xf numFmtId="0" fontId="7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5" fillId="0" borderId="0"/>
    <xf numFmtId="0" fontId="72" fillId="0" borderId="0"/>
    <xf numFmtId="0" fontId="16" fillId="0" borderId="0"/>
    <xf numFmtId="0" fontId="5" fillId="0" borderId="0"/>
    <xf numFmtId="0" fontId="72" fillId="0" borderId="0"/>
    <xf numFmtId="0" fontId="16" fillId="0" borderId="0"/>
    <xf numFmtId="0" fontId="62" fillId="0" borderId="0"/>
    <xf numFmtId="0" fontId="5" fillId="0" borderId="0"/>
    <xf numFmtId="0" fontId="29" fillId="0" borderId="0" applyFont="0" applyFill="0" applyBorder="0" applyAlignment="0" applyProtection="0"/>
    <xf numFmtId="0" fontId="5" fillId="0" borderId="0"/>
    <xf numFmtId="0" fontId="5" fillId="0" borderId="0"/>
    <xf numFmtId="0" fontId="5" fillId="0" borderId="0"/>
    <xf numFmtId="0" fontId="5" fillId="0" borderId="0"/>
    <xf numFmtId="0" fontId="29" fillId="0" borderId="0" applyFont="0" applyFill="0" applyBorder="0" applyAlignment="0" applyProtection="0"/>
    <xf numFmtId="0" fontId="2" fillId="0" borderId="0"/>
    <xf numFmtId="0" fontId="16" fillId="0" borderId="0"/>
    <xf numFmtId="0" fontId="2" fillId="0" borderId="0"/>
    <xf numFmtId="0" fontId="2" fillId="0" borderId="0"/>
    <xf numFmtId="0" fontId="2" fillId="0" borderId="0"/>
    <xf numFmtId="0" fontId="5" fillId="0" borderId="0"/>
    <xf numFmtId="0" fontId="5" fillId="0" borderId="0"/>
    <xf numFmtId="0" fontId="5" fillId="0" borderId="0"/>
    <xf numFmtId="0" fontId="73" fillId="0" borderId="0"/>
    <xf numFmtId="0" fontId="5" fillId="0" borderId="0"/>
    <xf numFmtId="0" fontId="5" fillId="0" borderId="0"/>
    <xf numFmtId="0" fontId="5" fillId="0" borderId="0"/>
    <xf numFmtId="0" fontId="29" fillId="0" borderId="0" applyFont="0" applyFill="0" applyBorder="0" applyAlignment="0" applyProtection="0"/>
    <xf numFmtId="0" fontId="72" fillId="0" borderId="0"/>
    <xf numFmtId="0" fontId="72" fillId="0" borderId="0"/>
    <xf numFmtId="0" fontId="72" fillId="0" borderId="0"/>
    <xf numFmtId="0" fontId="29" fillId="0" borderId="0" applyFont="0" applyFill="0" applyBorder="0" applyAlignment="0" applyProtection="0"/>
    <xf numFmtId="0" fontId="5" fillId="0" borderId="0"/>
    <xf numFmtId="0" fontId="5" fillId="0" borderId="0"/>
    <xf numFmtId="0" fontId="5" fillId="0" borderId="0"/>
    <xf numFmtId="0" fontId="5" fillId="0" borderId="0"/>
    <xf numFmtId="0" fontId="29" fillId="0" borderId="0" applyFont="0" applyFill="0" applyBorder="0" applyAlignment="0" applyProtection="0"/>
    <xf numFmtId="0" fontId="5" fillId="0" borderId="0"/>
    <xf numFmtId="0" fontId="29" fillId="0" borderId="0" applyFont="0" applyFill="0" applyBorder="0" applyAlignment="0" applyProtection="0"/>
    <xf numFmtId="0" fontId="2" fillId="0" borderId="0"/>
    <xf numFmtId="0" fontId="16" fillId="0" borderId="0" applyFont="0" applyFill="0" applyBorder="0" applyAlignment="0" applyProtection="0"/>
    <xf numFmtId="0" fontId="5" fillId="0" borderId="0"/>
    <xf numFmtId="0" fontId="62" fillId="0" borderId="0"/>
    <xf numFmtId="0" fontId="16" fillId="0" borderId="0"/>
    <xf numFmtId="0" fontId="16" fillId="0" borderId="0"/>
    <xf numFmtId="0" fontId="5" fillId="0" borderId="0"/>
    <xf numFmtId="0" fontId="5" fillId="0" borderId="0"/>
    <xf numFmtId="0" fontId="5" fillId="0" borderId="0"/>
    <xf numFmtId="0" fontId="16" fillId="0" borderId="0"/>
    <xf numFmtId="0" fontId="5" fillId="0" borderId="0"/>
    <xf numFmtId="0" fontId="5" fillId="0" borderId="0"/>
    <xf numFmtId="0" fontId="72" fillId="0" borderId="0"/>
    <xf numFmtId="0" fontId="5" fillId="0" borderId="0"/>
    <xf numFmtId="0" fontId="5" fillId="0" borderId="0"/>
    <xf numFmtId="0" fontId="22"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5" fillId="0" borderId="0"/>
    <xf numFmtId="0" fontId="16" fillId="0" borderId="0"/>
    <xf numFmtId="0" fontId="5" fillId="0" borderId="0"/>
    <xf numFmtId="0" fontId="16"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16" fillId="0" borderId="0"/>
    <xf numFmtId="0" fontId="72" fillId="0" borderId="0"/>
    <xf numFmtId="0" fontId="16" fillId="0" borderId="0"/>
    <xf numFmtId="0" fontId="2" fillId="0" borderId="0"/>
    <xf numFmtId="0" fontId="29" fillId="0" borderId="0" applyFont="0" applyFill="0" applyBorder="0" applyAlignment="0" applyProtection="0"/>
    <xf numFmtId="0" fontId="22" fillId="0" borderId="0"/>
    <xf numFmtId="0" fontId="22" fillId="0" borderId="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213" fontId="16" fillId="0" borderId="0" applyFont="0" applyFill="0" applyBorder="0" applyAlignment="0" applyProtection="0"/>
    <xf numFmtId="0" fontId="16" fillId="0" borderId="0"/>
    <xf numFmtId="0" fontId="5" fillId="0" borderId="0"/>
    <xf numFmtId="0" fontId="62" fillId="0" borderId="0"/>
    <xf numFmtId="0" fontId="62" fillId="0" borderId="0"/>
    <xf numFmtId="0" fontId="6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9" fillId="0" borderId="0" applyFont="0" applyFill="0" applyBorder="0" applyAlignment="0" applyProtection="0"/>
    <xf numFmtId="0" fontId="16" fillId="0" borderId="0"/>
    <xf numFmtId="0" fontId="16" fillId="0" borderId="0"/>
    <xf numFmtId="0" fontId="5" fillId="0" borderId="0"/>
    <xf numFmtId="0" fontId="1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2" fillId="0" borderId="0"/>
    <xf numFmtId="0" fontId="77" fillId="0" borderId="0" applyFill="0" applyAlignment="0"/>
    <xf numFmtId="0" fontId="5" fillId="0" borderId="0"/>
    <xf numFmtId="0" fontId="5" fillId="0" borderId="0"/>
    <xf numFmtId="0" fontId="72" fillId="0" borderId="0"/>
    <xf numFmtId="0" fontId="16" fillId="0" borderId="0"/>
    <xf numFmtId="0" fontId="5" fillId="0" borderId="0"/>
    <xf numFmtId="0" fontId="5" fillId="0" borderId="0"/>
    <xf numFmtId="0" fontId="5" fillId="0" borderId="0"/>
    <xf numFmtId="0" fontId="16" fillId="0" borderId="0"/>
    <xf numFmtId="0" fontId="72" fillId="0" borderId="0"/>
    <xf numFmtId="0" fontId="5" fillId="0" borderId="0"/>
    <xf numFmtId="0" fontId="72" fillId="0" borderId="0"/>
    <xf numFmtId="0" fontId="72" fillId="0" borderId="0"/>
    <xf numFmtId="0" fontId="5" fillId="0" borderId="0"/>
    <xf numFmtId="0" fontId="16" fillId="0" borderId="0"/>
    <xf numFmtId="0" fontId="2" fillId="0" borderId="0"/>
    <xf numFmtId="0" fontId="5" fillId="0" borderId="0"/>
    <xf numFmtId="0" fontId="2" fillId="0" borderId="0"/>
    <xf numFmtId="0" fontId="72" fillId="0" borderId="0"/>
    <xf numFmtId="0" fontId="72" fillId="0" borderId="0"/>
    <xf numFmtId="0" fontId="72" fillId="0" borderId="0"/>
    <xf numFmtId="0" fontId="72" fillId="0" borderId="0"/>
    <xf numFmtId="0" fontId="5" fillId="0" borderId="0"/>
    <xf numFmtId="0" fontId="5" fillId="0" borderId="0"/>
    <xf numFmtId="0" fontId="5" fillId="0" borderId="0"/>
    <xf numFmtId="0" fontId="5" fillId="0" borderId="0"/>
    <xf numFmtId="0" fontId="29" fillId="0" borderId="0" applyFont="0" applyFill="0" applyBorder="0" applyAlignment="0" applyProtection="0"/>
    <xf numFmtId="0" fontId="72" fillId="0" borderId="0"/>
    <xf numFmtId="0" fontId="5" fillId="0" borderId="0"/>
    <xf numFmtId="0" fontId="72" fillId="0" borderId="0"/>
    <xf numFmtId="0" fontId="16" fillId="0" borderId="0"/>
    <xf numFmtId="0" fontId="16" fillId="0" borderId="0"/>
    <xf numFmtId="0" fontId="16" fillId="0" borderId="0"/>
    <xf numFmtId="0" fontId="16" fillId="0" borderId="0"/>
    <xf numFmtId="0" fontId="16" fillId="0" borderId="0"/>
    <xf numFmtId="0" fontId="29" fillId="0" borderId="0"/>
    <xf numFmtId="0" fontId="16" fillId="0" borderId="0"/>
    <xf numFmtId="0" fontId="25" fillId="0" borderId="0" applyFont="0" applyFill="0" applyBorder="0" applyAlignment="0" applyProtection="0"/>
    <xf numFmtId="0" fontId="29" fillId="0" borderId="0" applyFont="0" applyFill="0" applyBorder="0" applyAlignment="0" applyProtection="0"/>
    <xf numFmtId="0" fontId="5" fillId="0" borderId="0"/>
    <xf numFmtId="0" fontId="29" fillId="0" borderId="0" applyFont="0" applyFill="0" applyBorder="0" applyAlignment="0" applyProtection="0"/>
    <xf numFmtId="0" fontId="72" fillId="0" borderId="0"/>
    <xf numFmtId="0" fontId="16" fillId="0" borderId="0"/>
    <xf numFmtId="0" fontId="5" fillId="0" borderId="0"/>
    <xf numFmtId="0" fontId="5" fillId="0" borderId="0"/>
    <xf numFmtId="0" fontId="5" fillId="0" borderId="0"/>
    <xf numFmtId="0" fontId="16" fillId="0" borderId="0"/>
    <xf numFmtId="0" fontId="5" fillId="0" borderId="0"/>
    <xf numFmtId="0" fontId="5" fillId="0" borderId="0"/>
    <xf numFmtId="0" fontId="5" fillId="0" borderId="0"/>
    <xf numFmtId="0" fontId="5" fillId="0" borderId="0"/>
    <xf numFmtId="0" fontId="62" fillId="0" borderId="0"/>
    <xf numFmtId="0" fontId="16" fillId="0" borderId="0"/>
    <xf numFmtId="0" fontId="5" fillId="0" borderId="0"/>
    <xf numFmtId="0" fontId="22" fillId="0" borderId="0"/>
    <xf numFmtId="0" fontId="62" fillId="0" borderId="0"/>
    <xf numFmtId="0" fontId="22" fillId="0" borderId="0"/>
    <xf numFmtId="0" fontId="5" fillId="0" borderId="0"/>
    <xf numFmtId="0" fontId="5" fillId="0" borderId="0"/>
    <xf numFmtId="0" fontId="5" fillId="0" borderId="0"/>
    <xf numFmtId="0" fontId="22" fillId="0" borderId="0"/>
    <xf numFmtId="0" fontId="22" fillId="0" borderId="0"/>
    <xf numFmtId="0" fontId="22" fillId="0" borderId="0"/>
    <xf numFmtId="0" fontId="5" fillId="0" borderId="0"/>
    <xf numFmtId="0" fontId="22" fillId="0" borderId="0"/>
    <xf numFmtId="0" fontId="5" fillId="0" borderId="0"/>
    <xf numFmtId="0" fontId="5" fillId="0" borderId="0"/>
    <xf numFmtId="0" fontId="22" fillId="0" borderId="0"/>
    <xf numFmtId="0" fontId="5" fillId="0" borderId="0"/>
    <xf numFmtId="0" fontId="22" fillId="0" borderId="0"/>
    <xf numFmtId="0" fontId="62" fillId="0" borderId="0"/>
    <xf numFmtId="0" fontId="78" fillId="0" borderId="7"/>
    <xf numFmtId="0" fontId="5" fillId="0" borderId="0"/>
    <xf numFmtId="0" fontId="1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72" fillId="0" borderId="0"/>
    <xf numFmtId="0" fontId="16" fillId="0" borderId="0"/>
    <xf numFmtId="0" fontId="29" fillId="0" borderId="0" applyFont="0" applyFill="0" applyBorder="0" applyAlignment="0" applyProtection="0"/>
    <xf numFmtId="0" fontId="5" fillId="0" borderId="0"/>
    <xf numFmtId="0" fontId="5" fillId="0" borderId="0"/>
    <xf numFmtId="0" fontId="5" fillId="0" borderId="0"/>
    <xf numFmtId="0" fontId="16" fillId="0" borderId="0"/>
    <xf numFmtId="0" fontId="16"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5" fillId="0" borderId="0"/>
    <xf numFmtId="0" fontId="62" fillId="0" borderId="0"/>
    <xf numFmtId="0" fontId="5" fillId="0" borderId="0"/>
    <xf numFmtId="0" fontId="5" fillId="0" borderId="0"/>
    <xf numFmtId="0" fontId="2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16" fillId="0" borderId="0"/>
    <xf numFmtId="0" fontId="5" fillId="0" borderId="0"/>
    <xf numFmtId="0" fontId="5" fillId="0" borderId="0"/>
    <xf numFmtId="0" fontId="5" fillId="0" borderId="0"/>
    <xf numFmtId="0" fontId="72" fillId="0" borderId="0"/>
    <xf numFmtId="0" fontId="5" fillId="0" borderId="0"/>
    <xf numFmtId="0" fontId="5" fillId="0" borderId="0"/>
    <xf numFmtId="0" fontId="5" fillId="0" borderId="0"/>
    <xf numFmtId="0" fontId="5" fillId="0" borderId="0"/>
    <xf numFmtId="0" fontId="29" fillId="0" borderId="0" applyFont="0" applyFill="0" applyBorder="0" applyAlignment="0" applyProtection="0"/>
    <xf numFmtId="0" fontId="16" fillId="0" borderId="0"/>
    <xf numFmtId="0" fontId="29" fillId="0" borderId="0" applyFont="0" applyFill="0" applyBorder="0" applyAlignment="0" applyProtection="0"/>
    <xf numFmtId="0" fontId="62" fillId="0" borderId="0"/>
    <xf numFmtId="0" fontId="16" fillId="0" borderId="0"/>
    <xf numFmtId="0" fontId="5" fillId="0" borderId="0"/>
    <xf numFmtId="0" fontId="29" fillId="0" borderId="0" applyFont="0" applyFill="0" applyBorder="0" applyAlignment="0" applyProtection="0"/>
    <xf numFmtId="0" fontId="16"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72" fillId="0" borderId="0"/>
    <xf numFmtId="0" fontId="72" fillId="0" borderId="0"/>
    <xf numFmtId="0" fontId="72" fillId="0" borderId="0"/>
    <xf numFmtId="0" fontId="72" fillId="0" borderId="0"/>
    <xf numFmtId="0" fontId="72"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xf numFmtId="0" fontId="29" fillId="0" borderId="0" applyFont="0" applyFill="0" applyBorder="0" applyAlignment="0" applyProtection="0"/>
    <xf numFmtId="0" fontId="29" fillId="0" borderId="0" applyFont="0" applyFill="0" applyBorder="0" applyAlignment="0" applyProtection="0"/>
    <xf numFmtId="0" fontId="16" fillId="0" borderId="0"/>
    <xf numFmtId="0" fontId="2" fillId="0" borderId="0"/>
    <xf numFmtId="0" fontId="2" fillId="0" borderId="0"/>
    <xf numFmtId="0" fontId="2" fillId="0" borderId="0"/>
    <xf numFmtId="0" fontId="16" fillId="0" borderId="0"/>
    <xf numFmtId="0" fontId="16" fillId="0" borderId="0"/>
    <xf numFmtId="0" fontId="16" fillId="0" borderId="0"/>
    <xf numFmtId="0" fontId="16" fillId="0" borderId="0"/>
    <xf numFmtId="0" fontId="5" fillId="0" borderId="0"/>
    <xf numFmtId="0" fontId="72" fillId="0" borderId="0"/>
    <xf numFmtId="0" fontId="5" fillId="0" borderId="0"/>
    <xf numFmtId="0" fontId="5" fillId="0" borderId="0"/>
    <xf numFmtId="0" fontId="7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9" fillId="0" borderId="0"/>
    <xf numFmtId="0" fontId="72" fillId="0" borderId="0"/>
    <xf numFmtId="0" fontId="5" fillId="0" borderId="0"/>
    <xf numFmtId="0" fontId="5" fillId="0" borderId="0"/>
    <xf numFmtId="0" fontId="16" fillId="0" borderId="0"/>
    <xf numFmtId="0" fontId="16" fillId="0" borderId="0"/>
    <xf numFmtId="0" fontId="16" fillId="0" borderId="0"/>
    <xf numFmtId="0" fontId="16" fillId="0" borderId="0"/>
    <xf numFmtId="0" fontId="73" fillId="0" borderId="0"/>
    <xf numFmtId="0" fontId="16" fillId="0" borderId="0"/>
    <xf numFmtId="0" fontId="5" fillId="0" borderId="0"/>
    <xf numFmtId="0" fontId="5" fillId="0" borderId="0"/>
    <xf numFmtId="0" fontId="16"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9" fillId="0" borderId="0" applyFont="0" applyFill="0" applyBorder="0" applyAlignment="0" applyProtection="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2" fillId="0" borderId="0"/>
    <xf numFmtId="0" fontId="2" fillId="0" borderId="0"/>
    <xf numFmtId="0" fontId="73" fillId="0" borderId="0"/>
    <xf numFmtId="0" fontId="62" fillId="0" borderId="0"/>
    <xf numFmtId="0" fontId="5" fillId="0" borderId="0"/>
    <xf numFmtId="0" fontId="5" fillId="0" borderId="0"/>
    <xf numFmtId="0" fontId="72" fillId="0" borderId="0"/>
    <xf numFmtId="0" fontId="16" fillId="0" borderId="0"/>
    <xf numFmtId="0" fontId="62" fillId="0" borderId="0"/>
    <xf numFmtId="0" fontId="62" fillId="0" borderId="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5" fillId="0" borderId="0"/>
    <xf numFmtId="0" fontId="16" fillId="0" borderId="0"/>
    <xf numFmtId="0" fontId="5" fillId="0" borderId="0"/>
    <xf numFmtId="0" fontId="72" fillId="0" borderId="0"/>
    <xf numFmtId="0" fontId="29" fillId="0" borderId="0"/>
    <xf numFmtId="0" fontId="5" fillId="0" borderId="0"/>
    <xf numFmtId="0" fontId="5" fillId="0" borderId="0"/>
    <xf numFmtId="0" fontId="16" fillId="0" borderId="0"/>
    <xf numFmtId="0" fontId="2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0" borderId="0"/>
    <xf numFmtId="0" fontId="72" fillId="0" borderId="0"/>
    <xf numFmtId="0" fontId="16" fillId="0" borderId="0"/>
    <xf numFmtId="0" fontId="16" fillId="0" borderId="0"/>
    <xf numFmtId="0" fontId="16" fillId="0" borderId="0"/>
    <xf numFmtId="0" fontId="29" fillId="0" borderId="0" applyFont="0" applyFill="0" applyBorder="0" applyAlignment="0" applyProtection="0"/>
    <xf numFmtId="0" fontId="29" fillId="0" borderId="0" applyFont="0" applyFill="0" applyBorder="0" applyAlignment="0" applyProtection="0"/>
    <xf numFmtId="0" fontId="16" fillId="0" borderId="0"/>
    <xf numFmtId="0" fontId="29" fillId="0" borderId="0" applyFont="0" applyFill="0" applyBorder="0" applyAlignment="0" applyProtection="0"/>
    <xf numFmtId="0" fontId="16" fillId="0" borderId="0"/>
    <xf numFmtId="0" fontId="5" fillId="0" borderId="0"/>
    <xf numFmtId="0" fontId="16" fillId="0" borderId="0"/>
    <xf numFmtId="0" fontId="29" fillId="0" borderId="0"/>
    <xf numFmtId="0" fontId="29" fillId="0" borderId="0" applyFont="0" applyFill="0" applyBorder="0" applyAlignment="0" applyProtection="0"/>
    <xf numFmtId="0" fontId="16" fillId="0" borderId="0"/>
    <xf numFmtId="0" fontId="5" fillId="0" borderId="0"/>
    <xf numFmtId="0" fontId="5" fillId="0" borderId="0"/>
    <xf numFmtId="0" fontId="29" fillId="0" borderId="0" applyFont="0" applyFill="0" applyBorder="0" applyAlignment="0" applyProtection="0"/>
    <xf numFmtId="0" fontId="29" fillId="0" borderId="0" applyFont="0" applyFill="0" applyBorder="0" applyAlignment="0" applyProtection="0"/>
    <xf numFmtId="0" fontId="29" fillId="0" borderId="0"/>
    <xf numFmtId="0" fontId="5" fillId="0" borderId="0"/>
    <xf numFmtId="0" fontId="5" fillId="0" borderId="0"/>
    <xf numFmtId="0" fontId="5" fillId="0" borderId="0"/>
    <xf numFmtId="0" fontId="2" fillId="0" borderId="0"/>
    <xf numFmtId="0" fontId="2" fillId="0" borderId="0"/>
    <xf numFmtId="0" fontId="62" fillId="0" borderId="0"/>
    <xf numFmtId="0" fontId="5" fillId="0" borderId="0"/>
    <xf numFmtId="0" fontId="5" fillId="0" borderId="0"/>
    <xf numFmtId="0" fontId="73" fillId="0" borderId="0"/>
    <xf numFmtId="0" fontId="16" fillId="0" borderId="0"/>
    <xf numFmtId="0" fontId="16" fillId="0" borderId="0"/>
    <xf numFmtId="0" fontId="5" fillId="0" borderId="0"/>
    <xf numFmtId="0" fontId="72" fillId="0" borderId="0"/>
    <xf numFmtId="0" fontId="5" fillId="0" borderId="0"/>
    <xf numFmtId="213" fontId="16" fillId="0" borderId="0" applyFont="0" applyFill="0" applyBorder="0" applyAlignment="0" applyProtection="0"/>
    <xf numFmtId="0" fontId="16" fillId="0" borderId="0"/>
    <xf numFmtId="195" fontId="2" fillId="0" borderId="0">
      <protection locked="0"/>
    </xf>
    <xf numFmtId="0" fontId="70" fillId="0" borderId="0">
      <protection locked="0"/>
    </xf>
    <xf numFmtId="0" fontId="70" fillId="0" borderId="0">
      <protection locked="0"/>
    </xf>
    <xf numFmtId="0" fontId="5" fillId="0" borderId="0" applyFont="0" applyFill="0" applyBorder="0" applyAlignment="0" applyProtection="0"/>
    <xf numFmtId="0" fontId="5" fillId="0" borderId="0" applyFont="0" applyFill="0" applyBorder="0" applyAlignment="0" applyProtection="0"/>
    <xf numFmtId="0" fontId="79" fillId="0" borderId="0" applyFont="0" applyFill="0" applyBorder="0" applyAlignment="0"/>
    <xf numFmtId="216" fontId="20" fillId="0" borderId="62" applyBorder="0">
      <alignment horizontal="left" vertical="center" indent="1"/>
    </xf>
    <xf numFmtId="217" fontId="5" fillId="0" borderId="0" applyFont="0" applyFill="0" applyBorder="0" applyAlignment="0" applyProtection="0">
      <alignment vertical="center"/>
    </xf>
    <xf numFmtId="9" fontId="5" fillId="6" borderId="0"/>
    <xf numFmtId="0" fontId="80" fillId="0" borderId="0">
      <alignment horizontal="centerContinuous"/>
    </xf>
    <xf numFmtId="218" fontId="5" fillId="0" borderId="0">
      <alignment vertical="center"/>
    </xf>
    <xf numFmtId="219" fontId="5" fillId="0" borderId="0" applyFont="0" applyFill="0" applyBorder="0" applyAlignment="0" applyProtection="0">
      <alignment vertical="center"/>
    </xf>
    <xf numFmtId="0" fontId="65" fillId="0" borderId="0">
      <alignment vertical="center"/>
    </xf>
    <xf numFmtId="0" fontId="65" fillId="0" borderId="0">
      <alignment vertical="center"/>
    </xf>
    <xf numFmtId="195" fontId="2" fillId="0" borderId="0">
      <protection locked="0"/>
    </xf>
    <xf numFmtId="220" fontId="70" fillId="0" borderId="0">
      <protection locked="0"/>
    </xf>
    <xf numFmtId="195" fontId="2" fillId="0" borderId="0">
      <protection locked="0"/>
    </xf>
    <xf numFmtId="0" fontId="81" fillId="0" borderId="0">
      <protection locked="0"/>
    </xf>
    <xf numFmtId="0" fontId="81" fillId="0" borderId="0">
      <protection locked="0"/>
    </xf>
    <xf numFmtId="0" fontId="5" fillId="0" borderId="0"/>
    <xf numFmtId="208" fontId="70" fillId="0" borderId="0">
      <protection locked="0"/>
    </xf>
    <xf numFmtId="183" fontId="82" fillId="0" borderId="9">
      <alignment vertical="center"/>
    </xf>
    <xf numFmtId="9" fontId="63" fillId="0" borderId="0">
      <alignment vertical="center"/>
    </xf>
    <xf numFmtId="3" fontId="53" fillId="0" borderId="9"/>
    <xf numFmtId="3" fontId="53" fillId="0" borderId="9"/>
    <xf numFmtId="3" fontId="53" fillId="0" borderId="9"/>
    <xf numFmtId="3" fontId="53" fillId="0" borderId="9"/>
    <xf numFmtId="3" fontId="53" fillId="0" borderId="9"/>
    <xf numFmtId="3" fontId="53" fillId="0" borderId="9"/>
    <xf numFmtId="3" fontId="53" fillId="0" borderId="9"/>
    <xf numFmtId="0" fontId="63" fillId="0" borderId="0">
      <alignment vertical="center"/>
    </xf>
    <xf numFmtId="3" fontId="53" fillId="0" borderId="9"/>
    <xf numFmtId="3" fontId="53" fillId="0" borderId="9"/>
    <xf numFmtId="3" fontId="53" fillId="0" borderId="9"/>
    <xf numFmtId="3" fontId="53" fillId="0" borderId="9"/>
    <xf numFmtId="3" fontId="53" fillId="0" borderId="9"/>
    <xf numFmtId="3" fontId="53" fillId="0" borderId="9"/>
    <xf numFmtId="3" fontId="53" fillId="0" borderId="9"/>
    <xf numFmtId="10" fontId="63" fillId="0" borderId="0">
      <alignment vertical="center"/>
    </xf>
    <xf numFmtId="0" fontId="63" fillId="0" borderId="0">
      <alignment vertical="center"/>
    </xf>
    <xf numFmtId="221" fontId="2" fillId="0" borderId="0">
      <alignment vertical="center"/>
    </xf>
    <xf numFmtId="183" fontId="82" fillId="0" borderId="9">
      <alignment vertical="center"/>
    </xf>
    <xf numFmtId="183" fontId="82" fillId="0" borderId="9">
      <alignment vertical="center"/>
    </xf>
    <xf numFmtId="183" fontId="82" fillId="0" borderId="9">
      <alignment vertical="center"/>
    </xf>
    <xf numFmtId="183" fontId="82" fillId="0" borderId="9">
      <alignment vertical="center"/>
    </xf>
    <xf numFmtId="183" fontId="82" fillId="0" borderId="9">
      <alignment vertical="center"/>
    </xf>
    <xf numFmtId="183" fontId="45" fillId="0" borderId="63" applyBorder="0">
      <alignment vertical="center"/>
    </xf>
    <xf numFmtId="0" fontId="83" fillId="0" borderId="64"/>
    <xf numFmtId="3" fontId="84" fillId="0" borderId="29">
      <alignment horizontal="right" vertical="center"/>
    </xf>
    <xf numFmtId="208" fontId="67" fillId="0" borderId="0">
      <protection locked="0"/>
    </xf>
    <xf numFmtId="222" fontId="10" fillId="0" borderId="0">
      <alignment vertical="center"/>
    </xf>
    <xf numFmtId="0" fontId="75" fillId="0" borderId="0">
      <alignment horizontal="center" vertical="center"/>
    </xf>
    <xf numFmtId="3" fontId="84" fillId="0" borderId="29">
      <alignment horizontal="right" vertical="center"/>
    </xf>
    <xf numFmtId="3" fontId="84" fillId="0" borderId="29">
      <alignment horizontal="right" vertical="center"/>
    </xf>
    <xf numFmtId="0" fontId="75" fillId="0" borderId="0">
      <alignment horizontal="center"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3" fontId="84" fillId="0" borderId="29">
      <alignment horizontal="right" vertical="center"/>
    </xf>
    <xf numFmtId="225" fontId="16" fillId="0" borderId="0">
      <alignment horizontal="center" vertical="center"/>
    </xf>
    <xf numFmtId="225" fontId="16" fillId="0" borderId="0">
      <alignment horizontal="center" vertical="center"/>
    </xf>
    <xf numFmtId="0" fontId="75" fillId="0" borderId="0">
      <alignment horizontal="center" vertical="center"/>
    </xf>
    <xf numFmtId="0" fontId="75" fillId="0" borderId="0">
      <alignment horizontal="center"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0" fontId="75" fillId="0" borderId="0">
      <alignment horizontal="center" vertical="center"/>
    </xf>
    <xf numFmtId="3" fontId="84" fillId="0" borderId="29">
      <alignment horizontal="right" vertical="center"/>
    </xf>
    <xf numFmtId="0" fontId="75" fillId="0" borderId="0">
      <alignment horizontal="center"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0" fontId="75" fillId="0" borderId="0">
      <alignment horizontal="center" vertical="center"/>
    </xf>
    <xf numFmtId="3" fontId="84" fillId="0" borderId="29">
      <alignment horizontal="right" vertical="center"/>
    </xf>
    <xf numFmtId="0" fontId="75" fillId="0" borderId="0">
      <alignment horizontal="center" vertical="center"/>
    </xf>
    <xf numFmtId="0" fontId="75" fillId="0" borderId="0">
      <alignment horizontal="center" vertical="center"/>
    </xf>
    <xf numFmtId="3" fontId="84" fillId="0" borderId="29">
      <alignment horizontal="right" vertical="center"/>
    </xf>
    <xf numFmtId="3" fontId="84" fillId="0" borderId="29">
      <alignment horizontal="right" vertical="center"/>
    </xf>
    <xf numFmtId="0" fontId="65" fillId="0" borderId="0"/>
    <xf numFmtId="3" fontId="84" fillId="0" borderId="29">
      <alignment horizontal="right" vertical="center"/>
    </xf>
    <xf numFmtId="0" fontId="75" fillId="0" borderId="0">
      <alignment horizontal="center" vertical="center"/>
    </xf>
    <xf numFmtId="3" fontId="84" fillId="0" borderId="29">
      <alignment horizontal="right" vertical="center"/>
    </xf>
    <xf numFmtId="0" fontId="75" fillId="0" borderId="0">
      <alignment horizontal="center" vertical="center"/>
    </xf>
    <xf numFmtId="0" fontId="65" fillId="0" borderId="0"/>
    <xf numFmtId="3" fontId="84" fillId="0" borderId="29">
      <alignment horizontal="right" vertical="center"/>
    </xf>
    <xf numFmtId="0" fontId="75" fillId="0" borderId="0">
      <alignment horizontal="center" vertical="center"/>
    </xf>
    <xf numFmtId="0" fontId="65" fillId="0" borderId="0"/>
    <xf numFmtId="3" fontId="84" fillId="0" borderId="29">
      <alignment horizontal="right" vertical="center"/>
    </xf>
    <xf numFmtId="41" fontId="16" fillId="0" borderId="0">
      <alignment horizontal="center" vertical="center"/>
    </xf>
    <xf numFmtId="225" fontId="16" fillId="0" borderId="0">
      <alignment horizontal="center" vertical="center"/>
    </xf>
    <xf numFmtId="226" fontId="16"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187" fontId="2" fillId="0" borderId="0">
      <alignment horizontal="center" vertical="center"/>
    </xf>
    <xf numFmtId="225" fontId="16" fillId="0" borderId="0">
      <alignment horizontal="center" vertical="center"/>
    </xf>
    <xf numFmtId="227" fontId="2" fillId="0" borderId="0">
      <alignment horizontal="center" vertical="center"/>
    </xf>
    <xf numFmtId="227" fontId="2" fillId="0" borderId="0">
      <alignment horizontal="center" vertical="center"/>
    </xf>
    <xf numFmtId="225" fontId="16"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6" fontId="16" fillId="0" borderId="0">
      <alignment horizontal="center" vertical="center"/>
    </xf>
    <xf numFmtId="226" fontId="16" fillId="0" borderId="0">
      <alignment horizontal="center" vertical="center"/>
    </xf>
    <xf numFmtId="225" fontId="16" fillId="0" borderId="0">
      <alignment horizontal="center" vertical="center"/>
    </xf>
    <xf numFmtId="227" fontId="2" fillId="0" borderId="0">
      <alignment horizontal="center" vertical="center"/>
    </xf>
    <xf numFmtId="225" fontId="16" fillId="0" borderId="0">
      <alignment horizontal="center" vertical="center"/>
    </xf>
    <xf numFmtId="225" fontId="16" fillId="0" borderId="0">
      <alignment horizontal="center" vertical="center"/>
    </xf>
    <xf numFmtId="225" fontId="16"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5" fontId="16" fillId="0" borderId="0">
      <alignment horizontal="center" vertical="center"/>
    </xf>
    <xf numFmtId="225" fontId="16" fillId="0" borderId="0">
      <alignment horizontal="center" vertical="center"/>
    </xf>
    <xf numFmtId="225" fontId="16"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5" fontId="16" fillId="0" borderId="0">
      <alignment horizontal="center" vertical="center"/>
    </xf>
    <xf numFmtId="227" fontId="2" fillId="0" borderId="0">
      <alignment horizontal="center" vertical="center"/>
    </xf>
    <xf numFmtId="225" fontId="16" fillId="0" borderId="0">
      <alignment horizontal="center" vertical="center"/>
    </xf>
    <xf numFmtId="225" fontId="16" fillId="0" borderId="0">
      <alignment horizontal="center" vertical="center"/>
    </xf>
    <xf numFmtId="191" fontId="85" fillId="0" borderId="0">
      <alignment horizontal="center" vertical="center"/>
    </xf>
    <xf numFmtId="0" fontId="85" fillId="0" borderId="0">
      <alignment horizontal="center" vertical="center"/>
    </xf>
    <xf numFmtId="0" fontId="85"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227" fontId="2" fillId="0" borderId="0">
      <alignment horizontal="center" vertical="center"/>
    </xf>
    <xf numFmtId="0" fontId="16" fillId="0" borderId="0">
      <alignment horizontal="center" vertical="center"/>
    </xf>
    <xf numFmtId="0" fontId="16" fillId="0" borderId="0">
      <alignment horizontal="center" vertical="center"/>
    </xf>
    <xf numFmtId="225" fontId="16" fillId="0" borderId="0">
      <alignment horizontal="center" vertical="center"/>
    </xf>
    <xf numFmtId="0" fontId="65" fillId="0" borderId="0"/>
    <xf numFmtId="3" fontId="84" fillId="0" borderId="29">
      <alignment horizontal="right" vertical="center"/>
    </xf>
    <xf numFmtId="3" fontId="84" fillId="0" borderId="29">
      <alignment horizontal="right" vertical="center"/>
    </xf>
    <xf numFmtId="3" fontId="84" fillId="0" borderId="29">
      <alignment horizontal="right" vertical="center"/>
    </xf>
    <xf numFmtId="0" fontId="65" fillId="0" borderId="0"/>
    <xf numFmtId="0" fontId="75" fillId="0" borderId="0">
      <alignment horizontal="center" vertical="center"/>
    </xf>
    <xf numFmtId="0" fontId="65" fillId="0" borderId="0"/>
    <xf numFmtId="0" fontId="65" fillId="0" borderId="0"/>
    <xf numFmtId="222" fontId="10" fillId="0" borderId="0">
      <alignment vertical="center"/>
    </xf>
    <xf numFmtId="3" fontId="84" fillId="0" borderId="29">
      <alignment horizontal="right" vertical="center"/>
    </xf>
    <xf numFmtId="3" fontId="84" fillId="0" borderId="29">
      <alignment horizontal="right" vertical="center"/>
    </xf>
    <xf numFmtId="0" fontId="65" fillId="0" borderId="0"/>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3" fontId="84" fillId="0" borderId="29">
      <alignment horizontal="right" vertical="center"/>
    </xf>
    <xf numFmtId="0" fontId="75" fillId="0" borderId="0">
      <alignment horizontal="center" vertical="center"/>
    </xf>
    <xf numFmtId="0" fontId="86" fillId="0" borderId="0"/>
    <xf numFmtId="228" fontId="63" fillId="0" borderId="26" applyBorder="0">
      <alignment vertical="center" wrapText="1"/>
    </xf>
    <xf numFmtId="228" fontId="63" fillId="0" borderId="26" applyBorder="0">
      <alignment vertical="center" wrapText="1"/>
    </xf>
    <xf numFmtId="228" fontId="63" fillId="0" borderId="26" applyBorder="0">
      <alignment vertical="center" wrapText="1"/>
    </xf>
    <xf numFmtId="228" fontId="63" fillId="0" borderId="26" applyBorder="0">
      <alignment vertical="center" wrapText="1"/>
    </xf>
    <xf numFmtId="228" fontId="63" fillId="0" borderId="26" applyBorder="0">
      <alignment vertical="center" wrapText="1"/>
    </xf>
    <xf numFmtId="228" fontId="63" fillId="0" borderId="26" applyBorder="0">
      <alignment vertical="center" wrapText="1"/>
    </xf>
    <xf numFmtId="228" fontId="63" fillId="0" borderId="26" applyBorder="0">
      <alignment vertical="center" wrapText="1"/>
    </xf>
    <xf numFmtId="229" fontId="71" fillId="0" borderId="0">
      <alignment vertical="center"/>
    </xf>
    <xf numFmtId="0" fontId="2" fillId="0" borderId="0"/>
    <xf numFmtId="38" fontId="14" fillId="0" borderId="12">
      <alignment horizontal="right" vertical="center"/>
      <protection locked="0"/>
    </xf>
    <xf numFmtId="0" fontId="5" fillId="0" borderId="0" applyNumberFormat="0" applyFill="0" applyBorder="0" applyAlignment="0" applyProtection="0"/>
    <xf numFmtId="192" fontId="16" fillId="0" borderId="0">
      <protection locked="0"/>
    </xf>
    <xf numFmtId="208" fontId="67" fillId="0" borderId="0">
      <protection locked="0"/>
    </xf>
    <xf numFmtId="208" fontId="67" fillId="0" borderId="0">
      <protection locked="0"/>
    </xf>
    <xf numFmtId="208" fontId="67" fillId="0" borderId="0">
      <protection locked="0"/>
    </xf>
    <xf numFmtId="230" fontId="56" fillId="0" borderId="0">
      <protection locked="0"/>
    </xf>
    <xf numFmtId="208" fontId="67" fillId="0" borderId="0">
      <protection locked="0"/>
    </xf>
    <xf numFmtId="230" fontId="56" fillId="0" borderId="0">
      <protection locked="0"/>
    </xf>
    <xf numFmtId="230" fontId="56" fillId="0" borderId="0">
      <protection locked="0"/>
    </xf>
    <xf numFmtId="9" fontId="87" fillId="9" borderId="0" applyFill="0" applyBorder="0" applyProtection="0">
      <alignment horizontal="right"/>
    </xf>
    <xf numFmtId="10" fontId="87" fillId="0" borderId="0" applyFill="0" applyBorder="0" applyProtection="0">
      <alignment horizontal="right"/>
    </xf>
    <xf numFmtId="183" fontId="41" fillId="0" borderId="0" applyFont="0" applyFill="0" applyBorder="0" applyAlignment="0" applyProtection="0"/>
    <xf numFmtId="2" fontId="84" fillId="0" borderId="29">
      <alignment horizontal="right" vertical="center"/>
    </xf>
    <xf numFmtId="0" fontId="16" fillId="0" borderId="34">
      <alignment horizont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2" fontId="84" fillId="0" borderId="29">
      <alignment horizontal="righ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0" fontId="13" fillId="13"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88"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6"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88"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2"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2"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2"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2"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2"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7"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88"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3"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88"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4"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88"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88"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229" fontId="71" fillId="0" borderId="0">
      <alignment vertical="center"/>
    </xf>
    <xf numFmtId="195" fontId="2" fillId="0" borderId="0">
      <protection locked="0"/>
    </xf>
    <xf numFmtId="0" fontId="70" fillId="0" borderId="0">
      <protection locked="0"/>
    </xf>
    <xf numFmtId="0" fontId="5" fillId="0" borderId="0"/>
    <xf numFmtId="0" fontId="13" fillId="15" borderId="0" applyNumberFormat="0" applyBorder="0" applyAlignment="0" applyProtection="0">
      <alignment vertical="center"/>
    </xf>
    <xf numFmtId="0" fontId="13" fillId="12" borderId="0" applyNumberFormat="0" applyBorder="0" applyAlignment="0" applyProtection="0">
      <alignment vertical="center"/>
    </xf>
    <xf numFmtId="0" fontId="13" fillId="20" borderId="0" applyNumberFormat="0" applyBorder="0" applyAlignment="0" applyProtection="0">
      <alignment vertical="center"/>
    </xf>
    <xf numFmtId="0" fontId="13" fillId="17" borderId="0" applyNumberFormat="0" applyBorder="0" applyAlignment="0" applyProtection="0">
      <alignment vertical="center"/>
    </xf>
    <xf numFmtId="0" fontId="13" fillId="15" borderId="0" applyNumberFormat="0" applyBorder="0" applyAlignment="0" applyProtection="0">
      <alignment vertical="center"/>
    </xf>
    <xf numFmtId="0" fontId="13" fillId="13"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88"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88"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88"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88"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7"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7"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7"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7"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7"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88"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5"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88"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13"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13"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13"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13"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13"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9" fontId="16" fillId="0" borderId="0">
      <protection locked="0"/>
    </xf>
    <xf numFmtId="0" fontId="89" fillId="15" borderId="0" applyNumberFormat="0" applyBorder="0" applyAlignment="0" applyProtection="0">
      <alignment vertical="center"/>
    </xf>
    <xf numFmtId="0" fontId="89" fillId="23" borderId="0" applyNumberFormat="0" applyBorder="0" applyAlignment="0" applyProtection="0">
      <alignment vertical="center"/>
    </xf>
    <xf numFmtId="0" fontId="89" fillId="22" borderId="0" applyNumberFormat="0" applyBorder="0" applyAlignment="0" applyProtection="0">
      <alignment vertical="center"/>
    </xf>
    <xf numFmtId="0" fontId="89" fillId="17" borderId="0" applyNumberFormat="0" applyBorder="0" applyAlignment="0" applyProtection="0">
      <alignment vertical="center"/>
    </xf>
    <xf numFmtId="0" fontId="89" fillId="15" borderId="0" applyNumberFormat="0" applyBorder="0" applyAlignment="0" applyProtection="0">
      <alignment vertical="center"/>
    </xf>
    <xf numFmtId="0" fontId="89" fillId="12"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90"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15"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15"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15"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15"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15"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24"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90"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23"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23"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23"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23"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23"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12"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90"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2"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2"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2"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2"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2"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1"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90"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17"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17"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17"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17"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17"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90"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15"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15"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15"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15"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15"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90"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12"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12"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12"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12"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12"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89" fillId="27" borderId="0" applyNumberFormat="0" applyBorder="0" applyAlignment="0" applyProtection="0">
      <alignment vertical="center"/>
    </xf>
    <xf numFmtId="0" fontId="91" fillId="0" borderId="0"/>
    <xf numFmtId="0" fontId="16" fillId="0" borderId="0"/>
    <xf numFmtId="0" fontId="92" fillId="0" borderId="65">
      <alignment horizontal="center" vertical="center"/>
    </xf>
    <xf numFmtId="176" fontId="93" fillId="0" borderId="9">
      <alignment vertical="center"/>
    </xf>
    <xf numFmtId="176" fontId="93" fillId="0" borderId="9">
      <alignment vertical="center"/>
    </xf>
    <xf numFmtId="176" fontId="93" fillId="0" borderId="9">
      <alignment vertical="center"/>
    </xf>
    <xf numFmtId="176" fontId="93" fillId="0" borderId="9">
      <alignment vertical="center"/>
    </xf>
    <xf numFmtId="176" fontId="93" fillId="0" borderId="9">
      <alignment vertical="center"/>
    </xf>
    <xf numFmtId="176" fontId="93" fillId="0" borderId="9">
      <alignment vertical="center"/>
    </xf>
    <xf numFmtId="176" fontId="93" fillId="0" borderId="9">
      <alignment vertical="center"/>
    </xf>
    <xf numFmtId="231" fontId="63" fillId="0" borderId="9">
      <alignment vertical="center"/>
    </xf>
    <xf numFmtId="0" fontId="5" fillId="0" borderId="0" applyFont="0" applyFill="0" applyBorder="0" applyAlignment="0" applyProtection="0"/>
    <xf numFmtId="231" fontId="63" fillId="0" borderId="9">
      <alignment vertical="center"/>
    </xf>
    <xf numFmtId="231" fontId="63" fillId="0" borderId="9">
      <alignment vertical="center"/>
    </xf>
    <xf numFmtId="0" fontId="2" fillId="0" borderId="0"/>
    <xf numFmtId="0" fontId="2" fillId="0" borderId="0"/>
    <xf numFmtId="0" fontId="2" fillId="0" borderId="0"/>
    <xf numFmtId="0" fontId="2" fillId="0" borderId="0"/>
    <xf numFmtId="0" fontId="2" fillId="0" borderId="0"/>
    <xf numFmtId="0" fontId="91" fillId="0" borderId="0"/>
    <xf numFmtId="232" fontId="2" fillId="0" borderId="9">
      <alignment vertical="center"/>
    </xf>
    <xf numFmtId="192" fontId="16" fillId="0" borderId="0">
      <protection locked="0"/>
    </xf>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194" fontId="2" fillId="0" borderId="9">
      <alignment vertical="center"/>
    </xf>
    <xf numFmtId="19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4" fontId="2" fillId="0" borderId="9">
      <alignment vertical="center"/>
    </xf>
    <xf numFmtId="234"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233" fontId="2" fillId="0" borderId="9">
      <alignment vertical="center"/>
    </xf>
    <xf numFmtId="233" fontId="2" fillId="0" borderId="9">
      <alignment vertical="center"/>
    </xf>
    <xf numFmtId="0" fontId="2" fillId="0" borderId="0"/>
    <xf numFmtId="0" fontId="2" fillId="0" borderId="0"/>
    <xf numFmtId="0" fontId="2" fillId="0" borderId="0"/>
    <xf numFmtId="0" fontId="2" fillId="0" borderId="0"/>
    <xf numFmtId="0" fontId="2" fillId="0" borderId="0"/>
    <xf numFmtId="40" fontId="16" fillId="0" borderId="0">
      <protection locked="0"/>
    </xf>
    <xf numFmtId="192" fontId="16" fillId="0" borderId="0">
      <protection locked="0"/>
    </xf>
    <xf numFmtId="0" fontId="94" fillId="0" borderId="0" applyFont="0" applyFill="0" applyBorder="0" applyAlignment="0" applyProtection="0"/>
    <xf numFmtId="0" fontId="94" fillId="0" borderId="0" applyFont="0" applyFill="0" applyBorder="0" applyAlignment="0" applyProtection="0"/>
    <xf numFmtId="0" fontId="71" fillId="0" borderId="0" applyNumberFormat="0" applyFont="0" applyBorder="0" applyAlignment="0">
      <alignment vertical="center"/>
    </xf>
    <xf numFmtId="183" fontId="75" fillId="0" borderId="66">
      <alignment horizontal="center" vertical="center"/>
    </xf>
    <xf numFmtId="192" fontId="16" fillId="0" borderId="0">
      <protection locked="0"/>
    </xf>
    <xf numFmtId="208" fontId="70" fillId="0" borderId="0">
      <protection locked="0"/>
    </xf>
    <xf numFmtId="0" fontId="89" fillId="28" borderId="0" applyNumberFormat="0" applyBorder="0" applyAlignment="0" applyProtection="0">
      <alignment vertical="center"/>
    </xf>
    <xf numFmtId="0" fontId="89" fillId="23" borderId="0" applyNumberFormat="0" applyBorder="0" applyAlignment="0" applyProtection="0">
      <alignment vertical="center"/>
    </xf>
    <xf numFmtId="0" fontId="89" fillId="22" borderId="0" applyNumberFormat="0" applyBorder="0" applyAlignment="0" applyProtection="0">
      <alignment vertical="center"/>
    </xf>
    <xf numFmtId="0" fontId="89" fillId="29" borderId="0" applyNumberFormat="0" applyBorder="0" applyAlignment="0" applyProtection="0">
      <alignment vertical="center"/>
    </xf>
    <xf numFmtId="0" fontId="89" fillId="26" borderId="0" applyNumberFormat="0" applyBorder="0" applyAlignment="0" applyProtection="0">
      <alignment vertical="center"/>
    </xf>
    <xf numFmtId="0" fontId="89" fillId="30" borderId="0" applyNumberFormat="0" applyBorder="0" applyAlignment="0" applyProtection="0">
      <alignment vertical="center"/>
    </xf>
    <xf numFmtId="235" fontId="65" fillId="31" borderId="67">
      <alignment horizontal="center" vertical="center"/>
    </xf>
    <xf numFmtId="208" fontId="67" fillId="0" borderId="0">
      <protection locked="0"/>
    </xf>
    <xf numFmtId="208" fontId="67" fillId="0" borderId="0">
      <protection locked="0"/>
    </xf>
    <xf numFmtId="230" fontId="56" fillId="0" borderId="0">
      <protection locked="0"/>
    </xf>
    <xf numFmtId="230" fontId="56" fillId="0" borderId="0">
      <protection locked="0"/>
    </xf>
    <xf numFmtId="208" fontId="67" fillId="0" borderId="0">
      <protection locked="0"/>
    </xf>
    <xf numFmtId="230" fontId="56" fillId="0" borderId="0">
      <protection locked="0"/>
    </xf>
    <xf numFmtId="230" fontId="56" fillId="0" borderId="0">
      <protection locked="0"/>
    </xf>
    <xf numFmtId="192" fontId="16" fillId="0" borderId="0">
      <protection locked="0"/>
    </xf>
    <xf numFmtId="208" fontId="67" fillId="0" borderId="0">
      <protection locked="0"/>
    </xf>
    <xf numFmtId="208" fontId="67" fillId="0" borderId="0">
      <protection locked="0"/>
    </xf>
    <xf numFmtId="208" fontId="67" fillId="0" borderId="0">
      <protection locked="0"/>
    </xf>
    <xf numFmtId="230" fontId="56" fillId="0" borderId="0">
      <protection locked="0"/>
    </xf>
    <xf numFmtId="208" fontId="67" fillId="0" borderId="0">
      <protection locked="0"/>
    </xf>
    <xf numFmtId="230" fontId="56" fillId="0" borderId="0">
      <protection locked="0"/>
    </xf>
    <xf numFmtId="230" fontId="56" fillId="0" borderId="0">
      <protection locked="0"/>
    </xf>
    <xf numFmtId="0" fontId="95" fillId="0" borderId="0" applyFont="0" applyFill="0" applyBorder="0" applyAlignment="0" applyProtection="0"/>
    <xf numFmtId="236" fontId="96" fillId="0" borderId="0" applyFont="0" applyFill="0" applyBorder="0" applyAlignment="0" applyProtection="0"/>
    <xf numFmtId="207" fontId="7" fillId="0" borderId="0" applyFont="0" applyFill="0" applyBorder="0" applyAlignment="0" applyProtection="0"/>
    <xf numFmtId="0" fontId="96" fillId="0" borderId="0" applyFont="0" applyFill="0" applyBorder="0" applyAlignment="0" applyProtection="0"/>
    <xf numFmtId="0" fontId="97" fillId="0" borderId="0" applyFont="0" applyFill="0" applyBorder="0" applyAlignment="0" applyProtection="0"/>
    <xf numFmtId="237" fontId="5" fillId="0" borderId="0" applyFont="0" applyFill="0" applyBorder="0" applyAlignment="0" applyProtection="0"/>
    <xf numFmtId="236" fontId="95" fillId="0" borderId="0" applyFont="0" applyFill="0" applyBorder="0" applyAlignment="0" applyProtection="0"/>
    <xf numFmtId="0" fontId="96" fillId="0" borderId="0" applyFont="0" applyFill="0" applyBorder="0" applyAlignment="0" applyProtection="0"/>
    <xf numFmtId="0" fontId="98" fillId="0" borderId="0" applyFont="0" applyFill="0" applyBorder="0" applyAlignment="0" applyProtection="0"/>
    <xf numFmtId="0" fontId="96" fillId="0" borderId="0" applyFont="0" applyFill="0" applyBorder="0" applyAlignment="0" applyProtection="0"/>
    <xf numFmtId="0" fontId="95" fillId="0" borderId="0" applyFont="0" applyFill="0" applyBorder="0" applyAlignment="0" applyProtection="0"/>
    <xf numFmtId="0" fontId="96" fillId="0" borderId="0" applyFont="0" applyFill="0" applyBorder="0" applyAlignment="0" applyProtection="0"/>
    <xf numFmtId="0" fontId="95" fillId="0" borderId="0" applyFont="0" applyFill="0" applyBorder="0" applyAlignment="0" applyProtection="0"/>
    <xf numFmtId="208" fontId="67" fillId="0" borderId="0">
      <protection locked="0"/>
    </xf>
    <xf numFmtId="37" fontId="95" fillId="0" borderId="0" applyFont="0" applyFill="0" applyBorder="0" applyAlignment="0" applyProtection="0"/>
    <xf numFmtId="42" fontId="99" fillId="0" borderId="0" applyFont="0" applyFill="0" applyBorder="0" applyAlignment="0" applyProtection="0"/>
    <xf numFmtId="0" fontId="100" fillId="0" borderId="0">
      <protection locked="0"/>
    </xf>
    <xf numFmtId="0" fontId="95" fillId="0" borderId="0" applyFont="0" applyFill="0" applyBorder="0" applyAlignment="0" applyProtection="0"/>
    <xf numFmtId="238" fontId="96" fillId="0" borderId="0" applyFont="0" applyFill="0" applyBorder="0" applyAlignment="0" applyProtection="0"/>
    <xf numFmtId="239" fontId="7" fillId="0" borderId="0" applyFont="0" applyFill="0" applyBorder="0" applyAlignment="0" applyProtection="0"/>
    <xf numFmtId="0" fontId="96" fillId="0" borderId="0" applyFont="0" applyFill="0" applyBorder="0" applyAlignment="0" applyProtection="0"/>
    <xf numFmtId="0" fontId="97" fillId="0" borderId="0" applyFont="0" applyFill="0" applyBorder="0" applyAlignment="0" applyProtection="0"/>
    <xf numFmtId="240" fontId="5" fillId="0" borderId="0" applyFont="0" applyFill="0" applyBorder="0" applyAlignment="0" applyProtection="0"/>
    <xf numFmtId="0" fontId="95" fillId="0" borderId="0" applyFont="0" applyFill="0" applyBorder="0" applyAlignment="0" applyProtection="0"/>
    <xf numFmtId="0" fontId="96" fillId="0" borderId="0" applyFont="0" applyFill="0" applyBorder="0" applyAlignment="0" applyProtection="0"/>
    <xf numFmtId="0" fontId="98" fillId="0" borderId="0" applyFont="0" applyFill="0" applyBorder="0" applyAlignment="0" applyProtection="0"/>
    <xf numFmtId="0" fontId="96" fillId="0" borderId="0" applyFont="0" applyFill="0" applyBorder="0" applyAlignment="0" applyProtection="0"/>
    <xf numFmtId="0" fontId="95" fillId="0" borderId="0" applyFont="0" applyFill="0" applyBorder="0" applyAlignment="0" applyProtection="0"/>
    <xf numFmtId="0" fontId="96" fillId="0" borderId="0" applyFont="0" applyFill="0" applyBorder="0" applyAlignment="0" applyProtection="0"/>
    <xf numFmtId="0" fontId="95" fillId="0" borderId="0" applyFont="0" applyFill="0" applyBorder="0" applyAlignment="0" applyProtection="0"/>
    <xf numFmtId="208" fontId="67" fillId="0" borderId="0">
      <protection locked="0"/>
    </xf>
    <xf numFmtId="37" fontId="95" fillId="0" borderId="0" applyFont="0" applyFill="0" applyBorder="0" applyAlignment="0" applyProtection="0"/>
    <xf numFmtId="44" fontId="99" fillId="0" borderId="0" applyFont="0" applyFill="0" applyBorder="0" applyAlignment="0" applyProtection="0"/>
    <xf numFmtId="192" fontId="16" fillId="0" borderId="0">
      <protection locked="0"/>
    </xf>
    <xf numFmtId="208" fontId="70" fillId="0" borderId="0">
      <protection locked="0"/>
    </xf>
    <xf numFmtId="0" fontId="94" fillId="0" borderId="0" applyFont="0" applyFill="0" applyBorder="0" applyAlignment="0" applyProtection="0"/>
    <xf numFmtId="0" fontId="94" fillId="0" borderId="0" applyFont="0" applyFill="0" applyBorder="0" applyAlignment="0" applyProtection="0"/>
    <xf numFmtId="195" fontId="2" fillId="0" borderId="0">
      <protection locked="0"/>
    </xf>
    <xf numFmtId="241" fontId="70" fillId="0" borderId="0">
      <protection locked="0"/>
    </xf>
    <xf numFmtId="0" fontId="22" fillId="0" borderId="0"/>
    <xf numFmtId="0" fontId="95" fillId="0" borderId="0"/>
    <xf numFmtId="208" fontId="67" fillId="0" borderId="0">
      <protection locked="0"/>
    </xf>
    <xf numFmtId="208" fontId="67" fillId="0" borderId="0">
      <protection locked="0"/>
    </xf>
    <xf numFmtId="208" fontId="67" fillId="0" borderId="0">
      <protection locked="0"/>
    </xf>
    <xf numFmtId="230" fontId="56" fillId="0" borderId="0">
      <protection locked="0"/>
    </xf>
    <xf numFmtId="208" fontId="67" fillId="0" borderId="0">
      <protection locked="0"/>
    </xf>
    <xf numFmtId="230" fontId="56" fillId="0" borderId="0">
      <protection locked="0"/>
    </xf>
    <xf numFmtId="230" fontId="56" fillId="0" borderId="0">
      <protection locked="0"/>
    </xf>
    <xf numFmtId="192" fontId="16" fillId="0" borderId="0">
      <protection locked="0"/>
    </xf>
    <xf numFmtId="208" fontId="67" fillId="0" borderId="0">
      <protection locked="0"/>
    </xf>
    <xf numFmtId="208" fontId="67" fillId="0" borderId="0">
      <protection locked="0"/>
    </xf>
    <xf numFmtId="208" fontId="67" fillId="0" borderId="0">
      <protection locked="0"/>
    </xf>
    <xf numFmtId="230" fontId="56" fillId="0" borderId="0">
      <protection locked="0"/>
    </xf>
    <xf numFmtId="208" fontId="67" fillId="0" borderId="0">
      <protection locked="0"/>
    </xf>
    <xf numFmtId="230" fontId="56" fillId="0" borderId="0">
      <protection locked="0"/>
    </xf>
    <xf numFmtId="230" fontId="56" fillId="0" borderId="0">
      <protection locked="0"/>
    </xf>
    <xf numFmtId="0" fontId="101" fillId="0" borderId="0" applyFont="0" applyFill="0" applyBorder="0" applyAlignment="0" applyProtection="0"/>
    <xf numFmtId="183" fontId="96" fillId="0" borderId="0" applyFont="0" applyFill="0" applyBorder="0" applyAlignment="0" applyProtection="0"/>
    <xf numFmtId="183" fontId="95" fillId="0" borderId="0" applyFont="0" applyFill="0" applyBorder="0" applyAlignment="0" applyProtection="0"/>
    <xf numFmtId="0" fontId="2" fillId="0" borderId="0"/>
    <xf numFmtId="0" fontId="97" fillId="0" borderId="0" applyFont="0" applyFill="0" applyBorder="0" applyAlignment="0" applyProtection="0"/>
    <xf numFmtId="242" fontId="5" fillId="0" borderId="0" applyFont="0" applyFill="0" applyBorder="0" applyAlignment="0" applyProtection="0"/>
    <xf numFmtId="183" fontId="95" fillId="0" borderId="0" applyFont="0" applyFill="0" applyBorder="0" applyAlignment="0" applyProtection="0"/>
    <xf numFmtId="0" fontId="96" fillId="0" borderId="0" applyFont="0" applyFill="0" applyBorder="0" applyAlignment="0" applyProtection="0"/>
    <xf numFmtId="0" fontId="98" fillId="0" borderId="0" applyFont="0" applyFill="0" applyBorder="0" applyAlignment="0" applyProtection="0"/>
    <xf numFmtId="0" fontId="96" fillId="0" borderId="0" applyFont="0" applyFill="0" applyBorder="0" applyAlignment="0" applyProtection="0"/>
    <xf numFmtId="0" fontId="95" fillId="0" borderId="0" applyFont="0" applyFill="0" applyBorder="0" applyAlignment="0" applyProtection="0"/>
    <xf numFmtId="0" fontId="96" fillId="0" borderId="0" applyFont="0" applyFill="0" applyBorder="0" applyAlignment="0" applyProtection="0"/>
    <xf numFmtId="0" fontId="95" fillId="0" borderId="0" applyFont="0" applyFill="0" applyBorder="0" applyAlignment="0" applyProtection="0"/>
    <xf numFmtId="208" fontId="67" fillId="0" borderId="0">
      <protection locked="0"/>
    </xf>
    <xf numFmtId="37" fontId="95" fillId="0" borderId="0" applyFont="0" applyFill="0" applyBorder="0" applyAlignment="0" applyProtection="0"/>
    <xf numFmtId="41" fontId="99" fillId="0" borderId="0" applyFont="0" applyFill="0" applyBorder="0" applyAlignment="0" applyProtection="0"/>
    <xf numFmtId="243" fontId="87" fillId="9" borderId="0" applyFill="0" applyBorder="0" applyProtection="0">
      <alignment horizontal="right"/>
    </xf>
    <xf numFmtId="0" fontId="95" fillId="0" borderId="0" applyFont="0" applyFill="0" applyBorder="0" applyAlignment="0" applyProtection="0"/>
    <xf numFmtId="244" fontId="96" fillId="0" borderId="0" applyFont="0" applyFill="0" applyBorder="0" applyAlignment="0" applyProtection="0"/>
    <xf numFmtId="0" fontId="98" fillId="0" borderId="0" applyFont="0" applyFill="0" applyBorder="0" applyAlignment="0" applyProtection="0"/>
    <xf numFmtId="0" fontId="96" fillId="0" borderId="0" applyFont="0" applyFill="0" applyBorder="0" applyAlignment="0" applyProtection="0"/>
    <xf numFmtId="0" fontId="97" fillId="0" borderId="0" applyFont="0" applyFill="0" applyBorder="0" applyAlignment="0" applyProtection="0"/>
    <xf numFmtId="245" fontId="5" fillId="0" borderId="0" applyFont="0" applyFill="0" applyBorder="0" applyAlignment="0" applyProtection="0"/>
    <xf numFmtId="244" fontId="95" fillId="0" borderId="0" applyFont="0" applyFill="0" applyBorder="0" applyAlignment="0" applyProtection="0"/>
    <xf numFmtId="0" fontId="96" fillId="0" borderId="0" applyFont="0" applyFill="0" applyBorder="0" applyAlignment="0" applyProtection="0"/>
    <xf numFmtId="0" fontId="98" fillId="0" borderId="0" applyFont="0" applyFill="0" applyBorder="0" applyAlignment="0" applyProtection="0"/>
    <xf numFmtId="0" fontId="96" fillId="0" borderId="0" applyFont="0" applyFill="0" applyBorder="0" applyAlignment="0" applyProtection="0"/>
    <xf numFmtId="0" fontId="95" fillId="0" borderId="0" applyFont="0" applyFill="0" applyBorder="0" applyAlignment="0" applyProtection="0"/>
    <xf numFmtId="0" fontId="99" fillId="0" borderId="0" applyFont="0" applyFill="0" applyBorder="0" applyAlignment="0" applyProtection="0"/>
    <xf numFmtId="0" fontId="95" fillId="0" borderId="0" applyFont="0" applyFill="0" applyBorder="0" applyAlignment="0" applyProtection="0"/>
    <xf numFmtId="208" fontId="67" fillId="0" borderId="0">
      <protection locked="0"/>
    </xf>
    <xf numFmtId="37" fontId="95" fillId="0" borderId="0" applyFont="0" applyFill="0" applyBorder="0" applyAlignment="0" applyProtection="0"/>
    <xf numFmtId="43" fontId="99" fillId="0" borderId="0" applyFont="0" applyFill="0" applyBorder="0" applyAlignment="0" applyProtection="0"/>
    <xf numFmtId="4" fontId="70" fillId="0" borderId="0">
      <protection locked="0"/>
    </xf>
    <xf numFmtId="246" fontId="70" fillId="0" borderId="0">
      <protection locked="0"/>
    </xf>
    <xf numFmtId="195" fontId="2" fillId="0" borderId="0">
      <protection locked="0"/>
    </xf>
    <xf numFmtId="195" fontId="2" fillId="0" borderId="0">
      <protection locked="0"/>
    </xf>
    <xf numFmtId="58" fontId="2" fillId="0" borderId="0" applyFont="0" applyFill="0" applyBorder="0" applyAlignment="0" applyProtection="0"/>
    <xf numFmtId="0" fontId="5" fillId="0" borderId="0"/>
    <xf numFmtId="0" fontId="24" fillId="0" borderId="0" applyNumberFormat="0" applyFill="0" applyBorder="0" applyAlignment="0" applyProtection="0"/>
    <xf numFmtId="0" fontId="5" fillId="9" borderId="0" applyBorder="0" applyAlignment="0" applyProtection="0"/>
    <xf numFmtId="0" fontId="102" fillId="19" borderId="0" applyNumberFormat="0" applyBorder="0" applyAlignment="0" applyProtection="0">
      <alignment vertical="center"/>
    </xf>
    <xf numFmtId="0" fontId="103" fillId="0" borderId="0"/>
    <xf numFmtId="49" fontId="104" fillId="8" borderId="0" applyBorder="0">
      <alignment horizontal="right"/>
    </xf>
    <xf numFmtId="244" fontId="5" fillId="0" borderId="0" applyFont="0" applyFill="0" applyBorder="0" applyAlignment="0" applyProtection="0"/>
    <xf numFmtId="0" fontId="105" fillId="0" borderId="0"/>
    <xf numFmtId="192" fontId="16" fillId="0" borderId="0">
      <protection locked="0"/>
    </xf>
    <xf numFmtId="192" fontId="16" fillId="0" borderId="0">
      <protection locked="0"/>
    </xf>
    <xf numFmtId="40" fontId="16" fillId="0" borderId="0">
      <protection locked="0"/>
    </xf>
    <xf numFmtId="192" fontId="16" fillId="0" borderId="0">
      <protection locked="0"/>
    </xf>
    <xf numFmtId="208" fontId="70" fillId="0" borderId="0">
      <protection locked="0"/>
    </xf>
    <xf numFmtId="0" fontId="105" fillId="0" borderId="0"/>
    <xf numFmtId="208" fontId="67" fillId="0" borderId="0">
      <protection locked="0"/>
    </xf>
    <xf numFmtId="208" fontId="67" fillId="0" borderId="0">
      <protection locked="0"/>
    </xf>
    <xf numFmtId="208" fontId="67" fillId="0" borderId="0">
      <protection locked="0"/>
    </xf>
    <xf numFmtId="230" fontId="56" fillId="0" borderId="0">
      <protection locked="0"/>
    </xf>
    <xf numFmtId="208" fontId="67" fillId="0" borderId="0">
      <protection locked="0"/>
    </xf>
    <xf numFmtId="230" fontId="56" fillId="0" borderId="0">
      <protection locked="0"/>
    </xf>
    <xf numFmtId="230" fontId="56" fillId="0" borderId="0">
      <protection locked="0"/>
    </xf>
    <xf numFmtId="0" fontId="106" fillId="0" borderId="0"/>
    <xf numFmtId="0" fontId="96" fillId="0" borderId="0"/>
    <xf numFmtId="0" fontId="107" fillId="0" borderId="0"/>
    <xf numFmtId="0" fontId="96" fillId="0" borderId="0"/>
    <xf numFmtId="0" fontId="98" fillId="0" borderId="0"/>
    <xf numFmtId="37" fontId="95" fillId="0" borderId="0"/>
    <xf numFmtId="0" fontId="99" fillId="0" borderId="0"/>
    <xf numFmtId="0" fontId="105" fillId="0" borderId="0"/>
    <xf numFmtId="0" fontId="96" fillId="0" borderId="0"/>
    <xf numFmtId="49" fontId="95" fillId="0" borderId="0" applyBorder="0"/>
    <xf numFmtId="0" fontId="108" fillId="0" borderId="0"/>
    <xf numFmtId="0" fontId="105" fillId="0" borderId="0" applyNumberFormat="0"/>
    <xf numFmtId="0" fontId="91" fillId="0" borderId="0"/>
    <xf numFmtId="37" fontId="95" fillId="0" borderId="0"/>
    <xf numFmtId="37" fontId="96" fillId="0" borderId="0"/>
    <xf numFmtId="0" fontId="98" fillId="0" borderId="0"/>
    <xf numFmtId="0" fontId="96" fillId="0" borderId="0"/>
    <xf numFmtId="0" fontId="98" fillId="0" borderId="0"/>
    <xf numFmtId="0" fontId="96" fillId="0" borderId="0"/>
    <xf numFmtId="0" fontId="98" fillId="0" borderId="0"/>
    <xf numFmtId="0" fontId="99" fillId="0" borderId="0"/>
    <xf numFmtId="0" fontId="95" fillId="0" borderId="0"/>
    <xf numFmtId="0" fontId="96" fillId="0" borderId="0"/>
    <xf numFmtId="0" fontId="91" fillId="0" borderId="0"/>
    <xf numFmtId="0" fontId="91" fillId="0" borderId="0"/>
    <xf numFmtId="0" fontId="95" fillId="0" borderId="0"/>
    <xf numFmtId="0" fontId="108" fillId="0" borderId="0"/>
    <xf numFmtId="0" fontId="95" fillId="0" borderId="0"/>
    <xf numFmtId="0" fontId="2"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0" fontId="2"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0" fontId="2" fillId="0" borderId="0" applyFill="0" applyBorder="0" applyAlignment="0"/>
    <xf numFmtId="0" fontId="2" fillId="0" borderId="0" applyFill="0" applyBorder="0" applyAlignment="0"/>
    <xf numFmtId="0" fontId="2" fillId="0" borderId="0" applyFill="0" applyBorder="0" applyAlignment="0"/>
    <xf numFmtId="0" fontId="2" fillId="0" borderId="0" applyFill="0" applyBorder="0" applyAlignment="0"/>
    <xf numFmtId="247" fontId="16" fillId="0" borderId="0" applyFill="0" applyBorder="0" applyAlignment="0"/>
    <xf numFmtId="247" fontId="16" fillId="0" borderId="0" applyFill="0" applyBorder="0" applyAlignment="0"/>
    <xf numFmtId="247" fontId="16" fillId="0" borderId="0" applyFill="0" applyBorder="0" applyAlignment="0"/>
    <xf numFmtId="0" fontId="63" fillId="0" borderId="0" applyFill="0" applyBorder="0" applyAlignment="0"/>
    <xf numFmtId="248" fontId="2" fillId="0" borderId="0" applyFill="0" applyBorder="0" applyAlignment="0"/>
    <xf numFmtId="249" fontId="2" fillId="0" borderId="0" applyFill="0" applyBorder="0" applyAlignment="0"/>
    <xf numFmtId="212" fontId="2" fillId="0" borderId="0" applyFill="0" applyBorder="0" applyAlignment="0"/>
    <xf numFmtId="250" fontId="2" fillId="0" borderId="0" applyFill="0" applyBorder="0" applyAlignment="0"/>
    <xf numFmtId="251" fontId="2" fillId="0" borderId="0" applyFill="0" applyBorder="0" applyAlignment="0"/>
    <xf numFmtId="252" fontId="2" fillId="0" borderId="0" applyFill="0" applyBorder="0" applyAlignment="0"/>
    <xf numFmtId="248" fontId="2" fillId="0" borderId="0" applyFill="0" applyBorder="0" applyAlignment="0"/>
    <xf numFmtId="0" fontId="109" fillId="32" borderId="68" applyNumberFormat="0" applyAlignment="0" applyProtection="0">
      <alignment vertical="center"/>
    </xf>
    <xf numFmtId="0" fontId="110" fillId="0" borderId="0"/>
    <xf numFmtId="0" fontId="111" fillId="33" borderId="69" applyNumberFormat="0" applyAlignment="0" applyProtection="0">
      <alignment vertical="center"/>
    </xf>
    <xf numFmtId="0" fontId="112" fillId="0" borderId="0" applyNumberFormat="0" applyFill="0" applyBorder="0" applyAlignment="0" applyProtection="0">
      <alignment vertical="top"/>
      <protection locked="0"/>
    </xf>
    <xf numFmtId="192" fontId="16" fillId="0" borderId="0">
      <protection locked="0"/>
    </xf>
    <xf numFmtId="0" fontId="70" fillId="0" borderId="56">
      <protection locked="0"/>
    </xf>
    <xf numFmtId="195" fontId="2" fillId="0" borderId="56">
      <protection locked="0"/>
    </xf>
    <xf numFmtId="3" fontId="113" fillId="0" borderId="0">
      <alignment horizontal="center"/>
    </xf>
    <xf numFmtId="208" fontId="70" fillId="0" borderId="0">
      <protection locked="0"/>
    </xf>
    <xf numFmtId="0" fontId="104" fillId="34" borderId="9">
      <alignment horizontal="center"/>
    </xf>
    <xf numFmtId="0" fontId="114" fillId="10" borderId="18">
      <alignment horizontal="center" wrapText="1"/>
    </xf>
    <xf numFmtId="0" fontId="115" fillId="35" borderId="70" applyNumberFormat="0" applyBorder="0" applyAlignment="0">
      <alignment horizontal="left" wrapText="1"/>
    </xf>
    <xf numFmtId="183" fontId="41" fillId="0" borderId="0" applyFont="0" applyFill="0" applyBorder="0" applyAlignment="0" applyProtection="0"/>
    <xf numFmtId="4" fontId="70" fillId="0" borderId="0">
      <protection locked="0"/>
    </xf>
    <xf numFmtId="41" fontId="91" fillId="0" borderId="0" applyFont="0" applyFill="0" applyBorder="0" applyAlignment="0" applyProtection="0"/>
    <xf numFmtId="0" fontId="22" fillId="0" borderId="0" applyFont="0" applyFill="0" applyBorder="0" applyAlignment="0" applyProtection="0"/>
    <xf numFmtId="41" fontId="91"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41" fontId="91" fillId="0" borderId="0" applyFont="0" applyFill="0" applyBorder="0" applyAlignment="0" applyProtection="0"/>
    <xf numFmtId="38" fontId="5"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38" fontId="5"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0" fontId="22" fillId="0" borderId="0" applyFont="0" applyFill="0" applyBorder="0" applyAlignment="0" applyProtection="0"/>
    <xf numFmtId="41" fontId="91" fillId="0" borderId="0" applyFont="0" applyFill="0" applyBorder="0" applyAlignment="0" applyProtection="0"/>
    <xf numFmtId="41" fontId="91"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5" fillId="0" borderId="0" applyFont="0" applyFill="0" applyBorder="0" applyAlignment="0" applyProtection="0"/>
    <xf numFmtId="251" fontId="2" fillId="0" borderId="0" applyFont="0" applyFill="0" applyBorder="0" applyAlignment="0" applyProtection="0"/>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4" fontId="62" fillId="0" borderId="0"/>
    <xf numFmtId="254" fontId="62" fillId="0" borderId="0"/>
    <xf numFmtId="254" fontId="62" fillId="0" borderId="0"/>
    <xf numFmtId="254" fontId="62" fillId="0" borderId="0"/>
    <xf numFmtId="254" fontId="62" fillId="0" borderId="0"/>
    <xf numFmtId="254" fontId="62" fillId="0" borderId="0"/>
    <xf numFmtId="254" fontId="62" fillId="0" borderId="0"/>
    <xf numFmtId="254" fontId="62" fillId="0" borderId="0"/>
    <xf numFmtId="254" fontId="62" fillId="0" borderId="0"/>
    <xf numFmtId="254" fontId="62" fillId="0" borderId="0"/>
    <xf numFmtId="254" fontId="62" fillId="0" borderId="0"/>
    <xf numFmtId="0" fontId="16" fillId="0" borderId="0"/>
    <xf numFmtId="254" fontId="62" fillId="0" borderId="0"/>
    <xf numFmtId="254" fontId="62" fillId="0" borderId="0"/>
    <xf numFmtId="254" fontId="62" fillId="0" borderId="0"/>
    <xf numFmtId="254" fontId="62" fillId="0" borderId="0"/>
    <xf numFmtId="254" fontId="62" fillId="0" borderId="0"/>
    <xf numFmtId="255" fontId="2" fillId="0" borderId="0"/>
    <xf numFmtId="254" fontId="62" fillId="0" borderId="0"/>
    <xf numFmtId="254" fontId="62" fillId="0" borderId="0"/>
    <xf numFmtId="254" fontId="62" fillId="0" borderId="0"/>
    <xf numFmtId="254" fontId="62" fillId="0" borderId="0"/>
    <xf numFmtId="254" fontId="62" fillId="0" borderId="0"/>
    <xf numFmtId="254" fontId="62" fillId="0" borderId="0"/>
    <xf numFmtId="256" fontId="2" fillId="0" borderId="0" applyFont="0" applyFill="0" applyBorder="0" applyAlignment="0" applyProtection="0"/>
    <xf numFmtId="4" fontId="70" fillId="0" borderId="0">
      <protection locked="0"/>
    </xf>
    <xf numFmtId="3" fontId="5" fillId="0" borderId="0" applyFont="0" applyFill="0" applyBorder="0" applyAlignment="0" applyProtection="0"/>
    <xf numFmtId="3" fontId="116" fillId="0" borderId="0" applyFont="0" applyFill="0" applyBorder="0" applyAlignment="0" applyProtection="0"/>
    <xf numFmtId="3" fontId="5" fillId="0" borderId="0" applyFont="0" applyFill="0" applyBorder="0" applyAlignment="0" applyProtection="0"/>
    <xf numFmtId="257" fontId="65" fillId="0" borderId="0" applyFont="0" applyFill="0" applyBorder="0" applyAlignment="0" applyProtection="0"/>
    <xf numFmtId="40" fontId="22" fillId="0" borderId="0" applyFont="0" applyFill="0" applyBorder="0" applyAlignment="0" applyProtection="0"/>
    <xf numFmtId="0" fontId="103" fillId="8" borderId="0"/>
    <xf numFmtId="0" fontId="117" fillId="8" borderId="0" applyNumberFormat="0" applyFill="0" applyBorder="0"/>
    <xf numFmtId="0" fontId="118" fillId="8" borderId="0" applyNumberFormat="0" applyFill="0" applyBorder="0"/>
    <xf numFmtId="0" fontId="119" fillId="8" borderId="0" applyNumberFormat="0" applyFill="0" applyBorder="0"/>
    <xf numFmtId="0" fontId="120" fillId="0" borderId="0" applyNumberFormat="0" applyAlignment="0">
      <alignment horizontal="left"/>
    </xf>
    <xf numFmtId="0" fontId="121" fillId="34" borderId="71" applyFont="0" applyBorder="0">
      <alignment horizontal="centerContinuous" vertical="center"/>
    </xf>
    <xf numFmtId="258" fontId="122" fillId="8" borderId="20" applyBorder="0"/>
    <xf numFmtId="0" fontId="16"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5" fillId="0" borderId="0" applyFont="0" applyFill="0" applyBorder="0" applyAlignment="0" applyProtection="0"/>
    <xf numFmtId="259" fontId="2" fillId="0" borderId="0">
      <protection locked="0"/>
    </xf>
    <xf numFmtId="0" fontId="2" fillId="0" borderId="0" applyFont="0" applyFill="0" applyBorder="0" applyAlignment="0" applyProtection="0"/>
    <xf numFmtId="0" fontId="91" fillId="0" borderId="0" applyFont="0" applyFill="0" applyBorder="0" applyAlignment="0" applyProtection="0"/>
    <xf numFmtId="0" fontId="22" fillId="0" borderId="0" applyFont="0" applyFill="0" applyBorder="0" applyAlignment="0" applyProtection="0"/>
    <xf numFmtId="0" fontId="91"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91" fillId="0" borderId="0" applyFont="0" applyFill="0" applyBorder="0" applyAlignment="0" applyProtection="0"/>
    <xf numFmtId="260" fontId="5"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260" fontId="5"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22" fillId="0" borderId="0" applyFont="0" applyFill="0" applyBorder="0" applyAlignment="0" applyProtection="0"/>
    <xf numFmtId="0" fontId="91" fillId="0" borderId="0" applyFont="0" applyFill="0" applyBorder="0" applyAlignment="0" applyProtection="0"/>
    <xf numFmtId="0" fontId="91"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2" fillId="0" borderId="0" applyFont="0" applyFill="0" applyBorder="0" applyAlignment="0" applyProtection="0"/>
    <xf numFmtId="0" fontId="2" fillId="0" borderId="0" applyFont="0" applyFill="0" applyBorder="0" applyAlignment="0" applyProtection="0"/>
    <xf numFmtId="248" fontId="2" fillId="0" borderId="0" applyFont="0" applyFill="0" applyBorder="0" applyAlignment="0" applyProtection="0"/>
    <xf numFmtId="0" fontId="2" fillId="0" borderId="0" applyFont="0" applyFill="0" applyBorder="0" applyAlignment="0" applyProtection="0"/>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0" fontId="16" fillId="0" borderId="9" applyFill="0" applyBorder="0" applyAlignment="0"/>
    <xf numFmtId="261" fontId="2" fillId="0" borderId="0"/>
    <xf numFmtId="259" fontId="2" fillId="0" borderId="0">
      <protection locked="0"/>
    </xf>
    <xf numFmtId="262"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263" fontId="2" fillId="0" borderId="0" applyFont="0" applyFill="0" applyBorder="0" applyAlignment="0" applyProtection="0"/>
    <xf numFmtId="0" fontId="16"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264" fontId="62" fillId="0" borderId="0"/>
    <xf numFmtId="0" fontId="5" fillId="0" borderId="0"/>
    <xf numFmtId="230" fontId="2" fillId="0" borderId="0">
      <protection locked="0"/>
    </xf>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0" fontId="91" fillId="0" borderId="0" applyProtection="0"/>
    <xf numFmtId="14" fontId="76" fillId="0" borderId="0" applyFill="0" applyBorder="0" applyAlignment="0"/>
    <xf numFmtId="230" fontId="2" fillId="0" borderId="0">
      <protection locked="0"/>
    </xf>
    <xf numFmtId="37" fontId="63" fillId="0" borderId="9">
      <alignment horizontal="center" vertical="distributed"/>
    </xf>
    <xf numFmtId="230" fontId="2" fillId="0" borderId="72">
      <alignment vertical="center"/>
    </xf>
    <xf numFmtId="38" fontId="22" fillId="0" borderId="0" applyFont="0" applyFill="0" applyBorder="0" applyAlignment="0" applyProtection="0"/>
    <xf numFmtId="40" fontId="22" fillId="0" borderId="0" applyFont="0" applyFill="0" applyBorder="0" applyAlignment="0" applyProtection="0"/>
    <xf numFmtId="0" fontId="5" fillId="10" borderId="73" applyBorder="0"/>
    <xf numFmtId="265" fontId="5" fillId="10" borderId="74" applyBorder="0">
      <alignment horizontal="center"/>
    </xf>
    <xf numFmtId="266" fontId="62" fillId="0" borderId="0"/>
    <xf numFmtId="266" fontId="62" fillId="0" borderId="0"/>
    <xf numFmtId="266" fontId="62" fillId="0" borderId="0"/>
    <xf numFmtId="266" fontId="62" fillId="0" borderId="0"/>
    <xf numFmtId="266" fontId="62" fillId="0" borderId="0"/>
    <xf numFmtId="266" fontId="62" fillId="0" borderId="0"/>
    <xf numFmtId="266" fontId="62" fillId="0" borderId="0"/>
    <xf numFmtId="266" fontId="62" fillId="0" borderId="0"/>
    <xf numFmtId="266" fontId="62" fillId="0" borderId="0"/>
    <xf numFmtId="266" fontId="62" fillId="0" borderId="0"/>
    <xf numFmtId="266" fontId="62" fillId="0" borderId="0"/>
    <xf numFmtId="0" fontId="62" fillId="0" borderId="0"/>
    <xf numFmtId="266" fontId="62" fillId="0" borderId="0"/>
    <xf numFmtId="266" fontId="62" fillId="0" borderId="0"/>
    <xf numFmtId="266" fontId="62" fillId="0" borderId="0"/>
    <xf numFmtId="266" fontId="62" fillId="0" borderId="0"/>
    <xf numFmtId="266" fontId="62" fillId="0" borderId="0"/>
    <xf numFmtId="267" fontId="2" fillId="0" borderId="0"/>
    <xf numFmtId="266" fontId="62" fillId="0" borderId="0"/>
    <xf numFmtId="266" fontId="62" fillId="0" borderId="0"/>
    <xf numFmtId="266" fontId="62" fillId="0" borderId="0"/>
    <xf numFmtId="266" fontId="62" fillId="0" borderId="0"/>
    <xf numFmtId="266" fontId="62" fillId="0" borderId="0"/>
    <xf numFmtId="266" fontId="62" fillId="0" borderId="0"/>
    <xf numFmtId="0" fontId="62" fillId="0" borderId="0"/>
    <xf numFmtId="268" fontId="103" fillId="0" borderId="0" applyFill="0" applyBorder="0">
      <alignment horizontal="centerContinuous"/>
    </xf>
    <xf numFmtId="195" fontId="2" fillId="0" borderId="0">
      <protection locked="0"/>
    </xf>
    <xf numFmtId="195" fontId="2" fillId="0" borderId="0">
      <protection locked="0"/>
    </xf>
    <xf numFmtId="269" fontId="70" fillId="0" borderId="0">
      <protection locked="0"/>
    </xf>
    <xf numFmtId="270" fontId="70" fillId="0" borderId="0">
      <protection locked="0"/>
    </xf>
    <xf numFmtId="251" fontId="2" fillId="0" borderId="0" applyFill="0" applyBorder="0" applyAlignment="0"/>
    <xf numFmtId="248" fontId="2" fillId="0" borderId="0" applyFill="0" applyBorder="0" applyAlignment="0"/>
    <xf numFmtId="251" fontId="2" fillId="0" borderId="0" applyFill="0" applyBorder="0" applyAlignment="0"/>
    <xf numFmtId="252" fontId="2" fillId="0" borderId="0" applyFill="0" applyBorder="0" applyAlignment="0"/>
    <xf numFmtId="248" fontId="2" fillId="0" borderId="0" applyFill="0" applyBorder="0" applyAlignment="0"/>
    <xf numFmtId="0" fontId="123" fillId="0" borderId="0" applyNumberFormat="0" applyAlignment="0">
      <alignment horizontal="left"/>
    </xf>
    <xf numFmtId="271" fontId="75" fillId="0" borderId="0" applyFont="0" applyFill="0" applyBorder="0" applyAlignment="0" applyProtection="0">
      <alignment vertical="center"/>
    </xf>
    <xf numFmtId="271" fontId="2" fillId="0" borderId="0" applyFont="0" applyFill="0" applyBorder="0" applyAlignment="0" applyProtection="0"/>
    <xf numFmtId="0" fontId="124" fillId="0" borderId="0" applyNumberFormat="0" applyFill="0" applyBorder="0" applyAlignment="0" applyProtection="0">
      <alignment vertical="center"/>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125" fillId="0" borderId="0">
      <protection locked="0"/>
    </xf>
    <xf numFmtId="0" fontId="125" fillId="0" borderId="0">
      <protection locked="0"/>
    </xf>
    <xf numFmtId="0" fontId="125" fillId="0" borderId="0">
      <protection locked="0"/>
    </xf>
    <xf numFmtId="0" fontId="125" fillId="0" borderId="0">
      <protection locked="0"/>
    </xf>
    <xf numFmtId="0" fontId="125" fillId="0" borderId="0">
      <protection locked="0"/>
    </xf>
    <xf numFmtId="0" fontId="125"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125" fillId="0" borderId="0">
      <protection locked="0"/>
    </xf>
    <xf numFmtId="0" fontId="125" fillId="0" borderId="0">
      <protection locked="0"/>
    </xf>
    <xf numFmtId="0" fontId="125" fillId="0" borderId="0">
      <protection locked="0"/>
    </xf>
    <xf numFmtId="0" fontId="125" fillId="0" borderId="0">
      <protection locked="0"/>
    </xf>
    <xf numFmtId="0" fontId="125" fillId="0" borderId="0">
      <protection locked="0"/>
    </xf>
    <xf numFmtId="0" fontId="125" fillId="0" borderId="0">
      <protection locked="0"/>
    </xf>
    <xf numFmtId="0" fontId="122" fillId="8" borderId="0"/>
    <xf numFmtId="272" fontId="2" fillId="0" borderId="0">
      <protection locked="0"/>
    </xf>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91" fillId="0" borderId="0" applyProtection="0"/>
    <xf numFmtId="2" fontId="5" fillId="0" borderId="0" applyFont="0" applyFill="0" applyBorder="0" applyAlignment="0" applyProtection="0"/>
    <xf numFmtId="0" fontId="126" fillId="0" borderId="0" applyNumberFormat="0" applyFill="0" applyBorder="0" applyAlignment="0" applyProtection="0">
      <alignment vertical="top"/>
      <protection locked="0"/>
    </xf>
    <xf numFmtId="273" fontId="16" fillId="0" borderId="0"/>
    <xf numFmtId="0" fontId="16" fillId="0" borderId="0"/>
    <xf numFmtId="0" fontId="127" fillId="15" borderId="0" applyNumberFormat="0" applyBorder="0" applyAlignment="0" applyProtection="0">
      <alignment vertical="center"/>
    </xf>
    <xf numFmtId="38" fontId="122" fillId="8" borderId="0" applyNumberFormat="0" applyBorder="0" applyAlignment="0" applyProtection="0"/>
    <xf numFmtId="0" fontId="2" fillId="0" borderId="0"/>
    <xf numFmtId="3" fontId="63" fillId="0" borderId="75">
      <alignment horizontal="right" vertical="center"/>
    </xf>
    <xf numFmtId="4" fontId="63" fillId="0" borderId="75">
      <alignment horizontal="right" vertical="center"/>
    </xf>
    <xf numFmtId="0" fontId="128" fillId="0" borderId="0" applyAlignment="0">
      <alignment horizontal="right"/>
    </xf>
    <xf numFmtId="0" fontId="55" fillId="0" borderId="0"/>
    <xf numFmtId="0" fontId="129" fillId="0" borderId="0"/>
    <xf numFmtId="0" fontId="130" fillId="0" borderId="0">
      <alignment horizontal="left"/>
    </xf>
    <xf numFmtId="0" fontId="131" fillId="0" borderId="76" applyNumberFormat="0" applyAlignment="0" applyProtection="0">
      <alignment horizontal="left" vertical="center"/>
    </xf>
    <xf numFmtId="0" fontId="131" fillId="0" borderId="25">
      <alignment horizontal="left" vertical="center"/>
    </xf>
    <xf numFmtId="0" fontId="131" fillId="0" borderId="25">
      <alignment horizontal="left" vertical="center"/>
    </xf>
    <xf numFmtId="0" fontId="2" fillId="0" borderId="0"/>
    <xf numFmtId="0" fontId="2" fillId="0" borderId="0"/>
    <xf numFmtId="0" fontId="2" fillId="0" borderId="0"/>
    <xf numFmtId="0" fontId="132" fillId="36" borderId="23" applyBorder="0" applyAlignment="0"/>
    <xf numFmtId="0" fontId="133" fillId="0" borderId="0" applyNumberFormat="0" applyFill="0" applyBorder="0" applyAlignment="0" applyProtection="0"/>
    <xf numFmtId="0" fontId="133" fillId="0" borderId="0" applyNumberFormat="0" applyFill="0" applyBorder="0" applyAlignment="0" applyProtection="0"/>
    <xf numFmtId="0" fontId="131" fillId="0" borderId="0" applyNumberFormat="0" applyFill="0" applyBorder="0" applyAlignment="0" applyProtection="0"/>
    <xf numFmtId="0" fontId="131" fillId="0" borderId="0" applyNumberFormat="0" applyFill="0" applyBorder="0" applyAlignment="0" applyProtection="0"/>
    <xf numFmtId="0" fontId="134" fillId="0" borderId="77" applyNumberFormat="0" applyFill="0" applyAlignment="0" applyProtection="0">
      <alignment vertical="center"/>
    </xf>
    <xf numFmtId="0" fontId="135" fillId="8" borderId="0" applyNumberFormat="0" applyFill="0" applyBorder="0"/>
    <xf numFmtId="0" fontId="134" fillId="0" borderId="0" applyNumberFormat="0" applyFill="0" applyBorder="0" applyAlignment="0" applyProtection="0">
      <alignment vertical="center"/>
    </xf>
    <xf numFmtId="274" fontId="2" fillId="0" borderId="0">
      <protection locked="0"/>
    </xf>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133" fillId="0" borderId="0" applyProtection="0"/>
    <xf numFmtId="0" fontId="81" fillId="0" borderId="0">
      <protection locked="0"/>
    </xf>
    <xf numFmtId="274" fontId="2" fillId="0" borderId="0">
      <protection locked="0"/>
    </xf>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131" fillId="0" borderId="0" applyProtection="0"/>
    <xf numFmtId="0" fontId="81" fillId="0" borderId="0">
      <protection locked="0"/>
    </xf>
    <xf numFmtId="12" fontId="5" fillId="9" borderId="78" applyNumberFormat="0" applyBorder="0" applyAlignment="0" applyProtection="0">
      <alignment horizontal="center"/>
    </xf>
    <xf numFmtId="0" fontId="136" fillId="0" borderId="0">
      <alignment horizontal="left"/>
    </xf>
    <xf numFmtId="0" fontId="5" fillId="37" borderId="79"/>
    <xf numFmtId="0" fontId="137" fillId="0" borderId="0" applyNumberFormat="0" applyFill="0" applyBorder="0" applyAlignment="0" applyProtection="0"/>
    <xf numFmtId="0" fontId="138" fillId="0" borderId="80" applyNumberFormat="0" applyFill="0" applyAlignment="0" applyProtection="0"/>
    <xf numFmtId="0" fontId="139" fillId="0" borderId="0" applyNumberFormat="0" applyFill="0" applyBorder="0" applyAlignment="0" applyProtection="0">
      <alignment vertical="top"/>
      <protection locked="0"/>
    </xf>
    <xf numFmtId="0" fontId="140" fillId="20" borderId="68" applyNumberFormat="0" applyAlignment="0" applyProtection="0">
      <alignment vertical="center"/>
    </xf>
    <xf numFmtId="10" fontId="122" fillId="10" borderId="9" applyNumberFormat="0" applyBorder="0" applyAlignment="0" applyProtection="0"/>
    <xf numFmtId="10" fontId="122" fillId="10" borderId="9"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5" fillId="4" borderId="81" applyBorder="0">
      <protection locked="0"/>
    </xf>
    <xf numFmtId="265" fontId="5" fillId="4" borderId="82" applyBorder="0">
      <alignment horizontal="center"/>
      <protection locked="0"/>
    </xf>
    <xf numFmtId="12" fontId="5" fillId="4" borderId="82" applyBorder="0">
      <alignment horizontal="center"/>
      <protection locked="0"/>
    </xf>
    <xf numFmtId="0" fontId="55" fillId="4" borderId="83">
      <alignment horizontal="center" vertical="center"/>
      <protection locked="0"/>
    </xf>
    <xf numFmtId="0" fontId="140" fillId="14" borderId="68" applyNumberFormat="0" applyAlignment="0" applyProtection="0">
      <alignment vertical="center"/>
    </xf>
    <xf numFmtId="258" fontId="122" fillId="10" borderId="0" applyBorder="0">
      <protection locked="0"/>
    </xf>
    <xf numFmtId="15" fontId="122" fillId="10" borderId="0" applyBorder="0">
      <protection locked="0"/>
    </xf>
    <xf numFmtId="49" fontId="122" fillId="10" borderId="0" applyBorder="0">
      <protection locked="0"/>
    </xf>
    <xf numFmtId="49" fontId="122" fillId="10" borderId="26" applyNumberFormat="0" applyBorder="0"/>
    <xf numFmtId="0" fontId="103" fillId="10" borderId="82" applyBorder="0">
      <alignment horizontal="left"/>
    </xf>
    <xf numFmtId="0" fontId="103" fillId="4" borderId="0">
      <alignment horizontal="left"/>
    </xf>
    <xf numFmtId="0" fontId="92" fillId="0" borderId="47" applyNumberFormat="0" applyBorder="0" applyAlignment="0"/>
    <xf numFmtId="275" fontId="63" fillId="0" borderId="9">
      <alignment vertical="center"/>
    </xf>
    <xf numFmtId="275" fontId="63" fillId="0" borderId="9">
      <alignment vertical="center"/>
    </xf>
    <xf numFmtId="0" fontId="2" fillId="0" borderId="0"/>
    <xf numFmtId="0" fontId="2" fillId="0" borderId="0"/>
    <xf numFmtId="0" fontId="2" fillId="0" borderId="0"/>
    <xf numFmtId="0" fontId="2" fillId="0" borderId="0"/>
    <xf numFmtId="0" fontId="2" fillId="0" borderId="0"/>
    <xf numFmtId="276" fontId="2" fillId="0" borderId="0" applyFont="0" applyFill="0" applyBorder="0" applyAlignment="0" applyProtection="0"/>
    <xf numFmtId="176" fontId="2" fillId="0" borderId="0" applyFont="0" applyFill="0" applyBorder="0" applyAlignment="0" applyProtection="0"/>
    <xf numFmtId="277" fontId="63" fillId="0" borderId="9">
      <alignment vertical="center"/>
    </xf>
    <xf numFmtId="277" fontId="63"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24" fontId="2" fillId="0" borderId="9">
      <alignment vertical="center"/>
    </xf>
    <xf numFmtId="224"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59" fontId="2" fillId="0" borderId="9">
      <alignment vertical="center"/>
    </xf>
    <xf numFmtId="259"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278" fontId="2" fillId="0" borderId="9">
      <alignment vertical="center"/>
    </xf>
    <xf numFmtId="278" fontId="2" fillId="0" borderId="9">
      <alignment vertical="center"/>
    </xf>
    <xf numFmtId="0" fontId="2" fillId="0" borderId="0"/>
    <xf numFmtId="0" fontId="2" fillId="0" borderId="0"/>
    <xf numFmtId="0" fontId="2" fillId="0" borderId="0"/>
    <xf numFmtId="0" fontId="2" fillId="0" borderId="0"/>
    <xf numFmtId="0" fontId="2" fillId="0" borderId="0"/>
    <xf numFmtId="0" fontId="2" fillId="0" borderId="7">
      <protection locked="0"/>
    </xf>
    <xf numFmtId="0" fontId="62" fillId="0" borderId="0" applyNumberFormat="0" applyFont="0" applyFill="0" applyBorder="0" applyProtection="0">
      <alignment horizontal="left" vertical="center"/>
    </xf>
    <xf numFmtId="251" fontId="2" fillId="0" borderId="0" applyFill="0" applyBorder="0" applyAlignment="0"/>
    <xf numFmtId="248" fontId="2" fillId="0" borderId="0" applyFill="0" applyBorder="0" applyAlignment="0"/>
    <xf numFmtId="251" fontId="2" fillId="0" borderId="0" applyFill="0" applyBorder="0" applyAlignment="0"/>
    <xf numFmtId="252" fontId="2" fillId="0" borderId="0" applyFill="0" applyBorder="0" applyAlignment="0"/>
    <xf numFmtId="248" fontId="2" fillId="0" borderId="0" applyFill="0" applyBorder="0" applyAlignment="0"/>
    <xf numFmtId="0" fontId="141" fillId="0" borderId="84" applyNumberFormat="0" applyFill="0" applyAlignment="0" applyProtection="0">
      <alignment vertical="center"/>
    </xf>
    <xf numFmtId="279" fontId="63" fillId="0" borderId="9">
      <alignment horizontal="right" vertical="center"/>
    </xf>
    <xf numFmtId="279" fontId="63" fillId="0" borderId="9">
      <alignment horizontal="right" vertical="center"/>
    </xf>
    <xf numFmtId="0" fontId="2" fillId="0" borderId="0"/>
    <xf numFmtId="0" fontId="2" fillId="0" borderId="0"/>
    <xf numFmtId="0" fontId="2" fillId="0" borderId="0"/>
    <xf numFmtId="0" fontId="2" fillId="0" borderId="0"/>
    <xf numFmtId="0" fontId="2" fillId="0" borderId="0"/>
    <xf numFmtId="280" fontId="2" fillId="0" borderId="9">
      <alignment horizontal="right" vertical="center"/>
    </xf>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2" fontId="2" fillId="0" borderId="9">
      <alignment horizontal="right" vertical="center"/>
    </xf>
    <xf numFmtId="282"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83" fontId="2" fillId="0" borderId="9">
      <alignment horizontal="right" vertical="center"/>
    </xf>
    <xf numFmtId="283" fontId="2" fillId="0" borderId="9">
      <alignment horizontal="right" vertical="center"/>
    </xf>
    <xf numFmtId="0" fontId="2" fillId="0" borderId="0"/>
    <xf numFmtId="0" fontId="2" fillId="0" borderId="0"/>
    <xf numFmtId="0" fontId="2" fillId="0" borderId="0"/>
    <xf numFmtId="0" fontId="2" fillId="0" borderId="0"/>
    <xf numFmtId="0" fontId="2" fillId="0" borderId="0"/>
    <xf numFmtId="279" fontId="63" fillId="0" borderId="9">
      <alignment horizontal="right" vertical="center"/>
    </xf>
    <xf numFmtId="279" fontId="63" fillId="0" borderId="9">
      <alignment horizontal="right" vertical="center"/>
    </xf>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81" fontId="2" fillId="0" borderId="9">
      <alignment horizontal="right" vertical="center"/>
    </xf>
    <xf numFmtId="281" fontId="2" fillId="0" borderId="9">
      <alignment horizontal="right" vertical="center"/>
    </xf>
    <xf numFmtId="0" fontId="2" fillId="0" borderId="0"/>
    <xf numFmtId="0" fontId="2" fillId="0" borderId="0"/>
    <xf numFmtId="0" fontId="2" fillId="0" borderId="0"/>
    <xf numFmtId="0" fontId="2" fillId="0" borderId="0"/>
    <xf numFmtId="0" fontId="2" fillId="0" borderId="0"/>
    <xf numFmtId="279" fontId="63" fillId="0" borderId="9">
      <alignment horizontal="right" vertical="center"/>
    </xf>
    <xf numFmtId="284" fontId="63" fillId="0" borderId="9">
      <alignment vertical="center"/>
    </xf>
    <xf numFmtId="284" fontId="63" fillId="0" borderId="9">
      <alignment vertical="center"/>
    </xf>
    <xf numFmtId="0" fontId="2" fillId="0" borderId="0"/>
    <xf numFmtId="0" fontId="2" fillId="0" borderId="0"/>
    <xf numFmtId="0" fontId="2" fillId="0" borderId="0"/>
    <xf numFmtId="0" fontId="2" fillId="0" borderId="0"/>
    <xf numFmtId="0" fontId="2" fillId="0" borderId="0"/>
    <xf numFmtId="285" fontId="63" fillId="0" borderId="9">
      <alignment vertical="center"/>
    </xf>
    <xf numFmtId="285" fontId="63" fillId="0" borderId="9">
      <alignment vertical="center"/>
    </xf>
    <xf numFmtId="0" fontId="2" fillId="0" borderId="0"/>
    <xf numFmtId="0" fontId="2" fillId="0" borderId="0"/>
    <xf numFmtId="0" fontId="2" fillId="0" borderId="0"/>
    <xf numFmtId="0" fontId="2" fillId="0" borderId="0"/>
    <xf numFmtId="0" fontId="2" fillId="0" borderId="0"/>
    <xf numFmtId="0" fontId="142" fillId="0" borderId="0">
      <alignment horizontal="left"/>
    </xf>
    <xf numFmtId="38" fontId="22" fillId="0" borderId="0" applyFont="0" applyFill="0" applyBorder="0" applyAlignment="0" applyProtection="0"/>
    <xf numFmtId="40" fontId="22" fillId="0" borderId="0" applyFont="0" applyFill="0" applyBorder="0" applyAlignment="0" applyProtection="0"/>
    <xf numFmtId="0" fontId="5" fillId="0" borderId="0" applyFont="0" applyFill="0" applyBorder="0" applyAlignment="0" applyProtection="0"/>
    <xf numFmtId="0" fontId="78" fillId="0" borderId="7"/>
    <xf numFmtId="286" fontId="22" fillId="0" borderId="0" applyFont="0" applyFill="0" applyBorder="0" applyAlignment="0" applyProtection="0"/>
    <xf numFmtId="287" fontId="22" fillId="0" borderId="0" applyFont="0" applyFill="0" applyBorder="0" applyAlignment="0" applyProtection="0"/>
    <xf numFmtId="183" fontId="41" fillId="0" borderId="0" applyFont="0" applyFill="0" applyBorder="0" applyAlignment="0" applyProtection="0"/>
    <xf numFmtId="0" fontId="143" fillId="20" borderId="0" applyNumberFormat="0" applyBorder="0" applyAlignment="0" applyProtection="0">
      <alignment vertical="center"/>
    </xf>
    <xf numFmtId="1" fontId="53" fillId="0" borderId="0" applyNumberFormat="0" applyFont="0" applyFill="0" applyBorder="0" applyAlignment="0">
      <alignment vertical="center"/>
    </xf>
    <xf numFmtId="37" fontId="144" fillId="0" borderId="0"/>
    <xf numFmtId="0" fontId="53" fillId="0" borderId="1" applyNumberFormat="0" applyFont="0" applyBorder="0" applyProtection="0">
      <alignment horizontal="center" vertical="center"/>
    </xf>
    <xf numFmtId="0" fontId="91" fillId="0" borderId="0" applyNumberFormat="0" applyFill="0" applyBorder="0" applyAlignment="0" applyProtection="0"/>
    <xf numFmtId="0" fontId="72"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0" fontId="72" fillId="0" borderId="0"/>
    <xf numFmtId="288" fontId="29" fillId="0" borderId="0"/>
    <xf numFmtId="288" fontId="29" fillId="0" borderId="0"/>
    <xf numFmtId="288" fontId="29" fillId="0" borderId="0"/>
    <xf numFmtId="288" fontId="29" fillId="0" borderId="0"/>
    <xf numFmtId="288" fontId="29" fillId="0" borderId="0"/>
    <xf numFmtId="288" fontId="29" fillId="0" borderId="0"/>
    <xf numFmtId="0" fontId="145" fillId="0" borderId="0"/>
    <xf numFmtId="0" fontId="145" fillId="0" borderId="0"/>
    <xf numFmtId="0" fontId="145" fillId="0" borderId="0"/>
    <xf numFmtId="0" fontId="145" fillId="0" borderId="0"/>
    <xf numFmtId="0" fontId="145" fillId="0" borderId="0"/>
    <xf numFmtId="0" fontId="145" fillId="0" borderId="0"/>
    <xf numFmtId="0" fontId="145" fillId="0" borderId="0"/>
    <xf numFmtId="0" fontId="16" fillId="0" borderId="0"/>
    <xf numFmtId="0" fontId="91" fillId="0" borderId="0" applyNumberFormat="0" applyFill="0" applyBorder="0" applyAlignment="0" applyProtection="0"/>
    <xf numFmtId="0" fontId="2" fillId="0" borderId="0"/>
    <xf numFmtId="0" fontId="2" fillId="13" borderId="81" applyNumberFormat="0" applyFont="0" applyAlignment="0" applyProtection="0">
      <alignment vertical="center"/>
    </xf>
    <xf numFmtId="0" fontId="62" fillId="0" borderId="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16" fillId="0" borderId="85"/>
    <xf numFmtId="0" fontId="5" fillId="0" borderId="0"/>
    <xf numFmtId="244" fontId="71" fillId="0" borderId="0">
      <alignment vertical="center"/>
    </xf>
    <xf numFmtId="0" fontId="5" fillId="0" borderId="0" applyFont="0" applyFill="0" applyBorder="0" applyAlignment="0" applyProtection="0"/>
    <xf numFmtId="0" fontId="62" fillId="0" borderId="0"/>
    <xf numFmtId="0" fontId="146" fillId="32" borderId="86" applyNumberFormat="0" applyAlignment="0" applyProtection="0">
      <alignment vertical="center"/>
    </xf>
    <xf numFmtId="289" fontId="55" fillId="10" borderId="83">
      <alignment horizontal="center"/>
    </xf>
    <xf numFmtId="0" fontId="5" fillId="8" borderId="82" applyBorder="0">
      <alignment horizontal="center"/>
      <protection locked="0"/>
    </xf>
    <xf numFmtId="0" fontId="147" fillId="9" borderId="0"/>
    <xf numFmtId="178" fontId="2" fillId="0" borderId="0">
      <protection locked="0"/>
    </xf>
    <xf numFmtId="250" fontId="2" fillId="0" borderId="0" applyFont="0" applyFill="0" applyBorder="0" applyAlignment="0" applyProtection="0"/>
    <xf numFmtId="272" fontId="2" fillId="0" borderId="0" applyFont="0" applyFill="0" applyBorder="0" applyAlignment="0" applyProtection="0"/>
    <xf numFmtId="10" fontId="5" fillId="0" borderId="0" applyFont="0" applyFill="0" applyBorder="0" applyAlignment="0" applyProtection="0"/>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253" fontId="16" fillId="0" borderId="0">
      <protection locked="0"/>
    </xf>
    <xf numFmtId="178" fontId="2" fillId="0" borderId="0">
      <protection locked="0"/>
    </xf>
    <xf numFmtId="251" fontId="2" fillId="0" borderId="0" applyFill="0" applyBorder="0" applyAlignment="0"/>
    <xf numFmtId="248" fontId="2" fillId="0" borderId="0" applyFill="0" applyBorder="0" applyAlignment="0"/>
    <xf numFmtId="251" fontId="2" fillId="0" borderId="0" applyFill="0" applyBorder="0" applyAlignment="0"/>
    <xf numFmtId="252" fontId="2" fillId="0" borderId="0" applyFill="0" applyBorder="0" applyAlignment="0"/>
    <xf numFmtId="248" fontId="2" fillId="0" borderId="0" applyFill="0" applyBorder="0" applyAlignment="0"/>
    <xf numFmtId="0" fontId="142" fillId="8" borderId="0"/>
    <xf numFmtId="9" fontId="148" fillId="0" borderId="0" applyFont="0" applyFill="0" applyProtection="0"/>
    <xf numFmtId="290" fontId="149" fillId="0" borderId="12">
      <alignment vertical="center"/>
    </xf>
    <xf numFmtId="0" fontId="62" fillId="0" borderId="0"/>
    <xf numFmtId="0" fontId="150" fillId="8" borderId="0"/>
    <xf numFmtId="289" fontId="5" fillId="0" borderId="0"/>
    <xf numFmtId="30" fontId="151" fillId="0" borderId="0" applyNumberFormat="0" applyFill="0" applyBorder="0" applyAlignment="0" applyProtection="0">
      <alignment horizontal="left"/>
    </xf>
    <xf numFmtId="30" fontId="151" fillId="0" borderId="0" applyNumberFormat="0" applyFill="0" applyBorder="0" applyAlignment="0" applyProtection="0">
      <alignment horizontal="left"/>
    </xf>
    <xf numFmtId="291" fontId="2" fillId="0" borderId="0" applyNumberFormat="0" applyFill="0" applyBorder="0" applyAlignment="0" applyProtection="0">
      <alignment horizontal="left"/>
    </xf>
    <xf numFmtId="49" fontId="152" fillId="8" borderId="0" applyBorder="0">
      <alignment horizontal="centerContinuous"/>
    </xf>
    <xf numFmtId="244" fontId="5" fillId="0" borderId="0" applyFont="0" applyFill="0" applyBorder="0" applyAlignment="0" applyProtection="0"/>
    <xf numFmtId="183" fontId="73" fillId="0" borderId="0" applyFont="0" applyFill="0" applyBorder="0" applyAlignment="0" applyProtection="0"/>
    <xf numFmtId="0" fontId="16" fillId="0" borderId="0"/>
    <xf numFmtId="4" fontId="103" fillId="0" borderId="12" applyFill="0" applyBorder="0" applyProtection="0">
      <alignment vertical="center"/>
    </xf>
    <xf numFmtId="193" fontId="71" fillId="0" borderId="0">
      <alignment vertical="center"/>
    </xf>
    <xf numFmtId="193" fontId="71" fillId="0" borderId="0">
      <alignment vertical="distributed"/>
    </xf>
    <xf numFmtId="0" fontId="148" fillId="0" borderId="0"/>
    <xf numFmtId="292" fontId="145" fillId="0" borderId="0"/>
    <xf numFmtId="293" fontId="18" fillId="0" borderId="12" applyFont="0" applyBorder="0">
      <alignment horizontal="center" vertical="center"/>
    </xf>
    <xf numFmtId="0" fontId="78" fillId="0" borderId="0"/>
    <xf numFmtId="0" fontId="153" fillId="8" borderId="0" applyProtection="0">
      <alignment horizontal="centerContinuous" vertical="center"/>
      <protection hidden="1"/>
    </xf>
    <xf numFmtId="40" fontId="154" fillId="0" borderId="0" applyBorder="0">
      <alignment horizontal="right"/>
    </xf>
    <xf numFmtId="0" fontId="5" fillId="8" borderId="82" applyBorder="0">
      <alignment horizontal="center"/>
    </xf>
    <xf numFmtId="0" fontId="5" fillId="8" borderId="82" applyBorder="0">
      <alignment horizontal="center"/>
    </xf>
    <xf numFmtId="0" fontId="155" fillId="0" borderId="0">
      <alignment horizontal="center"/>
    </xf>
    <xf numFmtId="49" fontId="76" fillId="0" borderId="0" applyFill="0" applyBorder="0" applyAlignment="0"/>
    <xf numFmtId="294" fontId="2" fillId="0" borderId="0" applyFill="0" applyBorder="0" applyAlignment="0"/>
    <xf numFmtId="295" fontId="2" fillId="0" borderId="0" applyFill="0" applyBorder="0" applyAlignment="0"/>
    <xf numFmtId="0" fontId="5" fillId="0" borderId="0"/>
    <xf numFmtId="49" fontId="92" fillId="0" borderId="0" applyBorder="0">
      <alignment horizontal="right"/>
    </xf>
    <xf numFmtId="0" fontId="156" fillId="0" borderId="0" applyFill="0" applyBorder="0" applyProtection="0">
      <alignment horizontal="centerContinuous" vertical="center"/>
    </xf>
    <xf numFmtId="0" fontId="65" fillId="9" borderId="0" applyFill="0" applyBorder="0" applyProtection="0">
      <alignment horizontal="center" vertical="center"/>
    </xf>
    <xf numFmtId="0" fontId="157" fillId="0" borderId="0" applyNumberFormat="0" applyFill="0" applyBorder="0" applyAlignment="0" applyProtection="0">
      <alignment vertical="center"/>
    </xf>
    <xf numFmtId="49" fontId="92" fillId="0" borderId="0" applyBorder="0">
      <alignment horizontal="right"/>
    </xf>
    <xf numFmtId="296" fontId="103" fillId="0" borderId="0" applyFill="0" applyBorder="0">
      <alignment horizontal="centerContinuous"/>
    </xf>
    <xf numFmtId="274" fontId="2" fillId="0" borderId="87">
      <protection locked="0"/>
    </xf>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0" fontId="91" fillId="0" borderId="87" applyProtection="0"/>
    <xf numFmtId="258" fontId="104" fillId="8" borderId="0"/>
    <xf numFmtId="49" fontId="158" fillId="8" borderId="0" applyBorder="0">
      <alignment horizontal="right"/>
    </xf>
    <xf numFmtId="0" fontId="159" fillId="0" borderId="34">
      <alignment horizontal="left"/>
    </xf>
    <xf numFmtId="37" fontId="122" fillId="7" borderId="0" applyNumberFormat="0" applyBorder="0" applyAlignment="0" applyProtection="0"/>
    <xf numFmtId="37" fontId="122" fillId="0" borderId="0"/>
    <xf numFmtId="3" fontId="160" fillId="0" borderId="80" applyProtection="0"/>
    <xf numFmtId="297" fontId="2" fillId="0" borderId="0" applyFont="0" applyFill="0" applyBorder="0" applyAlignment="0" applyProtection="0"/>
    <xf numFmtId="196" fontId="2"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141" fillId="0" borderId="0" applyNumberFormat="0" applyFill="0" applyBorder="0" applyAlignment="0" applyProtection="0">
      <alignment vertical="center"/>
    </xf>
    <xf numFmtId="0" fontId="161" fillId="0" borderId="0" applyNumberFormat="0" applyFont="0" applyFill="0" applyBorder="0" applyProtection="0">
      <alignment horizontal="center" vertical="center" wrapText="1"/>
    </xf>
    <xf numFmtId="298" fontId="2" fillId="0" borderId="0" applyFont="0" applyFill="0" applyBorder="0" applyAlignment="0" applyProtection="0"/>
    <xf numFmtId="0" fontId="162" fillId="0" borderId="0" applyNumberFormat="0" applyFill="0" applyBorder="0" applyAlignment="0" applyProtection="0">
      <alignment vertical="top"/>
      <protection locked="0"/>
    </xf>
    <xf numFmtId="0" fontId="163" fillId="0" borderId="0" applyNumberFormat="0" applyFill="0" applyBorder="0" applyAlignment="0" applyProtection="0">
      <alignment vertical="top"/>
      <protection locked="0"/>
    </xf>
    <xf numFmtId="0" fontId="164" fillId="0" borderId="0">
      <protection locked="0"/>
    </xf>
    <xf numFmtId="0" fontId="41" fillId="0" borderId="0" applyNumberFormat="0" applyFill="0" applyBorder="0" applyAlignment="0" applyProtection="0"/>
    <xf numFmtId="180" fontId="165" fillId="0" borderId="12">
      <alignment vertical="center"/>
    </xf>
    <xf numFmtId="49" fontId="63" fillId="0" borderId="9">
      <alignment horizontal="center" vertical="center"/>
    </xf>
    <xf numFmtId="49" fontId="63" fillId="0" borderId="9">
      <alignment horizontal="center" vertical="center"/>
    </xf>
    <xf numFmtId="49" fontId="63" fillId="0" borderId="9">
      <alignment horizontal="center" vertical="center"/>
    </xf>
    <xf numFmtId="49" fontId="63" fillId="0" borderId="9">
      <alignment horizontal="center" vertical="center"/>
    </xf>
    <xf numFmtId="49" fontId="63" fillId="0" borderId="9">
      <alignment horizontal="center" vertical="center"/>
    </xf>
    <xf numFmtId="49" fontId="63" fillId="0" borderId="9">
      <alignment horizontal="center" vertical="center"/>
    </xf>
    <xf numFmtId="49" fontId="63" fillId="0" borderId="9">
      <alignment horizontal="center" vertical="center"/>
    </xf>
    <xf numFmtId="207" fontId="166" fillId="0" borderId="0" applyFont="0" applyFill="0" applyBorder="0" applyAlignment="0" applyProtection="0">
      <alignment horizontal="right"/>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90"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8"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90"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90"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39"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90"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5"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90"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6"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90"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199" fontId="63" fillId="0" borderId="9">
      <alignment vertical="center"/>
    </xf>
    <xf numFmtId="199" fontId="63" fillId="0" borderId="9">
      <alignment vertical="center"/>
    </xf>
    <xf numFmtId="199" fontId="63" fillId="0" borderId="9">
      <alignment vertical="center"/>
    </xf>
    <xf numFmtId="199" fontId="63" fillId="0" borderId="9">
      <alignment vertical="center"/>
    </xf>
    <xf numFmtId="199" fontId="63" fillId="0" borderId="9">
      <alignment vertical="center"/>
    </xf>
    <xf numFmtId="199" fontId="63" fillId="0" borderId="9">
      <alignment vertical="center"/>
    </xf>
    <xf numFmtId="199" fontId="63" fillId="0" borderId="9">
      <alignment vertical="center"/>
    </xf>
    <xf numFmtId="299" fontId="63" fillId="0" borderId="9">
      <alignment vertical="center"/>
    </xf>
    <xf numFmtId="299" fontId="63" fillId="0" borderId="9">
      <alignment vertical="center"/>
    </xf>
    <xf numFmtId="299" fontId="63" fillId="0" borderId="9">
      <alignment vertical="center"/>
    </xf>
    <xf numFmtId="299" fontId="63" fillId="0" borderId="9">
      <alignment vertical="center"/>
    </xf>
    <xf numFmtId="299" fontId="63" fillId="0" borderId="9">
      <alignment vertical="center"/>
    </xf>
    <xf numFmtId="299" fontId="63" fillId="0" borderId="9">
      <alignment vertical="center"/>
    </xf>
    <xf numFmtId="299" fontId="63"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95"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4"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85"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17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209"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194" fontId="2" fillId="0" borderId="9">
      <alignment vertical="center"/>
    </xf>
    <xf numFmtId="300" fontId="63" fillId="0" borderId="9">
      <alignment vertical="center"/>
    </xf>
    <xf numFmtId="300" fontId="63" fillId="0" borderId="9">
      <alignment vertical="center"/>
    </xf>
    <xf numFmtId="300" fontId="63" fillId="0" borderId="9">
      <alignment vertical="center"/>
    </xf>
    <xf numFmtId="300" fontId="63" fillId="0" borderId="9">
      <alignment vertical="center"/>
    </xf>
    <xf numFmtId="300" fontId="63" fillId="0" borderId="9">
      <alignment vertical="center"/>
    </xf>
    <xf numFmtId="300" fontId="63" fillId="0" borderId="9">
      <alignment vertical="center"/>
    </xf>
    <xf numFmtId="300" fontId="63" fillId="0" borderId="9">
      <alignment vertical="center"/>
    </xf>
    <xf numFmtId="301" fontId="16" fillId="0" borderId="0"/>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67"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0" fontId="141" fillId="0" borderId="0" applyNumberFormat="0" applyFill="0" applyBorder="0" applyAlignment="0" applyProtection="0">
      <alignment vertical="center"/>
    </xf>
    <xf numFmtId="302" fontId="168" fillId="0" borderId="12">
      <alignment vertical="center"/>
    </xf>
    <xf numFmtId="302" fontId="168" fillId="0" borderId="12">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70"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0" fontId="169" fillId="40" borderId="68" applyNumberFormat="0" applyAlignment="0" applyProtection="0">
      <alignment vertical="center"/>
    </xf>
    <xf numFmtId="303" fontId="16" fillId="0" borderId="0">
      <protection locked="0"/>
    </xf>
    <xf numFmtId="2" fontId="171" fillId="0" borderId="0" applyFont="0" applyFill="0" applyBorder="0" applyAlignment="0" applyProtection="0"/>
    <xf numFmtId="2" fontId="171" fillId="0" borderId="0" applyFont="0" applyFill="0" applyBorder="0" applyAlignment="0" applyProtection="0"/>
    <xf numFmtId="2" fontId="171" fillId="0" borderId="0" applyFont="0" applyFill="0" applyBorder="0" applyAlignment="0" applyProtection="0"/>
    <xf numFmtId="2" fontId="171" fillId="0" borderId="0" applyFont="0" applyFill="0" applyBorder="0" applyAlignment="0" applyProtection="0"/>
    <xf numFmtId="2" fontId="171" fillId="0" borderId="0" applyFont="0" applyFill="0" applyBorder="0" applyAlignment="0" applyProtection="0"/>
    <xf numFmtId="0" fontId="81" fillId="0" borderId="0">
      <protection locked="0"/>
    </xf>
    <xf numFmtId="0" fontId="172" fillId="0" borderId="0" applyNumberFormat="0" applyFill="0" applyBorder="0" applyAlignment="0" applyProtection="0"/>
    <xf numFmtId="0" fontId="172" fillId="0" borderId="0" applyNumberFormat="0" applyFill="0" applyBorder="0" applyAlignment="0" applyProtection="0"/>
    <xf numFmtId="0" fontId="172" fillId="0" borderId="0" applyNumberFormat="0" applyFill="0" applyBorder="0" applyAlignment="0" applyProtection="0"/>
    <xf numFmtId="0" fontId="172" fillId="0" borderId="0" applyNumberFormat="0" applyFill="0" applyBorder="0" applyAlignment="0" applyProtection="0"/>
    <xf numFmtId="0" fontId="172" fillId="0" borderId="0" applyNumberFormat="0" applyFill="0" applyBorder="0" applyAlignment="0" applyProtection="0"/>
    <xf numFmtId="0" fontId="70" fillId="0" borderId="0">
      <protection locked="0"/>
    </xf>
    <xf numFmtId="0" fontId="81" fillId="0" borderId="0">
      <protection locked="0"/>
    </xf>
    <xf numFmtId="0" fontId="173" fillId="0" borderId="0" applyNumberFormat="0" applyFill="0" applyBorder="0" applyAlignment="0" applyProtection="0"/>
    <xf numFmtId="0" fontId="173" fillId="0" borderId="0" applyNumberFormat="0" applyFill="0" applyBorder="0" applyAlignment="0" applyProtection="0"/>
    <xf numFmtId="0" fontId="173" fillId="0" borderId="0" applyNumberFormat="0" applyFill="0" applyBorder="0" applyAlignment="0" applyProtection="0"/>
    <xf numFmtId="0" fontId="173" fillId="0" borderId="0" applyNumberFormat="0" applyFill="0" applyBorder="0" applyAlignment="0" applyProtection="0"/>
    <xf numFmtId="0" fontId="173" fillId="0" borderId="0" applyNumberFormat="0" applyFill="0" applyBorder="0" applyAlignment="0" applyProtection="0"/>
    <xf numFmtId="0" fontId="70" fillId="0" borderId="0">
      <protection locked="0"/>
    </xf>
    <xf numFmtId="0" fontId="14" fillId="0" borderId="0" applyBorder="0" applyAlignment="0"/>
    <xf numFmtId="0" fontId="14" fillId="0" borderId="88" applyBorder="0" applyAlignment="0">
      <alignment horizontal="center"/>
    </xf>
    <xf numFmtId="0" fontId="14" fillId="0" borderId="89"/>
    <xf numFmtId="0" fontId="174" fillId="0" borderId="0"/>
    <xf numFmtId="0" fontId="71" fillId="0" borderId="0">
      <alignment vertical="center"/>
    </xf>
    <xf numFmtId="0" fontId="175" fillId="0" borderId="90" applyBorder="0">
      <alignment horizontal="distributed"/>
      <protection locked="0"/>
    </xf>
    <xf numFmtId="0" fontId="176" fillId="0" borderId="0" applyFill="0" applyBorder="0" applyProtection="0">
      <alignment horizontal="left" shrinkToFit="1"/>
    </xf>
    <xf numFmtId="37" fontId="53" fillId="0" borderId="91">
      <alignment horizontal="center" vertical="center"/>
    </xf>
    <xf numFmtId="37" fontId="53" fillId="0" borderId="29" applyAlignment="0"/>
    <xf numFmtId="304" fontId="2" fillId="0" borderId="0"/>
    <xf numFmtId="304" fontId="2" fillId="0" borderId="0"/>
    <xf numFmtId="304" fontId="2" fillId="0" borderId="0"/>
    <xf numFmtId="304" fontId="2" fillId="0" borderId="0"/>
    <xf numFmtId="304" fontId="2" fillId="0" borderId="0"/>
    <xf numFmtId="304" fontId="2" fillId="0" borderId="0"/>
    <xf numFmtId="304" fontId="2" fillId="0" borderId="0"/>
    <xf numFmtId="304" fontId="2" fillId="0" borderId="0"/>
    <xf numFmtId="304" fontId="2" fillId="0" borderId="0"/>
    <xf numFmtId="304" fontId="2" fillId="0" borderId="0"/>
    <xf numFmtId="304" fontId="2" fillId="0" borderId="0"/>
    <xf numFmtId="0" fontId="177" fillId="0" borderId="12">
      <alignment horizontal="center" vertical="center"/>
    </xf>
    <xf numFmtId="0" fontId="26" fillId="0" borderId="0"/>
    <xf numFmtId="41" fontId="59" fillId="0" borderId="12">
      <alignment horizontal="center" vertical="center"/>
    </xf>
    <xf numFmtId="0" fontId="178" fillId="0" borderId="0" applyNumberFormat="0" applyFont="0" applyAlignment="0">
      <alignment horizontal="centerContinuous"/>
    </xf>
    <xf numFmtId="0" fontId="2" fillId="0" borderId="0">
      <protection locked="0"/>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79"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0" fontId="102" fillId="17" borderId="0" applyNumberFormat="0" applyBorder="0" applyAlignment="0" applyProtection="0">
      <alignment vertical="center"/>
    </xf>
    <xf numFmtId="206" fontId="2"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70" fillId="0" borderId="0">
      <protection locked="0"/>
    </xf>
    <xf numFmtId="49" fontId="2" fillId="0" borderId="0" applyFont="0" applyFill="0" applyBorder="0" applyAlignment="0" applyProtection="0"/>
    <xf numFmtId="3" fontId="22" fillId="0" borderId="10">
      <alignment horizontal="center"/>
    </xf>
    <xf numFmtId="0" fontId="24" fillId="0" borderId="27">
      <alignment vertical="center"/>
    </xf>
    <xf numFmtId="176" fontId="45" fillId="0" borderId="23" applyFont="0" applyFill="0" applyBorder="0" applyAlignment="0" applyProtection="0">
      <alignment horizontal="center" vertical="center"/>
    </xf>
    <xf numFmtId="176" fontId="45" fillId="0" borderId="23" applyFont="0" applyFill="0" applyBorder="0" applyAlignment="0" applyProtection="0">
      <alignment horizontal="center" vertical="center"/>
    </xf>
    <xf numFmtId="3" fontId="4" fillId="0" borderId="22" applyNumberFormat="0" applyFill="0" applyBorder="0" applyProtection="0">
      <alignment horizontal="center" vertical="center"/>
    </xf>
    <xf numFmtId="305" fontId="2" fillId="0" borderId="0" applyFill="0" applyBorder="0">
      <alignment horizontal="center" vertical="center"/>
    </xf>
    <xf numFmtId="306" fontId="2" fillId="0" borderId="92" applyFill="0" applyBorder="0">
      <alignment horizontal="center" vertical="center"/>
      <protection locked="0"/>
    </xf>
    <xf numFmtId="226" fontId="2" fillId="0" borderId="47" applyFill="0" applyBorder="0">
      <alignment horizontal="center"/>
      <protection locked="0"/>
    </xf>
    <xf numFmtId="191" fontId="2" fillId="0" borderId="47" applyFill="0" applyBorder="0">
      <alignment horizontal="center"/>
      <protection locked="0"/>
    </xf>
    <xf numFmtId="278" fontId="2" fillId="0" borderId="93">
      <alignment horizontal="center"/>
      <protection locked="0"/>
    </xf>
    <xf numFmtId="307" fontId="2" fillId="0" borderId="93">
      <alignment horizontal="center"/>
      <protection locked="0"/>
    </xf>
    <xf numFmtId="278" fontId="2" fillId="0" borderId="93">
      <alignment horizontal="center"/>
      <protection locked="0"/>
    </xf>
    <xf numFmtId="308" fontId="2" fillId="0" borderId="93">
      <alignment horizontal="center"/>
      <protection locked="0"/>
    </xf>
    <xf numFmtId="259" fontId="2" fillId="0" borderId="26" applyFill="0" applyBorder="0">
      <alignment horizontal="center" vertical="center"/>
      <protection locked="0"/>
    </xf>
    <xf numFmtId="0" fontId="70" fillId="0" borderId="0">
      <protection locked="0"/>
    </xf>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171" fillId="0" borderId="0" applyFont="0" applyFill="0" applyBorder="0" applyAlignment="0" applyProtection="0"/>
    <xf numFmtId="0" fontId="70" fillId="0" borderId="0">
      <protection locked="0"/>
    </xf>
    <xf numFmtId="0" fontId="180" fillId="0" borderId="0" applyProtection="0"/>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0" fontId="15" fillId="0" borderId="0" applyNumberFormat="0" applyFill="0" applyBorder="0" applyAlignment="0" applyProtection="0">
      <alignment vertical="top"/>
      <protection locked="0"/>
    </xf>
    <xf numFmtId="40" fontId="181" fillId="0" borderId="0" applyFont="0" applyFill="0" applyBorder="0" applyAlignment="0" applyProtection="0"/>
    <xf numFmtId="38" fontId="181"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309" fontId="182" fillId="0" borderId="94">
      <alignment horizontal="center" vertical="center"/>
    </xf>
    <xf numFmtId="183" fontId="29" fillId="0" borderId="75">
      <alignment vertical="center"/>
    </xf>
    <xf numFmtId="310" fontId="63" fillId="0" borderId="0">
      <alignment vertical="center"/>
    </xf>
    <xf numFmtId="310" fontId="63"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1"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312"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13"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13"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2" fillId="13" borderId="81" applyNumberFormat="0" applyFont="0" applyAlignment="0" applyProtection="0">
      <alignment vertical="center"/>
    </xf>
    <xf numFmtId="0" fontId="181" fillId="0" borderId="0" applyFont="0" applyFill="0" applyBorder="0" applyAlignment="0" applyProtection="0"/>
    <xf numFmtId="0" fontId="181"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41" fontId="71" fillId="0" borderId="9" applyNumberFormat="0" applyFont="0" applyFill="0" applyBorder="0" applyProtection="0">
      <alignment horizontal="distributed" vertical="center"/>
    </xf>
    <xf numFmtId="41" fontId="71" fillId="0" borderId="9" applyNumberFormat="0" applyFont="0" applyFill="0" applyBorder="0" applyProtection="0">
      <alignment horizontal="distributed" vertical="center"/>
    </xf>
    <xf numFmtId="192" fontId="16" fillId="0" borderId="0">
      <protection locked="0"/>
    </xf>
    <xf numFmtId="195" fontId="2" fillId="0" borderId="0">
      <protection locked="0"/>
    </xf>
    <xf numFmtId="0" fontId="2" fillId="0" borderId="0">
      <protection locked="0"/>
    </xf>
    <xf numFmtId="10" fontId="45" fillId="0" borderId="0">
      <alignment vertical="center"/>
    </xf>
    <xf numFmtId="192" fontId="16"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40" fontId="16" fillId="0" borderId="0">
      <protection locked="0"/>
    </xf>
    <xf numFmtId="0" fontId="2" fillId="0" borderId="0">
      <protection locked="0"/>
    </xf>
    <xf numFmtId="0" fontId="2" fillId="0" borderId="0">
      <protection locked="0"/>
    </xf>
    <xf numFmtId="192" fontId="16" fillId="0" borderId="0">
      <protection locked="0"/>
    </xf>
    <xf numFmtId="192" fontId="16" fillId="0" borderId="0">
      <protection locked="0"/>
    </xf>
    <xf numFmtId="313" fontId="5" fillId="0" borderId="0" applyFont="0" applyFill="0" applyBorder="0" applyProtection="0">
      <alignment horizontal="center" vertical="center"/>
    </xf>
    <xf numFmtId="314" fontId="5" fillId="0" borderId="0" applyFont="0" applyFill="0" applyBorder="0" applyProtection="0">
      <alignment horizontal="center" vertical="center"/>
    </xf>
    <xf numFmtId="9" fontId="75" fillId="9" borderId="0" applyFill="0" applyBorder="0" applyProtection="0">
      <alignment horizontal="right"/>
    </xf>
    <xf numFmtId="10" fontId="75" fillId="0" borderId="0" applyFill="0" applyBorder="0" applyProtection="0">
      <alignment horizontal="right"/>
    </xf>
    <xf numFmtId="9" fontId="2" fillId="0" borderId="0" applyFont="0" applyFill="0" applyBorder="0" applyAlignment="0" applyProtection="0"/>
    <xf numFmtId="9" fontId="13" fillId="0" borderId="0" applyFont="0" applyFill="0" applyBorder="0" applyAlignment="0" applyProtection="0">
      <alignment vertical="center"/>
    </xf>
    <xf numFmtId="9" fontId="14" fillId="0" borderId="0" applyFont="0" applyFill="0" applyBorder="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183" fillId="0" borderId="0" applyFont="0" applyFill="0" applyBorder="0" applyAlignment="0" applyProtection="0"/>
    <xf numFmtId="13" fontId="5" fillId="0" borderId="0" applyFont="0" applyFill="0" applyProtection="0"/>
    <xf numFmtId="9" fontId="2" fillId="0" borderId="0" applyFont="0" applyFill="0" applyBorder="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9" fontId="13" fillId="0" borderId="0" applyFont="0" applyFill="0" applyBorder="0" applyAlignment="0" applyProtection="0">
      <alignment vertical="center"/>
    </xf>
    <xf numFmtId="9" fontId="2" fillId="0" borderId="0" applyFont="0" applyFill="0" applyBorder="0" applyAlignment="0" applyProtection="0"/>
    <xf numFmtId="9" fontId="2" fillId="0" borderId="0" applyFont="0" applyFill="0" applyBorder="0" applyAlignment="0" applyProtection="0"/>
    <xf numFmtId="315" fontId="71" fillId="0" borderId="0" applyFont="0" applyFill="0" applyBorder="0" applyAlignment="0" applyProtection="0"/>
    <xf numFmtId="316" fontId="71" fillId="0" borderId="0" applyFont="0" applyFill="0" applyBorder="0" applyAlignment="0" applyProtection="0"/>
    <xf numFmtId="0" fontId="16" fillId="0" borderId="95"/>
    <xf numFmtId="0" fontId="184" fillId="0" borderId="0"/>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6"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185" fillId="20" borderId="0" applyNumberFormat="0" applyBorder="0" applyAlignment="0" applyProtection="0">
      <alignment vertical="center"/>
    </xf>
    <xf numFmtId="0" fontId="2" fillId="0" borderId="0"/>
    <xf numFmtId="0" fontId="187"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0" fontId="188" fillId="0" borderId="0"/>
    <xf numFmtId="183" fontId="189" fillId="0" borderId="88">
      <alignment vertical="center"/>
    </xf>
    <xf numFmtId="0" fontId="2" fillId="0" borderId="17" applyBorder="0"/>
    <xf numFmtId="49" fontId="175" fillId="0" borderId="46" applyFill="0" applyBorder="0">
      <alignment horizontal="center" vertical="center"/>
      <protection locked="0"/>
    </xf>
    <xf numFmtId="0" fontId="190" fillId="0" borderId="0"/>
    <xf numFmtId="0" fontId="14" fillId="8" borderId="96">
      <alignment horizontal="distributed" vertical="center"/>
    </xf>
    <xf numFmtId="0" fontId="14" fillId="8" borderId="96">
      <alignment horizontal="distributed" vertical="center"/>
    </xf>
    <xf numFmtId="317" fontId="16" fillId="0" borderId="9">
      <alignment horizontal="center" vertical="center"/>
    </xf>
    <xf numFmtId="0" fontId="14" fillId="0" borderId="0" applyNumberFormat="0" applyFont="0" applyFill="0" applyBorder="0" applyProtection="0">
      <alignment horizontal="centerContinuous" vertical="center"/>
    </xf>
    <xf numFmtId="0" fontId="92" fillId="0" borderId="0" applyNumberFormat="0" applyFont="0" applyFill="0" applyBorder="0" applyProtection="0">
      <alignment horizontal="centerContinuous" vertical="center"/>
    </xf>
    <xf numFmtId="0" fontId="92" fillId="0" borderId="0" applyNumberFormat="0" applyFont="0" applyFill="0" applyBorder="0" applyProtection="0">
      <alignment horizontal="centerContinuous" vertical="center"/>
    </xf>
    <xf numFmtId="184" fontId="92" fillId="0" borderId="0" applyNumberFormat="0" applyFont="0" applyFill="0" applyBorder="0" applyProtection="0">
      <alignment horizontal="centerContinuous"/>
    </xf>
    <xf numFmtId="0" fontId="92" fillId="0" borderId="0" applyNumberFormat="0" applyFont="0" applyFill="0" applyBorder="0" applyProtection="0">
      <alignment horizontal="centerContinuous" vertical="center"/>
    </xf>
    <xf numFmtId="315" fontId="71" fillId="0" borderId="0" applyNumberFormat="0" applyFont="0" applyFill="0" applyBorder="0" applyProtection="0">
      <alignment horizontal="centerContinuous" vertical="center"/>
    </xf>
    <xf numFmtId="184" fontId="92" fillId="0" borderId="0" applyNumberFormat="0" applyFont="0" applyFill="0" applyBorder="0" applyProtection="0">
      <alignment horizontal="centerContinuous" vertical="center"/>
    </xf>
    <xf numFmtId="176" fontId="166" fillId="0" borderId="12">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91"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24" fillId="0" borderId="0" applyNumberFormat="0" applyFill="0" applyBorder="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92"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0" fontId="111" fillId="33" borderId="69" applyNumberFormat="0" applyAlignment="0" applyProtection="0">
      <alignment vertical="center"/>
    </xf>
    <xf numFmtId="184" fontId="193" fillId="0" borderId="97">
      <alignment vertical="center"/>
    </xf>
    <xf numFmtId="184" fontId="194" fillId="0" borderId="97">
      <alignment vertical="center"/>
    </xf>
    <xf numFmtId="318" fontId="195" fillId="0" borderId="98">
      <alignment vertical="center"/>
    </xf>
    <xf numFmtId="318" fontId="195" fillId="0" borderId="98">
      <alignment vertical="center"/>
    </xf>
    <xf numFmtId="0" fontId="196" fillId="0" borderId="0" applyProtection="0">
      <alignment vertical="center"/>
      <protection locked="0"/>
    </xf>
    <xf numFmtId="0" fontId="174" fillId="0" borderId="99"/>
    <xf numFmtId="4" fontId="174" fillId="0" borderId="17"/>
    <xf numFmtId="319" fontId="2" fillId="0" borderId="17"/>
    <xf numFmtId="0" fontId="2" fillId="0" borderId="17"/>
    <xf numFmtId="184" fontId="100" fillId="0" borderId="55" applyFont="0" applyFill="0" applyBorder="0" applyAlignment="0" applyProtection="0">
      <alignment vertical="center"/>
    </xf>
    <xf numFmtId="187" fontId="100" fillId="0" borderId="55" applyFont="0" applyFill="0" applyBorder="0" applyAlignment="0" applyProtection="0">
      <alignment vertical="center"/>
    </xf>
    <xf numFmtId="3" fontId="177" fillId="0" borderId="0">
      <alignment vertical="center" wrapText="1"/>
    </xf>
    <xf numFmtId="3" fontId="197" fillId="0" borderId="0">
      <alignment vertical="center" wrapText="1"/>
    </xf>
    <xf numFmtId="0" fontId="198" fillId="0" borderId="0">
      <alignment vertical="center"/>
    </xf>
    <xf numFmtId="320" fontId="45" fillId="0" borderId="0">
      <alignment vertical="center"/>
    </xf>
    <xf numFmtId="0" fontId="14" fillId="0" borderId="0"/>
    <xf numFmtId="183" fontId="14" fillId="0" borderId="88">
      <alignment vertical="center"/>
    </xf>
    <xf numFmtId="321" fontId="63" fillId="0" borderId="0" applyFont="0" applyFill="0" applyBorder="0" applyAlignment="0" applyProtection="0"/>
    <xf numFmtId="0" fontId="199" fillId="0" borderId="9" applyFont="0" applyFill="0" applyBorder="0" applyAlignment="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0" fontId="199" fillId="0" borderId="9" applyFont="0" applyFill="0" applyBorder="0" applyAlignment="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1" fontId="92" fillId="0" borderId="0" applyFont="0" applyFill="0" applyBorder="0" applyProtection="0">
      <alignment horizontal="centerContinuous" vertical="center"/>
    </xf>
    <xf numFmtId="322" fontId="16" fillId="0" borderId="0">
      <alignment vertical="center"/>
    </xf>
    <xf numFmtId="323" fontId="200" fillId="0" borderId="0">
      <alignment vertical="center"/>
    </xf>
    <xf numFmtId="323" fontId="200" fillId="0" borderId="0">
      <alignment vertical="center"/>
    </xf>
    <xf numFmtId="323" fontId="200" fillId="0" borderId="0">
      <alignment vertical="center"/>
    </xf>
    <xf numFmtId="323" fontId="200" fillId="0" borderId="0">
      <alignment vertical="center"/>
    </xf>
    <xf numFmtId="323" fontId="200" fillId="0" borderId="0">
      <alignment vertical="center"/>
    </xf>
    <xf numFmtId="0" fontId="200" fillId="0" borderId="0">
      <alignment vertical="center"/>
    </xf>
    <xf numFmtId="1" fontId="92" fillId="0" borderId="0" applyFont="0" applyFill="0" applyBorder="0" applyProtection="0">
      <alignment horizontal="centerContinuous" vertical="center"/>
    </xf>
    <xf numFmtId="177" fontId="92" fillId="0" borderId="0" applyFont="0" applyFill="0" applyBorder="0" applyAlignment="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0" fontId="92" fillId="0" borderId="0" applyFont="0" applyFill="0" applyBorder="0" applyProtection="0">
      <alignment horizontal="centerContinuous" vertical="center"/>
    </xf>
    <xf numFmtId="191" fontId="92" fillId="0" borderId="0" applyFont="0" applyFill="0" applyBorder="0" applyAlignment="0" applyProtection="0">
      <alignment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191" fontId="92" fillId="0" borderId="0" applyFont="0" applyFill="0" applyBorder="0" applyProtection="0">
      <alignment horizontal="centerContinuous" vertical="center"/>
    </xf>
    <xf numFmtId="324" fontId="92" fillId="0" borderId="12" applyFont="0" applyFill="0" applyBorder="0" applyProtection="0">
      <alignment horizontal="right" vertical="center"/>
      <protection locked="0"/>
    </xf>
    <xf numFmtId="324" fontId="29" fillId="0" borderId="0" applyFont="0" applyFill="0" applyBorder="0" applyAlignment="0" applyProtection="0">
      <alignment vertical="center"/>
    </xf>
    <xf numFmtId="41" fontId="13" fillId="0" borderId="0" applyFont="0" applyFill="0" applyBorder="0" applyAlignment="0" applyProtection="0">
      <alignment vertical="center"/>
    </xf>
    <xf numFmtId="41" fontId="16"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183" fontId="16"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225" fontId="1" fillId="0" borderId="0" applyFont="0" applyFill="0" applyBorder="0" applyAlignment="0" applyProtection="0">
      <alignment vertical="center"/>
    </xf>
    <xf numFmtId="183" fontId="29" fillId="0" borderId="0" applyFont="0" applyFill="0" applyBorder="0" applyAlignment="0" applyProtection="0"/>
    <xf numFmtId="41" fontId="14" fillId="0" borderId="0" applyFont="0" applyFill="0" applyBorder="0" applyAlignment="0" applyProtection="0">
      <alignment vertical="center"/>
    </xf>
    <xf numFmtId="41" fontId="5" fillId="0" borderId="0" applyFont="0" applyFill="0" applyBorder="0" applyAlignment="0" applyProtection="0">
      <alignment vertical="center"/>
    </xf>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01"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6" fontId="5" fillId="0" borderId="0" applyFont="0" applyFill="0" applyProtection="0"/>
    <xf numFmtId="266" fontId="13" fillId="0" borderId="0" applyFont="0" applyFill="0" applyBorder="0" applyAlignment="0" applyProtection="0">
      <alignment vertical="center"/>
    </xf>
    <xf numFmtId="41" fontId="2" fillId="0" borderId="0" applyFont="0" applyFill="0" applyBorder="0" applyAlignment="0" applyProtection="0"/>
    <xf numFmtId="266" fontId="13" fillId="0" borderId="0" applyFont="0" applyFill="0" applyBorder="0" applyAlignment="0" applyProtection="0">
      <alignment vertical="center"/>
    </xf>
    <xf numFmtId="266" fontId="13" fillId="0" borderId="0" applyFont="0" applyFill="0" applyBorder="0" applyAlignment="0" applyProtection="0">
      <alignment vertical="center"/>
    </xf>
    <xf numFmtId="41" fontId="56" fillId="0" borderId="0" applyFont="0" applyFill="0" applyBorder="0" applyAlignment="0" applyProtection="0">
      <alignment vertical="center"/>
    </xf>
    <xf numFmtId="41" fontId="5" fillId="0" borderId="0" applyFont="0" applyFill="0" applyBorder="0" applyAlignment="0" applyProtection="0">
      <alignment vertical="center"/>
    </xf>
    <xf numFmtId="41" fontId="14" fillId="0" borderId="0" applyFont="0" applyFill="0" applyBorder="0" applyAlignment="0" applyProtection="0">
      <alignment vertical="center"/>
    </xf>
    <xf numFmtId="41" fontId="2" fillId="0" borderId="0" applyFont="0" applyFill="0" applyBorder="0" applyAlignment="0" applyProtection="0"/>
    <xf numFmtId="41" fontId="13" fillId="0" borderId="0" applyFont="0" applyFill="0" applyBorder="0" applyAlignment="0" applyProtection="0">
      <alignment vertical="center"/>
    </xf>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2"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3" fillId="0" borderId="0" applyFont="0" applyFill="0" applyBorder="0" applyAlignment="0" applyProtection="0">
      <alignment vertical="center"/>
    </xf>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6" fillId="0" borderId="0" applyFont="0" applyFill="0" applyBorder="0" applyAlignment="0" applyProtection="0"/>
    <xf numFmtId="41" fontId="13"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183" fontId="2"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83"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3"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 fillId="0" borderId="0" applyFont="0" applyFill="0" applyBorder="0" applyAlignment="0" applyProtection="0">
      <alignment vertical="center"/>
    </xf>
    <xf numFmtId="41" fontId="183" fillId="0" borderId="0" applyFont="0" applyFill="0" applyBorder="0" applyAlignment="0" applyProtection="0"/>
    <xf numFmtId="183" fontId="16" fillId="0" borderId="0" applyFont="0" applyFill="0" applyBorder="0" applyAlignment="0" applyProtection="0"/>
    <xf numFmtId="41" fontId="2" fillId="0" borderId="0" applyFont="0" applyFill="0" applyBorder="0" applyAlignment="0" applyProtection="0"/>
    <xf numFmtId="6" fontId="5" fillId="0" borderId="0" applyFont="0" applyFill="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176" fontId="202" fillId="0" borderId="19" applyFont="0" applyFill="0" applyBorder="0" applyAlignment="0">
      <alignment horizontal="left" vertical="center"/>
    </xf>
    <xf numFmtId="176" fontId="202" fillId="0" borderId="19" applyFont="0" applyFill="0" applyBorder="0" applyAlignment="0">
      <alignment horizontal="left" vertical="center"/>
    </xf>
    <xf numFmtId="0" fontId="16" fillId="0" borderId="0"/>
    <xf numFmtId="0" fontId="5"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2" fillId="0" borderId="0"/>
    <xf numFmtId="0" fontId="68" fillId="0" borderId="64"/>
    <xf numFmtId="0" fontId="203" fillId="0" borderId="12">
      <alignment vertical="center"/>
    </xf>
    <xf numFmtId="0" fontId="204" fillId="0" borderId="46" applyBorder="0">
      <alignment horizontal="distributed" vertical="center"/>
      <protection locked="0"/>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6"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5" fillId="0" borderId="100" applyNumberFormat="0" applyFill="0" applyAlignment="0" applyProtection="0">
      <alignment vertical="center"/>
    </xf>
    <xf numFmtId="0" fontId="207" fillId="0" borderId="0" applyNumberFormat="0" applyFill="0" applyBorder="0" applyAlignment="0" applyProtection="0">
      <alignment vertical="top"/>
      <protection locked="0"/>
    </xf>
    <xf numFmtId="0" fontId="208" fillId="0" borderId="9">
      <alignment vertical="center"/>
    </xf>
    <xf numFmtId="0" fontId="63" fillId="0" borderId="27">
      <alignment vertical="center"/>
    </xf>
    <xf numFmtId="325" fontId="63" fillId="0" borderId="9" applyBorder="0">
      <alignment vertical="center"/>
    </xf>
    <xf numFmtId="325" fontId="63" fillId="0" borderId="9" applyBorder="0">
      <alignment vertical="center"/>
    </xf>
    <xf numFmtId="326" fontId="63" fillId="0" borderId="9" applyBorder="0">
      <alignment horizontal="left" vertical="center"/>
    </xf>
    <xf numFmtId="326" fontId="63" fillId="0" borderId="9" applyBorder="0">
      <alignment horizontal="lef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10"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0" fontId="209" fillId="0" borderId="101" applyNumberFormat="0" applyFill="0" applyAlignment="0" applyProtection="0">
      <alignment vertical="center"/>
    </xf>
    <xf numFmtId="327" fontId="18" fillId="0" borderId="0" applyFill="0" applyBorder="0">
      <alignment horizontal="centerContinuous"/>
    </xf>
    <xf numFmtId="328" fontId="18" fillId="0" borderId="0" applyFill="0" applyBorder="0">
      <alignment horizontal="centerContinuous"/>
    </xf>
    <xf numFmtId="329" fontId="211" fillId="0" borderId="0" applyFont="0" applyFill="0" applyBorder="0" applyAlignment="0" applyProtection="0"/>
    <xf numFmtId="330" fontId="2" fillId="0" borderId="0" applyFont="0" applyFill="0" applyBorder="0" applyAlignment="0" applyProtection="0"/>
    <xf numFmtId="330" fontId="2" fillId="0" borderId="0" applyFont="0" applyFill="0" applyBorder="0" applyAlignment="0" applyProtection="0"/>
    <xf numFmtId="331" fontId="2" fillId="0" borderId="0" applyFont="0" applyFill="0" applyBorder="0" applyAlignment="0" applyProtection="0"/>
    <xf numFmtId="330" fontId="2" fillId="0" borderId="0" applyFont="0" applyFill="0" applyBorder="0" applyAlignment="0" applyProtection="0"/>
    <xf numFmtId="254" fontId="5"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30" fontId="2" fillId="0" borderId="0" applyFont="0" applyFill="0" applyBorder="0" applyAlignment="0" applyProtection="0"/>
    <xf numFmtId="330" fontId="2" fillId="0" borderId="0" applyFont="0" applyFill="0" applyBorder="0" applyAlignment="0" applyProtection="0"/>
    <xf numFmtId="330" fontId="2" fillId="0" borderId="0" applyFont="0" applyFill="0" applyBorder="0" applyAlignment="0" applyProtection="0"/>
    <xf numFmtId="331" fontId="2" fillId="0" borderId="0" applyFont="0" applyFill="0" applyBorder="0" applyAlignment="0" applyProtection="0"/>
    <xf numFmtId="184" fontId="65"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32" fontId="211" fillId="0" borderId="0" applyFont="0" applyFill="0" applyBorder="0" applyAlignment="0" applyProtection="0"/>
    <xf numFmtId="329" fontId="212" fillId="0" borderId="0" applyFont="0" applyFill="0" applyBorder="0" applyAlignment="0" applyProtection="0"/>
    <xf numFmtId="239" fontId="16" fillId="0" borderId="0" applyFont="0" applyFill="0" applyBorder="0" applyAlignment="0" applyProtection="0"/>
    <xf numFmtId="239"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239" fontId="16" fillId="0" borderId="0" applyFont="0" applyFill="0" applyBorder="0" applyAlignment="0" applyProtection="0"/>
    <xf numFmtId="239" fontId="16" fillId="0" borderId="0" applyFont="0" applyFill="0" applyBorder="0" applyAlignment="0" applyProtection="0"/>
    <xf numFmtId="329" fontId="212" fillId="0" borderId="0" applyFont="0" applyFill="0" applyBorder="0" applyAlignment="0" applyProtection="0"/>
    <xf numFmtId="329" fontId="211" fillId="0" borderId="0" applyFont="0" applyFill="0" applyBorder="0" applyAlignment="0" applyProtection="0"/>
    <xf numFmtId="239" fontId="16" fillId="0" borderId="0" applyFont="0" applyFill="0" applyBorder="0" applyAlignment="0" applyProtection="0"/>
    <xf numFmtId="239" fontId="16" fillId="0" borderId="0" applyFont="0" applyFill="0" applyBorder="0" applyAlignment="0" applyProtection="0"/>
    <xf numFmtId="334" fontId="2" fillId="0" borderId="0" applyFont="0" applyFill="0" applyBorder="0" applyAlignment="0" applyProtection="0"/>
    <xf numFmtId="329" fontId="211" fillId="0" borderId="0" applyFont="0" applyFill="0" applyBorder="0" applyAlignment="0" applyProtection="0"/>
    <xf numFmtId="239" fontId="16" fillId="0" borderId="0" applyFont="0" applyFill="0" applyBorder="0" applyAlignment="0" applyProtection="0"/>
    <xf numFmtId="239" fontId="16" fillId="0" borderId="0" applyFont="0" applyFill="0" applyBorder="0" applyAlignment="0" applyProtection="0"/>
    <xf numFmtId="329" fontId="212" fillId="0" borderId="0" applyFont="0" applyFill="0" applyBorder="0" applyAlignment="0" applyProtection="0"/>
    <xf numFmtId="329" fontId="211"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239" fontId="16" fillId="0" borderId="0" applyFont="0" applyFill="0" applyBorder="0" applyAlignment="0" applyProtection="0"/>
    <xf numFmtId="335" fontId="16" fillId="0" borderId="0" applyFont="0" applyFill="0" applyBorder="0" applyAlignment="0" applyProtection="0"/>
    <xf numFmtId="239" fontId="16" fillId="0" borderId="0" applyFont="0" applyFill="0" applyBorder="0" applyAlignment="0" applyProtection="0"/>
    <xf numFmtId="332" fontId="14" fillId="0" borderId="0" applyFont="0" applyFill="0" applyBorder="0" applyAlignment="0" applyProtection="0"/>
    <xf numFmtId="329" fontId="212"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239" fontId="16" fillId="0" borderId="0" applyFont="0" applyFill="0" applyBorder="0" applyAlignment="0" applyProtection="0"/>
    <xf numFmtId="0" fontId="14" fillId="0" borderId="0" applyFont="0" applyFill="0" applyBorder="0" applyAlignment="0" applyProtection="0"/>
    <xf numFmtId="333" fontId="16" fillId="0" borderId="0" applyFont="0" applyFill="0" applyBorder="0" applyAlignment="0" applyProtection="0"/>
    <xf numFmtId="329" fontId="212" fillId="0" borderId="0" applyFont="0" applyFill="0" applyBorder="0" applyAlignment="0" applyProtection="0"/>
    <xf numFmtId="336" fontId="14" fillId="0" borderId="0" applyFont="0" applyFill="0" applyBorder="0" applyAlignment="0" applyProtection="0"/>
    <xf numFmtId="336" fontId="211" fillId="0" borderId="0" applyFont="0" applyFill="0" applyBorder="0" applyAlignment="0" applyProtection="0"/>
    <xf numFmtId="193" fontId="14" fillId="0" borderId="0" applyFont="0" applyFill="0" applyBorder="0" applyAlignment="0" applyProtection="0"/>
    <xf numFmtId="336" fontId="211" fillId="0" borderId="0" applyFont="0" applyFill="0" applyBorder="0" applyAlignment="0" applyProtection="0"/>
    <xf numFmtId="193" fontId="14" fillId="0" borderId="0" applyFont="0" applyFill="0" applyBorder="0" applyAlignment="0" applyProtection="0"/>
    <xf numFmtId="336" fontId="211" fillId="0" borderId="0" applyFont="0" applyFill="0" applyBorder="0" applyAlignment="0" applyProtection="0"/>
    <xf numFmtId="336" fontId="211" fillId="0" borderId="0" applyFont="0" applyFill="0" applyBorder="0" applyAlignment="0" applyProtection="0"/>
    <xf numFmtId="193" fontId="14" fillId="0" borderId="0" applyFont="0" applyFill="0" applyBorder="0" applyAlignment="0" applyProtection="0"/>
    <xf numFmtId="193" fontId="14" fillId="0" borderId="0" applyFont="0" applyFill="0" applyBorder="0" applyAlignment="0" applyProtection="0"/>
    <xf numFmtId="336" fontId="14" fillId="0" borderId="0" applyFont="0" applyFill="0" applyBorder="0" applyAlignment="0" applyProtection="0"/>
    <xf numFmtId="336" fontId="211" fillId="0" borderId="0" applyFont="0" applyFill="0" applyBorder="0" applyAlignment="0" applyProtection="0"/>
    <xf numFmtId="336" fontId="14" fillId="0" borderId="0" applyFont="0" applyFill="0" applyBorder="0" applyAlignment="0" applyProtection="0"/>
    <xf numFmtId="193" fontId="71" fillId="0" borderId="0" applyFont="0" applyFill="0" applyBorder="0" applyAlignment="0" applyProtection="0"/>
    <xf numFmtId="193" fontId="71" fillId="0" borderId="0" applyFont="0" applyFill="0" applyBorder="0" applyAlignment="0" applyProtection="0"/>
    <xf numFmtId="336" fontId="211" fillId="0" borderId="0" applyFont="0" applyFill="0" applyBorder="0" applyAlignment="0" applyProtection="0"/>
    <xf numFmtId="193" fontId="71" fillId="0" borderId="0" applyFont="0" applyFill="0" applyBorder="0" applyAlignment="0" applyProtection="0"/>
    <xf numFmtId="336" fontId="14" fillId="0" borderId="0" applyFont="0" applyFill="0" applyBorder="0" applyAlignment="0" applyProtection="0"/>
    <xf numFmtId="337" fontId="14" fillId="0" borderId="0" applyFont="0" applyFill="0" applyBorder="0" applyAlignment="0" applyProtection="0"/>
    <xf numFmtId="336" fontId="211" fillId="0" borderId="0" applyFont="0" applyFill="0" applyBorder="0" applyAlignment="0" applyProtection="0"/>
    <xf numFmtId="336" fontId="211" fillId="0" borderId="0" applyFont="0" applyFill="0" applyBorder="0" applyAlignment="0" applyProtection="0"/>
    <xf numFmtId="193" fontId="14" fillId="0" borderId="0" applyFont="0" applyFill="0" applyBorder="0" applyAlignment="0" applyProtection="0"/>
    <xf numFmtId="193" fontId="71" fillId="0" borderId="0" applyFont="0" applyFill="0" applyBorder="0" applyAlignment="0" applyProtection="0"/>
    <xf numFmtId="338" fontId="14" fillId="0" borderId="0" applyFont="0" applyFill="0" applyBorder="0" applyAlignment="0" applyProtection="0"/>
    <xf numFmtId="337" fontId="14" fillId="0" borderId="0" applyFont="0" applyFill="0" applyBorder="0" applyAlignment="0" applyProtection="0"/>
    <xf numFmtId="336" fontId="14" fillId="0" borderId="0" applyFont="0" applyFill="0" applyBorder="0" applyAlignment="0" applyProtection="0"/>
    <xf numFmtId="336" fontId="14" fillId="0" borderId="0" applyFont="0" applyFill="0" applyBorder="0" applyAlignment="0" applyProtection="0"/>
    <xf numFmtId="337" fontId="14" fillId="0" borderId="0" applyFont="0" applyFill="0" applyBorder="0" applyAlignment="0" applyProtection="0"/>
    <xf numFmtId="232" fontId="14" fillId="0" borderId="0" applyFont="0" applyFill="0" applyBorder="0" applyAlignment="0" applyProtection="0"/>
    <xf numFmtId="339" fontId="14" fillId="0" borderId="0" applyFont="0" applyFill="0" applyBorder="0" applyAlignment="0" applyProtection="0"/>
    <xf numFmtId="336" fontId="14" fillId="0" borderId="0" applyFont="0" applyFill="0" applyBorder="0" applyAlignment="0" applyProtection="0"/>
    <xf numFmtId="337" fontId="14" fillId="0" borderId="0" applyFont="0" applyFill="0" applyBorder="0" applyAlignment="0" applyProtection="0"/>
    <xf numFmtId="337" fontId="14" fillId="0" borderId="0" applyFont="0" applyFill="0" applyBorder="0" applyAlignment="0" applyProtection="0"/>
    <xf numFmtId="336" fontId="211" fillId="0" borderId="0" applyFont="0" applyFill="0" applyBorder="0" applyAlignment="0" applyProtection="0"/>
    <xf numFmtId="336" fontId="14" fillId="0" borderId="0" applyFont="0" applyFill="0" applyBorder="0" applyAlignment="0" applyProtection="0"/>
    <xf numFmtId="193" fontId="71" fillId="0" borderId="0" applyFont="0" applyFill="0" applyBorder="0" applyAlignment="0" applyProtection="0"/>
    <xf numFmtId="193" fontId="71" fillId="0" borderId="0" applyFont="0" applyFill="0" applyBorder="0" applyAlignment="0" applyProtection="0"/>
    <xf numFmtId="193" fontId="71" fillId="0" borderId="0" applyFont="0" applyFill="0" applyBorder="0" applyAlignment="0" applyProtection="0"/>
    <xf numFmtId="193" fontId="71" fillId="0" borderId="0" applyFont="0" applyFill="0" applyBorder="0" applyAlignment="0" applyProtection="0"/>
    <xf numFmtId="340" fontId="71" fillId="0" borderId="0" applyFont="0" applyFill="0" applyBorder="0" applyAlignment="0" applyProtection="0"/>
    <xf numFmtId="340" fontId="71" fillId="0" borderId="0" applyFont="0" applyFill="0" applyBorder="0" applyAlignment="0" applyProtection="0"/>
    <xf numFmtId="193" fontId="71" fillId="0" borderId="0" applyFont="0" applyFill="0" applyBorder="0" applyAlignment="0" applyProtection="0"/>
    <xf numFmtId="340" fontId="71" fillId="0" borderId="0" applyFont="0" applyFill="0" applyBorder="0" applyAlignment="0" applyProtection="0"/>
    <xf numFmtId="193" fontId="71" fillId="0" borderId="0" applyFont="0" applyFill="0" applyBorder="0" applyAlignment="0" applyProtection="0"/>
    <xf numFmtId="340" fontId="71" fillId="0" borderId="0" applyFont="0" applyFill="0" applyBorder="0" applyAlignment="0" applyProtection="0"/>
    <xf numFmtId="193" fontId="71" fillId="0" borderId="0" applyFont="0" applyFill="0" applyBorder="0" applyAlignment="0" applyProtection="0"/>
    <xf numFmtId="340" fontId="71" fillId="0" borderId="0" applyFont="0" applyFill="0" applyBorder="0" applyAlignment="0" applyProtection="0"/>
    <xf numFmtId="340" fontId="71" fillId="0" borderId="0" applyFont="0" applyFill="0" applyBorder="0" applyAlignment="0" applyProtection="0"/>
    <xf numFmtId="193" fontId="71" fillId="0" borderId="0" applyFont="0" applyFill="0" applyBorder="0" applyAlignment="0" applyProtection="0"/>
    <xf numFmtId="340" fontId="71" fillId="0" borderId="0" applyFont="0" applyFill="0" applyBorder="0" applyAlignment="0" applyProtection="0"/>
    <xf numFmtId="336" fontId="14" fillId="0" borderId="0" applyFont="0" applyFill="0" applyBorder="0" applyAlignment="0" applyProtection="0"/>
    <xf numFmtId="336" fontId="211" fillId="0" borderId="0" applyFont="0" applyFill="0" applyBorder="0" applyAlignment="0" applyProtection="0"/>
    <xf numFmtId="336" fontId="211" fillId="0" borderId="0" applyFont="0" applyFill="0" applyBorder="0" applyAlignment="0" applyProtection="0"/>
    <xf numFmtId="336" fontId="211" fillId="0" borderId="0" applyFont="0" applyFill="0" applyBorder="0" applyAlignment="0" applyProtection="0"/>
    <xf numFmtId="337" fontId="14" fillId="0" borderId="0" applyFont="0" applyFill="0" applyBorder="0" applyAlignment="0" applyProtection="0"/>
    <xf numFmtId="193" fontId="71" fillId="0" borderId="0" applyFont="0" applyFill="0" applyBorder="0" applyAlignment="0" applyProtection="0"/>
    <xf numFmtId="336" fontId="14" fillId="0" borderId="0" applyFont="0" applyFill="0" applyBorder="0" applyAlignment="0" applyProtection="0"/>
    <xf numFmtId="336" fontId="211" fillId="0" borderId="0" applyFont="0" applyFill="0" applyBorder="0" applyAlignment="0" applyProtection="0"/>
    <xf numFmtId="193" fontId="14" fillId="0" borderId="0" applyFont="0" applyFill="0" applyBorder="0" applyAlignment="0" applyProtection="0"/>
    <xf numFmtId="260" fontId="16" fillId="0" borderId="0" applyFont="0" applyFill="0" applyBorder="0" applyAlignment="0" applyProtection="0"/>
    <xf numFmtId="341" fontId="14" fillId="0" borderId="0" applyFont="0" applyFill="0" applyBorder="0" applyAlignment="0" applyProtection="0"/>
    <xf numFmtId="332" fontId="14" fillId="0" borderId="0" applyFont="0" applyFill="0" applyBorder="0" applyAlignment="0" applyProtection="0"/>
    <xf numFmtId="342" fontId="211" fillId="0" borderId="0" applyFont="0" applyFill="0" applyBorder="0" applyAlignment="0" applyProtection="0"/>
    <xf numFmtId="332" fontId="211" fillId="0" borderId="0" applyFont="0" applyFill="0" applyBorder="0" applyAlignment="0" applyProtection="0"/>
    <xf numFmtId="343" fontId="2" fillId="0" borderId="0" applyFont="0" applyFill="0" applyBorder="0" applyAlignment="0" applyProtection="0"/>
    <xf numFmtId="344" fontId="14"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29" fontId="212" fillId="0" borderId="0" applyFont="0" applyFill="0" applyBorder="0" applyAlignment="0" applyProtection="0"/>
    <xf numFmtId="329" fontId="211" fillId="0" borderId="0" applyFont="0" applyFill="0" applyBorder="0" applyAlignment="0" applyProtection="0"/>
    <xf numFmtId="329" fontId="212" fillId="0" borderId="0" applyFont="0" applyFill="0" applyBorder="0" applyAlignment="0" applyProtection="0"/>
    <xf numFmtId="239"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44" fontId="14" fillId="0" borderId="0" applyFont="0" applyFill="0" applyBorder="0" applyAlignment="0" applyProtection="0"/>
    <xf numFmtId="239" fontId="16"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44" fontId="14" fillId="0" borderId="0" applyFont="0" applyFill="0" applyBorder="0" applyAlignment="0" applyProtection="0"/>
    <xf numFmtId="345" fontId="14" fillId="0" borderId="0" applyFont="0" applyFill="0" applyBorder="0" applyAlignment="0" applyProtection="0"/>
    <xf numFmtId="346" fontId="14" fillId="0" borderId="0" applyFont="0" applyFill="0" applyBorder="0" applyAlignment="0" applyProtection="0"/>
    <xf numFmtId="332" fontId="14" fillId="0" borderId="0" applyFont="0" applyFill="0" applyBorder="0" applyAlignment="0" applyProtection="0"/>
    <xf numFmtId="239" fontId="16" fillId="0" borderId="0" applyFont="0" applyFill="0" applyBorder="0" applyAlignment="0" applyProtection="0"/>
    <xf numFmtId="344" fontId="14" fillId="0" borderId="0" applyFont="0" applyFill="0" applyBorder="0" applyAlignment="0" applyProtection="0"/>
    <xf numFmtId="344" fontId="14" fillId="0" borderId="0" applyFont="0" applyFill="0" applyBorder="0" applyAlignment="0" applyProtection="0"/>
    <xf numFmtId="184" fontId="65" fillId="0" borderId="0" applyFont="0" applyFill="0" applyBorder="0" applyAlignment="0" applyProtection="0"/>
    <xf numFmtId="254" fontId="5"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239" fontId="16" fillId="0" borderId="0" applyFont="0" applyFill="0" applyBorder="0" applyAlignment="0" applyProtection="0"/>
    <xf numFmtId="239" fontId="16" fillId="0" borderId="0" applyFont="0" applyFill="0" applyBorder="0" applyAlignment="0" applyProtection="0"/>
    <xf numFmtId="332" fontId="211" fillId="0" borderId="0" applyFont="0" applyFill="0" applyBorder="0" applyAlignment="0" applyProtection="0"/>
    <xf numFmtId="332" fontId="211" fillId="0" borderId="0" applyFont="0" applyFill="0" applyBorder="0" applyAlignment="0" applyProtection="0"/>
    <xf numFmtId="329" fontId="211" fillId="0" borderId="0" applyFont="0" applyFill="0" applyBorder="0" applyAlignment="0" applyProtection="0"/>
    <xf numFmtId="224" fontId="14" fillId="0" borderId="0" applyFont="0" applyFill="0" applyBorder="0" applyAlignment="0" applyProtection="0"/>
    <xf numFmtId="343" fontId="2" fillId="0" borderId="0" applyFont="0" applyFill="0" applyBorder="0" applyAlignment="0" applyProtection="0"/>
    <xf numFmtId="239" fontId="16" fillId="0" borderId="0" applyFont="0" applyFill="0" applyBorder="0" applyAlignment="0" applyProtection="0"/>
    <xf numFmtId="239" fontId="16" fillId="0" borderId="0" applyFont="0" applyFill="0" applyBorder="0" applyAlignment="0" applyProtection="0"/>
    <xf numFmtId="239" fontId="16" fillId="0" borderId="0" applyFont="0" applyFill="0" applyBorder="0" applyAlignment="0" applyProtection="0"/>
    <xf numFmtId="333" fontId="16" fillId="0" borderId="0" applyFont="0" applyFill="0" applyBorder="0" applyAlignment="0" applyProtection="0"/>
    <xf numFmtId="239" fontId="16" fillId="0" borderId="0" applyFont="0" applyFill="0" applyBorder="0" applyAlignment="0" applyProtection="0"/>
    <xf numFmtId="347" fontId="16" fillId="0" borderId="0" applyFont="0" applyFill="0" applyBorder="0" applyAlignment="0" applyProtection="0"/>
    <xf numFmtId="329" fontId="211" fillId="0" borderId="0" applyFont="0" applyFill="0" applyBorder="0" applyAlignment="0" applyProtection="0"/>
    <xf numFmtId="239" fontId="16" fillId="0" borderId="0" applyFont="0" applyFill="0" applyBorder="0" applyAlignment="0" applyProtection="0"/>
    <xf numFmtId="333" fontId="16" fillId="0" borderId="0" applyFont="0" applyFill="0" applyBorder="0" applyAlignment="0" applyProtection="0"/>
    <xf numFmtId="333" fontId="16" fillId="0" borderId="0" applyFont="0" applyFill="0" applyBorder="0" applyAlignment="0" applyProtection="0"/>
    <xf numFmtId="332" fontId="211" fillId="0" borderId="0" applyFont="0" applyFill="0" applyBorder="0" applyAlignment="0" applyProtection="0"/>
    <xf numFmtId="0" fontId="2" fillId="0" borderId="0" applyFont="0" applyFill="0" applyBorder="0" applyAlignment="0" applyProtection="0"/>
    <xf numFmtId="184" fontId="65" fillId="0" borderId="0" applyFont="0" applyFill="0" applyBorder="0" applyAlignment="0" applyProtection="0"/>
    <xf numFmtId="332" fontId="14" fillId="0" borderId="0" applyFont="0" applyFill="0" applyBorder="0" applyAlignment="0" applyProtection="0"/>
    <xf numFmtId="348" fontId="24" fillId="0" borderId="0" applyFont="0" applyFill="0" applyBorder="0" applyAlignment="0" applyProtection="0"/>
    <xf numFmtId="332" fontId="211" fillId="0" borderId="0" applyFont="0" applyFill="0" applyBorder="0" applyAlignment="0" applyProtection="0"/>
    <xf numFmtId="344" fontId="14" fillId="0" borderId="0" applyFont="0" applyFill="0" applyBorder="0" applyAlignment="0" applyProtection="0"/>
    <xf numFmtId="332" fontId="14" fillId="0" borderId="0" applyFont="0" applyFill="0" applyBorder="0" applyAlignment="0" applyProtection="0"/>
    <xf numFmtId="332" fontId="14" fillId="0" borderId="0" applyFont="0" applyFill="0" applyBorder="0" applyAlignment="0" applyProtection="0"/>
    <xf numFmtId="329" fontId="212" fillId="0" borderId="0" applyFont="0" applyFill="0" applyBorder="0" applyAlignment="0" applyProtection="0"/>
    <xf numFmtId="329" fontId="211" fillId="0" borderId="0" applyFont="0" applyFill="0" applyBorder="0" applyAlignment="0" applyProtection="0"/>
    <xf numFmtId="329" fontId="211" fillId="0" borderId="0" applyFont="0" applyFill="0" applyBorder="0" applyAlignment="0" applyProtection="0"/>
    <xf numFmtId="333" fontId="16" fillId="0" borderId="0" applyFont="0" applyFill="0" applyBorder="0" applyAlignment="0" applyProtection="0"/>
    <xf numFmtId="331" fontId="2" fillId="0" borderId="0" applyFont="0" applyFill="0" applyBorder="0" applyAlignment="0" applyProtection="0"/>
    <xf numFmtId="239" fontId="16" fillId="0" borderId="0" applyFont="0" applyFill="0" applyBorder="0" applyAlignment="0" applyProtection="0"/>
    <xf numFmtId="0" fontId="213" fillId="0" borderId="0">
      <alignment vertical="center"/>
    </xf>
    <xf numFmtId="0" fontId="214" fillId="0" borderId="0">
      <alignment horizontal="center" vertical="center"/>
    </xf>
    <xf numFmtId="49" fontId="75" fillId="0" borderId="19" applyNumberFormat="0" applyAlignment="0"/>
    <xf numFmtId="49" fontId="75" fillId="0" borderId="19" applyNumberFormat="0" applyAlignment="0"/>
    <xf numFmtId="349" fontId="215" fillId="0" borderId="102">
      <alignment vertical="center"/>
    </xf>
    <xf numFmtId="349" fontId="215" fillId="0" borderId="102">
      <alignment vertical="center"/>
    </xf>
    <xf numFmtId="0" fontId="14"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92" fillId="0" borderId="0" applyNumberFormat="0" applyFont="0" applyFill="0" applyBorder="0" applyProtection="0">
      <alignment vertical="center"/>
    </xf>
    <xf numFmtId="0" fontId="79" fillId="0" borderId="0"/>
    <xf numFmtId="349" fontId="20" fillId="0" borderId="12">
      <alignment vertical="center"/>
    </xf>
    <xf numFmtId="0" fontId="82" fillId="0" borderId="0" applyNumberFormat="0" applyBorder="0" applyAlignment="0">
      <alignment horizontal="centerContinuous"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216"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0" fontId="140" fillId="14" borderId="68" applyNumberFormat="0" applyAlignment="0" applyProtection="0">
      <alignment vertical="center"/>
    </xf>
    <xf numFmtId="4" fontId="70" fillId="0" borderId="0">
      <protection locked="0"/>
    </xf>
    <xf numFmtId="0" fontId="174" fillId="0" borderId="0"/>
    <xf numFmtId="4" fontId="171" fillId="0" borderId="0" applyFont="0" applyFill="0" applyBorder="0" applyAlignment="0" applyProtection="0"/>
    <xf numFmtId="4" fontId="171" fillId="0" borderId="0" applyFont="0" applyFill="0" applyBorder="0" applyAlignment="0" applyProtection="0"/>
    <xf numFmtId="4" fontId="171" fillId="0" borderId="0" applyFont="0" applyFill="0" applyBorder="0" applyAlignment="0" applyProtection="0"/>
    <xf numFmtId="4" fontId="171" fillId="0" borderId="0" applyFont="0" applyFill="0" applyBorder="0" applyAlignment="0" applyProtection="0"/>
    <xf numFmtId="4" fontId="171" fillId="0" borderId="0" applyFont="0" applyFill="0" applyBorder="0" applyAlignment="0" applyProtection="0"/>
    <xf numFmtId="4" fontId="70" fillId="0" borderId="0">
      <protection locked="0"/>
    </xf>
    <xf numFmtId="179" fontId="171" fillId="0" borderId="0" applyFont="0" applyFill="0" applyBorder="0" applyAlignment="0" applyProtection="0"/>
    <xf numFmtId="350" fontId="16" fillId="0" borderId="0">
      <protection locked="0"/>
    </xf>
    <xf numFmtId="350" fontId="16" fillId="0" borderId="0">
      <protection locked="0"/>
    </xf>
    <xf numFmtId="350" fontId="16" fillId="0" borderId="0">
      <protection locked="0"/>
    </xf>
    <xf numFmtId="350" fontId="16" fillId="0" borderId="0">
      <protection locked="0"/>
    </xf>
    <xf numFmtId="350" fontId="16" fillId="0" borderId="0">
      <protection locked="0"/>
    </xf>
    <xf numFmtId="350" fontId="16" fillId="0" borderId="0">
      <protection locked="0"/>
    </xf>
    <xf numFmtId="350" fontId="16" fillId="0" borderId="0">
      <protection locked="0"/>
    </xf>
    <xf numFmtId="350" fontId="16" fillId="0" borderId="0">
      <protection locked="0"/>
    </xf>
    <xf numFmtId="350" fontId="16" fillId="0" borderId="0">
      <protection locked="0"/>
    </xf>
    <xf numFmtId="350" fontId="16" fillId="0" borderId="0">
      <protection locked="0"/>
    </xf>
    <xf numFmtId="3" fontId="171" fillId="0" borderId="0" applyFont="0" applyFill="0" applyBorder="0" applyAlignment="0" applyProtection="0"/>
    <xf numFmtId="350" fontId="16" fillId="0" borderId="0">
      <protection locked="0"/>
    </xf>
    <xf numFmtId="350" fontId="16" fillId="0" borderId="0">
      <protection locked="0"/>
    </xf>
    <xf numFmtId="350" fontId="16" fillId="0" borderId="0">
      <protection locked="0"/>
    </xf>
    <xf numFmtId="3" fontId="171" fillId="0" borderId="0" applyFont="0" applyFill="0" applyBorder="0" applyAlignment="0" applyProtection="0"/>
    <xf numFmtId="3" fontId="171" fillId="0" borderId="0" applyFont="0" applyFill="0" applyBorder="0" applyAlignment="0" applyProtection="0"/>
    <xf numFmtId="3" fontId="171" fillId="0" borderId="0" applyFont="0" applyFill="0" applyBorder="0" applyAlignment="0" applyProtection="0"/>
    <xf numFmtId="3" fontId="171" fillId="0" borderId="0" applyFont="0" applyFill="0" applyBorder="0" applyAlignment="0" applyProtection="0"/>
    <xf numFmtId="350" fontId="16" fillId="0" borderId="0">
      <protection locked="0"/>
    </xf>
    <xf numFmtId="350" fontId="16" fillId="0" borderId="0">
      <protection locked="0"/>
    </xf>
    <xf numFmtId="350" fontId="16" fillId="0" borderId="0">
      <protection locked="0"/>
    </xf>
    <xf numFmtId="0" fontId="215" fillId="0" borderId="97">
      <alignment vertical="center"/>
    </xf>
    <xf numFmtId="0" fontId="215" fillId="0" borderId="97">
      <alignment vertical="center"/>
    </xf>
    <xf numFmtId="0" fontId="217" fillId="0" borderId="12" applyFill="0" applyBorder="0" applyProtection="0">
      <alignment horizontal="left" vertical="center"/>
    </xf>
    <xf numFmtId="0" fontId="53" fillId="0" borderId="0" applyNumberFormat="0" applyFont="0" applyBorder="0" applyAlignment="0"/>
    <xf numFmtId="1" fontId="53" fillId="0" borderId="0" applyBorder="0">
      <alignment vertical="center"/>
    </xf>
    <xf numFmtId="0" fontId="30" fillId="0" borderId="0" applyNumberFormat="0" applyFont="0" applyBorder="0">
      <alignment vertical="center" shrinkToFit="1"/>
    </xf>
    <xf numFmtId="351" fontId="103" fillId="0" borderId="0" applyFill="0" applyBorder="0">
      <alignment horizontal="centerContinuous"/>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8" fillId="0" borderId="103" applyNumberFormat="0" applyFill="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0" fillId="0" borderId="104"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105" applyNumberFormat="0" applyFill="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21"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219" fillId="0" borderId="0" applyNumberFormat="0" applyFill="0" applyBorder="0" applyAlignment="0" applyProtection="0">
      <alignment vertical="center"/>
    </xf>
    <xf numFmtId="0" fontId="16" fillId="0" borderId="9">
      <alignment horizontal="distributed" vertical="center"/>
    </xf>
    <xf numFmtId="0" fontId="16" fillId="0" borderId="9">
      <alignment horizontal="distributed" vertical="center"/>
    </xf>
    <xf numFmtId="0" fontId="16" fillId="0" borderId="17">
      <alignment horizontal="distributed" vertical="top"/>
    </xf>
    <xf numFmtId="0" fontId="16" fillId="0" borderId="23">
      <alignment horizontal="distributed"/>
    </xf>
    <xf numFmtId="0" fontId="16" fillId="0" borderId="23">
      <alignment horizontal="distributed"/>
    </xf>
    <xf numFmtId="0" fontId="16" fillId="0" borderId="0"/>
    <xf numFmtId="349" fontId="222" fillId="0" borderId="12">
      <alignment vertical="center"/>
    </xf>
    <xf numFmtId="349" fontId="223" fillId="0" borderId="12">
      <alignment vertical="center"/>
    </xf>
    <xf numFmtId="349" fontId="223" fillId="0" borderId="12">
      <alignment vertical="center"/>
    </xf>
    <xf numFmtId="349" fontId="223" fillId="0" borderId="12">
      <alignment vertical="center"/>
    </xf>
    <xf numFmtId="0" fontId="224" fillId="0" borderId="0">
      <alignment vertical="center"/>
    </xf>
    <xf numFmtId="0" fontId="225" fillId="0" borderId="0"/>
    <xf numFmtId="349" fontId="226" fillId="0" borderId="12">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2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0" fontId="127" fillId="18" borderId="0" applyNumberFormat="0" applyBorder="0" applyAlignment="0" applyProtection="0">
      <alignment vertical="center"/>
    </xf>
    <xf numFmtId="352" fontId="18" fillId="0" borderId="0" applyFill="0" applyBorder="0">
      <alignment horizontal="centerContinuous"/>
    </xf>
    <xf numFmtId="353" fontId="18" fillId="0" borderId="0" applyFill="0" applyBorder="0">
      <alignment horizontal="centerContinuous"/>
    </xf>
    <xf numFmtId="0" fontId="24" fillId="0" borderId="0"/>
    <xf numFmtId="349" fontId="228" fillId="0" borderId="12">
      <alignment vertical="center"/>
    </xf>
    <xf numFmtId="349" fontId="2" fillId="0" borderId="12">
      <alignment vertical="center"/>
      <protection locked="0"/>
    </xf>
    <xf numFmtId="176" fontId="229" fillId="0" borderId="0">
      <alignment vertical="center"/>
    </xf>
    <xf numFmtId="0" fontId="230" fillId="0" borderId="0">
      <alignment vertical="center"/>
      <protection locked="0"/>
    </xf>
    <xf numFmtId="0" fontId="231" fillId="0" borderId="12">
      <alignment horizontal="distributed" vertical="center"/>
    </xf>
    <xf numFmtId="0" fontId="16" fillId="0" borderId="0"/>
    <xf numFmtId="41" fontId="79" fillId="0" borderId="0" applyFont="0" applyFill="0" applyBorder="0" applyAlignment="0" applyProtection="0"/>
    <xf numFmtId="43" fontId="79" fillId="0" borderId="0" applyFont="0" applyFill="0" applyBorder="0" applyAlignment="0" applyProtection="0"/>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232"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0" fontId="146" fillId="40" borderId="86" applyNumberFormat="0" applyAlignment="0" applyProtection="0">
      <alignment vertical="center"/>
    </xf>
    <xf numFmtId="354" fontId="166" fillId="0" borderId="0" applyFont="0" applyFill="0" applyBorder="0" applyAlignment="0" applyProtection="0"/>
    <xf numFmtId="195" fontId="2" fillId="0" borderId="0">
      <protection locked="0"/>
    </xf>
    <xf numFmtId="195" fontId="2" fillId="0" borderId="0">
      <protection locked="0"/>
    </xf>
    <xf numFmtId="195" fontId="2" fillId="0" borderId="0">
      <protection locked="0"/>
    </xf>
    <xf numFmtId="195" fontId="2" fillId="0" borderId="0">
      <protection locked="0"/>
    </xf>
    <xf numFmtId="192" fontId="16" fillId="0" borderId="0">
      <protection locked="0"/>
    </xf>
    <xf numFmtId="208" fontId="67" fillId="0" borderId="0">
      <protection locked="0"/>
    </xf>
    <xf numFmtId="195" fontId="2" fillId="0" borderId="0">
      <protection locked="0"/>
    </xf>
    <xf numFmtId="195" fontId="2" fillId="0" borderId="0">
      <protection locked="0"/>
    </xf>
    <xf numFmtId="192" fontId="16" fillId="0" borderId="0">
      <protection locked="0"/>
    </xf>
    <xf numFmtId="0" fontId="2" fillId="0" borderId="0">
      <protection locked="0"/>
    </xf>
    <xf numFmtId="0"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195" fontId="2" fillId="0" borderId="0">
      <protection locked="0"/>
    </xf>
    <xf numFmtId="208" fontId="67"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0" fontId="2" fillId="0" borderId="0">
      <protection locked="0"/>
    </xf>
    <xf numFmtId="0"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84" fontId="233" fillId="0" borderId="0">
      <protection locked="0"/>
    </xf>
    <xf numFmtId="184" fontId="233" fillId="0" borderId="0">
      <protection locked="0"/>
    </xf>
    <xf numFmtId="185" fontId="233" fillId="0" borderId="0">
      <protection locked="0"/>
    </xf>
    <xf numFmtId="185" fontId="233" fillId="0" borderId="0">
      <protection locked="0"/>
    </xf>
    <xf numFmtId="184" fontId="233" fillId="0" borderId="0">
      <protection locked="0"/>
    </xf>
    <xf numFmtId="184" fontId="233"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protection locked="0"/>
    </xf>
    <xf numFmtId="0"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40" fontId="16" fillId="0" borderId="0">
      <protection locked="0"/>
    </xf>
    <xf numFmtId="195" fontId="2"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208" fontId="67" fillId="0" borderId="0">
      <protection locked="0"/>
    </xf>
    <xf numFmtId="208" fontId="67" fillId="0" borderId="0">
      <protection locked="0"/>
    </xf>
    <xf numFmtId="195" fontId="2" fillId="0" borderId="0">
      <protection locked="0"/>
    </xf>
    <xf numFmtId="208" fontId="67" fillId="0" borderId="0">
      <protection locked="0"/>
    </xf>
    <xf numFmtId="208" fontId="67" fillId="0" borderId="0">
      <protection locked="0"/>
    </xf>
    <xf numFmtId="0" fontId="2" fillId="0" borderId="0">
      <protection locked="0"/>
    </xf>
    <xf numFmtId="0" fontId="2" fillId="0" borderId="0">
      <protection locked="0"/>
    </xf>
    <xf numFmtId="192" fontId="16" fillId="0" borderId="0">
      <protection locked="0"/>
    </xf>
    <xf numFmtId="192" fontId="16"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16" fillId="0" borderId="0" applyFont="0" applyFill="0" applyBorder="0" applyAlignment="0" applyProtection="0"/>
    <xf numFmtId="323" fontId="29" fillId="0" borderId="0" applyFont="0" applyFill="0" applyBorder="0" applyAlignment="0" applyProtection="0">
      <alignment horizontal="centerContinuous" vertical="center"/>
    </xf>
    <xf numFmtId="195" fontId="2" fillId="0" borderId="0">
      <protection locked="0"/>
    </xf>
    <xf numFmtId="195" fontId="5" fillId="0" borderId="0" applyFont="0" applyFill="0" applyBorder="0" applyProtection="0">
      <alignment vertical="center"/>
    </xf>
    <xf numFmtId="38" fontId="71" fillId="0" borderId="0" applyFont="0" applyFill="0" applyBorder="0" applyProtection="0">
      <alignment vertical="center"/>
    </xf>
    <xf numFmtId="192" fontId="16" fillId="0" borderId="0">
      <protection locked="0"/>
    </xf>
    <xf numFmtId="183" fontId="16" fillId="0" borderId="18">
      <alignment horizontal="center" vertical="center"/>
    </xf>
    <xf numFmtId="183" fontId="16" fillId="0" borderId="18">
      <alignment horizontal="center" vertical="center"/>
    </xf>
    <xf numFmtId="41" fontId="2" fillId="0" borderId="0" applyFont="0" applyFill="0" applyBorder="0" applyAlignment="0" applyProtection="0"/>
    <xf numFmtId="183" fontId="16" fillId="0" borderId="0" applyNumberFormat="0" applyFont="0" applyFill="0" applyBorder="0" applyProtection="0">
      <alignment vertical="center"/>
    </xf>
    <xf numFmtId="183" fontId="29" fillId="0" borderId="35">
      <alignment vertical="center"/>
    </xf>
    <xf numFmtId="355" fontId="5" fillId="0" borderId="9"/>
    <xf numFmtId="0" fontId="5" fillId="0" borderId="9"/>
    <xf numFmtId="274" fontId="2"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356" fontId="198" fillId="9" borderId="0" applyFill="0" applyBorder="0" applyProtection="0">
      <alignment horizontal="right"/>
    </xf>
    <xf numFmtId="183" fontId="234" fillId="0" borderId="0"/>
    <xf numFmtId="38" fontId="71" fillId="0" borderId="0" applyFont="0" applyFill="0" applyBorder="0" applyAlignment="0" applyProtection="0">
      <alignment vertical="center"/>
    </xf>
    <xf numFmtId="357" fontId="71" fillId="0" borderId="0" applyFont="0" applyFill="0" applyBorder="0" applyAlignment="0" applyProtection="0">
      <alignment vertical="center"/>
    </xf>
    <xf numFmtId="358" fontId="71" fillId="0" borderId="0" applyFont="0" applyFill="0" applyBorder="0" applyAlignment="0" applyProtection="0">
      <alignment vertical="center"/>
    </xf>
    <xf numFmtId="320" fontId="175" fillId="0" borderId="0" applyFont="0" applyFill="0" applyBorder="0" applyAlignment="0" applyProtection="0"/>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323" fontId="29" fillId="0" borderId="0" applyFont="0" applyFill="0" applyBorder="0" applyAlignment="0" applyProtection="0">
      <alignment horizontal="centerContinuous" vertical="center"/>
    </xf>
    <xf numFmtId="40" fontId="16" fillId="0" borderId="22"/>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0"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359" fontId="29" fillId="0" borderId="0" applyFont="0" applyFill="0" applyBorder="0" applyAlignment="0" applyProtection="0">
      <alignment textRotation="255"/>
    </xf>
    <xf numFmtId="194" fontId="175" fillId="0" borderId="9">
      <alignment vertical="center"/>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0"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361" fontId="29" fillId="0" borderId="0" applyFont="0" applyFill="0" applyBorder="0" applyAlignment="0" applyProtection="0">
      <alignment textRotation="255"/>
    </xf>
    <xf numFmtId="0" fontId="16" fillId="0" borderId="0" applyFont="0" applyFill="0" applyBorder="0" applyAlignment="0" applyProtection="0"/>
    <xf numFmtId="0" fontId="82" fillId="0" borderId="0">
      <alignment horizontal="center" vertical="center"/>
    </xf>
    <xf numFmtId="0" fontId="235" fillId="0" borderId="0">
      <alignment horizontal="center" vertical="center"/>
    </xf>
    <xf numFmtId="185" fontId="12" fillId="0" borderId="9" applyNumberFormat="0" applyFont="0" applyFill="0" applyAlignment="0" applyProtection="0">
      <alignment horizontal="left" vertical="center"/>
    </xf>
    <xf numFmtId="2" fontId="236" fillId="0" borderId="12" applyNumberFormat="0" applyFont="0" applyFill="0" applyAlignment="0" applyProtection="0">
      <alignment vertical="center"/>
    </xf>
    <xf numFmtId="0" fontId="29" fillId="0" borderId="9" applyNumberFormat="0" applyFont="0" applyFill="0" applyAlignment="0" applyProtection="0"/>
    <xf numFmtId="195" fontId="2" fillId="0" borderId="0">
      <protection locked="0"/>
    </xf>
    <xf numFmtId="195" fontId="2" fillId="0" borderId="0">
      <protection locked="0"/>
    </xf>
    <xf numFmtId="195" fontId="2" fillId="0" borderId="0">
      <protection locked="0"/>
    </xf>
    <xf numFmtId="195" fontId="2" fillId="0" borderId="0">
      <protection locked="0"/>
    </xf>
    <xf numFmtId="192" fontId="16" fillId="0" borderId="0">
      <protection locked="0"/>
    </xf>
    <xf numFmtId="208" fontId="67" fillId="0" borderId="0">
      <protection locked="0"/>
    </xf>
    <xf numFmtId="195" fontId="2" fillId="0" borderId="0">
      <protection locked="0"/>
    </xf>
    <xf numFmtId="195" fontId="2" fillId="0" borderId="0">
      <protection locked="0"/>
    </xf>
    <xf numFmtId="192" fontId="16" fillId="0" borderId="0">
      <protection locked="0"/>
    </xf>
    <xf numFmtId="0" fontId="2" fillId="0" borderId="0">
      <protection locked="0"/>
    </xf>
    <xf numFmtId="0"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195" fontId="2" fillId="0" borderId="0">
      <protection locked="0"/>
    </xf>
    <xf numFmtId="208" fontId="67"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0" fontId="2" fillId="0" borderId="0">
      <protection locked="0"/>
    </xf>
    <xf numFmtId="0"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84" fontId="233" fillId="0" borderId="0">
      <protection locked="0"/>
    </xf>
    <xf numFmtId="184" fontId="233" fillId="0" borderId="0">
      <protection locked="0"/>
    </xf>
    <xf numFmtId="185" fontId="233" fillId="0" borderId="0">
      <protection locked="0"/>
    </xf>
    <xf numFmtId="185" fontId="233" fillId="0" borderId="0">
      <protection locked="0"/>
    </xf>
    <xf numFmtId="184" fontId="233" fillId="0" borderId="0">
      <protection locked="0"/>
    </xf>
    <xf numFmtId="184" fontId="233"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protection locked="0"/>
    </xf>
    <xf numFmtId="0"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40" fontId="16" fillId="0" borderId="0">
      <protection locked="0"/>
    </xf>
    <xf numFmtId="195" fontId="2"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208" fontId="67" fillId="0" borderId="0">
      <protection locked="0"/>
    </xf>
    <xf numFmtId="208" fontId="67" fillId="0" borderId="0">
      <protection locked="0"/>
    </xf>
    <xf numFmtId="195" fontId="2" fillId="0" borderId="0">
      <protection locked="0"/>
    </xf>
    <xf numFmtId="208" fontId="67" fillId="0" borderId="0">
      <protection locked="0"/>
    </xf>
    <xf numFmtId="208" fontId="67" fillId="0" borderId="0">
      <protection locked="0"/>
    </xf>
    <xf numFmtId="0" fontId="2" fillId="0" borderId="0">
      <protection locked="0"/>
    </xf>
    <xf numFmtId="0" fontId="2" fillId="0" borderId="0">
      <protection locked="0"/>
    </xf>
    <xf numFmtId="192" fontId="16" fillId="0" borderId="0">
      <protection locked="0"/>
    </xf>
    <xf numFmtId="192" fontId="16"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91" fontId="237" fillId="0" borderId="0" applyFont="0" applyFill="0" applyBorder="0" applyAlignment="0" applyProtection="0"/>
    <xf numFmtId="42" fontId="16" fillId="0" borderId="0" applyFont="0" applyFill="0" applyBorder="0" applyAlignment="0" applyProtection="0"/>
    <xf numFmtId="42" fontId="2" fillId="0" borderId="0" applyFont="0" applyFill="0" applyBorder="0" applyAlignment="0" applyProtection="0">
      <alignment vertical="center"/>
    </xf>
    <xf numFmtId="236" fontId="16" fillId="0" borderId="0" applyFont="0" applyFill="0" applyBorder="0" applyAlignment="0" applyProtection="0"/>
    <xf numFmtId="236" fontId="16" fillId="0" borderId="0" applyFont="0" applyFill="0" applyBorder="0" applyAlignment="0" applyProtection="0"/>
    <xf numFmtId="236" fontId="16" fillId="0" borderId="0" applyFont="0" applyFill="0" applyBorder="0" applyAlignment="0" applyProtection="0"/>
    <xf numFmtId="236" fontId="16" fillId="0" borderId="0" applyFont="0" applyFill="0" applyBorder="0" applyAlignment="0" applyProtection="0"/>
    <xf numFmtId="42" fontId="2" fillId="0" borderId="0" applyFont="0" applyFill="0" applyBorder="0" applyAlignment="0" applyProtection="0">
      <alignment vertical="center"/>
    </xf>
    <xf numFmtId="0" fontId="16" fillId="0" borderId="0" applyFont="0" applyFill="0" applyBorder="0" applyAlignment="0" applyProtection="0"/>
    <xf numFmtId="274" fontId="237" fillId="0" borderId="0" applyFont="0" applyFill="0" applyBorder="0" applyAlignment="0" applyProtection="0"/>
    <xf numFmtId="362" fontId="16" fillId="0" borderId="0">
      <protection locked="0"/>
    </xf>
    <xf numFmtId="10" fontId="171" fillId="0" borderId="0" applyFont="0" applyFill="0" applyBorder="0" applyAlignment="0" applyProtection="0"/>
    <xf numFmtId="10" fontId="171" fillId="0" borderId="0" applyFont="0" applyFill="0" applyBorder="0" applyAlignment="0" applyProtection="0"/>
    <xf numFmtId="10" fontId="171" fillId="0" borderId="0" applyFont="0" applyFill="0" applyBorder="0" applyAlignment="0" applyProtection="0"/>
    <xf numFmtId="10" fontId="171" fillId="0" borderId="0" applyFont="0" applyFill="0" applyBorder="0" applyAlignment="0" applyProtection="0"/>
    <xf numFmtId="10" fontId="171" fillId="0" borderId="0" applyFont="0" applyFill="0" applyBorder="0" applyAlignment="0" applyProtection="0"/>
    <xf numFmtId="195" fontId="2" fillId="0" borderId="0">
      <protection locked="0"/>
    </xf>
    <xf numFmtId="0" fontId="14" fillId="0" borderId="12">
      <alignment horizontal="center" vertical="center"/>
    </xf>
    <xf numFmtId="0" fontId="14" fillId="0" borderId="12">
      <alignment horizontal="left" vertical="center"/>
    </xf>
    <xf numFmtId="0" fontId="14" fillId="0" borderId="12">
      <alignment vertical="center" textRotation="255"/>
    </xf>
    <xf numFmtId="195" fontId="2" fillId="0" borderId="0">
      <protection locked="0"/>
    </xf>
    <xf numFmtId="195" fontId="2" fillId="0" borderId="0">
      <protection locked="0"/>
    </xf>
    <xf numFmtId="195" fontId="2" fillId="0" borderId="0">
      <protection locked="0"/>
    </xf>
    <xf numFmtId="192" fontId="16" fillId="0" borderId="0">
      <protection locked="0"/>
    </xf>
    <xf numFmtId="208" fontId="67" fillId="0" borderId="0">
      <protection locked="0"/>
    </xf>
    <xf numFmtId="195" fontId="2" fillId="0" borderId="0">
      <protection locked="0"/>
    </xf>
    <xf numFmtId="192" fontId="16" fillId="0" borderId="0">
      <protection locked="0"/>
    </xf>
    <xf numFmtId="0" fontId="2" fillId="0" borderId="0">
      <protection locked="0"/>
    </xf>
    <xf numFmtId="0"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33" fontId="2" fillId="0" borderId="0">
      <protection locked="0"/>
    </xf>
    <xf numFmtId="233" fontId="2" fillId="0" borderId="0">
      <protection locked="0"/>
    </xf>
    <xf numFmtId="0" fontId="2" fillId="0" borderId="0"/>
    <xf numFmtId="195"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195"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0" fontId="2" fillId="0" borderId="0"/>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0" fontId="2" fillId="0" borderId="0">
      <protection locked="0"/>
    </xf>
    <xf numFmtId="0"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84" fontId="233" fillId="0" borderId="0">
      <protection locked="0"/>
    </xf>
    <xf numFmtId="184" fontId="233" fillId="0" borderId="0">
      <protection locked="0"/>
    </xf>
    <xf numFmtId="185" fontId="233" fillId="0" borderId="0">
      <protection locked="0"/>
    </xf>
    <xf numFmtId="185" fontId="233" fillId="0" borderId="0">
      <protection locked="0"/>
    </xf>
    <xf numFmtId="184" fontId="233" fillId="0" borderId="0">
      <protection locked="0"/>
    </xf>
    <xf numFmtId="184" fontId="233"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0" fontId="2" fillId="0" borderId="0">
      <protection locked="0"/>
    </xf>
    <xf numFmtId="195" fontId="2" fillId="0" borderId="0">
      <protection locked="0"/>
    </xf>
    <xf numFmtId="195" fontId="2" fillId="0" borderId="0">
      <protection locked="0"/>
    </xf>
    <xf numFmtId="195" fontId="2"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xf numFmtId="195" fontId="2" fillId="0" borderId="0">
      <protection locked="0"/>
    </xf>
    <xf numFmtId="0" fontId="2" fillId="0" borderId="0">
      <protection locked="0"/>
    </xf>
    <xf numFmtId="0" fontId="2" fillId="0" borderId="0">
      <protection locked="0"/>
    </xf>
    <xf numFmtId="195" fontId="2"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xf numFmtId="0" fontId="2" fillId="0" borderId="0"/>
    <xf numFmtId="40" fontId="16" fillId="0" borderId="0">
      <protection locked="0"/>
    </xf>
    <xf numFmtId="195" fontId="2" fillId="0" borderId="0">
      <protection locked="0"/>
    </xf>
    <xf numFmtId="195" fontId="2" fillId="0" borderId="0">
      <protection locked="0"/>
    </xf>
    <xf numFmtId="208" fontId="67" fillId="0" borderId="0">
      <protection locked="0"/>
    </xf>
    <xf numFmtId="208" fontId="67" fillId="0" borderId="0">
      <protection locked="0"/>
    </xf>
    <xf numFmtId="0" fontId="2" fillId="0" borderId="0"/>
    <xf numFmtId="0" fontId="2" fillId="0" borderId="0"/>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233" fontId="2" fillId="0" borderId="0">
      <protection locked="0"/>
    </xf>
    <xf numFmtId="195" fontId="2" fillId="0" borderId="0">
      <protection locked="0"/>
    </xf>
    <xf numFmtId="208" fontId="67" fillId="0" borderId="0">
      <protection locked="0"/>
    </xf>
    <xf numFmtId="208" fontId="67" fillId="0" borderId="0">
      <protection locked="0"/>
    </xf>
    <xf numFmtId="195" fontId="2" fillId="0" borderId="0">
      <protection locked="0"/>
    </xf>
    <xf numFmtId="208" fontId="67" fillId="0" borderId="0">
      <protection locked="0"/>
    </xf>
    <xf numFmtId="208" fontId="67" fillId="0" borderId="0">
      <protection locked="0"/>
    </xf>
    <xf numFmtId="0" fontId="2" fillId="0" borderId="0">
      <protection locked="0"/>
    </xf>
    <xf numFmtId="0" fontId="2" fillId="0" borderId="0">
      <protection locked="0"/>
    </xf>
    <xf numFmtId="192" fontId="16" fillId="0" borderId="0">
      <protection locked="0"/>
    </xf>
    <xf numFmtId="192" fontId="16" fillId="0" borderId="0">
      <protection locked="0"/>
    </xf>
    <xf numFmtId="195" fontId="2" fillId="0" borderId="0">
      <protection locked="0"/>
    </xf>
    <xf numFmtId="0" fontId="2" fillId="0" borderId="0"/>
    <xf numFmtId="195" fontId="2" fillId="0" borderId="0">
      <protection locked="0"/>
    </xf>
    <xf numFmtId="195" fontId="2" fillId="0" borderId="0">
      <protection locked="0"/>
    </xf>
    <xf numFmtId="0" fontId="2" fillId="0" borderId="0"/>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208" fontId="67"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2" fillId="0" borderId="0"/>
    <xf numFmtId="195" fontId="2" fillId="0" borderId="0">
      <protection locked="0"/>
    </xf>
    <xf numFmtId="0" fontId="238" fillId="41" borderId="106" applyNumberFormat="0" applyProtection="0">
      <alignment horizontal="right"/>
    </xf>
    <xf numFmtId="0" fontId="2" fillId="0" borderId="0">
      <alignment vertical="center"/>
    </xf>
    <xf numFmtId="0" fontId="13" fillId="0" borderId="0">
      <alignment vertical="center"/>
    </xf>
    <xf numFmtId="0" fontId="2" fillId="0" borderId="0"/>
    <xf numFmtId="0" fontId="2" fillId="0" borderId="0"/>
    <xf numFmtId="0" fontId="2" fillId="0" borderId="0"/>
    <xf numFmtId="0" fontId="183" fillId="0" borderId="0"/>
    <xf numFmtId="0" fontId="2" fillId="0" borderId="0">
      <alignment vertical="center"/>
    </xf>
    <xf numFmtId="0" fontId="2" fillId="0" borderId="0">
      <alignment vertical="center"/>
    </xf>
    <xf numFmtId="0" fontId="2" fillId="0" borderId="0"/>
    <xf numFmtId="0" fontId="2" fillId="0" borderId="0"/>
    <xf numFmtId="0" fontId="239" fillId="0" borderId="0">
      <alignment vertical="center"/>
    </xf>
    <xf numFmtId="0" fontId="2" fillId="0" borderId="0"/>
    <xf numFmtId="0" fontId="2" fillId="0" borderId="0">
      <alignment vertical="center"/>
    </xf>
    <xf numFmtId="0" fontId="2" fillId="0" borderId="0"/>
    <xf numFmtId="0" fontId="2" fillId="0" borderId="0">
      <alignment vertical="center"/>
    </xf>
    <xf numFmtId="0" fontId="2" fillId="0" borderId="0"/>
    <xf numFmtId="0" fontId="2"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201" fillId="0" borderId="0"/>
    <xf numFmtId="0" fontId="2" fillId="0" borderId="0"/>
    <xf numFmtId="0" fontId="2" fillId="0" borderId="0"/>
    <xf numFmtId="0" fontId="2" fillId="0" borderId="0"/>
    <xf numFmtId="0" fontId="2" fillId="0" borderId="0"/>
    <xf numFmtId="0" fontId="2" fillId="0" borderId="0"/>
    <xf numFmtId="0" fontId="2" fillId="0" borderId="0">
      <alignment vertical="center"/>
    </xf>
    <xf numFmtId="0" fontId="5" fillId="0" borderId="0"/>
    <xf numFmtId="0" fontId="54" fillId="0" borderId="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0" fillId="0" borderId="0" applyFill="0" applyBorder="0">
      <alignment vertical="center"/>
    </xf>
    <xf numFmtId="0" fontId="2" fillId="0" borderId="0"/>
    <xf numFmtId="0" fontId="75" fillId="0" borderId="0">
      <alignment vertical="center"/>
    </xf>
    <xf numFmtId="0" fontId="13" fillId="0" borderId="0">
      <alignment vertical="center"/>
    </xf>
    <xf numFmtId="0" fontId="29" fillId="0" borderId="0"/>
    <xf numFmtId="0" fontId="2" fillId="0" borderId="0"/>
    <xf numFmtId="0" fontId="2" fillId="0" borderId="0">
      <alignment vertical="center"/>
    </xf>
    <xf numFmtId="0" fontId="5" fillId="0" borderId="0"/>
    <xf numFmtId="0" fontId="57" fillId="0" borderId="0">
      <alignment vertical="center"/>
    </xf>
    <xf numFmtId="0" fontId="2" fillId="0" borderId="0">
      <alignment vertical="center"/>
    </xf>
    <xf numFmtId="0" fontId="57" fillId="0" borderId="0">
      <alignment vertical="center"/>
    </xf>
    <xf numFmtId="0" fontId="54" fillId="0" borderId="0">
      <alignment vertical="center"/>
    </xf>
    <xf numFmtId="0" fontId="2" fillId="0" borderId="0"/>
    <xf numFmtId="0" fontId="16" fillId="0" borderId="0"/>
    <xf numFmtId="0" fontId="2" fillId="0" borderId="0"/>
    <xf numFmtId="0" fontId="2" fillId="0" borderId="0"/>
    <xf numFmtId="0" fontId="2" fillId="0" borderId="0"/>
    <xf numFmtId="0" fontId="2" fillId="0" borderId="0"/>
    <xf numFmtId="0" fontId="2" fillId="0" borderId="0"/>
    <xf numFmtId="0" fontId="54" fillId="0" borderId="0">
      <alignment vertical="center"/>
    </xf>
    <xf numFmtId="0" fontId="2" fillId="0" borderId="0"/>
    <xf numFmtId="0" fontId="2" fillId="0" borderId="0"/>
    <xf numFmtId="0" fontId="2" fillId="0" borderId="0">
      <alignment vertical="center"/>
    </xf>
    <xf numFmtId="0" fontId="183" fillId="0" borderId="0"/>
    <xf numFmtId="0" fontId="2" fillId="0" borderId="0"/>
    <xf numFmtId="349" fontId="231" fillId="0" borderId="12">
      <alignment horizontal="distributed" vertical="center"/>
    </xf>
    <xf numFmtId="0" fontId="240" fillId="0" borderId="0"/>
    <xf numFmtId="0" fontId="2" fillId="0" borderId="0"/>
    <xf numFmtId="0" fontId="29" fillId="0" borderId="0"/>
    <xf numFmtId="0" fontId="29" fillId="0" borderId="0"/>
    <xf numFmtId="0" fontId="29" fillId="0" borderId="0" applyProtection="0"/>
    <xf numFmtId="49" fontId="71" fillId="0" borderId="0">
      <alignment horizontal="left"/>
    </xf>
    <xf numFmtId="14" fontId="74" fillId="0" borderId="0" applyFont="0" applyFill="0" applyBorder="0" applyAlignment="0" applyProtection="0"/>
    <xf numFmtId="205" fontId="16" fillId="0" borderId="0" applyFont="0" applyFill="0" applyBorder="0" applyAlignment="0" applyProtection="0"/>
    <xf numFmtId="0" fontId="92" fillId="0" borderId="65">
      <alignment horizontal="center" vertical="center"/>
    </xf>
    <xf numFmtId="0" fontId="241" fillId="0" borderId="0" applyNumberFormat="0" applyFill="0" applyBorder="0" applyAlignment="0" applyProtection="0">
      <alignment vertical="top"/>
      <protection locked="0"/>
    </xf>
    <xf numFmtId="0" fontId="242" fillId="0" borderId="0" applyNumberFormat="0" applyFill="0" applyBorder="0" applyAlignment="0" applyProtection="0">
      <alignment vertical="top"/>
      <protection locked="0"/>
    </xf>
    <xf numFmtId="5" fontId="2" fillId="0" borderId="0" applyBorder="0"/>
    <xf numFmtId="0" fontId="70" fillId="0" borderId="56">
      <protection locked="0"/>
    </xf>
    <xf numFmtId="0" fontId="171" fillId="0" borderId="56" applyNumberFormat="0" applyFont="0" applyFill="0" applyAlignment="0" applyProtection="0"/>
    <xf numFmtId="0" fontId="171" fillId="0" borderId="56" applyNumberFormat="0" applyFont="0" applyFill="0" applyAlignment="0" applyProtection="0"/>
    <xf numFmtId="0" fontId="171" fillId="0" borderId="56" applyNumberFormat="0" applyFont="0" applyFill="0" applyAlignment="0" applyProtection="0"/>
    <xf numFmtId="0" fontId="171" fillId="0" borderId="56" applyNumberFormat="0" applyFont="0" applyFill="0" applyAlignment="0" applyProtection="0"/>
    <xf numFmtId="0" fontId="171" fillId="0" borderId="56" applyNumberFormat="0" applyFont="0" applyFill="0" applyAlignment="0" applyProtection="0"/>
    <xf numFmtId="0" fontId="70" fillId="0" borderId="56">
      <protection locked="0"/>
    </xf>
    <xf numFmtId="244" fontId="5" fillId="0" borderId="0" applyFont="0" applyFill="0" applyBorder="0" applyAlignment="0" applyProtection="0"/>
    <xf numFmtId="183" fontId="5" fillId="0" borderId="0" applyFont="0" applyFill="0" applyBorder="0" applyAlignment="0" applyProtection="0"/>
    <xf numFmtId="3" fontId="75" fillId="0" borderId="107">
      <alignment vertical="center"/>
    </xf>
    <xf numFmtId="363" fontId="79" fillId="0" borderId="0" applyFont="0" applyFill="0" applyBorder="0" applyAlignment="0" applyProtection="0"/>
    <xf numFmtId="0" fontId="79" fillId="0" borderId="0" applyFont="0" applyFill="0" applyBorder="0" applyAlignment="0" applyProtection="0"/>
    <xf numFmtId="364" fontId="16" fillId="0" borderId="0">
      <protection locked="0"/>
    </xf>
    <xf numFmtId="365" fontId="171" fillId="0" borderId="0" applyFont="0" applyFill="0" applyBorder="0" applyAlignment="0" applyProtection="0"/>
    <xf numFmtId="365" fontId="171" fillId="0" borderId="0" applyFont="0" applyFill="0" applyBorder="0" applyAlignment="0" applyProtection="0"/>
    <xf numFmtId="365" fontId="171" fillId="0" borderId="0" applyFont="0" applyFill="0" applyBorder="0" applyAlignment="0" applyProtection="0"/>
    <xf numFmtId="365" fontId="171" fillId="0" borderId="0" applyFont="0" applyFill="0" applyBorder="0" applyAlignment="0" applyProtection="0"/>
    <xf numFmtId="365" fontId="171" fillId="0" borderId="0" applyFont="0" applyFill="0" applyBorder="0" applyAlignment="0" applyProtection="0"/>
    <xf numFmtId="366" fontId="16" fillId="0" borderId="0">
      <protection locked="0"/>
    </xf>
    <xf numFmtId="178" fontId="171" fillId="0" borderId="0" applyFont="0" applyFill="0" applyBorder="0" applyAlignment="0" applyProtection="0"/>
    <xf numFmtId="178" fontId="171" fillId="0" borderId="0" applyFont="0" applyFill="0" applyBorder="0" applyAlignment="0" applyProtection="0"/>
    <xf numFmtId="178" fontId="171" fillId="0" borderId="0" applyFont="0" applyFill="0" applyBorder="0" applyAlignment="0" applyProtection="0"/>
    <xf numFmtId="178" fontId="171" fillId="0" borderId="0" applyFont="0" applyFill="0" applyBorder="0" applyAlignment="0" applyProtection="0"/>
    <xf numFmtId="178" fontId="171" fillId="0" borderId="0" applyFont="0" applyFill="0" applyBorder="0" applyAlignment="0" applyProtection="0"/>
    <xf numFmtId="176" fontId="2" fillId="0" borderId="0">
      <alignment horizontal="center" vertical="center" wrapText="1"/>
    </xf>
    <xf numFmtId="183" fontId="16" fillId="0" borderId="108"/>
    <xf numFmtId="244" fontId="2" fillId="0" borderId="0" applyFont="0" applyFill="0" applyBorder="0" applyAlignment="0" applyProtection="0"/>
    <xf numFmtId="0" fontId="75" fillId="0" borderId="0" applyFont="0" applyFill="0" applyBorder="0" applyAlignment="0" applyProtection="0"/>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70" fillId="0" borderId="0">
      <protection locked="0"/>
    </xf>
    <xf numFmtId="0" fontId="62" fillId="0" borderId="0"/>
    <xf numFmtId="0" fontId="196" fillId="8" borderId="0" applyNumberFormat="0" applyFont="0" applyFill="0" applyBorder="0" applyAlignment="0">
      <alignment vertical="center"/>
    </xf>
    <xf numFmtId="230" fontId="2" fillId="0" borderId="0"/>
    <xf numFmtId="0" fontId="5" fillId="0" borderId="0" applyFont="0" applyFill="0" applyBorder="0" applyAlignment="0" applyProtection="0"/>
    <xf numFmtId="0" fontId="5" fillId="0" borderId="0" applyFont="0" applyFill="0" applyBorder="0" applyAlignment="0" applyProtection="0"/>
    <xf numFmtId="291" fontId="2" fillId="0" borderId="0" applyNumberFormat="0" applyFill="0" applyBorder="0" applyAlignment="0" applyProtection="0">
      <alignment horizontal="left"/>
    </xf>
    <xf numFmtId="0" fontId="89" fillId="28" borderId="0" applyNumberFormat="0" applyBorder="0" applyAlignment="0" applyProtection="0">
      <alignment vertical="center"/>
    </xf>
    <xf numFmtId="0" fontId="89" fillId="28" borderId="0" applyNumberFormat="0" applyBorder="0" applyAlignment="0" applyProtection="0">
      <alignment vertical="center"/>
    </xf>
    <xf numFmtId="0" fontId="89" fillId="28" borderId="0" applyNumberFormat="0" applyBorder="0" applyAlignment="0" applyProtection="0">
      <alignment vertical="center"/>
    </xf>
    <xf numFmtId="0" fontId="89" fillId="28" borderId="0" applyNumberFormat="0" applyBorder="0" applyAlignment="0" applyProtection="0">
      <alignment vertical="center"/>
    </xf>
    <xf numFmtId="0" fontId="89" fillId="28"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3" borderId="0" applyNumberFormat="0" applyBorder="0" applyAlignment="0" applyProtection="0">
      <alignment vertical="center"/>
    </xf>
    <xf numFmtId="0" fontId="89" fillId="22" borderId="0" applyNumberFormat="0" applyBorder="0" applyAlignment="0" applyProtection="0">
      <alignment vertical="center"/>
    </xf>
    <xf numFmtId="0" fontId="89" fillId="22" borderId="0" applyNumberFormat="0" applyBorder="0" applyAlignment="0" applyProtection="0">
      <alignment vertical="center"/>
    </xf>
    <xf numFmtId="0" fontId="89" fillId="22" borderId="0" applyNumberFormat="0" applyBorder="0" applyAlignment="0" applyProtection="0">
      <alignment vertical="center"/>
    </xf>
    <xf numFmtId="0" fontId="89" fillId="22" borderId="0" applyNumberFormat="0" applyBorder="0" applyAlignment="0" applyProtection="0">
      <alignment vertical="center"/>
    </xf>
    <xf numFmtId="0" fontId="89" fillId="22" borderId="0" applyNumberFormat="0" applyBorder="0" applyAlignment="0" applyProtection="0">
      <alignment vertical="center"/>
    </xf>
    <xf numFmtId="0" fontId="89" fillId="29" borderId="0" applyNumberFormat="0" applyBorder="0" applyAlignment="0" applyProtection="0">
      <alignment vertical="center"/>
    </xf>
    <xf numFmtId="0" fontId="89" fillId="29" borderId="0" applyNumberFormat="0" applyBorder="0" applyAlignment="0" applyProtection="0">
      <alignment vertical="center"/>
    </xf>
    <xf numFmtId="0" fontId="89" fillId="29" borderId="0" applyNumberFormat="0" applyBorder="0" applyAlignment="0" applyProtection="0">
      <alignment vertical="center"/>
    </xf>
    <xf numFmtId="0" fontId="89" fillId="29" borderId="0" applyNumberFormat="0" applyBorder="0" applyAlignment="0" applyProtection="0">
      <alignment vertical="center"/>
    </xf>
    <xf numFmtId="0" fontId="89" fillId="29" borderId="0" applyNumberFormat="0" applyBorder="0" applyAlignment="0" applyProtection="0">
      <alignment vertical="center"/>
    </xf>
    <xf numFmtId="0" fontId="89" fillId="26"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89" fillId="30" borderId="0" applyNumberFormat="0" applyBorder="0" applyAlignment="0" applyProtection="0">
      <alignment vertical="center"/>
    </xf>
    <xf numFmtId="0" fontId="141" fillId="0" borderId="0" applyNumberFormat="0" applyFill="0" applyBorder="0" applyAlignment="0" applyProtection="0">
      <alignment vertical="center"/>
    </xf>
    <xf numFmtId="0" fontId="109" fillId="32" borderId="68" applyNumberFormat="0" applyAlignment="0" applyProtection="0">
      <alignment vertical="center"/>
    </xf>
    <xf numFmtId="0" fontId="109" fillId="32" borderId="68" applyNumberFormat="0" applyAlignment="0" applyProtection="0">
      <alignment vertical="center"/>
    </xf>
    <xf numFmtId="0" fontId="109" fillId="32" borderId="68" applyNumberFormat="0" applyAlignment="0" applyProtection="0">
      <alignment vertical="center"/>
    </xf>
    <xf numFmtId="0" fontId="109" fillId="32" borderId="68" applyNumberFormat="0" applyAlignment="0" applyProtection="0">
      <alignment vertical="center"/>
    </xf>
    <xf numFmtId="0" fontId="109" fillId="32" borderId="68" applyNumberFormat="0" applyAlignment="0" applyProtection="0">
      <alignment vertical="center"/>
    </xf>
    <xf numFmtId="236" fontId="2" fillId="0" borderId="0">
      <protection locked="0"/>
    </xf>
    <xf numFmtId="0" fontId="102" fillId="19" borderId="0" applyNumberFormat="0" applyBorder="0" applyAlignment="0" applyProtection="0">
      <alignment vertical="center"/>
    </xf>
    <xf numFmtId="0" fontId="102" fillId="19" borderId="0" applyNumberFormat="0" applyBorder="0" applyAlignment="0" applyProtection="0">
      <alignment vertical="center"/>
    </xf>
    <xf numFmtId="0" fontId="102" fillId="19" borderId="0" applyNumberFormat="0" applyBorder="0" applyAlignment="0" applyProtection="0">
      <alignment vertical="center"/>
    </xf>
    <xf numFmtId="0" fontId="102" fillId="19" borderId="0" applyNumberFormat="0" applyBorder="0" applyAlignment="0" applyProtection="0">
      <alignment vertical="center"/>
    </xf>
    <xf numFmtId="0" fontId="102" fillId="19" borderId="0" applyNumberFormat="0" applyBorder="0" applyAlignment="0" applyProtection="0">
      <alignment vertical="center"/>
    </xf>
    <xf numFmtId="0" fontId="243" fillId="3" borderId="0" applyNumberFormat="0" applyBorder="0" applyAlignment="0" applyProtection="0">
      <alignment vertical="center"/>
    </xf>
    <xf numFmtId="0" fontId="113" fillId="0" borderId="0" applyFont="0" applyAlignment="0">
      <alignment horizontal="left"/>
    </xf>
    <xf numFmtId="0" fontId="71" fillId="0" borderId="0" applyNumberFormat="0" applyFont="0" applyFill="0" applyBorder="0" applyProtection="0">
      <alignment horizontal="distributed" vertical="center" justifyLastLine="1"/>
    </xf>
    <xf numFmtId="10" fontId="116" fillId="0" borderId="0" applyFont="0" applyFill="0" applyBorder="0" applyAlignment="0" applyProtection="0"/>
    <xf numFmtId="0" fontId="143" fillId="20" borderId="0" applyNumberFormat="0" applyBorder="0" applyAlignment="0" applyProtection="0">
      <alignment vertical="center"/>
    </xf>
    <xf numFmtId="0" fontId="143" fillId="20" borderId="0" applyNumberFormat="0" applyBorder="0" applyAlignment="0" applyProtection="0">
      <alignment vertical="center"/>
    </xf>
    <xf numFmtId="0" fontId="143" fillId="20" borderId="0" applyNumberFormat="0" applyBorder="0" applyAlignment="0" applyProtection="0">
      <alignment vertical="center"/>
    </xf>
    <xf numFmtId="0" fontId="143" fillId="20" borderId="0" applyNumberFormat="0" applyBorder="0" applyAlignment="0" applyProtection="0">
      <alignment vertical="center"/>
    </xf>
    <xf numFmtId="0" fontId="143" fillId="20" borderId="0" applyNumberFormat="0" applyBorder="0" applyAlignment="0" applyProtection="0">
      <alignment vertical="center"/>
    </xf>
    <xf numFmtId="0" fontId="244" fillId="0" borderId="0"/>
    <xf numFmtId="367" fontId="2" fillId="0" borderId="23" applyNumberFormat="0" applyBorder="0" applyAlignment="0"/>
    <xf numFmtId="0" fontId="124" fillId="0" borderId="0" applyNumberFormat="0" applyFill="0" applyBorder="0" applyAlignment="0" applyProtection="0">
      <alignment vertical="center"/>
    </xf>
    <xf numFmtId="0" fontId="111" fillId="33" borderId="69" applyNumberFormat="0" applyAlignment="0" applyProtection="0">
      <alignment vertical="center"/>
    </xf>
    <xf numFmtId="41" fontId="2" fillId="0" borderId="0" applyFont="0" applyFill="0" applyBorder="0" applyAlignment="0" applyProtection="0"/>
    <xf numFmtId="183" fontId="16" fillId="0" borderId="0" applyFont="0" applyFill="0" applyBorder="0" applyAlignment="0" applyProtection="0"/>
    <xf numFmtId="183" fontId="16" fillId="0" borderId="0" applyFont="0" applyFill="0" applyBorder="0" applyAlignment="0" applyProtection="0"/>
    <xf numFmtId="0" fontId="16" fillId="0" borderId="0"/>
    <xf numFmtId="0" fontId="141" fillId="0" borderId="84" applyNumberFormat="0" applyFill="0" applyAlignment="0" applyProtection="0">
      <alignment vertical="center"/>
    </xf>
    <xf numFmtId="0" fontId="141" fillId="0" borderId="84" applyNumberFormat="0" applyFill="0" applyAlignment="0" applyProtection="0">
      <alignment vertical="center"/>
    </xf>
    <xf numFmtId="0" fontId="141" fillId="0" borderId="84" applyNumberFormat="0" applyFill="0" applyAlignment="0" applyProtection="0">
      <alignment vertical="center"/>
    </xf>
    <xf numFmtId="0" fontId="141" fillId="0" borderId="84" applyNumberFormat="0" applyFill="0" applyAlignment="0" applyProtection="0">
      <alignment vertical="center"/>
    </xf>
    <xf numFmtId="0" fontId="141" fillId="0" borderId="84" applyNumberFormat="0" applyFill="0" applyAlignment="0" applyProtection="0">
      <alignment vertical="center"/>
    </xf>
    <xf numFmtId="0" fontId="209" fillId="0" borderId="109" applyNumberFormat="0" applyFill="0" applyAlignment="0" applyProtection="0">
      <alignment vertical="center"/>
    </xf>
    <xf numFmtId="0" fontId="209" fillId="0" borderId="109" applyNumberFormat="0" applyFill="0" applyAlignment="0" applyProtection="0">
      <alignment vertical="center"/>
    </xf>
    <xf numFmtId="0" fontId="209" fillId="0" borderId="109" applyNumberFormat="0" applyFill="0" applyAlignment="0" applyProtection="0">
      <alignment vertical="center"/>
    </xf>
    <xf numFmtId="0" fontId="209" fillId="0" borderId="109" applyNumberFormat="0" applyFill="0" applyAlignment="0" applyProtection="0">
      <alignment vertical="center"/>
    </xf>
    <xf numFmtId="0" fontId="209" fillId="0" borderId="109" applyNumberFormat="0" applyFill="0" applyAlignment="0" applyProtection="0">
      <alignment vertical="center"/>
    </xf>
    <xf numFmtId="185" fontId="1" fillId="0" borderId="0" applyFont="0" applyFill="0" applyBorder="0" applyAlignment="0" applyProtection="0"/>
    <xf numFmtId="329" fontId="211" fillId="0" borderId="0" applyFont="0" applyFill="0" applyBorder="0" applyAlignment="0" applyProtection="0"/>
    <xf numFmtId="331" fontId="2" fillId="0" borderId="0" applyFont="0" applyFill="0" applyBorder="0" applyAlignment="0" applyProtection="0"/>
    <xf numFmtId="185" fontId="1" fillId="0" borderId="0" applyFont="0" applyFill="0" applyBorder="0" applyAlignment="0" applyProtection="0"/>
    <xf numFmtId="0" fontId="140" fillId="20" borderId="68" applyNumberFormat="0" applyAlignment="0" applyProtection="0">
      <alignment vertical="center"/>
    </xf>
    <xf numFmtId="0" fontId="140" fillId="20" borderId="68" applyNumberFormat="0" applyAlignment="0" applyProtection="0">
      <alignment vertical="center"/>
    </xf>
    <xf numFmtId="0" fontId="140" fillId="20" borderId="68" applyNumberFormat="0" applyAlignment="0" applyProtection="0">
      <alignment vertical="center"/>
    </xf>
    <xf numFmtId="0" fontId="140" fillId="20" borderId="68" applyNumberFormat="0" applyAlignment="0" applyProtection="0">
      <alignment vertical="center"/>
    </xf>
    <xf numFmtId="0" fontId="140" fillId="20" borderId="68" applyNumberFormat="0" applyAlignment="0" applyProtection="0">
      <alignment vertical="center"/>
    </xf>
    <xf numFmtId="183" fontId="2" fillId="0" borderId="0">
      <protection locked="0"/>
    </xf>
    <xf numFmtId="0" fontId="245" fillId="0" borderId="110" applyNumberFormat="0" applyFill="0" applyAlignment="0" applyProtection="0">
      <alignment vertical="center"/>
    </xf>
    <xf numFmtId="0" fontId="245" fillId="0" borderId="110" applyNumberFormat="0" applyFill="0" applyAlignment="0" applyProtection="0">
      <alignment vertical="center"/>
    </xf>
    <xf numFmtId="0" fontId="245" fillId="0" borderId="110" applyNumberFormat="0" applyFill="0" applyAlignment="0" applyProtection="0">
      <alignment vertical="center"/>
    </xf>
    <xf numFmtId="0" fontId="245" fillId="0" borderId="110" applyNumberFormat="0" applyFill="0" applyAlignment="0" applyProtection="0">
      <alignment vertical="center"/>
    </xf>
    <xf numFmtId="0" fontId="245" fillId="0" borderId="110" applyNumberFormat="0" applyFill="0" applyAlignment="0" applyProtection="0">
      <alignment vertical="center"/>
    </xf>
    <xf numFmtId="0" fontId="16" fillId="0" borderId="0">
      <alignment vertical="center"/>
    </xf>
    <xf numFmtId="0" fontId="246" fillId="0" borderId="0">
      <alignment horizontal="centerContinuous" vertical="center"/>
    </xf>
    <xf numFmtId="0" fontId="247" fillId="0" borderId="111" applyNumberFormat="0" applyFill="0" applyAlignment="0" applyProtection="0">
      <alignment vertical="center"/>
    </xf>
    <xf numFmtId="0" fontId="247" fillId="0" borderId="111" applyNumberFormat="0" applyFill="0" applyAlignment="0" applyProtection="0">
      <alignment vertical="center"/>
    </xf>
    <xf numFmtId="0" fontId="247" fillId="0" borderId="111" applyNumberFormat="0" applyFill="0" applyAlignment="0" applyProtection="0">
      <alignment vertical="center"/>
    </xf>
    <xf numFmtId="0" fontId="247" fillId="0" borderId="111" applyNumberFormat="0" applyFill="0" applyAlignment="0" applyProtection="0">
      <alignment vertical="center"/>
    </xf>
    <xf numFmtId="0" fontId="247" fillId="0" borderId="111" applyNumberFormat="0" applyFill="0" applyAlignment="0" applyProtection="0">
      <alignment vertical="center"/>
    </xf>
    <xf numFmtId="0" fontId="134" fillId="0" borderId="77" applyNumberFormat="0" applyFill="0" applyAlignment="0" applyProtection="0">
      <alignment vertical="center"/>
    </xf>
    <xf numFmtId="0" fontId="134" fillId="0" borderId="77" applyNumberFormat="0" applyFill="0" applyAlignment="0" applyProtection="0">
      <alignment vertical="center"/>
    </xf>
    <xf numFmtId="0" fontId="134" fillId="0" borderId="77" applyNumberFormat="0" applyFill="0" applyAlignment="0" applyProtection="0">
      <alignment vertical="center"/>
    </xf>
    <xf numFmtId="0" fontId="134" fillId="0" borderId="77" applyNumberFormat="0" applyFill="0" applyAlignment="0" applyProtection="0">
      <alignment vertical="center"/>
    </xf>
    <xf numFmtId="0" fontId="134" fillId="0" borderId="77" applyNumberFormat="0" applyFill="0" applyAlignment="0" applyProtection="0">
      <alignment vertical="center"/>
    </xf>
    <xf numFmtId="0" fontId="134" fillId="0" borderId="0" applyNumberFormat="0" applyFill="0" applyBorder="0" applyAlignment="0" applyProtection="0">
      <alignment vertical="center"/>
    </xf>
    <xf numFmtId="0" fontId="134" fillId="0" borderId="0" applyNumberFormat="0" applyFill="0" applyBorder="0" applyAlignment="0" applyProtection="0">
      <alignment vertical="center"/>
    </xf>
    <xf numFmtId="0" fontId="134" fillId="0" borderId="0" applyNumberFormat="0" applyFill="0" applyBorder="0" applyAlignment="0" applyProtection="0">
      <alignment vertical="center"/>
    </xf>
    <xf numFmtId="0" fontId="134" fillId="0" borderId="0" applyNumberFormat="0" applyFill="0" applyBorder="0" applyAlignment="0" applyProtection="0">
      <alignment vertical="center"/>
    </xf>
    <xf numFmtId="0" fontId="134" fillId="0" borderId="0" applyNumberFormat="0" applyFill="0" applyBorder="0" applyAlignment="0" applyProtection="0">
      <alignment vertical="center"/>
    </xf>
    <xf numFmtId="0" fontId="157" fillId="0" borderId="0" applyNumberFormat="0" applyFill="0" applyBorder="0" applyAlignment="0" applyProtection="0">
      <alignment vertical="center"/>
    </xf>
    <xf numFmtId="0" fontId="157" fillId="0" borderId="0" applyNumberFormat="0" applyFill="0" applyBorder="0" applyAlignment="0" applyProtection="0">
      <alignment vertical="center"/>
    </xf>
    <xf numFmtId="0" fontId="157" fillId="0" borderId="0" applyNumberFormat="0" applyFill="0" applyBorder="0" applyAlignment="0" applyProtection="0">
      <alignment vertical="center"/>
    </xf>
    <xf numFmtId="0" fontId="157" fillId="0" borderId="0" applyNumberFormat="0" applyFill="0" applyBorder="0" applyAlignment="0" applyProtection="0">
      <alignment vertical="center"/>
    </xf>
    <xf numFmtId="0" fontId="157" fillId="0" borderId="0" applyNumberFormat="0" applyFill="0" applyBorder="0" applyAlignment="0" applyProtection="0">
      <alignment vertical="center"/>
    </xf>
    <xf numFmtId="312" fontId="248" fillId="0" borderId="0">
      <alignment vertical="center"/>
    </xf>
    <xf numFmtId="0" fontId="127" fillId="15" borderId="0" applyNumberFormat="0" applyBorder="0" applyAlignment="0" applyProtection="0">
      <alignment vertical="center"/>
    </xf>
    <xf numFmtId="0" fontId="127" fillId="15" borderId="0" applyNumberFormat="0" applyBorder="0" applyAlignment="0" applyProtection="0">
      <alignment vertical="center"/>
    </xf>
    <xf numFmtId="0" fontId="127" fillId="15" borderId="0" applyNumberFormat="0" applyBorder="0" applyAlignment="0" applyProtection="0">
      <alignment vertical="center"/>
    </xf>
    <xf numFmtId="0" fontId="127" fillId="15" borderId="0" applyNumberFormat="0" applyBorder="0" applyAlignment="0" applyProtection="0">
      <alignment vertical="center"/>
    </xf>
    <xf numFmtId="0" fontId="127" fillId="15" borderId="0" applyNumberFormat="0" applyBorder="0" applyAlignment="0" applyProtection="0">
      <alignment vertical="center"/>
    </xf>
    <xf numFmtId="0" fontId="249" fillId="2" borderId="0" applyNumberFormat="0" applyBorder="0" applyAlignment="0" applyProtection="0">
      <alignment vertical="center"/>
    </xf>
    <xf numFmtId="1" fontId="250" fillId="9" borderId="0" applyNumberFormat="0" applyFont="0" applyFill="0" applyBorder="0" applyAlignment="0">
      <alignment vertical="center"/>
    </xf>
    <xf numFmtId="0" fontId="146" fillId="32" borderId="86" applyNumberFormat="0" applyAlignment="0" applyProtection="0">
      <alignment vertical="center"/>
    </xf>
    <xf numFmtId="0" fontId="146" fillId="32" borderId="86" applyNumberFormat="0" applyAlignment="0" applyProtection="0">
      <alignment vertical="center"/>
    </xf>
    <xf numFmtId="0" fontId="146" fillId="32" borderId="86" applyNumberFormat="0" applyAlignment="0" applyProtection="0">
      <alignment vertical="center"/>
    </xf>
    <xf numFmtId="0" fontId="146" fillId="32" borderId="86" applyNumberFormat="0" applyAlignment="0" applyProtection="0">
      <alignment vertical="center"/>
    </xf>
    <xf numFmtId="0" fontId="146" fillId="32" borderId="86" applyNumberFormat="0" applyAlignment="0" applyProtection="0">
      <alignment vertical="center"/>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16" fillId="0" borderId="0" applyFont="0" applyFill="0" applyBorder="0" applyAlignment="0" applyProtection="0"/>
    <xf numFmtId="180" fontId="3" fillId="0" borderId="0" applyFont="0" applyFill="0" applyBorder="0" applyAlignment="0" applyProtection="0"/>
    <xf numFmtId="291"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195" fontId="2" fillId="0" borderId="0">
      <protection locked="0"/>
    </xf>
    <xf numFmtId="0" fontId="53" fillId="0" borderId="23">
      <alignment horizontal="distributed"/>
    </xf>
    <xf numFmtId="0" fontId="53" fillId="0" borderId="112">
      <alignment horizontal="distributed" vertical="center"/>
    </xf>
    <xf numFmtId="0" fontId="53" fillId="0" borderId="113">
      <alignment horizontal="distributed" vertical="top"/>
    </xf>
    <xf numFmtId="0" fontId="13" fillId="0" borderId="0">
      <alignment vertical="center"/>
    </xf>
    <xf numFmtId="0" fontId="2" fillId="0" borderId="0">
      <alignment vertical="center"/>
    </xf>
    <xf numFmtId="0" fontId="71" fillId="0" borderId="0">
      <alignment vertical="center"/>
    </xf>
    <xf numFmtId="0" fontId="75" fillId="0" borderId="0">
      <alignment vertical="center"/>
    </xf>
    <xf numFmtId="0" fontId="13" fillId="0" borderId="0">
      <alignment vertical="center"/>
    </xf>
    <xf numFmtId="0" fontId="2" fillId="0" borderId="0">
      <alignment vertical="center"/>
    </xf>
    <xf numFmtId="0" fontId="16" fillId="0" borderId="0"/>
    <xf numFmtId="37" fontId="16" fillId="0" borderId="0"/>
    <xf numFmtId="0" fontId="16" fillId="0" borderId="0"/>
    <xf numFmtId="0" fontId="2" fillId="0" borderId="0"/>
    <xf numFmtId="0" fontId="26" fillId="0" borderId="0"/>
    <xf numFmtId="0" fontId="65" fillId="0" borderId="0"/>
    <xf numFmtId="0" fontId="65" fillId="0" borderId="0"/>
    <xf numFmtId="230" fontId="2" fillId="0" borderId="0">
      <protection locked="0"/>
    </xf>
    <xf numFmtId="238" fontId="2" fillId="0" borderId="0">
      <protection locked="0"/>
    </xf>
    <xf numFmtId="9" fontId="75" fillId="0" borderId="0" applyFont="0" applyFill="0" applyBorder="0" applyAlignment="0" applyProtection="0">
      <alignment vertical="center"/>
    </xf>
    <xf numFmtId="0" fontId="75" fillId="0" borderId="0">
      <alignment vertical="center"/>
    </xf>
    <xf numFmtId="41" fontId="75" fillId="0" borderId="0" applyFont="0" applyFill="0" applyBorder="0" applyAlignment="0" applyProtection="0">
      <alignment vertical="center"/>
    </xf>
    <xf numFmtId="41" fontId="54" fillId="0" borderId="0" applyFont="0" applyFill="0" applyBorder="0" applyAlignment="0" applyProtection="0">
      <alignment vertical="center"/>
    </xf>
    <xf numFmtId="0" fontId="16" fillId="0" borderId="0"/>
    <xf numFmtId="0" fontId="69" fillId="0" borderId="0" applyFont="0" applyFill="0" applyBorder="0" applyAlignment="0" applyProtection="0"/>
    <xf numFmtId="0" fontId="2" fillId="0" borderId="0"/>
    <xf numFmtId="0" fontId="2" fillId="0" borderId="0"/>
    <xf numFmtId="0" fontId="2" fillId="0" borderId="0"/>
    <xf numFmtId="0" fontId="2" fillId="0" borderId="0"/>
    <xf numFmtId="0" fontId="5" fillId="0" borderId="0"/>
    <xf numFmtId="0" fontId="62" fillId="0" borderId="0"/>
    <xf numFmtId="0" fontId="58" fillId="0" borderId="0"/>
    <xf numFmtId="0" fontId="58" fillId="0" borderId="0"/>
    <xf numFmtId="0" fontId="5" fillId="0" borderId="0"/>
    <xf numFmtId="0" fontId="29" fillId="0" borderId="0" applyFont="0" applyFill="0" applyBorder="0" applyAlignment="0" applyProtection="0"/>
    <xf numFmtId="0" fontId="5" fillId="0" borderId="0"/>
    <xf numFmtId="0" fontId="2" fillId="0" borderId="0"/>
    <xf numFmtId="0" fontId="2" fillId="0" borderId="0"/>
    <xf numFmtId="0" fontId="5" fillId="0" borderId="0"/>
    <xf numFmtId="0" fontId="29" fillId="0" borderId="0" applyFont="0" applyFill="0" applyBorder="0" applyAlignment="0" applyProtection="0"/>
    <xf numFmtId="0" fontId="62" fillId="0" borderId="0"/>
    <xf numFmtId="0" fontId="5" fillId="0" borderId="0"/>
    <xf numFmtId="0" fontId="5" fillId="0" borderId="0"/>
    <xf numFmtId="0" fontId="5"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8" fillId="0" borderId="0"/>
    <xf numFmtId="0" fontId="2" fillId="0" borderId="0"/>
    <xf numFmtId="0" fontId="58" fillId="0" borderId="0"/>
    <xf numFmtId="0" fontId="2" fillId="0" borderId="0"/>
    <xf numFmtId="0" fontId="58" fillId="0" borderId="0"/>
    <xf numFmtId="0" fontId="2" fillId="0" borderId="0"/>
    <xf numFmtId="0" fontId="58" fillId="0" borderId="0"/>
    <xf numFmtId="0" fontId="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29" fillId="0" borderId="0" applyFont="0" applyFill="0" applyBorder="0" applyAlignment="0" applyProtection="0"/>
    <xf numFmtId="0" fontId="5" fillId="0" borderId="0"/>
    <xf numFmtId="0" fontId="76" fillId="0" borderId="0"/>
    <xf numFmtId="0" fontId="5" fillId="0" borderId="0"/>
    <xf numFmtId="0" fontId="2" fillId="0" borderId="0"/>
    <xf numFmtId="0" fontId="2" fillId="0" borderId="0"/>
    <xf numFmtId="0" fontId="58" fillId="0" borderId="0"/>
    <xf numFmtId="0" fontId="5" fillId="0" borderId="0"/>
    <xf numFmtId="0" fontId="5" fillId="0" borderId="0"/>
    <xf numFmtId="0" fontId="2" fillId="0" borderId="0"/>
    <xf numFmtId="0" fontId="5" fillId="0" borderId="0"/>
    <xf numFmtId="0" fontId="2" fillId="0" borderId="0"/>
    <xf numFmtId="0" fontId="2" fillId="0" borderId="0"/>
    <xf numFmtId="0" fontId="2" fillId="0" borderId="0"/>
    <xf numFmtId="0" fontId="2" fillId="0" borderId="0"/>
    <xf numFmtId="0" fontId="5" fillId="0" borderId="0"/>
    <xf numFmtId="0" fontId="5" fillId="0" borderId="0"/>
    <xf numFmtId="0" fontId="5" fillId="0" borderId="0"/>
    <xf numFmtId="0" fontId="29" fillId="0" borderId="0" applyFont="0" applyFill="0" applyBorder="0" applyAlignment="0" applyProtection="0"/>
    <xf numFmtId="0" fontId="5" fillId="0" borderId="0"/>
    <xf numFmtId="0" fontId="29" fillId="0" borderId="0" applyFont="0" applyFill="0" applyBorder="0" applyAlignment="0" applyProtection="0"/>
    <xf numFmtId="0" fontId="5" fillId="0" borderId="0"/>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3"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4" fontId="2" fillId="0" borderId="0">
      <alignment vertical="center"/>
    </xf>
    <xf numFmtId="222" fontId="10" fillId="0" borderId="0">
      <alignment vertical="center"/>
    </xf>
    <xf numFmtId="3" fontId="84" fillId="0" borderId="29">
      <alignment horizontal="right" vertical="center"/>
    </xf>
    <xf numFmtId="3" fontId="84" fillId="0" borderId="29">
      <alignment horizontal="right" vertical="center"/>
    </xf>
    <xf numFmtId="3" fontId="148" fillId="0" borderId="10">
      <alignment horizontal="center"/>
    </xf>
    <xf numFmtId="3" fontId="84" fillId="0" borderId="29">
      <alignment horizontal="right" vertical="center"/>
    </xf>
    <xf numFmtId="0" fontId="251" fillId="0" borderId="0" applyFont="0" applyFill="0" applyBorder="0" applyAlignment="0" applyProtection="0"/>
    <xf numFmtId="3" fontId="84" fillId="0" borderId="29">
      <alignment horizontal="right" vertical="center"/>
    </xf>
    <xf numFmtId="9" fontId="58" fillId="0" borderId="0" applyFont="0" applyFill="0" applyBorder="0" applyAlignment="0" applyProtection="0">
      <alignment vertical="center"/>
    </xf>
    <xf numFmtId="3" fontId="84" fillId="0" borderId="29">
      <alignment horizontal="right" vertical="center"/>
    </xf>
    <xf numFmtId="41" fontId="58" fillId="0" borderId="0" applyFont="0" applyFill="0" applyBorder="0" applyAlignment="0" applyProtection="0">
      <alignment vertical="center"/>
    </xf>
    <xf numFmtId="3" fontId="84" fillId="0" borderId="29">
      <alignment horizontal="right" vertical="center"/>
    </xf>
    <xf numFmtId="0" fontId="252" fillId="0" borderId="0"/>
    <xf numFmtId="3" fontId="84" fillId="0" borderId="29">
      <alignment horizontal="right" vertical="center"/>
    </xf>
    <xf numFmtId="0" fontId="252" fillId="0" borderId="9" applyBorder="0"/>
    <xf numFmtId="0" fontId="58" fillId="0" borderId="0"/>
    <xf numFmtId="0" fontId="58" fillId="0" borderId="0"/>
    <xf numFmtId="0" fontId="58" fillId="0" borderId="0"/>
    <xf numFmtId="0" fontId="58" fillId="0" borderId="0"/>
    <xf numFmtId="3" fontId="84" fillId="0" borderId="29">
      <alignment horizontal="right" vertical="center"/>
    </xf>
    <xf numFmtId="0" fontId="58" fillId="0" borderId="0"/>
    <xf numFmtId="0" fontId="58" fillId="0" borderId="0"/>
    <xf numFmtId="0" fontId="58" fillId="0" borderId="0"/>
    <xf numFmtId="0" fontId="58" fillId="0" borderId="0"/>
    <xf numFmtId="0" fontId="58" fillId="0" borderId="0"/>
    <xf numFmtId="3" fontId="84" fillId="0" borderId="29">
      <alignment horizontal="right" vertical="center"/>
    </xf>
    <xf numFmtId="3" fontId="84" fillId="0" borderId="29">
      <alignment horizontal="right" vertical="center"/>
    </xf>
    <xf numFmtId="3" fontId="84" fillId="0" borderId="29">
      <alignment horizontal="right" vertical="center"/>
    </xf>
    <xf numFmtId="2" fontId="253" fillId="0" borderId="29">
      <alignment horizontal="right" vertical="center"/>
    </xf>
    <xf numFmtId="222" fontId="10" fillId="0" borderId="0">
      <alignment vertical="center"/>
    </xf>
    <xf numFmtId="222" fontId="10" fillId="0" borderId="0">
      <alignment vertical="center"/>
    </xf>
    <xf numFmtId="3" fontId="84" fillId="0" borderId="29">
      <alignment horizontal="right" vertical="center"/>
    </xf>
    <xf numFmtId="3" fontId="84" fillId="0" borderId="29">
      <alignment horizontal="right" vertical="center"/>
    </xf>
    <xf numFmtId="222" fontId="10" fillId="0" borderId="0">
      <alignment vertical="center"/>
    </xf>
    <xf numFmtId="3" fontId="253" fillId="0" borderId="29">
      <alignment horizontal="right" vertical="center"/>
    </xf>
    <xf numFmtId="2" fontId="84" fillId="0" borderId="29">
      <alignment horizontal="right" vertical="center"/>
    </xf>
    <xf numFmtId="2" fontId="84" fillId="0" borderId="29">
      <alignment horizontal="right" vertical="center"/>
    </xf>
    <xf numFmtId="244" fontId="103" fillId="0" borderId="0" applyFont="0" applyFill="0" applyBorder="0" applyAlignment="0" applyProtection="0"/>
    <xf numFmtId="40" fontId="22" fillId="0" borderId="0" applyFont="0" applyFill="0" applyBorder="0" applyAlignment="0" applyProtection="0"/>
    <xf numFmtId="244" fontId="62" fillId="0" borderId="0" applyFont="0" applyFill="0" applyBorder="0" applyAlignment="0" applyProtection="0"/>
    <xf numFmtId="0" fontId="5" fillId="0" borderId="0" applyFont="0" applyFill="0" applyBorder="0" applyAlignment="0" applyProtection="0"/>
    <xf numFmtId="0" fontId="96" fillId="0" borderId="0"/>
    <xf numFmtId="254" fontId="254" fillId="0" borderId="0"/>
    <xf numFmtId="3" fontId="76" fillId="0" borderId="0"/>
    <xf numFmtId="41" fontId="1" fillId="0" borderId="0" applyFont="0" applyFill="0" applyBorder="0" applyAlignment="0" applyProtection="0">
      <alignment vertical="center"/>
    </xf>
    <xf numFmtId="0" fontId="2" fillId="0" borderId="0">
      <alignment vertical="center"/>
    </xf>
    <xf numFmtId="0" fontId="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183" fontId="16" fillId="0" borderId="0" applyFont="0" applyFill="0" applyBorder="0" applyAlignment="0" applyProtection="0"/>
    <xf numFmtId="0" fontId="100" fillId="0" borderId="0">
      <alignment vertical="center"/>
    </xf>
    <xf numFmtId="0" fontId="2" fillId="0" borderId="0"/>
    <xf numFmtId="41" fontId="54" fillId="0" borderId="0" applyFont="0" applyFill="0" applyBorder="0" applyAlignment="0" applyProtection="0">
      <alignment vertical="center"/>
    </xf>
    <xf numFmtId="9" fontId="2" fillId="0" borderId="0" applyFont="0" applyFill="0" applyBorder="0" applyAlignment="0" applyProtection="0">
      <alignment vertical="center"/>
    </xf>
    <xf numFmtId="0" fontId="2" fillId="0" borderId="0"/>
    <xf numFmtId="0" fontId="2" fillId="0" borderId="0"/>
    <xf numFmtId="41" fontId="2" fillId="0" borderId="0" applyFont="0" applyFill="0" applyBorder="0" applyAlignment="0" applyProtection="0"/>
    <xf numFmtId="0" fontId="2" fillId="0" borderId="0">
      <alignment vertical="center"/>
    </xf>
    <xf numFmtId="183" fontId="16" fillId="0" borderId="0" applyFont="0" applyFill="0" applyBorder="0" applyAlignment="0" applyProtection="0"/>
    <xf numFmtId="0" fontId="54" fillId="0" borderId="0">
      <alignment vertical="center"/>
    </xf>
    <xf numFmtId="9" fontId="13" fillId="0" borderId="0" applyFon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0" fontId="2" fillId="0" borderId="0"/>
    <xf numFmtId="0" fontId="2" fillId="0" borderId="0"/>
    <xf numFmtId="41" fontId="54" fillId="0" borderId="0" applyFont="0" applyFill="0" applyBorder="0" applyAlignment="0" applyProtection="0">
      <alignment vertical="center"/>
    </xf>
    <xf numFmtId="41" fontId="201" fillId="0" borderId="0" applyFont="0" applyFill="0" applyBorder="0" applyAlignment="0" applyProtection="0"/>
    <xf numFmtId="0" fontId="2" fillId="0" borderId="0">
      <alignment vertical="center"/>
    </xf>
    <xf numFmtId="0" fontId="271" fillId="0" borderId="0">
      <alignment vertical="center"/>
    </xf>
    <xf numFmtId="0" fontId="16" fillId="0" borderId="0"/>
    <xf numFmtId="0" fontId="53" fillId="0" borderId="0"/>
    <xf numFmtId="0" fontId="280" fillId="0" borderId="0">
      <alignment vertical="center"/>
    </xf>
    <xf numFmtId="41" fontId="280" fillId="0" borderId="0" applyFont="0" applyFill="0" applyBorder="0" applyAlignment="0" applyProtection="0">
      <alignment vertical="center"/>
    </xf>
    <xf numFmtId="0" fontId="1" fillId="0" borderId="0">
      <alignment vertical="center"/>
    </xf>
    <xf numFmtId="0" fontId="271" fillId="0" borderId="0">
      <alignment vertical="center"/>
    </xf>
    <xf numFmtId="9" fontId="281" fillId="0" borderId="0">
      <alignment vertical="center"/>
    </xf>
    <xf numFmtId="0" fontId="2" fillId="0" borderId="0"/>
    <xf numFmtId="0" fontId="2" fillId="0" borderId="0"/>
    <xf numFmtId="0" fontId="2" fillId="0" borderId="0"/>
    <xf numFmtId="0" fontId="292" fillId="0" borderId="0">
      <alignment vertical="center"/>
    </xf>
    <xf numFmtId="41" fontId="16" fillId="0" borderId="0" applyFont="0" applyFill="0" applyBorder="0" applyAlignment="0" applyProtection="0"/>
    <xf numFmtId="0" fontId="29" fillId="0" borderId="0">
      <alignment vertical="center"/>
    </xf>
    <xf numFmtId="41" fontId="91" fillId="0" borderId="0" applyFont="0" applyFill="0" applyBorder="0" applyAlignment="0" applyProtection="0"/>
    <xf numFmtId="9" fontId="13" fillId="0" borderId="0" applyFont="0" applyFill="0" applyBorder="0" applyAlignment="0" applyProtection="0">
      <alignment vertical="center"/>
    </xf>
    <xf numFmtId="41" fontId="2" fillId="0" borderId="0" applyFont="0" applyFill="0" applyBorder="0" applyAlignment="0" applyProtection="0">
      <alignment vertical="center"/>
    </xf>
  </cellStyleXfs>
  <cellXfs count="943">
    <xf numFmtId="0" fontId="0" fillId="0" borderId="0" xfId="0">
      <alignment vertical="center"/>
    </xf>
    <xf numFmtId="0" fontId="10" fillId="0" borderId="0" xfId="6" applyFont="1" applyAlignment="1">
      <alignment vertical="center"/>
    </xf>
    <xf numFmtId="0" fontId="12" fillId="0" borderId="0" xfId="6" applyFont="1" applyAlignment="1">
      <alignment vertical="center"/>
    </xf>
    <xf numFmtId="0" fontId="10" fillId="0" borderId="0" xfId="6" applyFont="1" applyAlignment="1">
      <alignment horizontal="center" vertical="center"/>
    </xf>
    <xf numFmtId="0" fontId="23" fillId="0" borderId="0" xfId="6" applyFont="1" applyAlignment="1">
      <alignment horizontal="center" vertical="center"/>
    </xf>
    <xf numFmtId="0" fontId="24" fillId="0" borderId="0" xfId="6" applyFont="1" applyAlignment="1">
      <alignment horizontal="left" vertical="center"/>
    </xf>
    <xf numFmtId="0" fontId="14" fillId="0" borderId="0" xfId="6" applyFont="1" applyAlignment="1">
      <alignment horizontal="center" vertical="center"/>
    </xf>
    <xf numFmtId="1" fontId="14" fillId="0" borderId="0" xfId="6" quotePrefix="1" applyNumberFormat="1" applyFont="1" applyAlignment="1">
      <alignment horizontal="center" vertical="center"/>
    </xf>
    <xf numFmtId="3" fontId="14" fillId="0" borderId="0" xfId="6" applyNumberFormat="1" applyFont="1" applyAlignment="1">
      <alignment horizontal="right" vertical="center"/>
    </xf>
    <xf numFmtId="181" fontId="14" fillId="0" borderId="0" xfId="6" applyNumberFormat="1" applyFont="1" applyAlignment="1">
      <alignment horizontal="right" vertical="center"/>
    </xf>
    <xf numFmtId="0" fontId="14" fillId="0" borderId="0" xfId="6" applyFont="1" applyAlignment="1">
      <alignment horizontal="right" vertical="center"/>
    </xf>
    <xf numFmtId="0" fontId="14" fillId="0" borderId="0" xfId="6" applyFont="1" applyAlignment="1">
      <alignment vertical="center"/>
    </xf>
    <xf numFmtId="0" fontId="14" fillId="0" borderId="0" xfId="6" quotePrefix="1" applyFont="1" applyAlignment="1">
      <alignment horizontal="left" vertical="center"/>
    </xf>
    <xf numFmtId="0" fontId="2" fillId="0" borderId="9" xfId="6" applyFont="1" applyBorder="1" applyAlignment="1">
      <alignment horizontal="center" vertical="center"/>
    </xf>
    <xf numFmtId="0" fontId="25" fillId="0" borderId="0" xfId="8" applyFont="1" applyAlignment="1">
      <alignment vertical="center"/>
    </xf>
    <xf numFmtId="0" fontId="27" fillId="0" borderId="0" xfId="6" applyFont="1" applyAlignment="1">
      <alignment horizontal="left" vertical="center"/>
    </xf>
    <xf numFmtId="0" fontId="25" fillId="0" borderId="0" xfId="8" quotePrefix="1" applyFont="1" applyAlignment="1">
      <alignment vertical="center"/>
    </xf>
    <xf numFmtId="183" fontId="24" fillId="0" borderId="0" xfId="9" applyFont="1" applyBorder="1" applyAlignment="1">
      <alignment horizontal="left" vertical="center"/>
    </xf>
    <xf numFmtId="185" fontId="2" fillId="0" borderId="9" xfId="6" applyNumberFormat="1" applyFont="1" applyBorder="1" applyAlignment="1">
      <alignment horizontal="center" vertical="center"/>
    </xf>
    <xf numFmtId="0" fontId="24" fillId="0" borderId="0" xfId="6" applyFont="1" applyAlignment="1" applyProtection="1">
      <alignment horizontal="left" vertical="center"/>
      <protection locked="0"/>
    </xf>
    <xf numFmtId="0" fontId="24" fillId="0" borderId="0" xfId="8" applyFont="1" applyAlignment="1">
      <alignment horizontal="left" vertical="center"/>
    </xf>
    <xf numFmtId="185" fontId="2" fillId="0" borderId="9" xfId="6" quotePrefix="1" applyNumberFormat="1" applyFont="1" applyBorder="1" applyAlignment="1">
      <alignment horizontal="center" vertical="center"/>
    </xf>
    <xf numFmtId="0" fontId="32" fillId="0" borderId="0" xfId="6" applyFont="1" applyAlignment="1">
      <alignment horizontal="left" vertical="center"/>
    </xf>
    <xf numFmtId="0" fontId="33" fillId="5" borderId="9" xfId="6" applyFont="1" applyFill="1" applyBorder="1" applyAlignment="1">
      <alignment horizontal="center" vertical="center"/>
    </xf>
    <xf numFmtId="0" fontId="24" fillId="0" borderId="9" xfId="6" applyFont="1" applyBorder="1" applyAlignment="1">
      <alignment horizontal="left" vertical="center"/>
    </xf>
    <xf numFmtId="0" fontId="33" fillId="0" borderId="0" xfId="6" quotePrefix="1" applyFont="1" applyAlignment="1">
      <alignment horizontal="left" vertical="center"/>
    </xf>
    <xf numFmtId="0" fontId="24" fillId="0" borderId="9" xfId="6" applyFont="1" applyBorder="1" applyAlignment="1">
      <alignment horizontal="center" vertical="center"/>
    </xf>
    <xf numFmtId="37" fontId="2" fillId="0" borderId="9" xfId="8" applyNumberFormat="1" applyBorder="1" applyAlignment="1">
      <alignment vertical="center"/>
    </xf>
    <xf numFmtId="0" fontId="25" fillId="0" borderId="9" xfId="8" applyFont="1" applyBorder="1" applyAlignment="1">
      <alignment vertical="center" shrinkToFit="1"/>
    </xf>
    <xf numFmtId="0" fontId="25" fillId="0" borderId="9" xfId="8" applyFont="1" applyBorder="1" applyAlignment="1">
      <alignment vertical="center"/>
    </xf>
    <xf numFmtId="0" fontId="27" fillId="0" borderId="0" xfId="6" applyFont="1" applyAlignment="1" applyProtection="1">
      <alignment horizontal="left" vertical="center"/>
      <protection locked="0"/>
    </xf>
    <xf numFmtId="0" fontId="2" fillId="0" borderId="0" xfId="8"/>
    <xf numFmtId="0" fontId="2" fillId="0" borderId="9" xfId="6" applyFont="1" applyBorder="1" applyAlignment="1">
      <alignment horizontal="center" vertical="center" shrinkToFit="1"/>
    </xf>
    <xf numFmtId="185" fontId="2" fillId="0" borderId="9" xfId="6" applyNumberFormat="1" applyFont="1" applyBorder="1" applyAlignment="1">
      <alignment horizontal="center" vertical="center" shrinkToFit="1"/>
    </xf>
    <xf numFmtId="0" fontId="14" fillId="0" borderId="0" xfId="8" applyFont="1" applyAlignment="1">
      <alignment vertical="center"/>
    </xf>
    <xf numFmtId="0" fontId="36" fillId="0" borderId="0" xfId="6" applyFont="1" applyAlignment="1">
      <alignment horizontal="left" vertical="center"/>
    </xf>
    <xf numFmtId="0" fontId="2" fillId="0" borderId="0" xfId="6" applyFont="1" applyAlignment="1">
      <alignment horizontal="left" vertical="center"/>
    </xf>
    <xf numFmtId="0" fontId="0" fillId="0" borderId="0" xfId="6" applyFont="1" applyAlignment="1">
      <alignment horizontal="left" vertical="center"/>
    </xf>
    <xf numFmtId="0" fontId="37" fillId="0" borderId="9" xfId="6" applyFont="1" applyBorder="1" applyAlignment="1">
      <alignment horizontal="center" vertical="center"/>
    </xf>
    <xf numFmtId="0" fontId="37" fillId="0" borderId="9" xfId="6" quotePrefix="1" applyFont="1" applyBorder="1" applyAlignment="1">
      <alignment horizontal="center" vertical="center"/>
    </xf>
    <xf numFmtId="185" fontId="37" fillId="0" borderId="9" xfId="6" quotePrefix="1" applyNumberFormat="1" applyFont="1" applyBorder="1" applyAlignment="1">
      <alignment horizontal="center" vertical="center"/>
    </xf>
    <xf numFmtId="185" fontId="37" fillId="0" borderId="9" xfId="6" applyNumberFormat="1" applyFont="1" applyBorder="1" applyAlignment="1">
      <alignment horizontal="center" vertical="center"/>
    </xf>
    <xf numFmtId="0" fontId="2" fillId="0" borderId="27" xfId="6" applyFont="1" applyBorder="1" applyAlignment="1">
      <alignment horizontal="center" vertical="center" shrinkToFit="1"/>
    </xf>
    <xf numFmtId="0" fontId="2" fillId="0" borderId="0" xfId="6" applyFont="1" applyAlignment="1">
      <alignment horizontal="center" vertical="center" shrinkToFit="1"/>
    </xf>
    <xf numFmtId="0" fontId="0" fillId="0" borderId="0" xfId="6" applyFont="1" applyAlignment="1">
      <alignment horizontal="center" vertical="center" shrinkToFit="1"/>
    </xf>
    <xf numFmtId="0" fontId="2" fillId="0" borderId="9" xfId="6" quotePrefix="1" applyFont="1" applyBorder="1" applyAlignment="1">
      <alignment horizontal="center" vertical="center" shrinkToFit="1"/>
    </xf>
    <xf numFmtId="0" fontId="14" fillId="0" borderId="0" xfId="8" applyFont="1"/>
    <xf numFmtId="0" fontId="19" fillId="0" borderId="23" xfId="8" applyFont="1" applyBorder="1" applyAlignment="1">
      <alignment horizontal="center" vertical="center" wrapText="1"/>
    </xf>
    <xf numFmtId="0" fontId="19" fillId="0" borderId="20" xfId="8" applyFont="1" applyBorder="1" applyAlignment="1">
      <alignment horizontal="center" vertical="center" wrapText="1"/>
    </xf>
    <xf numFmtId="0" fontId="19" fillId="0" borderId="0" xfId="8" quotePrefix="1" applyFont="1" applyAlignment="1">
      <alignment vertical="center" wrapText="1"/>
    </xf>
    <xf numFmtId="0" fontId="18" fillId="0" borderId="32" xfId="8" quotePrefix="1" applyFont="1" applyBorder="1" applyAlignment="1">
      <alignment horizontal="left" vertical="center" wrapText="1"/>
    </xf>
    <xf numFmtId="0" fontId="18" fillId="0" borderId="33" xfId="8" quotePrefix="1" applyFont="1" applyBorder="1" applyAlignment="1">
      <alignment horizontal="left" vertical="center" wrapText="1"/>
    </xf>
    <xf numFmtId="0" fontId="19" fillId="0" borderId="0" xfId="8" quotePrefix="1" applyFont="1" applyAlignment="1">
      <alignment horizontal="center" vertical="center" wrapText="1"/>
    </xf>
    <xf numFmtId="0" fontId="18" fillId="0" borderId="37" xfId="8" quotePrefix="1" applyFont="1" applyBorder="1" applyAlignment="1">
      <alignment horizontal="left" vertical="center" wrapText="1"/>
    </xf>
    <xf numFmtId="0" fontId="18" fillId="0" borderId="38" xfId="8" quotePrefix="1" applyFont="1" applyBorder="1" applyAlignment="1">
      <alignment horizontal="left" vertical="center" wrapText="1"/>
    </xf>
    <xf numFmtId="0" fontId="18" fillId="0" borderId="0" xfId="8" quotePrefix="1" applyFont="1" applyAlignment="1">
      <alignment horizontal="center" vertical="center" wrapText="1"/>
    </xf>
    <xf numFmtId="0" fontId="2" fillId="0" borderId="0" xfId="8" applyAlignment="1">
      <alignment horizontal="center" vertical="center"/>
    </xf>
    <xf numFmtId="0" fontId="42" fillId="0" borderId="17" xfId="8" applyFont="1" applyBorder="1" applyAlignment="1">
      <alignment vertical="center" wrapText="1"/>
    </xf>
    <xf numFmtId="0" fontId="43" fillId="0" borderId="42" xfId="8" quotePrefix="1" applyFont="1" applyBorder="1" applyAlignment="1">
      <alignment vertical="center"/>
    </xf>
    <xf numFmtId="0" fontId="18" fillId="0" borderId="43" xfId="8" quotePrefix="1" applyFont="1" applyBorder="1" applyAlignment="1">
      <alignment horizontal="left" vertical="center" wrapText="1"/>
    </xf>
    <xf numFmtId="0" fontId="18" fillId="0" borderId="22" xfId="8" applyFont="1" applyBorder="1" applyAlignment="1">
      <alignment horizontal="center" vertical="center"/>
    </xf>
    <xf numFmtId="0" fontId="19" fillId="0" borderId="0" xfId="8" quotePrefix="1" applyFont="1" applyAlignment="1">
      <alignment vertical="center"/>
    </xf>
    <xf numFmtId="0" fontId="18" fillId="0" borderId="0" xfId="8" quotePrefix="1" applyFont="1" applyAlignment="1">
      <alignment horizontal="left" vertical="center" wrapText="1"/>
    </xf>
    <xf numFmtId="0" fontId="18" fillId="0" borderId="0" xfId="8" applyFont="1" applyAlignment="1">
      <alignment vertical="center"/>
    </xf>
    <xf numFmtId="0" fontId="43" fillId="0" borderId="0" xfId="8" quotePrefix="1" applyFont="1" applyAlignment="1">
      <alignment horizontal="left" vertical="center"/>
    </xf>
    <xf numFmtId="0" fontId="43" fillId="0" borderId="0" xfId="8" applyFont="1" applyAlignment="1">
      <alignment vertical="center"/>
    </xf>
    <xf numFmtId="0" fontId="43" fillId="0" borderId="0" xfId="8" applyFont="1" applyAlignment="1">
      <alignment horizontal="left" vertical="center"/>
    </xf>
    <xf numFmtId="0" fontId="14" fillId="0" borderId="0" xfId="8" applyFont="1" applyAlignment="1">
      <alignment horizontal="center" vertical="center"/>
    </xf>
    <xf numFmtId="0" fontId="2" fillId="0" borderId="0" xfId="8" quotePrefix="1"/>
    <xf numFmtId="0" fontId="42" fillId="0" borderId="0" xfId="8" applyFont="1" applyAlignment="1">
      <alignment horizontal="left"/>
    </xf>
    <xf numFmtId="38" fontId="45" fillId="0" borderId="0" xfId="6" applyNumberFormat="1" applyFont="1" applyAlignment="1">
      <alignment horizontal="center" vertical="center"/>
    </xf>
    <xf numFmtId="40" fontId="45" fillId="0" borderId="0" xfId="6" applyNumberFormat="1" applyFont="1" applyAlignment="1">
      <alignment horizontal="center" vertical="center"/>
    </xf>
    <xf numFmtId="40" fontId="45" fillId="0" borderId="0" xfId="6" applyNumberFormat="1" applyFont="1" applyAlignment="1">
      <alignment horizontal="left" vertical="center"/>
    </xf>
    <xf numFmtId="41" fontId="47" fillId="0" borderId="0" xfId="4" applyFont="1" applyBorder="1" applyAlignment="1">
      <alignment horizontal="right" vertical="center"/>
    </xf>
    <xf numFmtId="41" fontId="49" fillId="0" borderId="0" xfId="4" applyFont="1" applyBorder="1" applyAlignment="1">
      <alignment vertical="center"/>
    </xf>
    <xf numFmtId="40" fontId="50" fillId="0" borderId="0" xfId="6" applyNumberFormat="1" applyFont="1" applyAlignment="1">
      <alignment horizontal="center" vertical="center"/>
    </xf>
    <xf numFmtId="38" fontId="45" fillId="0" borderId="0" xfId="6" applyNumberFormat="1" applyFont="1" applyAlignment="1">
      <alignment horizontal="left" vertical="center"/>
    </xf>
    <xf numFmtId="38" fontId="18" fillId="0" borderId="47" xfId="6" applyNumberFormat="1" applyFont="1" applyBorder="1" applyAlignment="1">
      <alignment horizontal="center" vertical="center"/>
    </xf>
    <xf numFmtId="38" fontId="51" fillId="0" borderId="0" xfId="6" applyNumberFormat="1" applyFont="1" applyAlignment="1">
      <alignment horizontal="right" vertical="center"/>
    </xf>
    <xf numFmtId="0" fontId="4" fillId="0" borderId="47" xfId="8" applyFont="1" applyBorder="1" applyAlignment="1">
      <alignment horizontal="center" vertical="center" wrapText="1"/>
    </xf>
    <xf numFmtId="38" fontId="45" fillId="0" borderId="0" xfId="6" applyNumberFormat="1" applyFont="1" applyAlignment="1">
      <alignment horizontal="right" vertical="center"/>
    </xf>
    <xf numFmtId="0" fontId="18" fillId="0" borderId="47" xfId="8" applyFont="1" applyBorder="1" applyAlignment="1">
      <alignment horizontal="center" vertical="center" wrapText="1"/>
    </xf>
    <xf numFmtId="0" fontId="18" fillId="0" borderId="0" xfId="8" applyFont="1" applyAlignment="1">
      <alignment horizontal="center" vertical="center" wrapText="1"/>
    </xf>
    <xf numFmtId="0" fontId="18" fillId="0" borderId="0" xfId="8" applyFont="1"/>
    <xf numFmtId="41" fontId="52" fillId="0" borderId="9" xfId="4" applyFont="1" applyBorder="1" applyAlignment="1">
      <alignment horizontal="center" vertical="center"/>
    </xf>
    <xf numFmtId="0" fontId="59" fillId="0" borderId="1" xfId="0" applyFont="1" applyBorder="1">
      <alignment vertical="center"/>
    </xf>
    <xf numFmtId="0" fontId="30" fillId="0" borderId="2" xfId="22" applyFont="1" applyBorder="1" applyAlignment="1">
      <alignment vertical="center"/>
    </xf>
    <xf numFmtId="0" fontId="30" fillId="0" borderId="3" xfId="22" applyFont="1" applyBorder="1" applyAlignment="1">
      <alignment vertical="center"/>
    </xf>
    <xf numFmtId="0" fontId="31" fillId="0" borderId="4" xfId="0" applyFont="1" applyBorder="1">
      <alignment vertical="center"/>
    </xf>
    <xf numFmtId="0" fontId="30" fillId="0" borderId="0" xfId="22" applyFont="1" applyAlignment="1">
      <alignment vertical="center"/>
    </xf>
    <xf numFmtId="0" fontId="30" fillId="0" borderId="5" xfId="22" applyFont="1" applyBorder="1" applyAlignment="1">
      <alignment vertical="center"/>
    </xf>
    <xf numFmtId="0" fontId="30" fillId="0" borderId="4" xfId="22" applyFont="1" applyBorder="1" applyAlignment="1">
      <alignment vertical="center"/>
    </xf>
    <xf numFmtId="0" fontId="31" fillId="0" borderId="0" xfId="22" applyFont="1" applyAlignment="1">
      <alignment vertical="center"/>
    </xf>
    <xf numFmtId="0" fontId="31" fillId="0" borderId="0" xfId="22" applyFont="1" applyAlignment="1">
      <alignment horizontal="center" vertical="center"/>
    </xf>
    <xf numFmtId="0" fontId="31" fillId="0" borderId="57" xfId="22" applyFont="1" applyBorder="1" applyAlignment="1">
      <alignment horizontal="center" vertical="center"/>
    </xf>
    <xf numFmtId="0" fontId="31" fillId="0" borderId="58" xfId="22" applyFont="1" applyBorder="1" applyAlignment="1">
      <alignment horizontal="center" vertical="center"/>
    </xf>
    <xf numFmtId="0" fontId="31" fillId="0" borderId="59" xfId="22" applyFont="1" applyBorder="1" applyAlignment="1">
      <alignment horizontal="center" vertical="center"/>
    </xf>
    <xf numFmtId="0" fontId="30" fillId="0" borderId="0" xfId="22" applyFont="1" applyAlignment="1">
      <alignment horizontal="left" vertical="center"/>
    </xf>
    <xf numFmtId="0" fontId="30" fillId="0" borderId="0" xfId="0" applyFont="1">
      <alignment vertical="center"/>
    </xf>
    <xf numFmtId="0" fontId="30" fillId="0" borderId="60" xfId="22" applyFont="1" applyBorder="1" applyAlignment="1">
      <alignment horizontal="center" vertical="center"/>
    </xf>
    <xf numFmtId="0" fontId="30" fillId="0" borderId="29" xfId="22" applyFont="1" applyBorder="1" applyAlignment="1">
      <alignment horizontal="center" vertical="center"/>
    </xf>
    <xf numFmtId="3" fontId="30" fillId="0" borderId="29" xfId="22" applyNumberFormat="1" applyFont="1" applyBorder="1" applyAlignment="1">
      <alignment horizontal="center" vertical="center"/>
    </xf>
    <xf numFmtId="0" fontId="30" fillId="0" borderId="61" xfId="22" applyFont="1" applyBorder="1" applyAlignment="1">
      <alignment horizontal="center" vertical="center"/>
    </xf>
    <xf numFmtId="0" fontId="31" fillId="0" borderId="11" xfId="22" applyFont="1" applyBorder="1" applyAlignment="1">
      <alignment horizontal="center" vertical="center"/>
    </xf>
    <xf numFmtId="0" fontId="31" fillId="0" borderId="12" xfId="22" applyFont="1" applyBorder="1" applyAlignment="1">
      <alignment horizontal="center" vertical="center"/>
    </xf>
    <xf numFmtId="3" fontId="31" fillId="0" borderId="12" xfId="22" applyNumberFormat="1" applyFont="1" applyBorder="1" applyAlignment="1">
      <alignment horizontal="center" vertical="center"/>
    </xf>
    <xf numFmtId="0" fontId="31" fillId="0" borderId="13" xfId="22" applyFont="1" applyBorder="1" applyAlignment="1">
      <alignment horizontal="center" vertical="center"/>
    </xf>
    <xf numFmtId="0" fontId="61" fillId="0" borderId="0" xfId="22" applyFont="1" applyAlignment="1">
      <alignment horizontal="left" vertical="center"/>
    </xf>
    <xf numFmtId="0" fontId="30" fillId="0" borderId="11" xfId="22" applyFont="1" applyBorder="1" applyAlignment="1">
      <alignment horizontal="center" vertical="center"/>
    </xf>
    <xf numFmtId="0" fontId="30" fillId="0" borderId="12" xfId="22" applyFont="1" applyBorder="1" applyAlignment="1">
      <alignment horizontal="center" vertical="center"/>
    </xf>
    <xf numFmtId="3" fontId="30" fillId="0" borderId="12" xfId="22" applyNumberFormat="1" applyFont="1" applyBorder="1" applyAlignment="1">
      <alignment horizontal="center" vertical="center"/>
    </xf>
    <xf numFmtId="0" fontId="30" fillId="0" borderId="13" xfId="22" applyFont="1" applyBorder="1" applyAlignment="1">
      <alignment horizontal="center" vertical="center"/>
    </xf>
    <xf numFmtId="0" fontId="30" fillId="0" borderId="14" xfId="22" applyFont="1" applyBorder="1" applyAlignment="1">
      <alignment horizontal="center" vertical="center"/>
    </xf>
    <xf numFmtId="0" fontId="30" fillId="0" borderId="15" xfId="22" applyFont="1" applyBorder="1" applyAlignment="1">
      <alignment horizontal="center" vertical="center"/>
    </xf>
    <xf numFmtId="3" fontId="30" fillId="0" borderId="15" xfId="22" applyNumberFormat="1" applyFont="1" applyBorder="1" applyAlignment="1">
      <alignment horizontal="center" vertical="center"/>
    </xf>
    <xf numFmtId="0" fontId="30" fillId="0" borderId="16" xfId="22" applyFont="1" applyBorder="1" applyAlignment="1">
      <alignment horizontal="center" vertical="center"/>
    </xf>
    <xf numFmtId="0" fontId="30" fillId="0" borderId="0" xfId="22" quotePrefix="1" applyFont="1" applyAlignment="1">
      <alignment vertical="center"/>
    </xf>
    <xf numFmtId="0" fontId="30" fillId="0" borderId="0" xfId="22" applyFont="1" applyAlignment="1">
      <alignment horizontal="left" vertical="center" wrapText="1"/>
    </xf>
    <xf numFmtId="3" fontId="30" fillId="0" borderId="0" xfId="0" applyNumberFormat="1" applyFont="1" applyAlignment="1">
      <alignment horizontal="right" vertical="center"/>
    </xf>
    <xf numFmtId="3" fontId="30" fillId="0" borderId="0" xfId="22" applyNumberFormat="1" applyFont="1" applyAlignment="1">
      <alignment horizontal="center" vertical="center"/>
    </xf>
    <xf numFmtId="0" fontId="30" fillId="0" borderId="0" xfId="22" applyFont="1" applyAlignment="1">
      <alignment horizontal="center" vertical="center"/>
    </xf>
    <xf numFmtId="3" fontId="30" fillId="0" borderId="0" xfId="0" applyNumberFormat="1" applyFont="1" applyAlignment="1">
      <alignment horizontal="center" vertical="center"/>
    </xf>
    <xf numFmtId="3" fontId="30" fillId="0" borderId="0" xfId="22" quotePrefix="1" applyNumberFormat="1" applyFont="1" applyAlignment="1">
      <alignment horizontal="center" vertical="center"/>
    </xf>
    <xf numFmtId="3" fontId="31" fillId="0" borderId="0" xfId="22" applyNumberFormat="1" applyFont="1" applyAlignment="1">
      <alignment horizontal="right" vertical="center"/>
    </xf>
    <xf numFmtId="0" fontId="30" fillId="0" borderId="0" xfId="0" applyFont="1" applyAlignment="1">
      <alignment horizontal="right" vertical="center"/>
    </xf>
    <xf numFmtId="3" fontId="30" fillId="0" borderId="0" xfId="22" applyNumberFormat="1" applyFont="1" applyAlignment="1">
      <alignment horizontal="right" vertical="center"/>
    </xf>
    <xf numFmtId="0" fontId="30" fillId="0" borderId="0" xfId="0" applyFont="1" applyAlignment="1">
      <alignment horizontal="center" vertical="center"/>
    </xf>
    <xf numFmtId="0" fontId="30" fillId="0" borderId="0" xfId="22" quotePrefix="1" applyFont="1" applyAlignment="1">
      <alignment horizontal="center" vertical="center"/>
    </xf>
    <xf numFmtId="3" fontId="31" fillId="0" borderId="0" xfId="22" applyNumberFormat="1" applyFont="1" applyAlignment="1">
      <alignment vertical="center"/>
    </xf>
    <xf numFmtId="179" fontId="30" fillId="0" borderId="0" xfId="22" applyNumberFormat="1" applyFont="1" applyAlignment="1">
      <alignment horizontal="right" vertical="center"/>
    </xf>
    <xf numFmtId="0" fontId="30" fillId="0" borderId="6" xfId="22" applyFont="1" applyBorder="1" applyAlignment="1">
      <alignment vertical="center"/>
    </xf>
    <xf numFmtId="0" fontId="30" fillId="0" borderId="7" xfId="22" applyFont="1" applyBorder="1" applyAlignment="1">
      <alignment vertical="center"/>
    </xf>
    <xf numFmtId="0" fontId="30" fillId="0" borderId="7" xfId="22" applyFont="1" applyBorder="1" applyAlignment="1">
      <alignment horizontal="left" vertical="center"/>
    </xf>
    <xf numFmtId="0" fontId="30" fillId="0" borderId="8" xfId="22" applyFont="1" applyBorder="1" applyAlignment="1">
      <alignment vertical="center"/>
    </xf>
    <xf numFmtId="0" fontId="2" fillId="0" borderId="0" xfId="22" applyFont="1" applyAlignment="1">
      <alignment vertical="center"/>
    </xf>
    <xf numFmtId="0" fontId="14" fillId="0" borderId="12" xfId="18843" applyFont="1" applyBorder="1" applyAlignment="1">
      <alignment vertical="center"/>
    </xf>
    <xf numFmtId="0" fontId="18" fillId="0" borderId="34" xfId="8" applyFont="1" applyBorder="1" applyAlignment="1">
      <alignment horizontal="center" vertical="center"/>
    </xf>
    <xf numFmtId="0" fontId="18" fillId="0" borderId="12" xfId="8" applyFont="1" applyBorder="1" applyAlignment="1">
      <alignment horizontal="center" vertical="center"/>
    </xf>
    <xf numFmtId="41" fontId="18" fillId="0" borderId="12" xfId="4" applyFont="1" applyFill="1" applyBorder="1" applyAlignment="1">
      <alignment horizontal="center" vertical="center"/>
    </xf>
    <xf numFmtId="0" fontId="18" fillId="0" borderId="35" xfId="8" applyFont="1" applyBorder="1" applyAlignment="1">
      <alignment vertical="center"/>
    </xf>
    <xf numFmtId="41" fontId="46" fillId="42" borderId="9" xfId="4" applyFont="1" applyFill="1" applyBorder="1" applyAlignment="1">
      <alignment horizontal="center" vertical="center"/>
    </xf>
    <xf numFmtId="0" fontId="12" fillId="0" borderId="0" xfId="6" applyFont="1" applyAlignment="1">
      <alignment horizontal="left" vertical="center"/>
    </xf>
    <xf numFmtId="0" fontId="12" fillId="0" borderId="0" xfId="6" applyFont="1" applyAlignment="1">
      <alignment horizontal="center" vertical="center"/>
    </xf>
    <xf numFmtId="3" fontId="12" fillId="0" borderId="0" xfId="6" applyNumberFormat="1" applyFont="1" applyAlignment="1">
      <alignment horizontal="center" vertical="center"/>
    </xf>
    <xf numFmtId="0" fontId="25" fillId="42" borderId="9" xfId="6" quotePrefix="1" applyFont="1" applyFill="1" applyBorder="1" applyAlignment="1">
      <alignment horizontal="center" vertical="center"/>
    </xf>
    <xf numFmtId="0" fontId="25" fillId="42" borderId="9" xfId="6" applyFont="1" applyFill="1" applyBorder="1" applyAlignment="1">
      <alignment horizontal="center" vertical="center"/>
    </xf>
    <xf numFmtId="0" fontId="259" fillId="0" borderId="9" xfId="6" quotePrefix="1" applyFont="1" applyBorder="1" applyAlignment="1">
      <alignment horizontal="left" vertical="center"/>
    </xf>
    <xf numFmtId="0" fontId="259" fillId="0" borderId="9" xfId="6" applyFont="1" applyBorder="1" applyAlignment="1">
      <alignment horizontal="left" vertical="center"/>
    </xf>
    <xf numFmtId="0" fontId="259" fillId="0" borderId="9" xfId="6" applyFont="1" applyBorder="1" applyAlignment="1">
      <alignment horizontal="center" vertical="center"/>
    </xf>
    <xf numFmtId="3" fontId="259" fillId="0" borderId="9" xfId="6" applyNumberFormat="1" applyFont="1" applyBorder="1" applyAlignment="1">
      <alignment horizontal="right" vertical="center"/>
    </xf>
    <xf numFmtId="0" fontId="260" fillId="42" borderId="9" xfId="6" applyFont="1" applyFill="1" applyBorder="1" applyAlignment="1">
      <alignment horizontal="center" vertical="center"/>
    </xf>
    <xf numFmtId="0" fontId="260" fillId="42" borderId="9" xfId="6" applyFont="1" applyFill="1" applyBorder="1" applyAlignment="1">
      <alignment horizontal="centerContinuous" vertical="center"/>
    </xf>
    <xf numFmtId="0" fontId="260" fillId="42" borderId="9" xfId="6" quotePrefix="1" applyFont="1" applyFill="1" applyBorder="1" applyAlignment="1">
      <alignment horizontal="centerContinuous" vertical="center"/>
    </xf>
    <xf numFmtId="0" fontId="261" fillId="0" borderId="9" xfId="6" quotePrefix="1" applyFont="1" applyBorder="1" applyAlignment="1">
      <alignment horizontal="left" vertical="center"/>
    </xf>
    <xf numFmtId="0" fontId="261" fillId="0" borderId="9" xfId="6" applyFont="1" applyBorder="1" applyAlignment="1">
      <alignment horizontal="left" vertical="center"/>
    </xf>
    <xf numFmtId="182" fontId="261" fillId="0" borderId="9" xfId="6" applyNumberFormat="1" applyFont="1" applyBorder="1" applyAlignment="1">
      <alignment horizontal="center" vertical="center"/>
    </xf>
    <xf numFmtId="0" fontId="261" fillId="0" borderId="9" xfId="6" applyFont="1" applyBorder="1" applyAlignment="1">
      <alignment horizontal="center" vertical="center"/>
    </xf>
    <xf numFmtId="3" fontId="261" fillId="0" borderId="9" xfId="6" applyNumberFormat="1" applyFont="1" applyBorder="1" applyAlignment="1">
      <alignment horizontal="right" vertical="center"/>
    </xf>
    <xf numFmtId="0" fontId="261" fillId="0" borderId="9" xfId="6" applyFont="1" applyBorder="1" applyAlignment="1">
      <alignment horizontal="right" vertical="center"/>
    </xf>
    <xf numFmtId="3" fontId="261" fillId="0" borderId="9" xfId="6" applyNumberFormat="1" applyFont="1" applyBorder="1" applyAlignment="1">
      <alignment vertical="center"/>
    </xf>
    <xf numFmtId="3" fontId="261" fillId="0" borderId="9" xfId="6" quotePrefix="1" applyNumberFormat="1" applyFont="1" applyBorder="1" applyAlignment="1">
      <alignment horizontal="right" vertical="center"/>
    </xf>
    <xf numFmtId="0" fontId="260" fillId="0" borderId="9" xfId="6" quotePrefix="1" applyFont="1" applyBorder="1" applyAlignment="1">
      <alignment horizontal="left" vertical="center"/>
    </xf>
    <xf numFmtId="182" fontId="261" fillId="0" borderId="9" xfId="6" quotePrefix="1" applyNumberFormat="1" applyFont="1" applyBorder="1" applyAlignment="1">
      <alignment horizontal="center" vertical="center"/>
    </xf>
    <xf numFmtId="3" fontId="261" fillId="0" borderId="9" xfId="6" applyNumberFormat="1" applyFont="1" applyBorder="1" applyAlignment="1">
      <alignment horizontal="left" vertical="center"/>
    </xf>
    <xf numFmtId="184" fontId="261" fillId="0" borderId="9" xfId="6" applyNumberFormat="1" applyFont="1" applyBorder="1" applyAlignment="1">
      <alignment horizontal="center" vertical="center"/>
    </xf>
    <xf numFmtId="185" fontId="261" fillId="0" borderId="9" xfId="6" applyNumberFormat="1" applyFont="1" applyBorder="1" applyAlignment="1">
      <alignment horizontal="center" vertical="center"/>
    </xf>
    <xf numFmtId="0" fontId="261" fillId="0" borderId="9" xfId="8" quotePrefix="1" applyFont="1" applyBorder="1" applyAlignment="1">
      <alignment horizontal="left" vertical="center"/>
    </xf>
    <xf numFmtId="0" fontId="261" fillId="0" borderId="9" xfId="8" applyFont="1" applyBorder="1" applyAlignment="1">
      <alignment horizontal="center" vertical="center" shrinkToFit="1"/>
    </xf>
    <xf numFmtId="186" fontId="261" fillId="0" borderId="9" xfId="10" applyNumberFormat="1" applyFont="1" applyBorder="1" applyAlignment="1">
      <alignment horizontal="center" vertical="center"/>
    </xf>
    <xf numFmtId="0" fontId="261" fillId="0" borderId="24" xfId="6" applyFont="1" applyBorder="1" applyAlignment="1">
      <alignment horizontal="center" vertical="center"/>
    </xf>
    <xf numFmtId="0" fontId="261" fillId="0" borderId="25" xfId="6" quotePrefix="1" applyFont="1" applyBorder="1" applyAlignment="1">
      <alignment horizontal="center" vertical="center"/>
    </xf>
    <xf numFmtId="0" fontId="261" fillId="0" borderId="25" xfId="6" quotePrefix="1" applyFont="1" applyBorder="1" applyAlignment="1">
      <alignment horizontal="centerContinuous" vertical="center"/>
    </xf>
    <xf numFmtId="0" fontId="261" fillId="0" borderId="25" xfId="6" applyFont="1" applyBorder="1" applyAlignment="1">
      <alignment horizontal="center" vertical="center"/>
    </xf>
    <xf numFmtId="0" fontId="261" fillId="0" borderId="26" xfId="6" applyFont="1" applyBorder="1" applyAlignment="1">
      <alignment horizontal="center" vertical="center"/>
    </xf>
    <xf numFmtId="185" fontId="261" fillId="0" borderId="9" xfId="6" quotePrefix="1" applyNumberFormat="1" applyFont="1" applyBorder="1" applyAlignment="1">
      <alignment horizontal="center" vertical="center"/>
    </xf>
    <xf numFmtId="186" fontId="261" fillId="0" borderId="9" xfId="8" quotePrefix="1" applyNumberFormat="1" applyFont="1" applyBorder="1" applyAlignment="1">
      <alignment horizontal="left" vertical="center"/>
    </xf>
    <xf numFmtId="186" fontId="261" fillId="0" borderId="9" xfId="8" applyNumberFormat="1" applyFont="1" applyBorder="1" applyAlignment="1">
      <alignment horizontal="center" vertical="center"/>
    </xf>
    <xf numFmtId="187" fontId="261" fillId="0" borderId="9" xfId="6" applyNumberFormat="1" applyFont="1" applyBorder="1" applyAlignment="1">
      <alignment horizontal="center" vertical="center"/>
    </xf>
    <xf numFmtId="9" fontId="261" fillId="0" borderId="9" xfId="11" applyFont="1" applyBorder="1" applyAlignment="1">
      <alignment horizontal="center" vertical="center"/>
    </xf>
    <xf numFmtId="9" fontId="261" fillId="0" borderId="9" xfId="11" applyFont="1" applyBorder="1" applyAlignment="1">
      <alignment horizontal="center" vertical="center" shrinkToFit="1"/>
    </xf>
    <xf numFmtId="0" fontId="261" fillId="0" borderId="9" xfId="8" applyFont="1" applyBorder="1" applyAlignment="1">
      <alignment horizontal="center" vertical="center"/>
    </xf>
    <xf numFmtId="186" fontId="261" fillId="0" borderId="9" xfId="8" applyNumberFormat="1" applyFont="1" applyBorder="1" applyAlignment="1">
      <alignment horizontal="center" vertical="center" shrinkToFit="1"/>
    </xf>
    <xf numFmtId="0" fontId="262" fillId="0" borderId="9" xfId="7" applyFont="1" applyBorder="1" applyAlignment="1">
      <alignment horizontal="center" vertical="center"/>
    </xf>
    <xf numFmtId="0" fontId="263" fillId="0" borderId="9" xfId="7" quotePrefix="1" applyFont="1" applyBorder="1" applyAlignment="1">
      <alignment horizontal="left" vertical="center"/>
    </xf>
    <xf numFmtId="186" fontId="262" fillId="0" borderId="9" xfId="7" quotePrefix="1" applyNumberFormat="1" applyFont="1" applyBorder="1" applyAlignment="1">
      <alignment horizontal="left" vertical="center"/>
    </xf>
    <xf numFmtId="186" fontId="262" fillId="0" borderId="9" xfId="7" applyNumberFormat="1" applyFont="1" applyBorder="1" applyAlignment="1">
      <alignment horizontal="center" vertical="center" shrinkToFit="1"/>
    </xf>
    <xf numFmtId="185" fontId="262" fillId="0" borderId="9" xfId="7" applyNumberFormat="1" applyFont="1" applyBorder="1" applyAlignment="1">
      <alignment horizontal="center" vertical="center"/>
    </xf>
    <xf numFmtId="186" fontId="262" fillId="0" borderId="9" xfId="7" applyNumberFormat="1" applyFont="1" applyBorder="1" applyAlignment="1">
      <alignment horizontal="center" vertical="center"/>
    </xf>
    <xf numFmtId="3" fontId="262" fillId="0" borderId="9" xfId="7" applyNumberFormat="1" applyFont="1" applyBorder="1" applyAlignment="1">
      <alignment horizontal="right" vertical="center"/>
    </xf>
    <xf numFmtId="0" fontId="262" fillId="0" borderId="9" xfId="7" applyFont="1" applyBorder="1" applyAlignment="1">
      <alignment horizontal="center" vertical="center" shrinkToFit="1"/>
    </xf>
    <xf numFmtId="0" fontId="260" fillId="0" borderId="25" xfId="6" quotePrefix="1" applyFont="1" applyBorder="1" applyAlignment="1">
      <alignment vertical="center"/>
    </xf>
    <xf numFmtId="0" fontId="260" fillId="0" borderId="26" xfId="6" quotePrefix="1" applyFont="1" applyBorder="1" applyAlignment="1">
      <alignment vertical="center"/>
    </xf>
    <xf numFmtId="0" fontId="261" fillId="0" borderId="9" xfId="8" quotePrefix="1" applyFont="1" applyBorder="1" applyAlignment="1">
      <alignment vertical="center"/>
    </xf>
    <xf numFmtId="37" fontId="261" fillId="0" borderId="9" xfId="8" applyNumberFormat="1" applyFont="1" applyBorder="1" applyAlignment="1">
      <alignment vertical="center"/>
    </xf>
    <xf numFmtId="186" fontId="261" fillId="0" borderId="9" xfId="10" applyNumberFormat="1" applyFont="1" applyBorder="1" applyAlignment="1">
      <alignment horizontal="left" vertical="center"/>
    </xf>
    <xf numFmtId="186" fontId="261" fillId="0" borderId="9" xfId="10" quotePrefix="1" applyNumberFormat="1" applyFont="1" applyBorder="1" applyAlignment="1">
      <alignment horizontal="left" vertical="center"/>
    </xf>
    <xf numFmtId="186" fontId="261" fillId="0" borderId="9" xfId="10" applyNumberFormat="1" applyFont="1" applyBorder="1" applyAlignment="1">
      <alignment horizontal="center" vertical="center" shrinkToFit="1"/>
    </xf>
    <xf numFmtId="3" fontId="261" fillId="0" borderId="9" xfId="6" applyNumberFormat="1" applyFont="1" applyBorder="1" applyAlignment="1">
      <alignment horizontal="right" vertical="center" shrinkToFit="1"/>
    </xf>
    <xf numFmtId="3" fontId="261" fillId="0" borderId="9" xfId="6" applyNumberFormat="1" applyFont="1" applyBorder="1" applyAlignment="1">
      <alignment horizontal="center" vertical="center"/>
    </xf>
    <xf numFmtId="1" fontId="261" fillId="0" borderId="9" xfId="6" applyNumberFormat="1" applyFont="1" applyBorder="1" applyAlignment="1">
      <alignment horizontal="right" vertical="center"/>
    </xf>
    <xf numFmtId="0" fontId="261" fillId="0" borderId="9" xfId="6" quotePrefix="1" applyFont="1" applyBorder="1" applyAlignment="1">
      <alignment horizontal="right" vertical="center"/>
    </xf>
    <xf numFmtId="38" fontId="261" fillId="0" borderId="9" xfId="6" applyNumberFormat="1" applyFont="1" applyBorder="1" applyAlignment="1">
      <alignment horizontal="right" vertical="center"/>
    </xf>
    <xf numFmtId="177" fontId="261" fillId="0" borderId="9" xfId="6" applyNumberFormat="1" applyFont="1" applyBorder="1" applyAlignment="1">
      <alignment horizontal="right" vertical="center"/>
    </xf>
    <xf numFmtId="38" fontId="261" fillId="0" borderId="9" xfId="6" applyNumberFormat="1" applyFont="1" applyBorder="1" applyAlignment="1">
      <alignment vertical="center"/>
    </xf>
    <xf numFmtId="38" fontId="261" fillId="0" borderId="9" xfId="9" applyNumberFormat="1" applyFont="1" applyBorder="1" applyAlignment="1">
      <alignment vertical="center"/>
    </xf>
    <xf numFmtId="183" fontId="261" fillId="0" borderId="9" xfId="9" applyFont="1" applyBorder="1" applyAlignment="1">
      <alignment horizontal="right" vertical="center"/>
    </xf>
    <xf numFmtId="0" fontId="261" fillId="0" borderId="9" xfId="6" quotePrefix="1" applyFont="1" applyBorder="1" applyAlignment="1">
      <alignment horizontal="center" vertical="center"/>
    </xf>
    <xf numFmtId="183" fontId="261" fillId="0" borderId="9" xfId="6" applyNumberFormat="1" applyFont="1" applyBorder="1" applyAlignment="1">
      <alignment horizontal="right" vertical="center"/>
    </xf>
    <xf numFmtId="0" fontId="261" fillId="0" borderId="9" xfId="6" applyFont="1" applyBorder="1" applyAlignment="1">
      <alignment horizontal="center" vertical="center" shrinkToFit="1"/>
    </xf>
    <xf numFmtId="176" fontId="261" fillId="0" borderId="9" xfId="6" applyNumberFormat="1" applyFont="1" applyBorder="1" applyAlignment="1">
      <alignment horizontal="right" vertical="center"/>
    </xf>
    <xf numFmtId="185" fontId="261" fillId="0" borderId="9" xfId="6" applyNumberFormat="1" applyFont="1" applyBorder="1" applyAlignment="1">
      <alignment horizontal="center" vertical="center" shrinkToFit="1"/>
    </xf>
    <xf numFmtId="0" fontId="261" fillId="0" borderId="9" xfId="8" applyFont="1" applyBorder="1" applyAlignment="1">
      <alignment vertical="center"/>
    </xf>
    <xf numFmtId="0" fontId="261" fillId="0" borderId="9" xfId="8" applyFont="1" applyBorder="1" applyAlignment="1">
      <alignment horizontal="center" vertical="center" wrapText="1"/>
    </xf>
    <xf numFmtId="3" fontId="261" fillId="0" borderId="9" xfId="8" applyNumberFormat="1" applyFont="1" applyBorder="1" applyAlignment="1">
      <alignment vertical="center"/>
    </xf>
    <xf numFmtId="0" fontId="260" fillId="0" borderId="9" xfId="6" applyFont="1" applyBorder="1" applyAlignment="1">
      <alignment horizontal="left" vertical="center"/>
    </xf>
    <xf numFmtId="0" fontId="24" fillId="0" borderId="0" xfId="8" applyFont="1" applyAlignment="1">
      <alignment vertical="center"/>
    </xf>
    <xf numFmtId="0" fontId="19" fillId="42" borderId="10" xfId="6" quotePrefix="1" applyFont="1" applyFill="1" applyBorder="1" applyAlignment="1">
      <alignment horizontal="center" vertical="center"/>
    </xf>
    <xf numFmtId="0" fontId="19" fillId="0" borderId="32" xfId="6" quotePrefix="1" applyFont="1" applyBorder="1" applyAlignment="1">
      <alignment horizontal="left" vertical="center"/>
    </xf>
    <xf numFmtId="0" fontId="19" fillId="0" borderId="50" xfId="6" applyFont="1" applyBorder="1" applyAlignment="1">
      <alignment horizontal="center" vertical="center" shrinkToFit="1"/>
    </xf>
    <xf numFmtId="2" fontId="19" fillId="0" borderId="50" xfId="6" applyNumberFormat="1" applyFont="1" applyBorder="1" applyAlignment="1">
      <alignment horizontal="center" vertical="center"/>
    </xf>
    <xf numFmtId="0" fontId="19" fillId="0" borderId="50" xfId="6" applyFont="1" applyBorder="1" applyAlignment="1">
      <alignment horizontal="center" vertical="center"/>
    </xf>
    <xf numFmtId="3" fontId="19" fillId="0" borderId="50" xfId="6" applyNumberFormat="1" applyFont="1" applyBorder="1" applyAlignment="1">
      <alignment horizontal="right" vertical="center"/>
    </xf>
    <xf numFmtId="0" fontId="19" fillId="0" borderId="50" xfId="6" applyFont="1" applyBorder="1" applyAlignment="1">
      <alignment horizontal="right" vertical="center"/>
    </xf>
    <xf numFmtId="0" fontId="19" fillId="0" borderId="33" xfId="6" applyFont="1" applyBorder="1" applyAlignment="1">
      <alignment horizontal="center" vertical="center"/>
    </xf>
    <xf numFmtId="0" fontId="19" fillId="0" borderId="34" xfId="6" quotePrefix="1" applyFont="1" applyBorder="1" applyAlignment="1">
      <alignment horizontal="left" vertical="center"/>
    </xf>
    <xf numFmtId="0" fontId="19" fillId="0" borderId="12" xfId="6" applyFont="1" applyBorder="1" applyAlignment="1">
      <alignment horizontal="center" vertical="center" shrinkToFit="1"/>
    </xf>
    <xf numFmtId="1" fontId="19" fillId="0" borderId="12" xfId="6" applyNumberFormat="1" applyFont="1" applyBorder="1" applyAlignment="1">
      <alignment horizontal="center" vertical="center"/>
    </xf>
    <xf numFmtId="0" fontId="19" fillId="0" borderId="12" xfId="6" applyFont="1" applyBorder="1" applyAlignment="1">
      <alignment horizontal="center" vertical="center"/>
    </xf>
    <xf numFmtId="3" fontId="19" fillId="0" borderId="12" xfId="6" applyNumberFormat="1" applyFont="1" applyBorder="1" applyAlignment="1">
      <alignment horizontal="right" vertical="center"/>
    </xf>
    <xf numFmtId="0" fontId="19" fillId="0" borderId="35" xfId="6" applyFont="1" applyBorder="1" applyAlignment="1">
      <alignment horizontal="center" vertical="center"/>
    </xf>
    <xf numFmtId="0" fontId="18" fillId="0" borderId="34" xfId="6" quotePrefix="1" applyFont="1" applyBorder="1" applyAlignment="1">
      <alignment horizontal="left" vertical="center"/>
    </xf>
    <xf numFmtId="0" fontId="18" fillId="0" borderId="12" xfId="6" applyFont="1" applyBorder="1" applyAlignment="1">
      <alignment horizontal="center" vertical="center" shrinkToFit="1"/>
    </xf>
    <xf numFmtId="1" fontId="18" fillId="0" borderId="12" xfId="6" applyNumberFormat="1" applyFont="1" applyBorder="1" applyAlignment="1">
      <alignment horizontal="center" vertical="center"/>
    </xf>
    <xf numFmtId="0" fontId="18" fillId="0" borderId="12" xfId="6" applyFont="1" applyBorder="1" applyAlignment="1">
      <alignment horizontal="center" vertical="center"/>
    </xf>
    <xf numFmtId="3" fontId="18" fillId="0" borderId="12" xfId="6" applyNumberFormat="1" applyFont="1" applyBorder="1" applyAlignment="1">
      <alignment horizontal="right" vertical="center"/>
    </xf>
    <xf numFmtId="0" fontId="18" fillId="0" borderId="35" xfId="6" applyFont="1" applyBorder="1" applyAlignment="1">
      <alignment horizontal="center" vertical="center"/>
    </xf>
    <xf numFmtId="0" fontId="20" fillId="0" borderId="12" xfId="7" applyFont="1" applyBorder="1" applyAlignment="1">
      <alignment horizontal="center" vertical="center" shrinkToFit="1"/>
    </xf>
    <xf numFmtId="1" fontId="20" fillId="0" borderId="12" xfId="7" applyNumberFormat="1" applyFont="1" applyBorder="1" applyAlignment="1">
      <alignment horizontal="center" vertical="center"/>
    </xf>
    <xf numFmtId="0" fontId="20" fillId="0" borderId="12" xfId="7" applyFont="1" applyBorder="1" applyAlignment="1">
      <alignment horizontal="center" vertical="center"/>
    </xf>
    <xf numFmtId="0" fontId="18" fillId="0" borderId="37" xfId="6" quotePrefix="1" applyFont="1" applyBorder="1" applyAlignment="1">
      <alignment horizontal="left" vertical="center"/>
    </xf>
    <xf numFmtId="0" fontId="18" fillId="0" borderId="10" xfId="6" applyFont="1" applyBorder="1" applyAlignment="1">
      <alignment horizontal="center" vertical="center" shrinkToFit="1"/>
    </xf>
    <xf numFmtId="1" fontId="18" fillId="0" borderId="10" xfId="6" applyNumberFormat="1" applyFont="1" applyBorder="1" applyAlignment="1">
      <alignment horizontal="center" vertical="center"/>
    </xf>
    <xf numFmtId="0" fontId="18" fillId="0" borderId="10" xfId="6" applyFont="1" applyBorder="1" applyAlignment="1">
      <alignment horizontal="center" vertical="center"/>
    </xf>
    <xf numFmtId="3" fontId="18" fillId="0" borderId="10" xfId="6" applyNumberFormat="1" applyFont="1" applyBorder="1" applyAlignment="1">
      <alignment horizontal="right" vertical="center"/>
    </xf>
    <xf numFmtId="0" fontId="18" fillId="0" borderId="38" xfId="6" applyFont="1" applyBorder="1" applyAlignment="1">
      <alignment horizontal="center" vertical="center"/>
    </xf>
    <xf numFmtId="0" fontId="18" fillId="0" borderId="32" xfId="6" quotePrefix="1" applyFont="1" applyBorder="1" applyAlignment="1">
      <alignment horizontal="left" vertical="center"/>
    </xf>
    <xf numFmtId="0" fontId="18" fillId="0" borderId="50" xfId="6" applyFont="1" applyBorder="1" applyAlignment="1">
      <alignment horizontal="center" vertical="center" shrinkToFit="1"/>
    </xf>
    <xf numFmtId="1" fontId="18" fillId="0" borderId="50" xfId="6" applyNumberFormat="1" applyFont="1" applyBorder="1" applyAlignment="1">
      <alignment horizontal="center" vertical="center"/>
    </xf>
    <xf numFmtId="0" fontId="18" fillId="0" borderId="50" xfId="6" applyFont="1" applyBorder="1" applyAlignment="1">
      <alignment horizontal="center" vertical="center"/>
    </xf>
    <xf numFmtId="3" fontId="18" fillId="0" borderId="50" xfId="6" applyNumberFormat="1" applyFont="1" applyBorder="1" applyAlignment="1">
      <alignment horizontal="right" vertical="center"/>
    </xf>
    <xf numFmtId="0" fontId="18" fillId="0" borderId="33" xfId="6" applyFont="1" applyBorder="1" applyAlignment="1">
      <alignment horizontal="center" vertical="center"/>
    </xf>
    <xf numFmtId="2" fontId="19" fillId="0" borderId="12" xfId="6" applyNumberFormat="1" applyFont="1" applyBorder="1" applyAlignment="1">
      <alignment horizontal="center" vertical="center"/>
    </xf>
    <xf numFmtId="2" fontId="18" fillId="0" borderId="12" xfId="6" applyNumberFormat="1" applyFont="1" applyBorder="1" applyAlignment="1">
      <alignment horizontal="center" vertical="center"/>
    </xf>
    <xf numFmtId="0" fontId="18" fillId="0" borderId="34" xfId="6" applyFont="1" applyBorder="1" applyAlignment="1">
      <alignment horizontal="left" vertical="center"/>
    </xf>
    <xf numFmtId="0" fontId="18" fillId="0" borderId="12" xfId="6" applyFont="1" applyBorder="1" applyAlignment="1">
      <alignment horizontal="right" vertical="center"/>
    </xf>
    <xf numFmtId="0" fontId="18" fillId="0" borderId="10" xfId="6" applyFont="1" applyBorder="1" applyAlignment="1">
      <alignment horizontal="right" vertical="center"/>
    </xf>
    <xf numFmtId="0" fontId="18" fillId="0" borderId="50" xfId="6" applyFont="1" applyBorder="1" applyAlignment="1">
      <alignment horizontal="right" vertical="center"/>
    </xf>
    <xf numFmtId="0" fontId="18" fillId="0" borderId="34" xfId="6" applyFont="1" applyBorder="1" applyAlignment="1">
      <alignment horizontal="center" vertical="center"/>
    </xf>
    <xf numFmtId="1" fontId="18" fillId="0" borderId="12" xfId="6" quotePrefix="1" applyNumberFormat="1" applyFont="1" applyBorder="1" applyAlignment="1">
      <alignment horizontal="center" vertical="center"/>
    </xf>
    <xf numFmtId="177" fontId="19" fillId="0" borderId="12" xfId="6" quotePrefix="1" applyNumberFormat="1" applyFont="1" applyBorder="1" applyAlignment="1">
      <alignment horizontal="center" vertical="center"/>
    </xf>
    <xf numFmtId="3" fontId="19" fillId="0" borderId="12" xfId="6" applyNumberFormat="1" applyFont="1" applyBorder="1" applyAlignment="1">
      <alignment horizontal="right" vertical="center" shrinkToFit="1"/>
    </xf>
    <xf numFmtId="0" fontId="19" fillId="0" borderId="34" xfId="6" applyFont="1" applyBorder="1" applyAlignment="1">
      <alignment horizontal="center" vertical="center"/>
    </xf>
    <xf numFmtId="1" fontId="19" fillId="0" borderId="12" xfId="6" quotePrefix="1" applyNumberFormat="1" applyFont="1" applyBorder="1" applyAlignment="1">
      <alignment horizontal="center" vertical="center"/>
    </xf>
    <xf numFmtId="0" fontId="19" fillId="0" borderId="12" xfId="6" applyFont="1" applyBorder="1" applyAlignment="1">
      <alignment horizontal="right" vertical="center" shrinkToFit="1"/>
    </xf>
    <xf numFmtId="0" fontId="19" fillId="0" borderId="12" xfId="6" applyFont="1" applyBorder="1" applyAlignment="1">
      <alignment horizontal="right" vertical="center"/>
    </xf>
    <xf numFmtId="0" fontId="18" fillId="0" borderId="35" xfId="6" applyFont="1" applyBorder="1" applyAlignment="1">
      <alignment vertical="center"/>
    </xf>
    <xf numFmtId="41" fontId="18" fillId="0" borderId="12" xfId="4" applyFont="1" applyBorder="1" applyAlignment="1">
      <alignment horizontal="center" vertical="center"/>
    </xf>
    <xf numFmtId="0" fontId="19" fillId="0" borderId="35" xfId="6" applyFont="1" applyBorder="1" applyAlignment="1">
      <alignment vertical="center"/>
    </xf>
    <xf numFmtId="0" fontId="19" fillId="0" borderId="37" xfId="6" quotePrefix="1" applyFont="1" applyBorder="1" applyAlignment="1">
      <alignment horizontal="left" vertical="center"/>
    </xf>
    <xf numFmtId="0" fontId="19" fillId="0" borderId="10" xfId="6" applyFont="1" applyBorder="1" applyAlignment="1">
      <alignment horizontal="center" vertical="center"/>
    </xf>
    <xf numFmtId="1" fontId="19" fillId="0" borderId="10" xfId="6" quotePrefix="1" applyNumberFormat="1" applyFont="1" applyBorder="1" applyAlignment="1">
      <alignment horizontal="center" vertical="center"/>
    </xf>
    <xf numFmtId="181" fontId="19" fillId="0" borderId="10" xfId="6" applyNumberFormat="1" applyFont="1" applyBorder="1" applyAlignment="1">
      <alignment horizontal="right" vertical="center" shrinkToFit="1"/>
    </xf>
    <xf numFmtId="3" fontId="19" fillId="0" borderId="10" xfId="6" applyNumberFormat="1" applyFont="1" applyBorder="1" applyAlignment="1">
      <alignment horizontal="right" vertical="center"/>
    </xf>
    <xf numFmtId="0" fontId="19" fillId="0" borderId="10" xfId="6" applyFont="1" applyBorder="1" applyAlignment="1">
      <alignment horizontal="right" vertical="center"/>
    </xf>
    <xf numFmtId="0" fontId="19" fillId="0" borderId="38" xfId="6" applyFont="1" applyBorder="1" applyAlignment="1">
      <alignment vertical="center"/>
    </xf>
    <xf numFmtId="0" fontId="14" fillId="0" borderId="32" xfId="6" quotePrefix="1" applyFont="1" applyBorder="1" applyAlignment="1">
      <alignment horizontal="left" vertical="center"/>
    </xf>
    <xf numFmtId="0" fontId="14" fillId="0" borderId="50" xfId="6" applyFont="1" applyBorder="1" applyAlignment="1">
      <alignment horizontal="center" vertical="center"/>
    </xf>
    <xf numFmtId="1" fontId="25" fillId="0" borderId="50" xfId="6" applyNumberFormat="1" applyFont="1" applyBorder="1" applyAlignment="1">
      <alignment horizontal="center" vertical="center"/>
    </xf>
    <xf numFmtId="0" fontId="14" fillId="0" borderId="33" xfId="8" applyFont="1" applyBorder="1" applyAlignment="1">
      <alignment horizontal="left" vertical="center"/>
    </xf>
    <xf numFmtId="0" fontId="14" fillId="0" borderId="34" xfId="6" quotePrefix="1" applyFont="1" applyBorder="1" applyAlignment="1">
      <alignment horizontal="left" vertical="center"/>
    </xf>
    <xf numFmtId="0" fontId="14" fillId="0" borderId="12" xfId="6" applyFont="1" applyBorder="1" applyAlignment="1">
      <alignment horizontal="center" vertical="center"/>
    </xf>
    <xf numFmtId="0" fontId="14" fillId="0" borderId="12" xfId="6" quotePrefix="1" applyFont="1" applyBorder="1" applyAlignment="1">
      <alignment horizontal="center" vertical="center"/>
    </xf>
    <xf numFmtId="1" fontId="25" fillId="0" borderId="12" xfId="6" applyNumberFormat="1" applyFont="1" applyBorder="1" applyAlignment="1">
      <alignment horizontal="center" vertical="center"/>
    </xf>
    <xf numFmtId="0" fontId="14" fillId="0" borderId="35" xfId="8" applyFont="1" applyBorder="1" applyAlignment="1">
      <alignment horizontal="left" vertical="center"/>
    </xf>
    <xf numFmtId="0" fontId="14" fillId="0" borderId="35" xfId="8" applyFont="1" applyBorder="1" applyAlignment="1">
      <alignment horizontal="center" vertical="center"/>
    </xf>
    <xf numFmtId="1" fontId="25" fillId="0" borderId="12" xfId="6" quotePrefix="1" applyNumberFormat="1" applyFont="1" applyBorder="1" applyAlignment="1">
      <alignment horizontal="center" vertical="center"/>
    </xf>
    <xf numFmtId="1" fontId="42" fillId="0" borderId="12" xfId="6" applyNumberFormat="1" applyFont="1" applyBorder="1" applyAlignment="1">
      <alignment horizontal="center" vertical="center"/>
    </xf>
    <xf numFmtId="2" fontId="25" fillId="0" borderId="12" xfId="6" applyNumberFormat="1" applyFont="1" applyBorder="1" applyAlignment="1">
      <alignment horizontal="center" vertical="center"/>
    </xf>
    <xf numFmtId="0" fontId="14" fillId="0" borderId="10" xfId="6" applyFont="1" applyBorder="1" applyAlignment="1">
      <alignment horizontal="center" vertical="center"/>
    </xf>
    <xf numFmtId="0" fontId="14" fillId="0" borderId="10" xfId="6" quotePrefix="1" applyFont="1" applyBorder="1" applyAlignment="1">
      <alignment horizontal="center" vertical="center"/>
    </xf>
    <xf numFmtId="1" fontId="25" fillId="0" borderId="10" xfId="6" applyNumberFormat="1" applyFont="1" applyBorder="1" applyAlignment="1">
      <alignment horizontal="center" vertical="center"/>
    </xf>
    <xf numFmtId="0" fontId="14" fillId="0" borderId="38" xfId="8" applyFont="1" applyBorder="1" applyAlignment="1">
      <alignment horizontal="center" vertical="center"/>
    </xf>
    <xf numFmtId="0" fontId="14" fillId="0" borderId="50" xfId="6" quotePrefix="1" applyFont="1" applyBorder="1" applyAlignment="1">
      <alignment horizontal="center" vertical="center"/>
    </xf>
    <xf numFmtId="0" fontId="14" fillId="0" borderId="33" xfId="8" applyFont="1" applyBorder="1" applyAlignment="1">
      <alignment horizontal="center" vertical="center"/>
    </xf>
    <xf numFmtId="0" fontId="25" fillId="0" borderId="12" xfId="6" applyFont="1" applyBorder="1" applyAlignment="1">
      <alignment horizontal="center" vertical="center"/>
    </xf>
    <xf numFmtId="0" fontId="14" fillId="0" borderId="34" xfId="6" applyFont="1" applyBorder="1" applyAlignment="1">
      <alignment horizontal="left" vertical="center"/>
    </xf>
    <xf numFmtId="0" fontId="14" fillId="0" borderId="37" xfId="6" applyFont="1" applyBorder="1" applyAlignment="1">
      <alignment horizontal="left" vertical="center"/>
    </xf>
    <xf numFmtId="0" fontId="18" fillId="0" borderId="32" xfId="6" applyFont="1" applyBorder="1" applyAlignment="1">
      <alignment horizontal="center" vertical="center"/>
    </xf>
    <xf numFmtId="38" fontId="14" fillId="0" borderId="50" xfId="6" applyNumberFormat="1" applyFont="1" applyBorder="1" applyAlignment="1">
      <alignment horizontal="right" vertical="center"/>
    </xf>
    <xf numFmtId="0" fontId="14" fillId="0" borderId="50" xfId="8" applyFont="1" applyBorder="1" applyAlignment="1">
      <alignment horizontal="center" vertical="center"/>
    </xf>
    <xf numFmtId="0" fontId="14" fillId="0" borderId="33" xfId="12" applyFont="1" applyBorder="1" applyAlignment="1">
      <alignment horizontal="center" vertical="center"/>
    </xf>
    <xf numFmtId="38" fontId="14" fillId="0" borderId="12" xfId="6" applyNumberFormat="1" applyFont="1" applyBorder="1" applyAlignment="1">
      <alignment horizontal="right" vertical="center"/>
    </xf>
    <xf numFmtId="0" fontId="14" fillId="0" borderId="12" xfId="8" applyFont="1" applyBorder="1" applyAlignment="1">
      <alignment horizontal="center" vertical="center"/>
    </xf>
    <xf numFmtId="0" fontId="2" fillId="0" borderId="35" xfId="8" applyBorder="1"/>
    <xf numFmtId="0" fontId="18" fillId="0" borderId="12" xfId="6" quotePrefix="1" applyFont="1" applyBorder="1" applyAlignment="1">
      <alignment horizontal="center" vertical="center"/>
    </xf>
    <xf numFmtId="38" fontId="18" fillId="0" borderId="12" xfId="9" applyNumberFormat="1" applyFont="1" applyFill="1" applyBorder="1" applyAlignment="1">
      <alignment horizontal="right" vertical="center"/>
    </xf>
    <xf numFmtId="0" fontId="18" fillId="0" borderId="35" xfId="8" applyFont="1" applyBorder="1" applyAlignment="1">
      <alignment horizontal="center"/>
    </xf>
    <xf numFmtId="0" fontId="18" fillId="0" borderId="34" xfId="8" applyFont="1" applyBorder="1" applyAlignment="1">
      <alignment horizontal="center"/>
    </xf>
    <xf numFmtId="38" fontId="18" fillId="0" borderId="12" xfId="6" applyNumberFormat="1" applyFont="1" applyBorder="1" applyAlignment="1">
      <alignment horizontal="right" vertical="center"/>
    </xf>
    <xf numFmtId="0" fontId="18" fillId="0" borderId="12" xfId="8" applyFont="1" applyBorder="1" applyAlignment="1">
      <alignment horizontal="center"/>
    </xf>
    <xf numFmtId="0" fontId="45" fillId="0" borderId="34" xfId="6" applyFont="1" applyBorder="1" applyAlignment="1">
      <alignment horizontal="center" vertical="center"/>
    </xf>
    <xf numFmtId="0" fontId="45" fillId="0" borderId="12" xfId="6" applyFont="1" applyBorder="1" applyAlignment="1">
      <alignment horizontal="center" vertical="center"/>
    </xf>
    <xf numFmtId="38" fontId="45" fillId="0" borderId="12" xfId="6" applyNumberFormat="1" applyFont="1" applyBorder="1" applyAlignment="1">
      <alignment horizontal="right" vertical="center"/>
    </xf>
    <xf numFmtId="38" fontId="45" fillId="0" borderId="12" xfId="9" applyNumberFormat="1" applyFont="1" applyFill="1" applyBorder="1" applyAlignment="1">
      <alignment horizontal="right" vertical="center"/>
    </xf>
    <xf numFmtId="0" fontId="18" fillId="0" borderId="35" xfId="8" applyFont="1" applyBorder="1" applyAlignment="1">
      <alignment horizontal="center" vertical="center"/>
    </xf>
    <xf numFmtId="0" fontId="14" fillId="0" borderId="12" xfId="12" applyFont="1" applyBorder="1" applyAlignment="1">
      <alignment horizontal="center" vertical="center"/>
    </xf>
    <xf numFmtId="0" fontId="18" fillId="0" borderId="37" xfId="6" applyFont="1" applyBorder="1" applyAlignment="1">
      <alignment horizontal="center" vertical="center"/>
    </xf>
    <xf numFmtId="38" fontId="18" fillId="0" borderId="10" xfId="6" applyNumberFormat="1" applyFont="1" applyBorder="1" applyAlignment="1">
      <alignment horizontal="right" vertical="center"/>
    </xf>
    <xf numFmtId="41" fontId="18" fillId="0" borderId="10" xfId="4" applyFont="1" applyFill="1" applyBorder="1" applyAlignment="1">
      <alignment horizontal="center" vertical="center"/>
    </xf>
    <xf numFmtId="0" fontId="18" fillId="0" borderId="38" xfId="8" applyFont="1" applyBorder="1" applyAlignment="1">
      <alignment horizontal="center" vertical="center"/>
    </xf>
    <xf numFmtId="41" fontId="18" fillId="0" borderId="50" xfId="4" applyFont="1" applyFill="1" applyBorder="1" applyAlignment="1">
      <alignment horizontal="center" vertical="center"/>
    </xf>
    <xf numFmtId="38" fontId="18" fillId="0" borderId="50" xfId="6" applyNumberFormat="1" applyFont="1" applyBorder="1" applyAlignment="1">
      <alignment horizontal="right" vertical="center"/>
    </xf>
    <xf numFmtId="0" fontId="18" fillId="0" borderId="33" xfId="8" applyFont="1" applyBorder="1" applyAlignment="1">
      <alignment horizontal="center" vertical="center"/>
    </xf>
    <xf numFmtId="189" fontId="18" fillId="0" borderId="35" xfId="4" applyNumberFormat="1" applyFont="1" applyBorder="1" applyAlignment="1">
      <alignment horizontal="center" vertical="center"/>
    </xf>
    <xf numFmtId="41" fontId="18" fillId="0" borderId="12" xfId="4" applyFont="1" applyFill="1" applyBorder="1" applyAlignment="1">
      <alignment horizontal="right" vertical="center"/>
    </xf>
    <xf numFmtId="41" fontId="18" fillId="0" borderId="35" xfId="4" applyFont="1" applyBorder="1" applyAlignment="1">
      <alignment horizontal="center" vertical="center"/>
    </xf>
    <xf numFmtId="41" fontId="18" fillId="0" borderId="12" xfId="4" applyFont="1" applyBorder="1" applyAlignment="1">
      <alignment horizontal="right" vertical="center"/>
    </xf>
    <xf numFmtId="0" fontId="18" fillId="0" borderId="34" xfId="7" applyFont="1" applyBorder="1" applyAlignment="1">
      <alignment horizontal="center" vertical="center" shrinkToFit="1"/>
    </xf>
    <xf numFmtId="0" fontId="18" fillId="0" borderId="12" xfId="7" applyFont="1" applyBorder="1" applyAlignment="1">
      <alignment horizontal="center" vertical="center"/>
    </xf>
    <xf numFmtId="38" fontId="18" fillId="0" borderId="12" xfId="7" applyNumberFormat="1" applyFont="1" applyBorder="1" applyAlignment="1">
      <alignment horizontal="right" vertical="center"/>
    </xf>
    <xf numFmtId="0" fontId="18" fillId="0" borderId="35" xfId="7" applyFont="1" applyBorder="1">
      <alignment vertical="center"/>
    </xf>
    <xf numFmtId="0" fontId="18" fillId="0" borderId="34" xfId="7" applyFont="1" applyBorder="1" applyAlignment="1">
      <alignment horizontal="center" vertical="center"/>
    </xf>
    <xf numFmtId="0" fontId="14" fillId="0" borderId="35" xfId="7" applyFont="1" applyBorder="1" applyAlignment="1">
      <alignment horizontal="center" vertical="center"/>
    </xf>
    <xf numFmtId="0" fontId="18" fillId="0" borderId="35" xfId="7" applyFont="1" applyBorder="1" applyAlignment="1">
      <alignment horizontal="center" vertical="center"/>
    </xf>
    <xf numFmtId="0" fontId="18" fillId="0" borderId="12" xfId="7" applyFont="1" applyBorder="1" applyAlignment="1">
      <alignment horizontal="center" vertical="center" shrinkToFit="1"/>
    </xf>
    <xf numFmtId="0" fontId="18" fillId="0" borderId="37" xfId="7" applyFont="1" applyBorder="1" applyAlignment="1">
      <alignment horizontal="center" vertical="center"/>
    </xf>
    <xf numFmtId="0" fontId="18" fillId="0" borderId="10" xfId="7" applyFont="1" applyBorder="1" applyAlignment="1">
      <alignment horizontal="center" vertical="center"/>
    </xf>
    <xf numFmtId="38" fontId="18" fillId="0" borderId="10" xfId="7" applyNumberFormat="1" applyFont="1" applyBorder="1" applyAlignment="1">
      <alignment horizontal="right" vertical="center"/>
    </xf>
    <xf numFmtId="0" fontId="18" fillId="0" borderId="38" xfId="7" applyFont="1" applyBorder="1" applyAlignment="1">
      <alignment horizontal="center" vertical="center"/>
    </xf>
    <xf numFmtId="0" fontId="18" fillId="0" borderId="32" xfId="6" applyFont="1" applyBorder="1" applyAlignment="1">
      <alignment horizontal="left" vertical="center"/>
    </xf>
    <xf numFmtId="0" fontId="18" fillId="0" borderId="50" xfId="6" applyFont="1" applyBorder="1" applyAlignment="1">
      <alignment horizontal="left" vertical="center"/>
    </xf>
    <xf numFmtId="176" fontId="18" fillId="0" borderId="50" xfId="8" applyNumberFormat="1" applyFont="1" applyBorder="1" applyAlignment="1">
      <alignment horizontal="right" vertical="center"/>
    </xf>
    <xf numFmtId="190" fontId="18" fillId="0" borderId="50" xfId="9" applyNumberFormat="1" applyFont="1" applyFill="1" applyBorder="1" applyAlignment="1">
      <alignment horizontal="right" vertical="center"/>
    </xf>
    <xf numFmtId="38" fontId="18" fillId="0" borderId="50" xfId="9" applyNumberFormat="1" applyFont="1" applyFill="1" applyBorder="1" applyAlignment="1">
      <alignment horizontal="right" vertical="center"/>
    </xf>
    <xf numFmtId="184" fontId="18" fillId="0" borderId="33" xfId="8" applyNumberFormat="1" applyFont="1" applyBorder="1" applyAlignment="1">
      <alignment horizontal="center" vertical="center" shrinkToFit="1"/>
    </xf>
    <xf numFmtId="0" fontId="18" fillId="0" borderId="12" xfId="6" applyFont="1" applyBorder="1" applyAlignment="1">
      <alignment horizontal="left" vertical="center"/>
    </xf>
    <xf numFmtId="176" fontId="18" fillId="0" borderId="12" xfId="8" applyNumberFormat="1" applyFont="1" applyBorder="1" applyAlignment="1">
      <alignment horizontal="right" vertical="center"/>
    </xf>
    <xf numFmtId="190" fontId="18" fillId="0" borderId="12" xfId="9" applyNumberFormat="1" applyFont="1" applyFill="1" applyBorder="1" applyAlignment="1">
      <alignment horizontal="right" vertical="center"/>
    </xf>
    <xf numFmtId="184" fontId="18" fillId="0" borderId="35" xfId="8" applyNumberFormat="1" applyFont="1" applyBorder="1" applyAlignment="1">
      <alignment horizontal="center" vertical="center" shrinkToFit="1"/>
    </xf>
    <xf numFmtId="0" fontId="18" fillId="0" borderId="34" xfId="8" applyFont="1" applyBorder="1" applyAlignment="1">
      <alignment horizontal="left" vertical="center"/>
    </xf>
    <xf numFmtId="0" fontId="18" fillId="0" borderId="12" xfId="8" applyFont="1" applyBorder="1" applyAlignment="1">
      <alignment horizontal="left" vertical="center"/>
    </xf>
    <xf numFmtId="0" fontId="18" fillId="0" borderId="12" xfId="8" applyFont="1" applyBorder="1" applyAlignment="1">
      <alignment horizontal="left" vertical="center" shrinkToFit="1"/>
    </xf>
    <xf numFmtId="186" fontId="18" fillId="0" borderId="34" xfId="8" applyNumberFormat="1" applyFont="1" applyBorder="1" applyAlignment="1">
      <alignment horizontal="left" vertical="center"/>
    </xf>
    <xf numFmtId="186" fontId="18" fillId="0" borderId="12" xfId="8" applyNumberFormat="1" applyFont="1" applyBorder="1" applyAlignment="1">
      <alignment horizontal="left" vertical="center"/>
    </xf>
    <xf numFmtId="9" fontId="18" fillId="0" borderId="12" xfId="11" applyFont="1" applyBorder="1" applyAlignment="1">
      <alignment horizontal="left" vertical="center"/>
    </xf>
    <xf numFmtId="38" fontId="18" fillId="0" borderId="12" xfId="9" applyNumberFormat="1" applyFont="1" applyFill="1" applyBorder="1" applyAlignment="1">
      <alignment horizontal="center" vertical="center"/>
    </xf>
    <xf numFmtId="0" fontId="9" fillId="0" borderId="35" xfId="8" applyFont="1" applyBorder="1" applyAlignment="1">
      <alignment vertical="center"/>
    </xf>
    <xf numFmtId="0" fontId="20" fillId="0" borderId="34" xfId="7" applyFont="1" applyBorder="1" applyAlignment="1">
      <alignment horizontal="left" vertical="center" shrinkToFit="1"/>
    </xf>
    <xf numFmtId="186" fontId="20" fillId="0" borderId="12" xfId="7" applyNumberFormat="1" applyFont="1" applyBorder="1" applyAlignment="1">
      <alignment horizontal="left" vertical="center"/>
    </xf>
    <xf numFmtId="38" fontId="20" fillId="0" borderId="12" xfId="7" applyNumberFormat="1" applyFont="1" applyBorder="1" applyAlignment="1">
      <alignment horizontal="right" vertical="center"/>
    </xf>
    <xf numFmtId="176" fontId="20" fillId="0" borderId="12" xfId="7" applyNumberFormat="1" applyFont="1" applyBorder="1" applyAlignment="1">
      <alignment horizontal="right" vertical="center"/>
    </xf>
    <xf numFmtId="0" fontId="20" fillId="0" borderId="12" xfId="7" applyFont="1" applyBorder="1" applyAlignment="1">
      <alignment horizontal="right" vertical="center"/>
    </xf>
    <xf numFmtId="184" fontId="20" fillId="0" borderId="35" xfId="7" applyNumberFormat="1" applyFont="1" applyBorder="1" applyAlignment="1">
      <alignment horizontal="center" vertical="center" shrinkToFit="1"/>
    </xf>
    <xf numFmtId="0" fontId="20" fillId="0" borderId="37" xfId="7" applyFont="1" applyBorder="1" applyAlignment="1">
      <alignment horizontal="left" vertical="center" shrinkToFit="1"/>
    </xf>
    <xf numFmtId="186" fontId="20" fillId="0" borderId="10" xfId="7" applyNumberFormat="1" applyFont="1" applyBorder="1" applyAlignment="1">
      <alignment horizontal="left" vertical="center"/>
    </xf>
    <xf numFmtId="38" fontId="20" fillId="0" borderId="10" xfId="7" applyNumberFormat="1" applyFont="1" applyBorder="1" applyAlignment="1">
      <alignment horizontal="right" vertical="center"/>
    </xf>
    <xf numFmtId="176" fontId="20" fillId="0" borderId="10" xfId="7" applyNumberFormat="1" applyFont="1" applyBorder="1" applyAlignment="1">
      <alignment horizontal="right" vertical="center"/>
    </xf>
    <xf numFmtId="0" fontId="20" fillId="0" borderId="10" xfId="7" applyFont="1" applyBorder="1" applyAlignment="1">
      <alignment horizontal="right" vertical="center"/>
    </xf>
    <xf numFmtId="0" fontId="20" fillId="0" borderId="38" xfId="7" applyFont="1" applyBorder="1" applyAlignment="1">
      <alignment horizontal="center" vertical="center"/>
    </xf>
    <xf numFmtId="0" fontId="14" fillId="0" borderId="0" xfId="18843" applyFont="1"/>
    <xf numFmtId="0" fontId="25" fillId="0" borderId="12" xfId="18843" applyFont="1" applyBorder="1" applyAlignment="1">
      <alignment horizontal="center" vertical="center"/>
    </xf>
    <xf numFmtId="3" fontId="25" fillId="0" borderId="12" xfId="18843" applyNumberFormat="1" applyFont="1" applyBorder="1" applyAlignment="1">
      <alignment horizontal="right" vertical="center"/>
    </xf>
    <xf numFmtId="0" fontId="14" fillId="0" borderId="12" xfId="18843" applyFont="1" applyBorder="1" applyAlignment="1">
      <alignment horizontal="center" vertical="center"/>
    </xf>
    <xf numFmtId="9" fontId="14" fillId="0" borderId="12" xfId="18843" applyNumberFormat="1" applyFont="1" applyBorder="1" applyAlignment="1">
      <alignment horizontal="left" vertical="center"/>
    </xf>
    <xf numFmtId="9" fontId="14" fillId="0" borderId="12" xfId="18843" applyNumberFormat="1" applyFont="1" applyBorder="1" applyAlignment="1">
      <alignment vertical="center"/>
    </xf>
    <xf numFmtId="0" fontId="14" fillId="0" borderId="12" xfId="18843" quotePrefix="1" applyFont="1" applyBorder="1" applyAlignment="1">
      <alignment horizontal="right" vertical="center"/>
    </xf>
    <xf numFmtId="3" fontId="14" fillId="0" borderId="12" xfId="18843" applyNumberFormat="1" applyFont="1" applyBorder="1" applyAlignment="1">
      <alignment vertical="center"/>
    </xf>
    <xf numFmtId="3" fontId="14" fillId="0" borderId="12" xfId="18843" applyNumberFormat="1" applyFont="1" applyBorder="1" applyAlignment="1">
      <alignment horizontal="right" vertical="center"/>
    </xf>
    <xf numFmtId="3" fontId="14" fillId="0" borderId="12" xfId="0" applyNumberFormat="1" applyFont="1" applyBorder="1">
      <alignment vertical="center"/>
    </xf>
    <xf numFmtId="41" fontId="14" fillId="0" borderId="12" xfId="18841" applyFont="1" applyFill="1" applyBorder="1" applyAlignment="1">
      <alignment vertical="center"/>
    </xf>
    <xf numFmtId="0" fontId="2" fillId="0" borderId="0" xfId="18843"/>
    <xf numFmtId="0" fontId="18" fillId="0" borderId="115" xfId="0" applyFont="1" applyBorder="1">
      <alignment vertical="center"/>
    </xf>
    <xf numFmtId="0" fontId="14" fillId="0" borderId="27" xfId="0" applyFont="1" applyBorder="1">
      <alignment vertical="center"/>
    </xf>
    <xf numFmtId="0" fontId="14" fillId="0" borderId="27" xfId="0" applyFont="1" applyBorder="1" applyAlignment="1">
      <alignment horizontal="right" vertical="center"/>
    </xf>
    <xf numFmtId="4" fontId="25" fillId="0" borderId="27" xfId="0" applyNumberFormat="1" applyFont="1" applyBorder="1" applyAlignment="1">
      <alignment horizontal="left" vertical="center"/>
    </xf>
    <xf numFmtId="0" fontId="14" fillId="0" borderId="27" xfId="0" applyFont="1" applyBorder="1" applyAlignment="1">
      <alignment horizontal="left" vertical="center"/>
    </xf>
    <xf numFmtId="0" fontId="14" fillId="0" borderId="0" xfId="0" applyFont="1" applyAlignment="1">
      <alignment horizontal="left"/>
    </xf>
    <xf numFmtId="0" fontId="12" fillId="0" borderId="27" xfId="0" applyFont="1" applyBorder="1">
      <alignment vertical="center"/>
    </xf>
    <xf numFmtId="0" fontId="14" fillId="0" borderId="0" xfId="0" applyFont="1">
      <alignment vertical="center"/>
    </xf>
    <xf numFmtId="0" fontId="25" fillId="42" borderId="10" xfId="0" applyFont="1" applyFill="1" applyBorder="1" applyAlignment="1">
      <alignment horizontal="center" vertical="center"/>
    </xf>
    <xf numFmtId="0" fontId="25" fillId="0" borderId="12" xfId="0" applyFont="1" applyBorder="1" applyAlignment="1">
      <alignment horizontal="left" vertical="center"/>
    </xf>
    <xf numFmtId="0" fontId="2" fillId="0" borderId="12" xfId="0" applyFont="1" applyBorder="1" applyAlignment="1">
      <alignment horizontal="center" vertical="center"/>
    </xf>
    <xf numFmtId="0" fontId="25" fillId="0" borderId="12" xfId="0" applyFont="1" applyBorder="1" applyAlignment="1">
      <alignment horizontal="center" vertical="center"/>
    </xf>
    <xf numFmtId="3" fontId="25" fillId="0" borderId="12" xfId="0" applyNumberFormat="1" applyFont="1" applyBorder="1" applyAlignment="1">
      <alignment horizontal="right" vertical="center"/>
    </xf>
    <xf numFmtId="0" fontId="2" fillId="0" borderId="35" xfId="0" applyFont="1" applyBorder="1" applyAlignment="1">
      <alignment horizontal="center" vertical="center"/>
    </xf>
    <xf numFmtId="3" fontId="14" fillId="0" borderId="12" xfId="0" applyNumberFormat="1" applyFont="1" applyBorder="1" applyAlignment="1">
      <alignment horizontal="right" vertical="center"/>
    </xf>
    <xf numFmtId="0" fontId="14" fillId="0" borderId="12" xfId="0" applyFont="1" applyBorder="1" applyAlignment="1">
      <alignment horizontal="center" vertical="center"/>
    </xf>
    <xf numFmtId="0" fontId="25" fillId="0" borderId="34" xfId="0" applyFont="1" applyBorder="1" applyAlignment="1">
      <alignment horizontal="center" vertical="center"/>
    </xf>
    <xf numFmtId="0" fontId="19" fillId="0" borderId="12" xfId="0" applyFont="1" applyBorder="1" applyAlignment="1">
      <alignment horizontal="right" vertical="center"/>
    </xf>
    <xf numFmtId="0" fontId="18" fillId="0" borderId="35" xfId="0" applyFont="1" applyBorder="1" applyAlignment="1">
      <alignment horizontal="right" vertical="center"/>
    </xf>
    <xf numFmtId="0" fontId="14" fillId="0" borderId="34" xfId="0" applyFont="1" applyBorder="1" applyAlignment="1">
      <alignment horizontal="center" vertical="center"/>
    </xf>
    <xf numFmtId="0" fontId="24" fillId="0" borderId="12" xfId="0" applyFont="1" applyBorder="1" applyAlignment="1">
      <alignment horizontal="center" vertical="center"/>
    </xf>
    <xf numFmtId="0" fontId="25" fillId="0" borderId="12" xfId="0" applyFont="1" applyBorder="1">
      <alignment vertical="center"/>
    </xf>
    <xf numFmtId="9" fontId="14" fillId="0" borderId="12" xfId="0" applyNumberFormat="1" applyFont="1" applyBorder="1" applyAlignment="1">
      <alignment horizontal="left" vertical="center"/>
    </xf>
    <xf numFmtId="0" fontId="14" fillId="0" borderId="12" xfId="0" applyFont="1" applyBorder="1">
      <alignment vertical="center"/>
    </xf>
    <xf numFmtId="0" fontId="14" fillId="0" borderId="12" xfId="0" quotePrefix="1" applyFont="1" applyBorder="1" applyAlignment="1">
      <alignment horizontal="right" vertical="center"/>
    </xf>
    <xf numFmtId="0" fontId="14" fillId="0" borderId="35" xfId="0" applyFont="1" applyBorder="1" applyAlignment="1">
      <alignment horizontal="center" vertical="center"/>
    </xf>
    <xf numFmtId="41" fontId="18" fillId="0" borderId="12" xfId="0" applyNumberFormat="1" applyFont="1" applyBorder="1">
      <alignment vertical="center"/>
    </xf>
    <xf numFmtId="0" fontId="24" fillId="0" borderId="12" xfId="0" applyFont="1" applyBorder="1">
      <alignment vertical="center"/>
    </xf>
    <xf numFmtId="0" fontId="14" fillId="0" borderId="35" xfId="0" applyFont="1" applyBorder="1">
      <alignment vertical="center"/>
    </xf>
    <xf numFmtId="0" fontId="268" fillId="0" borderId="0" xfId="0" applyFont="1">
      <alignment vertical="center"/>
    </xf>
    <xf numFmtId="0" fontId="268" fillId="9" borderId="0" xfId="0" applyFont="1" applyFill="1">
      <alignment vertical="center"/>
    </xf>
    <xf numFmtId="0" fontId="14" fillId="0" borderId="55" xfId="0" applyFont="1" applyBorder="1">
      <alignment vertical="center"/>
    </xf>
    <xf numFmtId="0" fontId="25" fillId="0" borderId="37" xfId="0" applyFont="1" applyBorder="1" applyAlignment="1">
      <alignment horizontal="center" vertical="center"/>
    </xf>
    <xf numFmtId="0" fontId="25" fillId="0" borderId="10" xfId="0" applyFont="1" applyBorder="1" applyAlignment="1">
      <alignment horizontal="center" vertical="center"/>
    </xf>
    <xf numFmtId="4" fontId="14" fillId="0" borderId="10" xfId="0" applyNumberFormat="1" applyFont="1" applyBorder="1" applyAlignment="1">
      <alignment horizontal="center" vertical="center"/>
    </xf>
    <xf numFmtId="0" fontId="14" fillId="0" borderId="10" xfId="0" applyFont="1" applyBorder="1" applyAlignment="1">
      <alignment horizontal="left" vertical="center"/>
    </xf>
    <xf numFmtId="3" fontId="257" fillId="0" borderId="10" xfId="0" applyNumberFormat="1" applyFont="1" applyBorder="1" applyAlignment="1">
      <alignment horizontal="right" vertical="center"/>
    </xf>
    <xf numFmtId="0" fontId="14" fillId="0" borderId="126" xfId="0" applyFont="1" applyBorder="1">
      <alignment vertical="center"/>
    </xf>
    <xf numFmtId="0" fontId="25" fillId="0" borderId="51" xfId="0" applyFont="1" applyBorder="1">
      <alignment vertical="center"/>
    </xf>
    <xf numFmtId="0" fontId="14" fillId="0" borderId="38" xfId="0" applyFont="1" applyBorder="1" applyAlignment="1">
      <alignment horizontal="center" vertical="center"/>
    </xf>
    <xf numFmtId="0" fontId="25" fillId="0" borderId="32" xfId="0" applyFont="1" applyBorder="1">
      <alignment vertical="center"/>
    </xf>
    <xf numFmtId="0" fontId="14" fillId="0" borderId="50" xfId="0" applyFont="1" applyBorder="1">
      <alignment vertical="center"/>
    </xf>
    <xf numFmtId="4" fontId="14" fillId="0" borderId="50" xfId="0" applyNumberFormat="1" applyFont="1" applyBorder="1">
      <alignment vertical="center"/>
    </xf>
    <xf numFmtId="3" fontId="25" fillId="0" borderId="50" xfId="0" applyNumberFormat="1" applyFont="1" applyBorder="1" applyAlignment="1">
      <alignment horizontal="right" vertical="center"/>
    </xf>
    <xf numFmtId="0" fontId="14" fillId="0" borderId="33" xfId="0" applyFont="1" applyBorder="1">
      <alignment vertical="center"/>
    </xf>
    <xf numFmtId="4" fontId="14" fillId="0" borderId="12" xfId="0" applyNumberFormat="1" applyFont="1" applyBorder="1" applyAlignment="1">
      <alignment vertical="center" shrinkToFit="1"/>
    </xf>
    <xf numFmtId="4" fontId="25" fillId="0" borderId="12" xfId="0" applyNumberFormat="1" applyFont="1" applyBorder="1" applyAlignment="1">
      <alignment vertical="center" shrinkToFit="1"/>
    </xf>
    <xf numFmtId="41" fontId="25" fillId="0" borderId="12" xfId="0" applyNumberFormat="1" applyFont="1" applyBorder="1">
      <alignment vertical="center"/>
    </xf>
    <xf numFmtId="0" fontId="25" fillId="0" borderId="34" xfId="0" applyFont="1" applyBorder="1">
      <alignment vertical="center"/>
    </xf>
    <xf numFmtId="41" fontId="14" fillId="0" borderId="12" xfId="0" applyNumberFormat="1" applyFont="1" applyBorder="1">
      <alignment vertical="center"/>
    </xf>
    <xf numFmtId="4" fontId="14" fillId="0" borderId="12" xfId="0" applyNumberFormat="1" applyFont="1" applyBorder="1">
      <alignment vertical="center"/>
    </xf>
    <xf numFmtId="0" fontId="25" fillId="0" borderId="10" xfId="0" applyFont="1" applyBorder="1">
      <alignment vertical="center"/>
    </xf>
    <xf numFmtId="4" fontId="25" fillId="0" borderId="10" xfId="0" applyNumberFormat="1" applyFont="1" applyBorder="1" applyAlignment="1">
      <alignment vertical="center" shrinkToFit="1"/>
    </xf>
    <xf numFmtId="3" fontId="25" fillId="0" borderId="10" xfId="0" applyNumberFormat="1" applyFont="1" applyBorder="1" applyAlignment="1">
      <alignment horizontal="right" vertical="center"/>
    </xf>
    <xf numFmtId="0" fontId="14" fillId="0" borderId="10" xfId="0" applyFont="1" applyBorder="1">
      <alignment vertical="center"/>
    </xf>
    <xf numFmtId="0" fontId="14" fillId="0" borderId="38" xfId="0" applyFont="1" applyBorder="1">
      <alignment vertical="center"/>
    </xf>
    <xf numFmtId="4" fontId="14" fillId="0" borderId="50" xfId="0" applyNumberFormat="1" applyFont="1" applyBorder="1" applyAlignment="1">
      <alignment vertical="center" shrinkToFit="1"/>
    </xf>
    <xf numFmtId="3" fontId="14" fillId="0" borderId="50" xfId="0" applyNumberFormat="1" applyFont="1" applyBorder="1" applyAlignment="1">
      <alignment horizontal="right" vertical="center"/>
    </xf>
    <xf numFmtId="9" fontId="14" fillId="0" borderId="12" xfId="0" applyNumberFormat="1" applyFont="1" applyBorder="1">
      <alignment vertical="center"/>
    </xf>
    <xf numFmtId="0" fontId="14" fillId="0" borderId="37" xfId="0" applyFont="1" applyBorder="1" applyAlignment="1">
      <alignment horizontal="center" vertical="center"/>
    </xf>
    <xf numFmtId="4" fontId="14" fillId="0" borderId="10" xfId="0" applyNumberFormat="1" applyFont="1" applyBorder="1" applyAlignment="1">
      <alignment vertical="center" shrinkToFit="1"/>
    </xf>
    <xf numFmtId="0" fontId="14" fillId="0" borderId="10" xfId="0" applyFont="1" applyBorder="1" applyAlignment="1">
      <alignment horizontal="center" vertical="center"/>
    </xf>
    <xf numFmtId="41" fontId="14" fillId="0" borderId="10" xfId="18841" applyFont="1" applyFill="1" applyBorder="1" applyAlignment="1">
      <alignment vertical="center"/>
    </xf>
    <xf numFmtId="3" fontId="14" fillId="0" borderId="10" xfId="0" applyNumberFormat="1" applyFont="1" applyBorder="1">
      <alignment vertical="center"/>
    </xf>
    <xf numFmtId="3" fontId="14" fillId="0" borderId="10" xfId="0" applyNumberFormat="1" applyFont="1" applyBorder="1" applyAlignment="1">
      <alignment horizontal="right" vertical="center"/>
    </xf>
    <xf numFmtId="3" fontId="14" fillId="0" borderId="0" xfId="0" applyNumberFormat="1" applyFont="1" applyAlignment="1">
      <alignment horizontal="right"/>
    </xf>
    <xf numFmtId="3" fontId="14" fillId="0" borderId="0" xfId="0" applyNumberFormat="1" applyFont="1">
      <alignment vertical="center"/>
    </xf>
    <xf numFmtId="0" fontId="14" fillId="0" borderId="34" xfId="0" applyFont="1" applyBorder="1">
      <alignment vertical="center"/>
    </xf>
    <xf numFmtId="0" fontId="12" fillId="0" borderId="0" xfId="0" applyFont="1">
      <alignment vertical="center"/>
    </xf>
    <xf numFmtId="0" fontId="2" fillId="0" borderId="0" xfId="0" applyFont="1">
      <alignment vertical="center"/>
    </xf>
    <xf numFmtId="0" fontId="57" fillId="0" borderId="0" xfId="0" applyFont="1">
      <alignment vertical="center"/>
    </xf>
    <xf numFmtId="0" fontId="14" fillId="0" borderId="114" xfId="0" applyFont="1" applyBorder="1">
      <alignment vertical="center"/>
    </xf>
    <xf numFmtId="3" fontId="25" fillId="0" borderId="115" xfId="0" applyNumberFormat="1" applyFont="1" applyBorder="1">
      <alignment vertical="center"/>
    </xf>
    <xf numFmtId="0" fontId="14" fillId="0" borderId="115" xfId="0" applyFont="1" applyBorder="1">
      <alignment vertical="center"/>
    </xf>
    <xf numFmtId="0" fontId="14" fillId="0" borderId="115" xfId="0" applyFont="1" applyBorder="1" applyAlignment="1">
      <alignment horizontal="right" vertical="center"/>
    </xf>
    <xf numFmtId="0" fontId="25" fillId="0" borderId="115" xfId="0" applyFont="1" applyBorder="1">
      <alignment vertical="center"/>
    </xf>
    <xf numFmtId="0" fontId="14" fillId="0" borderId="116" xfId="0" applyFont="1" applyBorder="1">
      <alignment vertical="center"/>
    </xf>
    <xf numFmtId="0" fontId="14" fillId="0" borderId="21" xfId="0" applyFont="1" applyBorder="1">
      <alignment vertical="center"/>
    </xf>
    <xf numFmtId="0" fontId="14" fillId="0" borderId="27" xfId="0" applyFont="1" applyBorder="1" applyAlignment="1">
      <alignment vertical="center" shrinkToFit="1"/>
    </xf>
    <xf numFmtId="9" fontId="14" fillId="0" borderId="27" xfId="0" applyNumberFormat="1" applyFont="1" applyBorder="1">
      <alignment vertical="center"/>
    </xf>
    <xf numFmtId="4" fontId="25" fillId="0" borderId="27" xfId="0" applyNumberFormat="1" applyFont="1" applyBorder="1" applyAlignment="1">
      <alignment horizontal="center" vertical="center"/>
    </xf>
    <xf numFmtId="0" fontId="14" fillId="0" borderId="22" xfId="0" applyFont="1" applyBorder="1">
      <alignment vertical="center"/>
    </xf>
    <xf numFmtId="0" fontId="19" fillId="42" borderId="33" xfId="0" applyFont="1" applyFill="1" applyBorder="1" applyAlignment="1">
      <alignment horizontal="center" vertical="center"/>
    </xf>
    <xf numFmtId="0" fontId="18" fillId="42" borderId="10" xfId="0" applyFont="1" applyFill="1" applyBorder="1" applyAlignment="1">
      <alignment horizontal="center" vertical="center"/>
    </xf>
    <xf numFmtId="0" fontId="18" fillId="42" borderId="38" xfId="0" applyFont="1" applyFill="1" applyBorder="1" applyAlignment="1">
      <alignment horizontal="center" vertical="center"/>
    </xf>
    <xf numFmtId="0" fontId="25" fillId="0" borderId="94" xfId="0" applyFont="1" applyBorder="1">
      <alignment vertical="center"/>
    </xf>
    <xf numFmtId="0" fontId="14" fillId="0" borderId="29" xfId="0" applyFont="1" applyBorder="1">
      <alignment vertical="center"/>
    </xf>
    <xf numFmtId="0" fontId="23" fillId="0" borderId="29" xfId="0" applyFont="1" applyBorder="1">
      <alignment vertical="center"/>
    </xf>
    <xf numFmtId="0" fontId="28" fillId="0" borderId="29" xfId="0" applyFont="1" applyBorder="1">
      <alignment vertical="center"/>
    </xf>
    <xf numFmtId="0" fontId="14" fillId="0" borderId="30" xfId="0" applyFont="1" applyBorder="1">
      <alignment vertical="center"/>
    </xf>
    <xf numFmtId="0" fontId="2" fillId="0" borderId="94" xfId="0" applyFont="1" applyBorder="1">
      <alignment vertical="center"/>
    </xf>
    <xf numFmtId="0" fontId="18" fillId="0" borderId="12" xfId="0" applyFont="1" applyBorder="1">
      <alignment vertical="center"/>
    </xf>
    <xf numFmtId="196" fontId="18" fillId="0" borderId="12" xfId="0" applyNumberFormat="1" applyFont="1" applyBorder="1">
      <alignment vertical="center"/>
    </xf>
    <xf numFmtId="196" fontId="47" fillId="43" borderId="12" xfId="0" applyNumberFormat="1" applyFont="1" applyFill="1" applyBorder="1">
      <alignment vertical="center"/>
    </xf>
    <xf numFmtId="0" fontId="14" fillId="44" borderId="28" xfId="0" applyFont="1" applyFill="1" applyBorder="1">
      <alignment vertical="center"/>
    </xf>
    <xf numFmtId="0" fontId="19" fillId="44" borderId="12" xfId="0" applyFont="1" applyFill="1" applyBorder="1" applyAlignment="1">
      <alignment horizontal="distributed" vertical="center"/>
    </xf>
    <xf numFmtId="196" fontId="19" fillId="44" borderId="12" xfId="0" applyNumberFormat="1" applyFont="1" applyFill="1" applyBorder="1">
      <alignment vertical="center"/>
    </xf>
    <xf numFmtId="196" fontId="258" fillId="44" borderId="12" xfId="0" applyNumberFormat="1" applyFont="1" applyFill="1" applyBorder="1">
      <alignment vertical="center"/>
    </xf>
    <xf numFmtId="0" fontId="57" fillId="44" borderId="0" xfId="0" applyFont="1" applyFill="1">
      <alignment vertical="center"/>
    </xf>
    <xf numFmtId="0" fontId="0" fillId="44" borderId="0" xfId="0" applyFill="1">
      <alignment vertical="center"/>
    </xf>
    <xf numFmtId="0" fontId="25" fillId="0" borderId="54" xfId="0" applyFont="1" applyBorder="1">
      <alignment vertical="center"/>
    </xf>
    <xf numFmtId="196" fontId="14" fillId="0" borderId="12" xfId="0" applyNumberFormat="1" applyFont="1" applyBorder="1">
      <alignment vertical="center"/>
    </xf>
    <xf numFmtId="196" fontId="23" fillId="43" borderId="12" xfId="0" applyNumberFormat="1" applyFont="1" applyFill="1" applyBorder="1">
      <alignment vertical="center"/>
    </xf>
    <xf numFmtId="0" fontId="18" fillId="0" borderId="44" xfId="0" applyFont="1" applyBorder="1">
      <alignment vertical="center"/>
    </xf>
    <xf numFmtId="196" fontId="18" fillId="0" borderId="44" xfId="0" applyNumberFormat="1" applyFont="1" applyBorder="1">
      <alignment vertical="center"/>
    </xf>
    <xf numFmtId="196" fontId="47" fillId="43" borderId="44" xfId="0" applyNumberFormat="1" applyFont="1" applyFill="1" applyBorder="1">
      <alignment vertical="center"/>
    </xf>
    <xf numFmtId="0" fontId="14" fillId="44" borderId="34" xfId="0" applyFont="1" applyFill="1" applyBorder="1">
      <alignment vertical="center"/>
    </xf>
    <xf numFmtId="0" fontId="2" fillId="0" borderId="34" xfId="0" applyFont="1" applyBorder="1">
      <alignment vertical="center"/>
    </xf>
    <xf numFmtId="196" fontId="19" fillId="45" borderId="12" xfId="0" applyNumberFormat="1" applyFont="1" applyFill="1" applyBorder="1">
      <alignment vertical="center"/>
    </xf>
    <xf numFmtId="196" fontId="258" fillId="45" borderId="12" xfId="0" applyNumberFormat="1" applyFont="1" applyFill="1" applyBorder="1">
      <alignment vertical="center"/>
    </xf>
    <xf numFmtId="0" fontId="57" fillId="45" borderId="0" xfId="0" applyFont="1" applyFill="1">
      <alignment vertical="center"/>
    </xf>
    <xf numFmtId="0" fontId="0" fillId="45" borderId="0" xfId="0" applyFill="1">
      <alignment vertical="center"/>
    </xf>
    <xf numFmtId="0" fontId="18" fillId="0" borderId="12" xfId="0" applyFont="1" applyBorder="1" applyAlignment="1">
      <alignment horizontal="distributed" vertical="center"/>
    </xf>
    <xf numFmtId="0" fontId="18" fillId="0" borderId="29" xfId="0" applyFont="1" applyBorder="1">
      <alignment vertical="center"/>
    </xf>
    <xf numFmtId="196" fontId="18" fillId="0" borderId="29" xfId="0" applyNumberFormat="1" applyFont="1" applyBorder="1">
      <alignment vertical="center"/>
    </xf>
    <xf numFmtId="196" fontId="47" fillId="43" borderId="29" xfId="0" applyNumberFormat="1" applyFont="1" applyFill="1" applyBorder="1">
      <alignment vertical="center"/>
    </xf>
    <xf numFmtId="0" fontId="10" fillId="0" borderId="115" xfId="0" applyFont="1" applyBorder="1">
      <alignment vertical="center"/>
    </xf>
    <xf numFmtId="0" fontId="2" fillId="0" borderId="115" xfId="0" applyFont="1" applyBorder="1">
      <alignment vertical="center"/>
    </xf>
    <xf numFmtId="0" fontId="28" fillId="0" borderId="115" xfId="0" applyFont="1" applyBorder="1">
      <alignment vertical="center"/>
    </xf>
    <xf numFmtId="0" fontId="14" fillId="0" borderId="0" xfId="18862" applyFont="1" applyAlignment="1">
      <alignment vertical="center"/>
    </xf>
    <xf numFmtId="0" fontId="14" fillId="0" borderId="0" xfId="18843" applyFont="1" applyAlignment="1">
      <alignment horizontal="right" vertical="center"/>
    </xf>
    <xf numFmtId="0" fontId="18" fillId="0" borderId="0" xfId="18866" applyFont="1">
      <alignment vertical="center"/>
    </xf>
    <xf numFmtId="0" fontId="270" fillId="0" borderId="0" xfId="18862" applyFont="1" applyAlignment="1">
      <alignment horizontal="left" vertical="center"/>
    </xf>
    <xf numFmtId="0" fontId="18" fillId="0" borderId="0" xfId="18866" applyFont="1" applyAlignment="1">
      <alignment horizontal="left" vertical="center"/>
    </xf>
    <xf numFmtId="0" fontId="18" fillId="0" borderId="121" xfId="18866" applyFont="1" applyBorder="1" applyAlignment="1">
      <alignment horizontal="center" vertical="center"/>
    </xf>
    <xf numFmtId="177" fontId="18" fillId="0" borderId="121" xfId="18866" applyNumberFormat="1" applyFont="1" applyBorder="1">
      <alignment vertical="center"/>
    </xf>
    <xf numFmtId="177" fontId="269" fillId="43" borderId="121" xfId="18866" applyNumberFormat="1" applyFont="1" applyFill="1" applyBorder="1">
      <alignment vertical="center"/>
    </xf>
    <xf numFmtId="177" fontId="25" fillId="0" borderId="0" xfId="18843" applyNumberFormat="1" applyFont="1" applyAlignment="1">
      <alignment horizontal="left" vertical="center"/>
    </xf>
    <xf numFmtId="9" fontId="14" fillId="0" borderId="50" xfId="0" applyNumberFormat="1" applyFont="1" applyBorder="1">
      <alignment vertical="center"/>
    </xf>
    <xf numFmtId="41" fontId="14" fillId="0" borderId="50" xfId="0" applyNumberFormat="1" applyFont="1" applyBorder="1">
      <alignment vertical="center"/>
    </xf>
    <xf numFmtId="41" fontId="25" fillId="0" borderId="10" xfId="0" applyNumberFormat="1" applyFont="1" applyBorder="1">
      <alignment vertical="center"/>
    </xf>
    <xf numFmtId="196" fontId="18" fillId="0" borderId="35" xfId="0" applyNumberFormat="1" applyFont="1" applyBorder="1">
      <alignment vertical="center"/>
    </xf>
    <xf numFmtId="196" fontId="19" fillId="44" borderId="12" xfId="0" applyNumberFormat="1" applyFont="1" applyFill="1" applyBorder="1" applyAlignment="1">
      <alignment vertical="center" shrinkToFit="1"/>
    </xf>
    <xf numFmtId="196" fontId="258" fillId="44" borderId="12" xfId="0" applyNumberFormat="1" applyFont="1" applyFill="1" applyBorder="1" applyAlignment="1">
      <alignment vertical="center" shrinkToFit="1"/>
    </xf>
    <xf numFmtId="196" fontId="19" fillId="44" borderId="35" xfId="0" applyNumberFormat="1" applyFont="1" applyFill="1" applyBorder="1" applyAlignment="1">
      <alignment vertical="center" shrinkToFit="1"/>
    </xf>
    <xf numFmtId="196" fontId="28" fillId="43" borderId="12" xfId="0" applyNumberFormat="1" applyFont="1" applyFill="1" applyBorder="1">
      <alignment vertical="center"/>
    </xf>
    <xf numFmtId="196" fontId="14" fillId="0" borderId="35" xfId="0" applyNumberFormat="1" applyFont="1" applyBorder="1">
      <alignment vertical="center"/>
    </xf>
    <xf numFmtId="196" fontId="18" fillId="0" borderId="45" xfId="0" applyNumberFormat="1" applyFont="1" applyBorder="1">
      <alignment vertical="center"/>
    </xf>
    <xf numFmtId="196" fontId="19" fillId="44" borderId="35" xfId="0" applyNumberFormat="1" applyFont="1" applyFill="1" applyBorder="1">
      <alignment vertical="center"/>
    </xf>
    <xf numFmtId="196" fontId="25" fillId="45" borderId="12" xfId="0" applyNumberFormat="1" applyFont="1" applyFill="1" applyBorder="1" applyAlignment="1">
      <alignment vertical="center" shrinkToFit="1"/>
    </xf>
    <xf numFmtId="196" fontId="267" fillId="45" borderId="12" xfId="0" applyNumberFormat="1" applyFont="1" applyFill="1" applyBorder="1" applyAlignment="1">
      <alignment horizontal="right" vertical="center" shrinkToFit="1"/>
    </xf>
    <xf numFmtId="196" fontId="25" fillId="45" borderId="35" xfId="0" applyNumberFormat="1" applyFont="1" applyFill="1" applyBorder="1" applyAlignment="1">
      <alignment vertical="center" shrinkToFit="1"/>
    </xf>
    <xf numFmtId="196" fontId="18" fillId="0" borderId="30" xfId="0" applyNumberFormat="1" applyFont="1" applyBorder="1">
      <alignment vertical="center"/>
    </xf>
    <xf numFmtId="177" fontId="25" fillId="0" borderId="27" xfId="0" applyNumberFormat="1" applyFont="1" applyBorder="1" applyAlignment="1">
      <alignment horizontal="left" vertical="center"/>
    </xf>
    <xf numFmtId="0" fontId="12" fillId="0" borderId="0" xfId="18109" applyFont="1" applyAlignment="1">
      <alignment vertical="center"/>
    </xf>
    <xf numFmtId="0" fontId="2" fillId="0" borderId="0" xfId="18109"/>
    <xf numFmtId="0" fontId="272" fillId="0" borderId="34" xfId="18109" applyFont="1" applyBorder="1" applyAlignment="1">
      <alignment horizontal="left" vertical="center"/>
    </xf>
    <xf numFmtId="0" fontId="272" fillId="0" borderId="12" xfId="18109" applyFont="1" applyBorder="1" applyAlignment="1">
      <alignment horizontal="center" vertical="center"/>
    </xf>
    <xf numFmtId="0" fontId="274" fillId="0" borderId="12" xfId="18109" applyFont="1" applyBorder="1" applyAlignment="1">
      <alignment horizontal="center" vertical="center"/>
    </xf>
    <xf numFmtId="370" fontId="272" fillId="0" borderId="12" xfId="18109" applyNumberFormat="1" applyFont="1" applyBorder="1" applyAlignment="1">
      <alignment horizontal="right" vertical="center"/>
    </xf>
    <xf numFmtId="0" fontId="276" fillId="0" borderId="12" xfId="18109" quotePrefix="1" applyFont="1" applyBorder="1" applyAlignment="1">
      <alignment horizontal="center" vertical="center"/>
    </xf>
    <xf numFmtId="0" fontId="276" fillId="0" borderId="12" xfId="18109" applyFont="1" applyBorder="1" applyAlignment="1">
      <alignment horizontal="center" vertical="center"/>
    </xf>
    <xf numFmtId="0" fontId="25" fillId="0" borderId="35" xfId="18109" applyFont="1" applyBorder="1"/>
    <xf numFmtId="0" fontId="274" fillId="0" borderId="34" xfId="18109" applyFont="1" applyBorder="1" applyAlignment="1">
      <alignment horizontal="left" vertical="center" indent="1"/>
    </xf>
    <xf numFmtId="0" fontId="14" fillId="0" borderId="12" xfId="18109" applyFont="1" applyBorder="1" applyAlignment="1">
      <alignment horizontal="left" vertical="center"/>
    </xf>
    <xf numFmtId="0" fontId="14" fillId="0" borderId="12" xfId="18109" applyFont="1" applyBorder="1" applyAlignment="1">
      <alignment horizontal="center" vertical="center"/>
    </xf>
    <xf numFmtId="0" fontId="14" fillId="0" borderId="12" xfId="18109" applyFont="1" applyBorder="1" applyAlignment="1">
      <alignment horizontal="centerContinuous" vertical="center"/>
    </xf>
    <xf numFmtId="370" fontId="14" fillId="0" borderId="12" xfId="18109" quotePrefix="1" applyNumberFormat="1" applyFont="1" applyBorder="1" applyAlignment="1">
      <alignment horizontal="right" vertical="center"/>
    </xf>
    <xf numFmtId="370" fontId="14" fillId="0" borderId="12" xfId="15794" applyNumberFormat="1" applyFont="1" applyFill="1" applyBorder="1" applyAlignment="1">
      <alignment horizontal="right" vertical="center"/>
    </xf>
    <xf numFmtId="370" fontId="277" fillId="0" borderId="12" xfId="18109" applyNumberFormat="1" applyFont="1" applyBorder="1" applyAlignment="1">
      <alignment horizontal="right" vertical="center"/>
    </xf>
    <xf numFmtId="370" fontId="277" fillId="0" borderId="12" xfId="18109" quotePrefix="1" applyNumberFormat="1" applyFont="1" applyBorder="1" applyAlignment="1">
      <alignment horizontal="right" vertical="center"/>
    </xf>
    <xf numFmtId="0" fontId="23" fillId="0" borderId="35" xfId="18109" applyFont="1" applyBorder="1"/>
    <xf numFmtId="1" fontId="274" fillId="0" borderId="12" xfId="18109" applyNumberFormat="1" applyFont="1" applyBorder="1" applyAlignment="1">
      <alignment horizontal="left" vertical="center"/>
    </xf>
    <xf numFmtId="1" fontId="14" fillId="0" borderId="12" xfId="18109" applyNumberFormat="1" applyFont="1" applyBorder="1" applyAlignment="1">
      <alignment horizontal="center" vertical="center"/>
    </xf>
    <xf numFmtId="0" fontId="14" fillId="0" borderId="35" xfId="18109" applyFont="1" applyBorder="1"/>
    <xf numFmtId="0" fontId="25" fillId="0" borderId="0" xfId="18109" applyFont="1" applyAlignment="1">
      <alignment horizontal="center" vertical="center"/>
    </xf>
    <xf numFmtId="0" fontId="274" fillId="0" borderId="0" xfId="18109" applyFont="1" applyAlignment="1">
      <alignment horizontal="center" vertical="center"/>
    </xf>
    <xf numFmtId="0" fontId="14" fillId="0" borderId="0" xfId="18109" applyFont="1" applyAlignment="1">
      <alignment horizontal="left" vertical="center"/>
    </xf>
    <xf numFmtId="0" fontId="14" fillId="0" borderId="0" xfId="18109" applyFont="1" applyAlignment="1">
      <alignment horizontal="center" vertical="center"/>
    </xf>
    <xf numFmtId="0" fontId="14" fillId="0" borderId="0" xfId="18109" applyFont="1" applyAlignment="1">
      <alignment horizontal="centerContinuous" vertical="center"/>
    </xf>
    <xf numFmtId="370" fontId="14" fillId="0" borderId="0" xfId="18109" quotePrefix="1" applyNumberFormat="1" applyFont="1" applyAlignment="1">
      <alignment horizontal="right" vertical="center"/>
    </xf>
    <xf numFmtId="370" fontId="14" fillId="0" borderId="0" xfId="15794" applyNumberFormat="1" applyFont="1" applyFill="1" applyBorder="1" applyAlignment="1">
      <alignment horizontal="right" vertical="center"/>
    </xf>
    <xf numFmtId="370" fontId="277" fillId="0" borderId="0" xfId="18109" applyNumberFormat="1" applyFont="1" applyAlignment="1">
      <alignment horizontal="right" vertical="center"/>
    </xf>
    <xf numFmtId="370" fontId="277" fillId="0" borderId="0" xfId="18109" quotePrefix="1" applyNumberFormat="1" applyFont="1" applyAlignment="1">
      <alignment horizontal="right" vertical="center"/>
    </xf>
    <xf numFmtId="1" fontId="274" fillId="0" borderId="0" xfId="18109" applyNumberFormat="1" applyFont="1" applyAlignment="1">
      <alignment horizontal="left" vertical="center"/>
    </xf>
    <xf numFmtId="1" fontId="14" fillId="0" borderId="0" xfId="18109" applyNumberFormat="1" applyFont="1" applyAlignment="1">
      <alignment horizontal="left" vertical="center"/>
    </xf>
    <xf numFmtId="0" fontId="279" fillId="0" borderId="0" xfId="13" applyFont="1">
      <alignment vertical="center"/>
    </xf>
    <xf numFmtId="178" fontId="279" fillId="0" borderId="0" xfId="18869" applyNumberFormat="1" applyFont="1" applyAlignment="1" applyProtection="1">
      <alignment horizontal="left" vertical="center" indent="1"/>
      <protection locked="0"/>
    </xf>
    <xf numFmtId="41" fontId="279" fillId="0" borderId="0" xfId="18841" applyFont="1" applyBorder="1">
      <alignment vertical="center"/>
    </xf>
    <xf numFmtId="371" fontId="279" fillId="0" borderId="0" xfId="13" applyNumberFormat="1" applyFont="1">
      <alignment vertical="center"/>
    </xf>
    <xf numFmtId="191" fontId="275" fillId="0" borderId="0" xfId="18863" applyNumberFormat="1" applyFont="1" applyAlignment="1">
      <alignment horizontal="right" vertical="center"/>
    </xf>
    <xf numFmtId="191" fontId="275" fillId="0" borderId="0" xfId="18863" applyNumberFormat="1" applyFont="1" applyAlignment="1">
      <alignment horizontal="left" vertical="center"/>
    </xf>
    <xf numFmtId="177" fontId="275" fillId="0" borderId="0" xfId="18863" applyNumberFormat="1" applyFont="1" applyAlignment="1">
      <alignment horizontal="right" vertical="center"/>
    </xf>
    <xf numFmtId="0" fontId="11" fillId="0" borderId="0" xfId="18109" applyFont="1" applyAlignment="1">
      <alignment vertical="center"/>
    </xf>
    <xf numFmtId="0" fontId="2" fillId="0" borderId="0" xfId="18109" applyAlignment="1">
      <alignment vertical="center"/>
    </xf>
    <xf numFmtId="0" fontId="255" fillId="0" borderId="0" xfId="18109" applyFont="1" applyAlignment="1">
      <alignment vertical="center"/>
    </xf>
    <xf numFmtId="0" fontId="2" fillId="0" borderId="0" xfId="18147" applyAlignment="1"/>
    <xf numFmtId="186" fontId="25" fillId="0" borderId="12" xfId="15767" applyNumberFormat="1" applyFont="1" applyFill="1" applyBorder="1" applyAlignment="1">
      <alignment vertical="center"/>
    </xf>
    <xf numFmtId="0" fontId="24" fillId="0" borderId="0" xfId="18147" applyFont="1" applyAlignment="1"/>
    <xf numFmtId="186" fontId="25" fillId="0" borderId="35" xfId="15767" applyNumberFormat="1" applyFont="1" applyFill="1" applyBorder="1" applyAlignment="1">
      <alignment vertical="center"/>
    </xf>
    <xf numFmtId="186" fontId="14" fillId="0" borderId="12" xfId="15767" applyNumberFormat="1" applyFont="1" applyFill="1" applyBorder="1" applyAlignment="1">
      <alignment vertical="center"/>
    </xf>
    <xf numFmtId="186" fontId="14" fillId="0" borderId="10" xfId="15767" applyNumberFormat="1" applyFont="1" applyFill="1" applyBorder="1" applyAlignment="1">
      <alignment vertical="center"/>
    </xf>
    <xf numFmtId="0" fontId="255" fillId="0" borderId="0" xfId="18109" applyFont="1"/>
    <xf numFmtId="0" fontId="277" fillId="0" borderId="0" xfId="18109" applyFont="1" applyAlignment="1">
      <alignment horizontal="left"/>
    </xf>
    <xf numFmtId="0" fontId="277" fillId="0" borderId="0" xfId="18109" applyFont="1"/>
    <xf numFmtId="0" fontId="18" fillId="0" borderId="0" xfId="18109" applyFont="1"/>
    <xf numFmtId="0" fontId="14" fillId="0" borderId="0" xfId="18109" applyFont="1" applyAlignment="1">
      <alignment horizontal="center"/>
    </xf>
    <xf numFmtId="0" fontId="274" fillId="0" borderId="0" xfId="18109" quotePrefix="1" applyFont="1" applyAlignment="1">
      <alignment horizontal="center" vertical="center"/>
    </xf>
    <xf numFmtId="0" fontId="277" fillId="0" borderId="0" xfId="18109" quotePrefix="1" applyFont="1" applyAlignment="1">
      <alignment horizontal="center" vertical="center"/>
    </xf>
    <xf numFmtId="0" fontId="277" fillId="0" borderId="0" xfId="18109" applyFont="1" applyAlignment="1">
      <alignment horizontal="center" vertical="center"/>
    </xf>
    <xf numFmtId="0" fontId="14" fillId="0" borderId="0" xfId="18109" applyFont="1"/>
    <xf numFmtId="0" fontId="25" fillId="0" borderId="0" xfId="18109" applyFont="1"/>
    <xf numFmtId="370" fontId="274" fillId="0" borderId="12" xfId="15794" applyNumberFormat="1" applyFont="1" applyFill="1" applyBorder="1" applyAlignment="1">
      <alignment horizontal="right" vertical="center"/>
    </xf>
    <xf numFmtId="0" fontId="25" fillId="0" borderId="38" xfId="18109" applyFont="1" applyBorder="1" applyAlignment="1">
      <alignment horizontal="center" vertical="center"/>
    </xf>
    <xf numFmtId="0" fontId="274" fillId="0" borderId="32" xfId="18109" applyFont="1" applyBorder="1" applyAlignment="1">
      <alignment horizontal="left" vertical="center"/>
    </xf>
    <xf numFmtId="0" fontId="274" fillId="0" borderId="50" xfId="18109" applyFont="1" applyBorder="1" applyAlignment="1">
      <alignment horizontal="centerContinuous" vertical="center"/>
    </xf>
    <xf numFmtId="0" fontId="274" fillId="0" borderId="50" xfId="18109" applyFont="1" applyBorder="1" applyAlignment="1">
      <alignment horizontal="center" vertical="center"/>
    </xf>
    <xf numFmtId="0" fontId="14" fillId="0" borderId="115" xfId="18109" applyFont="1" applyBorder="1"/>
    <xf numFmtId="370" fontId="274" fillId="0" borderId="50" xfId="18109" applyNumberFormat="1" applyFont="1" applyBorder="1" applyAlignment="1">
      <alignment horizontal="right" vertical="center"/>
    </xf>
    <xf numFmtId="370" fontId="274" fillId="0" borderId="50" xfId="18109" quotePrefix="1" applyNumberFormat="1" applyFont="1" applyBorder="1" applyAlignment="1">
      <alignment horizontal="right" vertical="center"/>
    </xf>
    <xf numFmtId="0" fontId="14" fillId="0" borderId="33" xfId="18109" applyFont="1" applyBorder="1"/>
    <xf numFmtId="0" fontId="274" fillId="0" borderId="34" xfId="18109" applyFont="1" applyBorder="1" applyAlignment="1">
      <alignment horizontal="center" vertical="center"/>
    </xf>
    <xf numFmtId="0" fontId="274" fillId="0" borderId="12" xfId="18109" applyFont="1" applyBorder="1" applyAlignment="1">
      <alignment horizontal="right" vertical="center"/>
    </xf>
    <xf numFmtId="370" fontId="274" fillId="0" borderId="12" xfId="18109" quotePrefix="1" applyNumberFormat="1" applyFont="1" applyBorder="1" applyAlignment="1">
      <alignment horizontal="right" vertical="center"/>
    </xf>
    <xf numFmtId="370" fontId="274" fillId="0" borderId="12" xfId="18109" applyNumberFormat="1" applyFont="1" applyBorder="1" applyAlignment="1">
      <alignment horizontal="right" vertical="center"/>
    </xf>
    <xf numFmtId="0" fontId="274" fillId="0" borderId="12" xfId="18109" applyFont="1" applyBorder="1" applyAlignment="1">
      <alignment vertical="center"/>
    </xf>
    <xf numFmtId="0" fontId="274" fillId="0" borderId="34" xfId="18109" applyFont="1" applyBorder="1" applyAlignment="1">
      <alignment horizontal="left" vertical="center"/>
    </xf>
    <xf numFmtId="0" fontId="274" fillId="0" borderId="12" xfId="18109" applyFont="1" applyBorder="1" applyAlignment="1">
      <alignment horizontal="centerContinuous" vertical="center"/>
    </xf>
    <xf numFmtId="0" fontId="14" fillId="0" borderId="119" xfId="18109" applyFont="1" applyBorder="1"/>
    <xf numFmtId="0" fontId="274" fillId="0" borderId="28" xfId="18109" applyFont="1" applyBorder="1" applyAlignment="1">
      <alignment horizontal="center" vertical="center"/>
    </xf>
    <xf numFmtId="0" fontId="274" fillId="0" borderId="29" xfId="18109" applyFont="1" applyBorder="1" applyAlignment="1">
      <alignment vertical="center"/>
    </xf>
    <xf numFmtId="0" fontId="274" fillId="0" borderId="29" xfId="18109" applyFont="1" applyBorder="1" applyAlignment="1">
      <alignment horizontal="right" vertical="center"/>
    </xf>
    <xf numFmtId="370" fontId="274" fillId="0" borderId="29" xfId="15794" applyNumberFormat="1" applyFont="1" applyFill="1" applyBorder="1" applyAlignment="1">
      <alignment horizontal="right" vertical="center"/>
    </xf>
    <xf numFmtId="370" fontId="274" fillId="0" borderId="29" xfId="18109" quotePrefix="1" applyNumberFormat="1" applyFont="1" applyBorder="1" applyAlignment="1">
      <alignment horizontal="right" vertical="center"/>
    </xf>
    <xf numFmtId="370" fontId="274" fillId="0" borderId="29" xfId="18109" applyNumberFormat="1" applyFont="1" applyBorder="1" applyAlignment="1">
      <alignment horizontal="right" vertical="center"/>
    </xf>
    <xf numFmtId="0" fontId="14" fillId="0" borderId="30" xfId="18109" applyFont="1" applyBorder="1"/>
    <xf numFmtId="0" fontId="274" fillId="0" borderId="28" xfId="18109" applyFont="1" applyBorder="1" applyAlignment="1">
      <alignment horizontal="left" vertical="center"/>
    </xf>
    <xf numFmtId="0" fontId="274" fillId="0" borderId="29" xfId="18109" applyFont="1" applyBorder="1" applyAlignment="1">
      <alignment horizontal="centerContinuous" vertical="center"/>
    </xf>
    <xf numFmtId="0" fontId="14" fillId="0" borderId="27" xfId="18109" applyFont="1" applyBorder="1"/>
    <xf numFmtId="0" fontId="274" fillId="0" borderId="37" xfId="18109" applyFont="1" applyBorder="1" applyAlignment="1">
      <alignment horizontal="center" vertical="center"/>
    </xf>
    <xf numFmtId="0" fontId="274" fillId="0" borderId="10" xfId="18109" applyFont="1" applyBorder="1" applyAlignment="1">
      <alignment vertical="center"/>
    </xf>
    <xf numFmtId="0" fontId="274" fillId="0" borderId="10" xfId="18109" applyFont="1" applyBorder="1" applyAlignment="1">
      <alignment horizontal="right" vertical="center"/>
    </xf>
    <xf numFmtId="370" fontId="274" fillId="0" borderId="10" xfId="15794" applyNumberFormat="1" applyFont="1" applyFill="1" applyBorder="1" applyAlignment="1">
      <alignment horizontal="right" vertical="center"/>
    </xf>
    <xf numFmtId="370" fontId="274" fillId="0" borderId="10" xfId="18109" quotePrefix="1" applyNumberFormat="1" applyFont="1" applyBorder="1" applyAlignment="1">
      <alignment horizontal="right" vertical="center"/>
    </xf>
    <xf numFmtId="370" fontId="274" fillId="0" borderId="10" xfId="18109" applyNumberFormat="1" applyFont="1" applyBorder="1" applyAlignment="1">
      <alignment horizontal="right" vertical="center"/>
    </xf>
    <xf numFmtId="0" fontId="14" fillId="0" borderId="38" xfId="18109" applyFont="1" applyBorder="1"/>
    <xf numFmtId="37" fontId="14" fillId="0" borderId="0" xfId="18109" applyNumberFormat="1" applyFont="1"/>
    <xf numFmtId="0" fontId="14" fillId="0" borderId="0" xfId="18109" applyFont="1" applyAlignment="1">
      <alignment horizontal="left"/>
    </xf>
    <xf numFmtId="0" fontId="272" fillId="0" borderId="0" xfId="18109" applyFont="1" applyAlignment="1">
      <alignment horizontal="left" vertical="center"/>
    </xf>
    <xf numFmtId="370" fontId="274" fillId="0" borderId="0" xfId="18109" applyNumberFormat="1" applyFont="1" applyAlignment="1">
      <alignment horizontal="right" vertical="center"/>
    </xf>
    <xf numFmtId="0" fontId="274" fillId="0" borderId="0" xfId="18109" applyFont="1" applyAlignment="1">
      <alignment vertical="center"/>
    </xf>
    <xf numFmtId="370" fontId="25" fillId="0" borderId="0" xfId="18109" applyNumberFormat="1" applyFont="1" applyAlignment="1">
      <alignment horizontal="center" vertical="center"/>
    </xf>
    <xf numFmtId="370" fontId="14" fillId="0" borderId="0" xfId="15794" applyNumberFormat="1" applyFont="1" applyFill="1" applyBorder="1" applyAlignment="1">
      <alignment horizontal="center" vertical="center"/>
    </xf>
    <xf numFmtId="9" fontId="277" fillId="0" borderId="0" xfId="15438" applyFont="1" applyFill="1" applyBorder="1" applyAlignment="1" applyProtection="1">
      <alignment horizontal="left" vertical="center"/>
    </xf>
    <xf numFmtId="0" fontId="25" fillId="0" borderId="0" xfId="18109" applyFont="1" applyAlignment="1">
      <alignment horizontal="left" vertical="center"/>
    </xf>
    <xf numFmtId="9" fontId="267" fillId="0" borderId="0" xfId="15438" applyFont="1" applyFill="1" applyBorder="1" applyAlignment="1" applyProtection="1">
      <alignment horizontal="left" vertical="center"/>
    </xf>
    <xf numFmtId="370" fontId="274" fillId="0" borderId="0" xfId="15794" applyNumberFormat="1" applyFont="1" applyFill="1" applyBorder="1" applyAlignment="1">
      <alignment horizontal="right" vertical="center"/>
    </xf>
    <xf numFmtId="370" fontId="276" fillId="0" borderId="0" xfId="18109" quotePrefix="1" applyNumberFormat="1" applyFont="1" applyAlignment="1">
      <alignment horizontal="right" vertical="center"/>
    </xf>
    <xf numFmtId="370" fontId="276" fillId="0" borderId="0" xfId="15794" applyNumberFormat="1" applyFont="1" applyFill="1" applyBorder="1" applyAlignment="1">
      <alignment horizontal="right" vertical="center"/>
    </xf>
    <xf numFmtId="370" fontId="276" fillId="0" borderId="0" xfId="18109" applyNumberFormat="1" applyFont="1" applyAlignment="1">
      <alignment horizontal="right" vertical="center"/>
    </xf>
    <xf numFmtId="368" fontId="267" fillId="0" borderId="0" xfId="15438" applyNumberFormat="1" applyFont="1" applyFill="1" applyBorder="1" applyAlignment="1" applyProtection="1">
      <alignment horizontal="left" vertical="center" shrinkToFit="1"/>
    </xf>
    <xf numFmtId="9" fontId="25" fillId="0" borderId="0" xfId="15438" applyFont="1" applyFill="1" applyBorder="1" applyAlignment="1" applyProtection="1">
      <alignment horizontal="left" vertical="center"/>
    </xf>
    <xf numFmtId="0" fontId="23" fillId="0" borderId="0" xfId="18109" applyFont="1" applyAlignment="1">
      <alignment vertical="center"/>
    </xf>
    <xf numFmtId="370" fontId="14" fillId="0" borderId="0" xfId="15794" applyNumberFormat="1" applyFont="1" applyBorder="1" applyAlignment="1">
      <alignment vertical="center"/>
    </xf>
    <xf numFmtId="0" fontId="14" fillId="42" borderId="50" xfId="18109" applyFont="1" applyFill="1" applyBorder="1" applyAlignment="1">
      <alignment horizontal="centerContinuous" vertical="center"/>
    </xf>
    <xf numFmtId="0" fontId="274" fillId="42" borderId="10" xfId="18109" applyFont="1" applyFill="1" applyBorder="1" applyAlignment="1">
      <alignment horizontal="center" vertical="center"/>
    </xf>
    <xf numFmtId="0" fontId="274" fillId="42" borderId="10" xfId="18109" quotePrefix="1" applyFont="1" applyFill="1" applyBorder="1" applyAlignment="1">
      <alignment horizontal="center" vertical="center"/>
    </xf>
    <xf numFmtId="0" fontId="272" fillId="0" borderId="37" xfId="18109" applyFont="1" applyBorder="1" applyAlignment="1">
      <alignment horizontal="left" vertical="center"/>
    </xf>
    <xf numFmtId="0" fontId="272" fillId="0" borderId="10" xfId="18109" applyFont="1" applyBorder="1" applyAlignment="1">
      <alignment horizontal="center" vertical="center"/>
    </xf>
    <xf numFmtId="370" fontId="272" fillId="0" borderId="10" xfId="18109" applyNumberFormat="1" applyFont="1" applyBorder="1" applyAlignment="1">
      <alignment horizontal="right" vertical="center"/>
    </xf>
    <xf numFmtId="0" fontId="276" fillId="0" borderId="10" xfId="18109" quotePrefix="1" applyFont="1" applyBorder="1" applyAlignment="1">
      <alignment horizontal="center" vertical="center"/>
    </xf>
    <xf numFmtId="0" fontId="276" fillId="0" borderId="10" xfId="18109" applyFont="1" applyBorder="1" applyAlignment="1">
      <alignment horizontal="center" vertical="center"/>
    </xf>
    <xf numFmtId="186" fontId="25" fillId="0" borderId="29" xfId="15767" applyNumberFormat="1" applyFont="1" applyFill="1" applyBorder="1" applyAlignment="1">
      <alignment vertical="center"/>
    </xf>
    <xf numFmtId="0" fontId="14" fillId="42" borderId="10" xfId="18147" applyFont="1" applyFill="1" applyBorder="1" applyAlignment="1">
      <alignment horizontal="center" vertical="center"/>
    </xf>
    <xf numFmtId="2" fontId="14" fillId="42" borderId="10" xfId="18147" applyNumberFormat="1" applyFont="1" applyFill="1" applyBorder="1" applyAlignment="1">
      <alignment horizontal="center" vertical="center"/>
    </xf>
    <xf numFmtId="0" fontId="14" fillId="42" borderId="38" xfId="18147" applyFont="1" applyFill="1" applyBorder="1" applyAlignment="1">
      <alignment horizontal="center" vertical="center"/>
    </xf>
    <xf numFmtId="0" fontId="25" fillId="0" borderId="127" xfId="18147" applyFont="1" applyBorder="1">
      <alignment vertical="center"/>
    </xf>
    <xf numFmtId="0" fontId="25" fillId="0" borderId="52" xfId="18147" applyFont="1" applyBorder="1">
      <alignment vertical="center"/>
    </xf>
    <xf numFmtId="0" fontId="14" fillId="0" borderId="52" xfId="18147" applyFont="1" applyBorder="1">
      <alignment vertical="center"/>
    </xf>
    <xf numFmtId="0" fontId="14" fillId="0" borderId="52" xfId="18147" applyFont="1" applyBorder="1" applyAlignment="1">
      <alignment vertical="center" wrapText="1"/>
    </xf>
    <xf numFmtId="0" fontId="14" fillId="0" borderId="40" xfId="18147" applyFont="1" applyBorder="1">
      <alignment vertical="center"/>
    </xf>
    <xf numFmtId="0" fontId="14" fillId="42" borderId="37" xfId="18147" applyFont="1" applyFill="1" applyBorder="1" applyAlignment="1">
      <alignment horizontal="center" vertical="center"/>
    </xf>
    <xf numFmtId="186" fontId="25" fillId="0" borderId="28" xfId="15767" applyNumberFormat="1" applyFont="1" applyFill="1" applyBorder="1" applyAlignment="1">
      <alignment vertical="center"/>
    </xf>
    <xf numFmtId="186" fontId="25" fillId="0" borderId="30" xfId="15767" applyNumberFormat="1" applyFont="1" applyFill="1" applyBorder="1" applyAlignment="1">
      <alignment vertical="center"/>
    </xf>
    <xf numFmtId="186" fontId="25" fillId="0" borderId="34" xfId="15767" applyNumberFormat="1" applyFont="1" applyFill="1" applyBorder="1" applyAlignment="1">
      <alignment vertical="center"/>
    </xf>
    <xf numFmtId="186" fontId="14" fillId="0" borderId="34" xfId="15767" applyNumberFormat="1" applyFont="1" applyFill="1" applyBorder="1" applyAlignment="1">
      <alignment vertical="center"/>
    </xf>
    <xf numFmtId="186" fontId="14" fillId="0" borderId="35" xfId="15767" applyNumberFormat="1" applyFont="1" applyFill="1" applyBorder="1" applyAlignment="1">
      <alignment vertical="center"/>
    </xf>
    <xf numFmtId="186" fontId="14" fillId="0" borderId="37" xfId="15767" applyNumberFormat="1" applyFont="1" applyFill="1" applyBorder="1" applyAlignment="1">
      <alignment vertical="center"/>
    </xf>
    <xf numFmtId="186" fontId="14" fillId="0" borderId="38" xfId="15767" applyNumberFormat="1" applyFont="1" applyFill="1" applyBorder="1" applyAlignment="1">
      <alignment vertical="center"/>
    </xf>
    <xf numFmtId="2" fontId="14" fillId="42" borderId="37" xfId="18147" applyNumberFormat="1" applyFont="1" applyFill="1" applyBorder="1" applyAlignment="1">
      <alignment horizontal="center" vertical="center"/>
    </xf>
    <xf numFmtId="0" fontId="14" fillId="0" borderId="0" xfId="18109" applyFont="1" applyAlignment="1">
      <alignment vertical="center"/>
    </xf>
    <xf numFmtId="0" fontId="266" fillId="0" borderId="0" xfId="18109" applyFont="1" applyAlignment="1">
      <alignment vertical="center"/>
    </xf>
    <xf numFmtId="191" fontId="14" fillId="0" borderId="0" xfId="18109" applyNumberFormat="1" applyFont="1" applyAlignment="1">
      <alignment horizontal="left" vertical="center"/>
    </xf>
    <xf numFmtId="178" fontId="278" fillId="0" borderId="0" xfId="18869" applyNumberFormat="1" applyFont="1" applyAlignment="1" applyProtection="1">
      <alignment horizontal="left" vertical="center" indent="1"/>
      <protection locked="0"/>
    </xf>
    <xf numFmtId="41" fontId="14" fillId="0" borderId="0" xfId="18841" applyFont="1" applyAlignment="1">
      <alignment vertical="center"/>
    </xf>
    <xf numFmtId="0" fontId="14" fillId="0" borderId="0" xfId="18109" applyFont="1" applyAlignment="1">
      <alignment horizontal="right" vertical="center"/>
    </xf>
    <xf numFmtId="186" fontId="25" fillId="43" borderId="28" xfId="15767" applyNumberFormat="1" applyFont="1" applyFill="1" applyBorder="1" applyAlignment="1">
      <alignment vertical="center"/>
    </xf>
    <xf numFmtId="186" fontId="25" fillId="43" borderId="29" xfId="15767" applyNumberFormat="1" applyFont="1" applyFill="1" applyBorder="1" applyAlignment="1">
      <alignment vertical="center"/>
    </xf>
    <xf numFmtId="186" fontId="25" fillId="43" borderId="34" xfId="15767" applyNumberFormat="1" applyFont="1" applyFill="1" applyBorder="1" applyAlignment="1">
      <alignment vertical="center"/>
    </xf>
    <xf numFmtId="186" fontId="25" fillId="43" borderId="12" xfId="15767" applyNumberFormat="1" applyFont="1" applyFill="1" applyBorder="1" applyAlignment="1">
      <alignment vertical="center"/>
    </xf>
    <xf numFmtId="186" fontId="14" fillId="43" borderId="34" xfId="15767" applyNumberFormat="1" applyFont="1" applyFill="1" applyBorder="1" applyAlignment="1">
      <alignment horizontal="right" vertical="center"/>
    </xf>
    <xf numFmtId="186" fontId="14" fillId="43" borderId="12" xfId="15767" applyNumberFormat="1" applyFont="1" applyFill="1" applyBorder="1" applyAlignment="1">
      <alignment horizontal="right" vertical="center"/>
    </xf>
    <xf numFmtId="186" fontId="14" fillId="43" borderId="37" xfId="15767" applyNumberFormat="1" applyFont="1" applyFill="1" applyBorder="1" applyAlignment="1">
      <alignment horizontal="right" vertical="center"/>
    </xf>
    <xf numFmtId="186" fontId="14" fillId="43" borderId="10" xfId="15767" applyNumberFormat="1" applyFont="1" applyFill="1" applyBorder="1" applyAlignment="1">
      <alignment horizontal="right" vertical="center"/>
    </xf>
    <xf numFmtId="0" fontId="18" fillId="0" borderId="121" xfId="18109" applyFont="1" applyBorder="1"/>
    <xf numFmtId="0" fontId="269" fillId="0" borderId="0" xfId="18109" applyFont="1"/>
    <xf numFmtId="193" fontId="25" fillId="0" borderId="64" xfId="15767" applyNumberFormat="1" applyFont="1" applyFill="1" applyBorder="1" applyAlignment="1">
      <alignment vertical="center"/>
    </xf>
    <xf numFmtId="193" fontId="25" fillId="0" borderId="119" xfId="15767" applyNumberFormat="1" applyFont="1" applyFill="1" applyBorder="1" applyAlignment="1">
      <alignment horizontal="center" vertical="center"/>
    </xf>
    <xf numFmtId="177" fontId="18" fillId="0" borderId="0" xfId="18866" applyNumberFormat="1" applyFont="1">
      <alignment vertical="center"/>
    </xf>
    <xf numFmtId="177" fontId="14" fillId="0" borderId="53" xfId="15767" applyNumberFormat="1" applyFont="1" applyFill="1" applyBorder="1" applyAlignment="1">
      <alignment vertical="center"/>
    </xf>
    <xf numFmtId="177" fontId="25" fillId="0" borderId="53" xfId="15767" applyNumberFormat="1" applyFont="1" applyFill="1" applyBorder="1" applyAlignment="1">
      <alignment vertical="center"/>
    </xf>
    <xf numFmtId="177" fontId="25" fillId="0" borderId="53" xfId="15767" applyNumberFormat="1" applyFont="1" applyFill="1" applyBorder="1" applyAlignment="1">
      <alignment horizontal="right" vertical="center"/>
    </xf>
    <xf numFmtId="177" fontId="14" fillId="0" borderId="53" xfId="15767" applyNumberFormat="1" applyFont="1" applyFill="1" applyBorder="1" applyAlignment="1">
      <alignment horizontal="right" vertical="center"/>
    </xf>
    <xf numFmtId="177" fontId="14" fillId="0" borderId="51" xfId="15767" applyNumberFormat="1" applyFont="1" applyFill="1" applyBorder="1" applyAlignment="1">
      <alignment vertical="center"/>
    </xf>
    <xf numFmtId="177" fontId="14" fillId="0" borderId="119" xfId="15767" applyNumberFormat="1" applyFont="1" applyFill="1" applyBorder="1" applyAlignment="1">
      <alignment vertical="center"/>
    </xf>
    <xf numFmtId="0" fontId="14" fillId="42" borderId="126" xfId="18147" applyFont="1" applyFill="1" applyBorder="1" applyAlignment="1">
      <alignment horizontal="center" vertical="center"/>
    </xf>
    <xf numFmtId="186" fontId="25" fillId="43" borderId="124" xfId="15767" applyNumberFormat="1" applyFont="1" applyFill="1" applyBorder="1" applyAlignment="1">
      <alignment vertical="center"/>
    </xf>
    <xf numFmtId="186" fontId="25" fillId="43" borderId="55" xfId="15767" applyNumberFormat="1" applyFont="1" applyFill="1" applyBorder="1" applyAlignment="1">
      <alignment vertical="center"/>
    </xf>
    <xf numFmtId="186" fontId="14" fillId="43" borderId="55" xfId="15767" applyNumberFormat="1" applyFont="1" applyFill="1" applyBorder="1" applyAlignment="1">
      <alignment horizontal="right" vertical="center"/>
    </xf>
    <xf numFmtId="186" fontId="14" fillId="43" borderId="126" xfId="15767" applyNumberFormat="1" applyFont="1" applyFill="1" applyBorder="1" applyAlignment="1">
      <alignment horizontal="right" vertical="center"/>
    </xf>
    <xf numFmtId="193" fontId="42" fillId="0" borderId="125" xfId="15767" applyNumberFormat="1" applyFont="1" applyFill="1" applyBorder="1" applyAlignment="1">
      <alignment vertical="center"/>
    </xf>
    <xf numFmtId="193" fontId="42" fillId="0" borderId="120" xfId="15767" applyNumberFormat="1" applyFont="1" applyFill="1" applyBorder="1" applyAlignment="1">
      <alignment horizontal="center" vertical="center"/>
    </xf>
    <xf numFmtId="9" fontId="266" fillId="0" borderId="120" xfId="15767" applyNumberFormat="1" applyFont="1" applyFill="1" applyBorder="1" applyAlignment="1">
      <alignment horizontal="center" vertical="center"/>
    </xf>
    <xf numFmtId="0" fontId="42" fillId="0" borderId="120" xfId="15767" applyNumberFormat="1" applyFont="1" applyFill="1" applyBorder="1" applyAlignment="1">
      <alignment vertical="center"/>
    </xf>
    <xf numFmtId="0" fontId="42" fillId="0" borderId="120" xfId="15767" applyNumberFormat="1" applyFont="1" applyFill="1" applyBorder="1" applyAlignment="1">
      <alignment horizontal="right" vertical="center"/>
    </xf>
    <xf numFmtId="193" fontId="42" fillId="0" borderId="120" xfId="15767" applyNumberFormat="1" applyFont="1" applyFill="1" applyBorder="1" applyAlignment="1">
      <alignment horizontal="right" vertical="center"/>
    </xf>
    <xf numFmtId="9" fontId="266" fillId="0" borderId="41" xfId="15767" applyNumberFormat="1" applyFont="1" applyFill="1" applyBorder="1" applyAlignment="1">
      <alignment horizontal="center" vertical="center"/>
    </xf>
    <xf numFmtId="2" fontId="14" fillId="42" borderId="38" xfId="18147" applyNumberFormat="1" applyFont="1" applyFill="1" applyBorder="1" applyAlignment="1">
      <alignment horizontal="center" vertical="center"/>
    </xf>
    <xf numFmtId="193" fontId="25" fillId="0" borderId="28" xfId="15767" applyNumberFormat="1" applyFont="1" applyFill="1" applyBorder="1" applyAlignment="1">
      <alignment vertical="center"/>
    </xf>
    <xf numFmtId="193" fontId="25" fillId="0" borderId="125" xfId="15767" applyNumberFormat="1" applyFont="1" applyFill="1" applyBorder="1" applyAlignment="1">
      <alignment vertical="center"/>
    </xf>
    <xf numFmtId="193" fontId="25" fillId="0" borderId="34" xfId="15767" applyNumberFormat="1" applyFont="1" applyFill="1" applyBorder="1" applyAlignment="1">
      <alignment horizontal="center" vertical="center"/>
    </xf>
    <xf numFmtId="193" fontId="25" fillId="0" borderId="120" xfId="15767" applyNumberFormat="1" applyFont="1" applyFill="1" applyBorder="1" applyAlignment="1">
      <alignment horizontal="center" vertical="center"/>
    </xf>
    <xf numFmtId="177" fontId="14" fillId="0" borderId="34" xfId="15767" applyNumberFormat="1" applyFont="1" applyFill="1" applyBorder="1" applyAlignment="1">
      <alignment vertical="center"/>
    </xf>
    <xf numFmtId="0" fontId="14" fillId="0" borderId="120" xfId="15767" applyNumberFormat="1" applyFont="1" applyFill="1" applyBorder="1" applyAlignment="1">
      <alignment vertical="center"/>
    </xf>
    <xf numFmtId="177" fontId="25" fillId="0" borderId="34" xfId="15767" applyNumberFormat="1" applyFont="1" applyFill="1" applyBorder="1" applyAlignment="1">
      <alignment horizontal="center" vertical="center"/>
    </xf>
    <xf numFmtId="177" fontId="14" fillId="0" borderId="120" xfId="15767" applyNumberFormat="1" applyFont="1" applyFill="1" applyBorder="1" applyAlignment="1">
      <alignment vertical="center"/>
    </xf>
    <xf numFmtId="177" fontId="25" fillId="0" borderId="34" xfId="15767" applyNumberFormat="1" applyFont="1" applyFill="1" applyBorder="1" applyAlignment="1">
      <alignment vertical="center"/>
    </xf>
    <xf numFmtId="177" fontId="25" fillId="0" borderId="120" xfId="15767" applyNumberFormat="1" applyFont="1" applyFill="1" applyBorder="1" applyAlignment="1">
      <alignment vertical="center"/>
    </xf>
    <xf numFmtId="177" fontId="25" fillId="0" borderId="34" xfId="15767" applyNumberFormat="1" applyFont="1" applyFill="1" applyBorder="1" applyAlignment="1">
      <alignment horizontal="right" vertical="center"/>
    </xf>
    <xf numFmtId="177" fontId="25" fillId="0" borderId="120" xfId="15767" applyNumberFormat="1" applyFont="1" applyFill="1" applyBorder="1" applyAlignment="1">
      <alignment horizontal="right" vertical="center"/>
    </xf>
    <xf numFmtId="177" fontId="14" fillId="0" borderId="34" xfId="15767" applyNumberFormat="1" applyFont="1" applyFill="1" applyBorder="1" applyAlignment="1">
      <alignment horizontal="right" vertical="center"/>
    </xf>
    <xf numFmtId="177" fontId="14" fillId="0" borderId="120" xfId="15767" applyNumberFormat="1" applyFont="1" applyFill="1" applyBorder="1" applyAlignment="1">
      <alignment horizontal="right" vertical="center"/>
    </xf>
    <xf numFmtId="177" fontId="14" fillId="0" borderId="37" xfId="15767" applyNumberFormat="1" applyFont="1" applyFill="1" applyBorder="1" applyAlignment="1">
      <alignment vertical="center"/>
    </xf>
    <xf numFmtId="177" fontId="14" fillId="0" borderId="41" xfId="15767" applyNumberFormat="1" applyFont="1" applyFill="1" applyBorder="1" applyAlignment="1">
      <alignment vertical="center"/>
    </xf>
    <xf numFmtId="0" fontId="272" fillId="0" borderId="34" xfId="18109" applyFont="1" applyBorder="1" applyAlignment="1">
      <alignment vertical="center"/>
    </xf>
    <xf numFmtId="0" fontId="272" fillId="0" borderId="12" xfId="18109" applyFont="1" applyBorder="1" applyAlignment="1">
      <alignment vertical="center"/>
    </xf>
    <xf numFmtId="370" fontId="272" fillId="0" borderId="12" xfId="18109" applyNumberFormat="1" applyFont="1" applyBorder="1" applyAlignment="1">
      <alignment vertical="center"/>
    </xf>
    <xf numFmtId="0" fontId="276" fillId="0" borderId="12" xfId="18109" quotePrefix="1" applyFont="1" applyBorder="1" applyAlignment="1">
      <alignment vertical="center"/>
    </xf>
    <xf numFmtId="0" fontId="276" fillId="0" borderId="12" xfId="18109" applyFont="1" applyBorder="1" applyAlignment="1">
      <alignment vertical="center"/>
    </xf>
    <xf numFmtId="370" fontId="25" fillId="0" borderId="12" xfId="15794" applyNumberFormat="1" applyFont="1" applyFill="1" applyBorder="1" applyAlignment="1">
      <alignment vertical="center"/>
    </xf>
    <xf numFmtId="0" fontId="25" fillId="0" borderId="35" xfId="18109" applyFont="1" applyBorder="1" applyAlignment="1">
      <alignment vertical="center"/>
    </xf>
    <xf numFmtId="0" fontId="274" fillId="0" borderId="34" xfId="18109" applyFont="1" applyBorder="1" applyAlignment="1">
      <alignment vertical="center"/>
    </xf>
    <xf numFmtId="0" fontId="14" fillId="0" borderId="12" xfId="18109" applyFont="1" applyBorder="1" applyAlignment="1">
      <alignment vertical="center"/>
    </xf>
    <xf numFmtId="370" fontId="14" fillId="0" borderId="12" xfId="15794" applyNumberFormat="1" applyFont="1" applyFill="1" applyBorder="1" applyAlignment="1">
      <alignment vertical="center"/>
    </xf>
    <xf numFmtId="370" fontId="14" fillId="0" borderId="12" xfId="18109" quotePrefix="1" applyNumberFormat="1" applyFont="1" applyBorder="1" applyAlignment="1">
      <alignment vertical="center"/>
    </xf>
    <xf numFmtId="370" fontId="277" fillId="0" borderId="12" xfId="18109" applyNumberFormat="1" applyFont="1" applyBorder="1" applyAlignment="1">
      <alignment vertical="center"/>
    </xf>
    <xf numFmtId="370" fontId="277" fillId="0" borderId="12" xfId="18109" quotePrefix="1" applyNumberFormat="1" applyFont="1" applyBorder="1" applyAlignment="1">
      <alignment vertical="center"/>
    </xf>
    <xf numFmtId="0" fontId="23" fillId="0" borderId="35" xfId="18109" applyFont="1" applyBorder="1" applyAlignment="1">
      <alignment vertical="center"/>
    </xf>
    <xf numFmtId="0" fontId="25" fillId="0" borderId="34" xfId="18109" applyFont="1" applyBorder="1" applyAlignment="1">
      <alignment vertical="center"/>
    </xf>
    <xf numFmtId="0" fontId="25" fillId="0" borderId="12" xfId="18109" applyFont="1" applyBorder="1" applyAlignment="1">
      <alignment vertical="center"/>
    </xf>
    <xf numFmtId="9" fontId="272" fillId="0" borderId="12" xfId="15438" applyFont="1" applyFill="1" applyBorder="1" applyAlignment="1" applyProtection="1">
      <alignment vertical="center"/>
    </xf>
    <xf numFmtId="370" fontId="272" fillId="0" borderId="12" xfId="15794" applyNumberFormat="1" applyFont="1" applyFill="1" applyBorder="1" applyAlignment="1">
      <alignment vertical="center"/>
    </xf>
    <xf numFmtId="370" fontId="276" fillId="0" borderId="12" xfId="18109" quotePrefix="1" applyNumberFormat="1" applyFont="1" applyBorder="1" applyAlignment="1">
      <alignment vertical="center"/>
    </xf>
    <xf numFmtId="370" fontId="276" fillId="0" borderId="12" xfId="15794" applyNumberFormat="1" applyFont="1" applyFill="1" applyBorder="1" applyAlignment="1">
      <alignment vertical="center"/>
    </xf>
    <xf numFmtId="370" fontId="276" fillId="0" borderId="12" xfId="18109" applyNumberFormat="1" applyFont="1" applyBorder="1" applyAlignment="1">
      <alignment vertical="center"/>
    </xf>
    <xf numFmtId="9" fontId="25" fillId="0" borderId="12" xfId="15438" applyFont="1" applyFill="1" applyBorder="1" applyAlignment="1" applyProtection="1">
      <alignment vertical="center"/>
    </xf>
    <xf numFmtId="370" fontId="274" fillId="0" borderId="12" xfId="15794" applyNumberFormat="1" applyFont="1" applyFill="1" applyBorder="1" applyAlignment="1">
      <alignment vertical="center"/>
    </xf>
    <xf numFmtId="9" fontId="14" fillId="0" borderId="0" xfId="18861" applyFont="1" applyAlignment="1"/>
    <xf numFmtId="0" fontId="14" fillId="0" borderId="10" xfId="18109" quotePrefix="1" applyFont="1" applyBorder="1" applyAlignment="1">
      <alignment horizontal="left" vertical="center"/>
    </xf>
    <xf numFmtId="0" fontId="25" fillId="9" borderId="34" xfId="8" applyFont="1" applyFill="1" applyBorder="1" applyAlignment="1">
      <alignment horizontal="left" vertical="center"/>
    </xf>
    <xf numFmtId="0" fontId="14" fillId="9" borderId="34" xfId="8" applyFont="1" applyFill="1" applyBorder="1" applyAlignment="1">
      <alignment horizontal="center" vertical="center"/>
    </xf>
    <xf numFmtId="0" fontId="282" fillId="0" borderId="128" xfId="18875" applyFont="1" applyBorder="1" applyAlignment="1">
      <alignment vertical="center"/>
    </xf>
    <xf numFmtId="0" fontId="282" fillId="0" borderId="56" xfId="18875" applyFont="1" applyBorder="1" applyAlignment="1">
      <alignment vertical="center"/>
    </xf>
    <xf numFmtId="0" fontId="282" fillId="0" borderId="129" xfId="18875" applyFont="1" applyBorder="1" applyAlignment="1">
      <alignment vertical="center"/>
    </xf>
    <xf numFmtId="0" fontId="31" fillId="0" borderId="0" xfId="18875" applyFont="1" applyBorder="1" applyAlignment="1">
      <alignment vertical="center"/>
    </xf>
    <xf numFmtId="0" fontId="31" fillId="0" borderId="0" xfId="18875" applyFont="1" applyAlignment="1">
      <alignment vertical="center"/>
    </xf>
    <xf numFmtId="0" fontId="30" fillId="0" borderId="0" xfId="18875" applyFont="1" applyAlignment="1">
      <alignment vertical="center"/>
    </xf>
    <xf numFmtId="0" fontId="283" fillId="0" borderId="130" xfId="18875" applyFont="1" applyBorder="1" applyAlignment="1">
      <alignment vertical="center"/>
    </xf>
    <xf numFmtId="0" fontId="284" fillId="0" borderId="0" xfId="18875" applyFont="1" applyBorder="1" applyAlignment="1">
      <alignment vertical="center"/>
    </xf>
    <xf numFmtId="0" fontId="285" fillId="0" borderId="0" xfId="18875" applyFont="1" applyBorder="1" applyAlignment="1">
      <alignment vertical="center"/>
    </xf>
    <xf numFmtId="0" fontId="283" fillId="0" borderId="0" xfId="18875" applyFont="1" applyBorder="1" applyAlignment="1">
      <alignment vertical="center"/>
    </xf>
    <xf numFmtId="0" fontId="283" fillId="0" borderId="89" xfId="18875" applyFont="1" applyBorder="1" applyAlignment="1">
      <alignment vertical="center"/>
    </xf>
    <xf numFmtId="0" fontId="286" fillId="0" borderId="0" xfId="18875" applyFont="1" applyBorder="1" applyAlignment="1">
      <alignment vertical="center"/>
    </xf>
    <xf numFmtId="0" fontId="286" fillId="0" borderId="0" xfId="18875" applyFont="1" applyAlignment="1">
      <alignment vertical="center"/>
    </xf>
    <xf numFmtId="0" fontId="282" fillId="0" borderId="130" xfId="18875" applyFont="1" applyBorder="1" applyAlignment="1">
      <alignment vertical="center"/>
    </xf>
    <xf numFmtId="0" fontId="282" fillId="0" borderId="0" xfId="18875" applyFont="1" applyBorder="1" applyAlignment="1">
      <alignment vertical="center"/>
    </xf>
    <xf numFmtId="0" fontId="282" fillId="0" borderId="89" xfId="18875" applyFont="1" applyBorder="1" applyAlignment="1">
      <alignment vertical="center"/>
    </xf>
    <xf numFmtId="0" fontId="287" fillId="0" borderId="0" xfId="18875" applyFont="1" applyBorder="1" applyAlignment="1">
      <alignment horizontal="left" vertical="center"/>
    </xf>
    <xf numFmtId="0" fontId="287" fillId="0" borderId="0" xfId="18875" applyFont="1" applyBorder="1" applyAlignment="1">
      <alignment vertical="center"/>
    </xf>
    <xf numFmtId="0" fontId="288" fillId="0" borderId="0" xfId="18875" applyFont="1" applyBorder="1" applyAlignment="1">
      <alignment vertical="center"/>
    </xf>
    <xf numFmtId="0" fontId="288" fillId="0" borderId="0" xfId="18875" applyFont="1" applyBorder="1" applyAlignment="1">
      <alignment horizontal="center" vertical="center"/>
    </xf>
    <xf numFmtId="0" fontId="285" fillId="0" borderId="0" xfId="18875" applyFont="1" applyBorder="1" applyAlignment="1">
      <alignment horizontal="center" vertical="center"/>
    </xf>
    <xf numFmtId="0" fontId="288" fillId="0" borderId="89" xfId="18875" applyFont="1" applyBorder="1" applyAlignment="1">
      <alignment horizontal="center" vertical="center"/>
    </xf>
    <xf numFmtId="0" fontId="282" fillId="0" borderId="131" xfId="18875" applyFont="1" applyBorder="1" applyAlignment="1">
      <alignment vertical="center"/>
    </xf>
    <xf numFmtId="0" fontId="282" fillId="0" borderId="132" xfId="18875" applyFont="1" applyBorder="1" applyAlignment="1">
      <alignment vertical="center"/>
    </xf>
    <xf numFmtId="0" fontId="282" fillId="0" borderId="133" xfId="18875" applyFont="1" applyBorder="1" applyAlignment="1">
      <alignment vertical="center"/>
    </xf>
    <xf numFmtId="0" fontId="31" fillId="0" borderId="121" xfId="18876" applyFont="1" applyFill="1" applyBorder="1" applyAlignment="1">
      <alignment horizontal="centerContinuous" vertical="center"/>
    </xf>
    <xf numFmtId="0" fontId="30" fillId="0" borderId="0" xfId="8" applyFont="1"/>
    <xf numFmtId="0" fontId="31" fillId="0" borderId="121" xfId="18876" applyFont="1" applyFill="1" applyBorder="1" applyAlignment="1">
      <alignment horizontal="center" vertical="center"/>
    </xf>
    <xf numFmtId="3" fontId="290" fillId="0" borderId="121" xfId="8" applyNumberFormat="1" applyFont="1" applyBorder="1" applyAlignment="1">
      <alignment vertical="center"/>
    </xf>
    <xf numFmtId="0" fontId="30" fillId="0" borderId="121" xfId="8" applyFont="1" applyBorder="1" applyAlignment="1">
      <alignment vertical="center"/>
    </xf>
    <xf numFmtId="0" fontId="30" fillId="0" borderId="0" xfId="8" applyFont="1" applyAlignment="1">
      <alignment vertical="center"/>
    </xf>
    <xf numFmtId="3" fontId="286" fillId="0" borderId="121" xfId="8" applyNumberFormat="1" applyFont="1" applyBorder="1" applyAlignment="1">
      <alignment vertical="center"/>
    </xf>
    <xf numFmtId="3" fontId="59" fillId="0" borderId="121" xfId="8" applyNumberFormat="1" applyFont="1" applyBorder="1" applyAlignment="1">
      <alignment vertical="center"/>
    </xf>
    <xf numFmtId="41" fontId="59" fillId="0" borderId="0" xfId="4" applyFont="1" applyAlignment="1">
      <alignment vertical="center"/>
    </xf>
    <xf numFmtId="0" fontId="59" fillId="0" borderId="121" xfId="8" applyFont="1" applyBorder="1" applyAlignment="1">
      <alignment vertical="center"/>
    </xf>
    <xf numFmtId="0" fontId="291" fillId="0" borderId="121" xfId="8" applyFont="1" applyBorder="1" applyAlignment="1">
      <alignment vertical="center"/>
    </xf>
    <xf numFmtId="0" fontId="59" fillId="0" borderId="121" xfId="8" applyFont="1" applyBorder="1" applyAlignment="1">
      <alignment horizontal="center" vertical="center"/>
    </xf>
    <xf numFmtId="3" fontId="59" fillId="0" borderId="121" xfId="8" applyNumberFormat="1" applyFont="1" applyBorder="1" applyAlignment="1">
      <alignment horizontal="right" vertical="center"/>
    </xf>
    <xf numFmtId="0" fontId="59" fillId="0" borderId="121" xfId="8" applyFont="1" applyFill="1" applyBorder="1" applyAlignment="1">
      <alignment vertical="center"/>
    </xf>
    <xf numFmtId="0" fontId="291" fillId="0" borderId="121" xfId="8" applyFont="1" applyFill="1" applyBorder="1" applyAlignment="1">
      <alignment vertical="center"/>
    </xf>
    <xf numFmtId="0" fontId="59" fillId="0" borderId="121" xfId="8" applyFont="1" applyFill="1" applyBorder="1" applyAlignment="1">
      <alignment horizontal="center" vertical="center"/>
    </xf>
    <xf numFmtId="3" fontId="59" fillId="0" borderId="121" xfId="8" applyNumberFormat="1" applyFont="1" applyFill="1" applyBorder="1" applyAlignment="1">
      <alignment horizontal="right" vertical="center"/>
    </xf>
    <xf numFmtId="0" fontId="59" fillId="0" borderId="121" xfId="18877" applyFont="1" applyBorder="1" applyAlignment="1">
      <alignment horizontal="left" vertical="center"/>
    </xf>
    <xf numFmtId="41" fontId="30" fillId="0" borderId="0" xfId="4" applyFont="1" applyAlignment="1">
      <alignment vertical="center"/>
    </xf>
    <xf numFmtId="10" fontId="30" fillId="0" borderId="0" xfId="15434" applyNumberFormat="1" applyFont="1" applyAlignment="1">
      <alignment vertical="center"/>
    </xf>
    <xf numFmtId="0" fontId="293" fillId="0" borderId="122" xfId="18880" applyFont="1" applyBorder="1" applyAlignment="1">
      <alignment horizontal="center" vertical="center"/>
    </xf>
    <xf numFmtId="0" fontId="293" fillId="0" borderId="121" xfId="18880" applyFont="1" applyBorder="1" applyAlignment="1">
      <alignment horizontal="center" vertical="center" wrapText="1"/>
    </xf>
    <xf numFmtId="0" fontId="293" fillId="0" borderId="117" xfId="18880" applyFont="1" applyBorder="1" applyAlignment="1">
      <alignment horizontal="center" vertical="center"/>
    </xf>
    <xf numFmtId="0" fontId="293" fillId="0" borderId="0" xfId="18880" applyFont="1" applyBorder="1" applyAlignment="1">
      <alignment horizontal="center" vertical="center"/>
    </xf>
    <xf numFmtId="0" fontId="293" fillId="0" borderId="0" xfId="18880" applyFont="1" applyBorder="1" applyAlignment="1">
      <alignment horizontal="center" vertical="center" wrapText="1"/>
    </xf>
    <xf numFmtId="0" fontId="293" fillId="0" borderId="99" xfId="18880" applyFont="1" applyBorder="1" applyAlignment="1">
      <alignment horizontal="center" vertical="center"/>
    </xf>
    <xf numFmtId="0" fontId="294" fillId="0" borderId="117" xfId="18163" applyFont="1" applyBorder="1" applyAlignment="1">
      <alignment horizontal="centerContinuous" vertical="center"/>
    </xf>
    <xf numFmtId="0" fontId="296" fillId="0" borderId="99" xfId="18163" applyFont="1" applyBorder="1">
      <alignment vertical="center"/>
    </xf>
    <xf numFmtId="0" fontId="100" fillId="0" borderId="117" xfId="18163" applyFont="1" applyBorder="1">
      <alignment vertical="center"/>
    </xf>
    <xf numFmtId="0" fontId="100" fillId="0" borderId="0" xfId="18163" applyFont="1" applyBorder="1">
      <alignment vertical="center"/>
    </xf>
    <xf numFmtId="0" fontId="100" fillId="0" borderId="99" xfId="18163" applyFont="1" applyBorder="1">
      <alignment vertical="center"/>
    </xf>
    <xf numFmtId="0" fontId="283" fillId="0" borderId="0" xfId="18163" applyFont="1" applyBorder="1" applyAlignment="1">
      <alignment vertical="center"/>
    </xf>
    <xf numFmtId="0" fontId="297" fillId="0" borderId="117" xfId="18163" applyFont="1" applyBorder="1" applyAlignment="1">
      <alignment horizontal="centerContinuous" vertical="center"/>
    </xf>
    <xf numFmtId="0" fontId="298" fillId="0" borderId="0" xfId="18163" applyFont="1" applyBorder="1" applyAlignment="1">
      <alignment horizontal="centerContinuous" vertical="center"/>
    </xf>
    <xf numFmtId="0" fontId="100" fillId="0" borderId="0" xfId="18163" applyFont="1" applyBorder="1" applyAlignment="1">
      <alignment horizontal="centerContinuous"/>
    </xf>
    <xf numFmtId="6" fontId="301" fillId="0" borderId="0" xfId="18880" applyNumberFormat="1" applyFont="1" applyBorder="1" applyAlignment="1">
      <alignment vertical="center"/>
    </xf>
    <xf numFmtId="379" fontId="300" fillId="0" borderId="0" xfId="4" applyNumberFormat="1" applyFont="1" applyBorder="1" applyAlignment="1">
      <alignment vertical="center"/>
    </xf>
    <xf numFmtId="0" fontId="302" fillId="0" borderId="0" xfId="18163" applyFont="1" applyBorder="1" applyAlignment="1">
      <alignment horizontal="right" vertical="center"/>
    </xf>
    <xf numFmtId="0" fontId="302" fillId="0" borderId="0" xfId="18163" applyFont="1" applyBorder="1" applyAlignment="1">
      <alignment horizontal="left" vertical="center"/>
    </xf>
    <xf numFmtId="0" fontId="295" fillId="0" borderId="0" xfId="18163" applyFont="1" applyBorder="1" applyAlignment="1">
      <alignment horizontal="left" vertical="center"/>
    </xf>
    <xf numFmtId="0" fontId="303" fillId="0" borderId="117" xfId="18163" applyFont="1" applyBorder="1" applyAlignment="1">
      <alignment horizontal="centerContinuous" vertical="center"/>
    </xf>
    <xf numFmtId="0" fontId="303" fillId="0" borderId="0" xfId="18163" applyFont="1" applyBorder="1" applyAlignment="1">
      <alignment horizontal="centerContinuous" vertical="center"/>
    </xf>
    <xf numFmtId="0" fontId="304" fillId="0" borderId="0" xfId="18163" applyFont="1" applyBorder="1" applyAlignment="1">
      <alignment vertical="center"/>
    </xf>
    <xf numFmtId="0" fontId="298" fillId="0" borderId="21" xfId="18163" applyFont="1" applyBorder="1" applyAlignment="1">
      <alignment vertical="center"/>
    </xf>
    <xf numFmtId="0" fontId="298" fillId="0" borderId="27" xfId="18163" applyFont="1" applyBorder="1" applyAlignment="1">
      <alignment vertical="center"/>
    </xf>
    <xf numFmtId="0" fontId="100" fillId="0" borderId="27" xfId="18163" applyFont="1" applyBorder="1">
      <alignment vertical="center"/>
    </xf>
    <xf numFmtId="0" fontId="100" fillId="0" borderId="22" xfId="18163" applyFont="1" applyBorder="1">
      <alignment vertical="center"/>
    </xf>
    <xf numFmtId="0" fontId="8" fillId="0" borderId="0" xfId="18163" applyFont="1" applyBorder="1" applyAlignment="1">
      <alignment vertical="center"/>
    </xf>
    <xf numFmtId="3" fontId="289" fillId="0" borderId="130" xfId="18875" applyNumberFormat="1" applyFont="1" applyBorder="1" applyAlignment="1">
      <alignment horizontal="center" vertical="center" wrapText="1"/>
    </xf>
    <xf numFmtId="3" fontId="289" fillId="0" borderId="0" xfId="18875" applyNumberFormat="1" applyFont="1" applyBorder="1" applyAlignment="1">
      <alignment horizontal="center" vertical="center"/>
    </xf>
    <xf numFmtId="3" fontId="289" fillId="0" borderId="89" xfId="18875" applyNumberFormat="1" applyFont="1" applyBorder="1" applyAlignment="1">
      <alignment horizontal="center" vertical="center"/>
    </xf>
    <xf numFmtId="0" fontId="308" fillId="0" borderId="0" xfId="18875" applyFont="1" applyBorder="1" applyAlignment="1">
      <alignment horizontal="center" vertical="center"/>
    </xf>
    <xf numFmtId="0" fontId="307" fillId="0" borderId="0" xfId="18875" applyFont="1" applyBorder="1" applyAlignment="1">
      <alignment horizontal="center" vertical="center"/>
    </xf>
    <xf numFmtId="0" fontId="293" fillId="0" borderId="121" xfId="18880" applyFont="1" applyBorder="1" applyAlignment="1">
      <alignment horizontal="center" vertical="center"/>
    </xf>
    <xf numFmtId="3" fontId="306" fillId="0" borderId="0" xfId="18163" applyNumberFormat="1" applyFont="1" applyBorder="1" applyAlignment="1">
      <alignment horizontal="center" vertical="center" wrapText="1"/>
    </xf>
    <xf numFmtId="0" fontId="283" fillId="0" borderId="0" xfId="18163" applyFont="1" applyBorder="1" applyAlignment="1">
      <alignment horizontal="right" vertical="center"/>
    </xf>
    <xf numFmtId="0" fontId="299" fillId="0" borderId="0" xfId="18163" applyFont="1" applyBorder="1" applyAlignment="1">
      <alignment horizontal="right" vertical="center"/>
    </xf>
    <xf numFmtId="378" fontId="300" fillId="0" borderId="0" xfId="4" applyNumberFormat="1" applyFont="1" applyBorder="1" applyAlignment="1">
      <alignment horizontal="left" vertical="center"/>
    </xf>
    <xf numFmtId="0" fontId="305" fillId="0" borderId="0" xfId="18163" applyFont="1" applyBorder="1" applyAlignment="1">
      <alignment horizontal="center" vertical="center"/>
    </xf>
    <xf numFmtId="0" fontId="293" fillId="0" borderId="122" xfId="18880" applyFont="1" applyBorder="1" applyAlignment="1">
      <alignment horizontal="center" vertical="center"/>
    </xf>
    <xf numFmtId="0" fontId="293" fillId="0" borderId="123" xfId="18880" applyFont="1" applyBorder="1" applyAlignment="1">
      <alignment horizontal="center" vertical="center"/>
    </xf>
    <xf numFmtId="0" fontId="31" fillId="0" borderId="121" xfId="18876" applyFont="1" applyFill="1" applyBorder="1" applyAlignment="1">
      <alignment horizontal="center" vertical="center"/>
    </xf>
    <xf numFmtId="0" fontId="31" fillId="0" borderId="121" xfId="18876" applyFont="1" applyFill="1" applyBorder="1" applyAlignment="1">
      <alignment horizontal="center" vertical="center" wrapText="1"/>
    </xf>
    <xf numFmtId="0" fontId="18" fillId="0" borderId="34" xfId="6" quotePrefix="1" applyFont="1" applyBorder="1" applyAlignment="1">
      <alignment horizontal="left" vertical="center"/>
    </xf>
    <xf numFmtId="0" fontId="18" fillId="0" borderId="12" xfId="6" quotePrefix="1" applyFont="1" applyBorder="1" applyAlignment="1">
      <alignment horizontal="left" vertical="center"/>
    </xf>
    <xf numFmtId="0" fontId="12" fillId="0" borderId="0" xfId="6" applyFont="1" applyAlignment="1">
      <alignment horizontal="left" vertical="center"/>
    </xf>
    <xf numFmtId="0" fontId="19" fillId="42" borderId="32" xfId="6" quotePrefix="1" applyFont="1" applyFill="1" applyBorder="1" applyAlignment="1">
      <alignment horizontal="center" vertical="center"/>
    </xf>
    <xf numFmtId="0" fontId="19" fillId="42" borderId="34" xfId="6" applyFont="1" applyFill="1" applyBorder="1" applyAlignment="1">
      <alignment horizontal="center" vertical="center"/>
    </xf>
    <xf numFmtId="0" fontId="19" fillId="42" borderId="37" xfId="6" applyFont="1" applyFill="1" applyBorder="1" applyAlignment="1">
      <alignment horizontal="center" vertical="center"/>
    </xf>
    <xf numFmtId="0" fontId="19" fillId="42" borderId="50" xfId="6" quotePrefix="1" applyFont="1" applyFill="1" applyBorder="1" applyAlignment="1">
      <alignment horizontal="center" vertical="center"/>
    </xf>
    <xf numFmtId="0" fontId="19" fillId="42" borderId="12" xfId="6" applyFont="1" applyFill="1" applyBorder="1" applyAlignment="1">
      <alignment horizontal="center" vertical="center"/>
    </xf>
    <xf numFmtId="0" fontId="19" fillId="42" borderId="10" xfId="6" applyFont="1" applyFill="1" applyBorder="1" applyAlignment="1">
      <alignment horizontal="center" vertical="center"/>
    </xf>
    <xf numFmtId="0" fontId="19" fillId="42" borderId="50" xfId="6" applyFont="1" applyFill="1" applyBorder="1" applyAlignment="1">
      <alignment horizontal="center" vertical="center"/>
    </xf>
    <xf numFmtId="0" fontId="19" fillId="42" borderId="12" xfId="6" quotePrefix="1" applyFont="1" applyFill="1" applyBorder="1" applyAlignment="1">
      <alignment horizontal="center" vertical="center"/>
    </xf>
    <xf numFmtId="0" fontId="19" fillId="42" borderId="33" xfId="6" applyFont="1" applyFill="1" applyBorder="1" applyAlignment="1">
      <alignment horizontal="center" vertical="center"/>
    </xf>
    <xf numFmtId="0" fontId="19" fillId="42" borderId="35" xfId="6" applyFont="1" applyFill="1" applyBorder="1" applyAlignment="1">
      <alignment horizontal="center" vertical="center"/>
    </xf>
    <xf numFmtId="0" fontId="19" fillId="42" borderId="38" xfId="6" applyFont="1" applyFill="1" applyBorder="1" applyAlignment="1">
      <alignment horizontal="center" vertical="center"/>
    </xf>
    <xf numFmtId="0" fontId="260" fillId="0" borderId="9" xfId="6" quotePrefix="1" applyFont="1" applyBorder="1" applyAlignment="1">
      <alignment horizontal="left" vertical="center"/>
    </xf>
    <xf numFmtId="0" fontId="260" fillId="0" borderId="24" xfId="6" quotePrefix="1" applyFont="1" applyBorder="1" applyAlignment="1">
      <alignment horizontal="left" vertical="center"/>
    </xf>
    <xf numFmtId="0" fontId="260" fillId="0" borderId="25" xfId="6" quotePrefix="1" applyFont="1" applyBorder="1" applyAlignment="1">
      <alignment horizontal="left" vertical="center"/>
    </xf>
    <xf numFmtId="0" fontId="260" fillId="0" borderId="26" xfId="6" quotePrefix="1" applyFont="1" applyBorder="1" applyAlignment="1">
      <alignment horizontal="left" vertical="center"/>
    </xf>
    <xf numFmtId="0" fontId="263" fillId="0" borderId="9" xfId="7" quotePrefix="1" applyFont="1" applyBorder="1" applyAlignment="1">
      <alignment horizontal="left" vertical="center"/>
    </xf>
    <xf numFmtId="0" fontId="260" fillId="0" borderId="9" xfId="6" quotePrefix="1" applyFont="1" applyBorder="1" applyAlignment="1" applyProtection="1">
      <alignment horizontal="left" vertical="center"/>
      <protection locked="0"/>
    </xf>
    <xf numFmtId="0" fontId="260" fillId="42" borderId="9" xfId="6" applyFont="1" applyFill="1" applyBorder="1" applyAlignment="1">
      <alignment horizontal="center" vertical="center"/>
    </xf>
    <xf numFmtId="0" fontId="260" fillId="42" borderId="9" xfId="6" quotePrefix="1" applyFont="1" applyFill="1" applyBorder="1" applyAlignment="1">
      <alignment horizontal="center" vertical="center"/>
    </xf>
    <xf numFmtId="0" fontId="14" fillId="0" borderId="31" xfId="8" applyFont="1" applyBorder="1" applyAlignment="1">
      <alignment horizontal="center" vertical="center"/>
    </xf>
    <xf numFmtId="0" fontId="14" fillId="0" borderId="36" xfId="8" applyFont="1" applyBorder="1" applyAlignment="1">
      <alignment horizontal="center" vertical="center"/>
    </xf>
    <xf numFmtId="0" fontId="18" fillId="0" borderId="32" xfId="8" quotePrefix="1" applyFont="1" applyBorder="1" applyAlignment="1">
      <alignment horizontal="left" vertical="center" wrapText="1"/>
    </xf>
    <xf numFmtId="0" fontId="18" fillId="0" borderId="33" xfId="8" quotePrefix="1" applyFont="1" applyBorder="1" applyAlignment="1">
      <alignment horizontal="left" vertical="center" wrapText="1"/>
    </xf>
    <xf numFmtId="0" fontId="18" fillId="0" borderId="39" xfId="8" applyFont="1" applyBorder="1" applyAlignment="1">
      <alignment horizontal="center" vertical="center"/>
    </xf>
    <xf numFmtId="0" fontId="18" fillId="0" borderId="41" xfId="8" applyFont="1" applyBorder="1" applyAlignment="1">
      <alignment horizontal="center" vertical="center"/>
    </xf>
    <xf numFmtId="0" fontId="19" fillId="0" borderId="19" xfId="8" applyFont="1" applyBorder="1" applyAlignment="1">
      <alignment horizontal="center" vertical="center" wrapText="1"/>
    </xf>
    <xf numFmtId="0" fontId="19" fillId="0" borderId="20" xfId="8" applyFont="1" applyBorder="1" applyAlignment="1">
      <alignment horizontal="center" vertical="center" wrapText="1"/>
    </xf>
    <xf numFmtId="0" fontId="18" fillId="0" borderId="31" xfId="8" applyFont="1" applyBorder="1" applyAlignment="1">
      <alignment horizontal="center" vertical="center" wrapText="1"/>
    </xf>
    <xf numFmtId="0" fontId="18" fillId="0" borderId="36" xfId="8" applyFont="1" applyBorder="1" applyAlignment="1">
      <alignment horizontal="center" vertical="center" wrapText="1"/>
    </xf>
    <xf numFmtId="0" fontId="18" fillId="0" borderId="20" xfId="8" applyFont="1" applyBorder="1" applyAlignment="1">
      <alignment horizontal="left" vertical="center" wrapText="1"/>
    </xf>
    <xf numFmtId="0" fontId="18" fillId="0" borderId="22" xfId="8" applyFont="1" applyBorder="1" applyAlignment="1">
      <alignment horizontal="left" vertical="center" wrapText="1"/>
    </xf>
    <xf numFmtId="0" fontId="18" fillId="0" borderId="39" xfId="8" applyFont="1" applyBorder="1" applyAlignment="1">
      <alignment horizontal="center" vertical="center" wrapText="1"/>
    </xf>
    <xf numFmtId="0" fontId="18" fillId="0" borderId="41" xfId="8" applyFont="1" applyBorder="1" applyAlignment="1">
      <alignment horizontal="center" vertical="center" wrapText="1"/>
    </xf>
    <xf numFmtId="0" fontId="18" fillId="0" borderId="40" xfId="8" quotePrefix="1" applyFont="1" applyBorder="1" applyAlignment="1">
      <alignment horizontal="left" vertical="center" wrapText="1"/>
    </xf>
    <xf numFmtId="0" fontId="18" fillId="0" borderId="41" xfId="8" quotePrefix="1" applyFont="1" applyBorder="1" applyAlignment="1">
      <alignment horizontal="left" vertical="center" wrapText="1"/>
    </xf>
    <xf numFmtId="41" fontId="12" fillId="0" borderId="27" xfId="4" applyFont="1" applyBorder="1" applyAlignment="1">
      <alignment horizontal="left" vertical="center"/>
    </xf>
    <xf numFmtId="41" fontId="25" fillId="42" borderId="9" xfId="4" applyFont="1" applyFill="1" applyBorder="1" applyAlignment="1">
      <alignment horizontal="center" vertical="center"/>
    </xf>
    <xf numFmtId="0" fontId="25" fillId="6" borderId="47" xfId="8" applyFont="1" applyFill="1" applyBorder="1" applyAlignment="1">
      <alignment horizontal="center" vertical="center"/>
    </xf>
    <xf numFmtId="0" fontId="18" fillId="0" borderId="34" xfId="8" applyFont="1" applyBorder="1" applyAlignment="1">
      <alignment horizontal="left" vertical="center"/>
    </xf>
    <xf numFmtId="41" fontId="12" fillId="0" borderId="9" xfId="4" applyFont="1" applyBorder="1" applyAlignment="1">
      <alignment horizontal="left" vertical="center"/>
    </xf>
    <xf numFmtId="0" fontId="25" fillId="42" borderId="9" xfId="8" applyFont="1" applyFill="1" applyBorder="1" applyAlignment="1">
      <alignment horizontal="center" vertical="center"/>
    </xf>
    <xf numFmtId="0" fontId="25" fillId="42" borderId="9" xfId="8" applyFont="1" applyFill="1" applyBorder="1" applyAlignment="1">
      <alignment horizontal="center" vertical="center" wrapText="1"/>
    </xf>
    <xf numFmtId="41" fontId="25" fillId="42" borderId="9" xfId="4" applyFont="1" applyFill="1" applyBorder="1" applyAlignment="1">
      <alignment horizontal="center" vertical="center" wrapText="1"/>
    </xf>
    <xf numFmtId="0" fontId="14" fillId="0" borderId="0" xfId="18109" applyFont="1" applyAlignment="1">
      <alignment horizontal="center"/>
    </xf>
    <xf numFmtId="370" fontId="14" fillId="0" borderId="0" xfId="18109" applyNumberFormat="1" applyFont="1" applyAlignment="1">
      <alignment horizontal="right" shrinkToFit="1"/>
    </xf>
    <xf numFmtId="0" fontId="14" fillId="0" borderId="0" xfId="18109" applyFont="1" applyAlignment="1">
      <alignment horizontal="right" shrinkToFit="1"/>
    </xf>
    <xf numFmtId="0" fontId="274" fillId="0" borderId="0" xfId="18109" applyFont="1" applyAlignment="1">
      <alignment horizontal="center" vertical="center"/>
    </xf>
    <xf numFmtId="370" fontId="14" fillId="0" borderId="0" xfId="15794" applyNumberFormat="1" applyFont="1" applyFill="1" applyBorder="1" applyAlignment="1">
      <alignment horizontal="center" vertical="center"/>
    </xf>
    <xf numFmtId="0" fontId="12" fillId="0" borderId="0" xfId="18109" applyFont="1" applyAlignment="1">
      <alignment horizontal="left" vertical="center"/>
    </xf>
    <xf numFmtId="0" fontId="14" fillId="42" borderId="32" xfId="18109" applyFont="1" applyFill="1" applyBorder="1" applyAlignment="1">
      <alignment horizontal="center" vertical="center"/>
    </xf>
    <xf numFmtId="0" fontId="14" fillId="42" borderId="37" xfId="18109" applyFont="1" applyFill="1" applyBorder="1" applyAlignment="1">
      <alignment horizontal="center" vertical="center"/>
    </xf>
    <xf numFmtId="0" fontId="14" fillId="42" borderId="50" xfId="18109" applyFont="1" applyFill="1" applyBorder="1" applyAlignment="1">
      <alignment horizontal="center" vertical="center"/>
    </xf>
    <xf numFmtId="0" fontId="14" fillId="42" borderId="10" xfId="18109" applyFont="1" applyFill="1" applyBorder="1" applyAlignment="1">
      <alignment horizontal="center" vertical="center"/>
    </xf>
    <xf numFmtId="0" fontId="14" fillId="42" borderId="33" xfId="18109" applyFont="1" applyFill="1" applyBorder="1" applyAlignment="1">
      <alignment horizontal="center" vertical="center"/>
    </xf>
    <xf numFmtId="0" fontId="14" fillId="42" borderId="38" xfId="18109" applyFont="1" applyFill="1" applyBorder="1" applyAlignment="1">
      <alignment horizontal="center" vertical="center"/>
    </xf>
    <xf numFmtId="0" fontId="18" fillId="0" borderId="121" xfId="18866" applyFont="1" applyBorder="1" applyAlignment="1">
      <alignment horizontal="center" vertical="center"/>
    </xf>
    <xf numFmtId="0" fontId="273" fillId="0" borderId="121" xfId="0" applyFont="1" applyBorder="1">
      <alignment vertical="center"/>
    </xf>
    <xf numFmtId="0" fontId="18" fillId="0" borderId="121" xfId="18866" applyFont="1" applyBorder="1" applyAlignment="1">
      <alignment horizontal="left" vertical="center"/>
    </xf>
    <xf numFmtId="2" fontId="14" fillId="42" borderId="50" xfId="18147" applyNumberFormat="1" applyFont="1" applyFill="1" applyBorder="1" applyAlignment="1">
      <alignment horizontal="center" vertical="center" wrapText="1"/>
    </xf>
    <xf numFmtId="0" fontId="0" fillId="0" borderId="33" xfId="0" applyBorder="1" applyAlignment="1">
      <alignment horizontal="center" vertical="center" wrapText="1"/>
    </xf>
    <xf numFmtId="0" fontId="14" fillId="0" borderId="27" xfId="18109" applyFont="1" applyBorder="1" applyAlignment="1">
      <alignment horizontal="left" vertical="center"/>
    </xf>
    <xf numFmtId="0" fontId="14" fillId="42" borderId="118" xfId="18147" applyFont="1" applyFill="1" applyBorder="1" applyAlignment="1">
      <alignment horizontal="center" vertical="center"/>
    </xf>
    <xf numFmtId="0" fontId="14" fillId="42" borderId="40" xfId="18147" applyFont="1" applyFill="1" applyBorder="1" applyAlignment="1">
      <alignment horizontal="center" vertical="center"/>
    </xf>
    <xf numFmtId="0" fontId="14" fillId="42" borderId="32" xfId="18147" applyFont="1" applyFill="1" applyBorder="1" applyAlignment="1">
      <alignment horizontal="center" vertical="center"/>
    </xf>
    <xf numFmtId="0" fontId="14" fillId="42" borderId="50" xfId="18147" applyFont="1" applyFill="1" applyBorder="1" applyAlignment="1">
      <alignment horizontal="center" vertical="center"/>
    </xf>
    <xf numFmtId="0" fontId="14" fillId="42" borderId="33" xfId="18147" applyFont="1" applyFill="1" applyBorder="1" applyAlignment="1">
      <alignment horizontal="center" vertical="center"/>
    </xf>
    <xf numFmtId="2" fontId="14" fillId="42" borderId="32" xfId="18147" applyNumberFormat="1" applyFont="1" applyFill="1" applyBorder="1" applyAlignment="1">
      <alignment horizontal="center" vertical="center" wrapText="1"/>
    </xf>
    <xf numFmtId="2" fontId="14" fillId="42" borderId="37" xfId="18147" applyNumberFormat="1" applyFont="1" applyFill="1" applyBorder="1" applyAlignment="1">
      <alignment horizontal="center" vertical="center"/>
    </xf>
    <xf numFmtId="2" fontId="266" fillId="42" borderId="39" xfId="18147" applyNumberFormat="1" applyFont="1" applyFill="1" applyBorder="1" applyAlignment="1">
      <alignment horizontal="center" vertical="center" wrapText="1"/>
    </xf>
    <xf numFmtId="0" fontId="266" fillId="42" borderId="41" xfId="18109" applyFont="1" applyFill="1" applyBorder="1" applyAlignment="1">
      <alignment horizontal="center" vertical="center"/>
    </xf>
    <xf numFmtId="0" fontId="14" fillId="42" borderId="49" xfId="18147" applyFont="1" applyFill="1" applyBorder="1" applyAlignment="1">
      <alignment horizontal="center" vertical="center"/>
    </xf>
    <xf numFmtId="0" fontId="14" fillId="0" borderId="34" xfId="0" applyFont="1" applyBorder="1" applyAlignment="1">
      <alignment horizontal="left" vertical="center"/>
    </xf>
    <xf numFmtId="0" fontId="14" fillId="0" borderId="12" xfId="0" applyFont="1" applyBorder="1" applyAlignment="1">
      <alignment horizontal="left" vertical="center"/>
    </xf>
    <xf numFmtId="0" fontId="14" fillId="0" borderId="12" xfId="0" applyFont="1" applyBorder="1" applyAlignment="1">
      <alignment horizontal="right" vertical="center"/>
    </xf>
    <xf numFmtId="0" fontId="25" fillId="42" borderId="32" xfId="0" applyFont="1" applyFill="1" applyBorder="1" applyAlignment="1">
      <alignment horizontal="center" vertical="center"/>
    </xf>
    <xf numFmtId="0" fontId="2" fillId="42" borderId="37" xfId="0" applyFont="1" applyFill="1" applyBorder="1" applyAlignment="1">
      <alignment horizontal="center" vertical="center"/>
    </xf>
    <xf numFmtId="0" fontId="25" fillId="42" borderId="50" xfId="0" applyFont="1" applyFill="1" applyBorder="1" applyAlignment="1">
      <alignment horizontal="center" vertical="center"/>
    </xf>
    <xf numFmtId="0" fontId="2" fillId="42" borderId="10" xfId="0" applyFont="1" applyFill="1" applyBorder="1" applyAlignment="1">
      <alignment horizontal="center" vertical="center"/>
    </xf>
    <xf numFmtId="0" fontId="25" fillId="42" borderId="33" xfId="0" applyFont="1" applyFill="1" applyBorder="1" applyAlignment="1">
      <alignment horizontal="center" vertical="center"/>
    </xf>
    <xf numFmtId="0" fontId="2" fillId="42" borderId="38" xfId="0" applyFont="1" applyFill="1" applyBorder="1" applyAlignment="1">
      <alignment horizontal="center" vertical="center"/>
    </xf>
    <xf numFmtId="0" fontId="25" fillId="0" borderId="34" xfId="0" applyFont="1" applyBorder="1" applyAlignment="1">
      <alignment horizontal="left" vertical="center"/>
    </xf>
    <xf numFmtId="0" fontId="25" fillId="0" borderId="12" xfId="0" applyFont="1" applyBorder="1" applyAlignment="1">
      <alignment horizontal="left" vertical="center"/>
    </xf>
    <xf numFmtId="0" fontId="25" fillId="0" borderId="34" xfId="0" applyFont="1" applyBorder="1" applyAlignment="1">
      <alignment horizontal="center" vertical="center"/>
    </xf>
    <xf numFmtId="0" fontId="25" fillId="0" borderId="12" xfId="0" applyFont="1" applyBorder="1" applyAlignment="1">
      <alignment horizontal="center" vertical="center"/>
    </xf>
    <xf numFmtId="0" fontId="14" fillId="0" borderId="34" xfId="0" applyFont="1" applyBorder="1" applyAlignment="1">
      <alignment horizontal="center" vertical="center"/>
    </xf>
    <xf numFmtId="0" fontId="14" fillId="0" borderId="12" xfId="0" applyFont="1" applyBorder="1" applyAlignment="1">
      <alignment horizontal="center" vertical="center"/>
    </xf>
    <xf numFmtId="0" fontId="25" fillId="0" borderId="34" xfId="18843" applyFont="1" applyBorder="1" applyAlignment="1">
      <alignment horizontal="left" vertical="center"/>
    </xf>
    <xf numFmtId="0" fontId="25" fillId="0" borderId="12" xfId="18843" applyFont="1" applyBorder="1" applyAlignment="1">
      <alignment horizontal="left" vertical="center"/>
    </xf>
    <xf numFmtId="0" fontId="14" fillId="0" borderId="12" xfId="18843" applyFont="1" applyBorder="1" applyAlignment="1">
      <alignment horizontal="right" vertical="center"/>
    </xf>
    <xf numFmtId="0" fontId="14" fillId="0" borderId="34" xfId="18843" applyFont="1" applyBorder="1" applyAlignment="1">
      <alignment horizontal="left" vertical="center"/>
    </xf>
    <xf numFmtId="0" fontId="14" fillId="0" borderId="12" xfId="18843" applyFont="1" applyBorder="1" applyAlignment="1">
      <alignment horizontal="left" vertical="center"/>
    </xf>
    <xf numFmtId="0" fontId="25" fillId="0" borderId="34" xfId="18843" applyFont="1" applyBorder="1" applyAlignment="1">
      <alignment horizontal="center" vertical="center"/>
    </xf>
    <xf numFmtId="0" fontId="25" fillId="0" borderId="12" xfId="18843" applyFont="1" applyBorder="1" applyAlignment="1">
      <alignment horizontal="center" vertical="center"/>
    </xf>
    <xf numFmtId="0" fontId="25" fillId="0" borderId="52" xfId="0" applyFont="1" applyBorder="1" applyAlignment="1">
      <alignment horizontal="center" vertical="center"/>
    </xf>
    <xf numFmtId="0" fontId="25" fillId="0" borderId="53" xfId="0" applyFont="1" applyBorder="1" applyAlignment="1">
      <alignment horizontal="center" vertical="center"/>
    </xf>
    <xf numFmtId="0" fontId="14" fillId="0" borderId="55" xfId="0" applyFont="1" applyBorder="1" applyAlignment="1">
      <alignment horizontal="center" vertical="center"/>
    </xf>
    <xf numFmtId="0" fontId="14" fillId="0" borderId="53" xfId="0" applyFont="1" applyBorder="1" applyAlignment="1">
      <alignment horizontal="center" vertical="center"/>
    </xf>
    <xf numFmtId="0" fontId="2" fillId="0" borderId="12" xfId="0" applyFont="1" applyBorder="1" applyAlignment="1">
      <alignment horizontal="center" vertical="center"/>
    </xf>
    <xf numFmtId="0" fontId="25" fillId="0" borderId="37" xfId="0" applyFont="1" applyBorder="1" applyAlignment="1">
      <alignment horizontal="center" vertical="center"/>
    </xf>
    <xf numFmtId="0" fontId="25" fillId="0" borderId="10" xfId="0" applyFont="1" applyBorder="1" applyAlignment="1">
      <alignment horizontal="center" vertical="center"/>
    </xf>
    <xf numFmtId="0" fontId="14" fillId="0" borderId="10" xfId="0" applyFont="1" applyBorder="1" applyAlignment="1">
      <alignment horizontal="right" vertical="center"/>
    </xf>
    <xf numFmtId="0" fontId="19" fillId="42" borderId="50" xfId="0" applyFont="1" applyFill="1" applyBorder="1" applyAlignment="1">
      <alignment horizontal="center" vertical="center"/>
    </xf>
    <xf numFmtId="0" fontId="18" fillId="42" borderId="50" xfId="0" applyFont="1" applyFill="1" applyBorder="1" applyAlignment="1"/>
    <xf numFmtId="0" fontId="25" fillId="45" borderId="34" xfId="0" applyFont="1" applyFill="1" applyBorder="1" applyAlignment="1">
      <alignment horizontal="distributed" vertical="center"/>
    </xf>
    <xf numFmtId="0" fontId="2" fillId="45" borderId="12" xfId="0" applyFont="1" applyFill="1" applyBorder="1">
      <alignment vertical="center"/>
    </xf>
    <xf numFmtId="0" fontId="2" fillId="42" borderId="50" xfId="0" applyFont="1" applyFill="1" applyBorder="1" applyAlignment="1">
      <alignment horizontal="center" vertical="center"/>
    </xf>
    <xf numFmtId="0" fontId="2" fillId="42" borderId="37" xfId="0" applyFont="1" applyFill="1" applyBorder="1" applyAlignment="1"/>
    <xf numFmtId="0" fontId="2" fillId="42" borderId="10" xfId="0" applyFont="1" applyFill="1" applyBorder="1" applyAlignment="1"/>
    <xf numFmtId="0" fontId="19" fillId="42" borderId="49" xfId="0" applyFont="1" applyFill="1" applyBorder="1" applyAlignment="1">
      <alignment horizontal="center" vertical="center"/>
    </xf>
    <xf numFmtId="0" fontId="19" fillId="42" borderId="48" xfId="0" applyFont="1" applyFill="1" applyBorder="1" applyAlignment="1">
      <alignment horizontal="center" vertical="center"/>
    </xf>
  </cellXfs>
  <cellStyles count="18884">
    <cellStyle name="_x0014_" xfId="23" xr:uid="{00000000-0005-0000-0000-000000000000}"/>
    <cellStyle name=" " xfId="24" xr:uid="{00000000-0005-0000-0000-000001000000}"/>
    <cellStyle name="' '" xfId="25" xr:uid="{00000000-0005-0000-0000-000002000000}"/>
    <cellStyle name=" _97연말" xfId="26" xr:uid="{00000000-0005-0000-0000-000003000000}"/>
    <cellStyle name=" _97연말1" xfId="27" xr:uid="{00000000-0005-0000-0000-000004000000}"/>
    <cellStyle name=" _Book1" xfId="28" xr:uid="{00000000-0005-0000-0000-000005000000}"/>
    <cellStyle name="&quot;" xfId="29" xr:uid="{00000000-0005-0000-0000-000006000000}"/>
    <cellStyle name="&quot; 2" xfId="30" xr:uid="{00000000-0005-0000-0000-000007000000}"/>
    <cellStyle name="_x0014_&quot;_x0003__x0003__x000c_?_x0008__x0014_4_x0001_" xfId="31" xr:uid="{00000000-0005-0000-0000-000008000000}"/>
    <cellStyle name="&quot;_china" xfId="32" xr:uid="{00000000-0005-0000-0000-000009000000}"/>
    <cellStyle name="#" xfId="33" xr:uid="{00000000-0005-0000-0000-00000A000000}"/>
    <cellStyle name="#,##0" xfId="34" xr:uid="{00000000-0005-0000-0000-00000B000000}"/>
    <cellStyle name="#,##0 2" xfId="35" xr:uid="{00000000-0005-0000-0000-00000C000000}"/>
    <cellStyle name="#,##0 3" xfId="36" xr:uid="{00000000-0005-0000-0000-00000D000000}"/>
    <cellStyle name="#,##0 4" xfId="37" xr:uid="{00000000-0005-0000-0000-00000E000000}"/>
    <cellStyle name="#,##0 5" xfId="38" xr:uid="{00000000-0005-0000-0000-00000F000000}"/>
    <cellStyle name="#,##0 6" xfId="39" xr:uid="{00000000-0005-0000-0000-000010000000}"/>
    <cellStyle name="#,##0 7" xfId="40" xr:uid="{00000000-0005-0000-0000-000011000000}"/>
    <cellStyle name="#,##0.0" xfId="41" xr:uid="{00000000-0005-0000-0000-000012000000}"/>
    <cellStyle name="#,##0.00" xfId="42" xr:uid="{00000000-0005-0000-0000-000013000000}"/>
    <cellStyle name="#,##0.000" xfId="43" xr:uid="{00000000-0005-0000-0000-000014000000}"/>
    <cellStyle name="#_cost9702 (2)_계통도 (2)_계통도 " xfId="44" xr:uid="{00000000-0005-0000-0000-000015000000}"/>
    <cellStyle name="#_cost9702 (2)_공사비예산서 (2)_계통도 " xfId="45" xr:uid="{00000000-0005-0000-0000-000016000000}"/>
    <cellStyle name="#_cost9702 (2)_공사비예산서_계통도 " xfId="46" xr:uid="{00000000-0005-0000-0000-000017000000}"/>
    <cellStyle name="#_cost9702 (2)_예정공정표 (2)_계통도 " xfId="47" xr:uid="{00000000-0005-0000-0000-000018000000}"/>
    <cellStyle name="#_cost9702 (2)_주요자재_계통도 " xfId="48" xr:uid="{00000000-0005-0000-0000-000019000000}"/>
    <cellStyle name="#_목차 " xfId="49" xr:uid="{00000000-0005-0000-0000-00001A000000}"/>
    <cellStyle name="#_예정공정표_계통도 " xfId="50" xr:uid="{00000000-0005-0000-0000-00001B000000}"/>
    <cellStyle name="#_품셈 " xfId="51" xr:uid="{00000000-0005-0000-0000-00001C000000}"/>
    <cellStyle name="#_품셈_계통도 " xfId="52" xr:uid="{00000000-0005-0000-0000-00001D000000}"/>
    <cellStyle name="$" xfId="53" xr:uid="{00000000-0005-0000-0000-00001E000000}"/>
    <cellStyle name="$ 2" xfId="54" xr:uid="{00000000-0005-0000-0000-00001F000000}"/>
    <cellStyle name="$_00.배수설비" xfId="55" xr:uid="{00000000-0005-0000-0000-000020000000}"/>
    <cellStyle name="$_0009김포공항LED교체공사(광일)" xfId="56" xr:uid="{00000000-0005-0000-0000-000021000000}"/>
    <cellStyle name="$_001.수량산출서1" xfId="57" xr:uid="{00000000-0005-0000-0000-000022000000}"/>
    <cellStyle name="$_0011KIST소각설비제작설치" xfId="58" xr:uid="{00000000-0005-0000-0000-000023000000}"/>
    <cellStyle name="$_0011긴급전화기정산(99년형광일)" xfId="59" xr:uid="{00000000-0005-0000-0000-000024000000}"/>
    <cellStyle name="$_0011부산종합경기장전광판" xfId="60" xr:uid="{00000000-0005-0000-0000-000025000000}"/>
    <cellStyle name="$_0011부산종합경기장전광판_2. 내역" xfId="61" xr:uid="{00000000-0005-0000-0000-000026000000}"/>
    <cellStyle name="$_0012문화유적지표석제작설치" xfId="62" xr:uid="{00000000-0005-0000-0000-000027000000}"/>
    <cellStyle name="$_008 개비온공" xfId="63" xr:uid="{00000000-0005-0000-0000-000028000000}"/>
    <cellStyle name="$_00월곡2수해복구공사" xfId="64" xr:uid="{00000000-0005-0000-0000-000029000000}"/>
    <cellStyle name="$_0105담배자판기개조원가" xfId="65" xr:uid="{00000000-0005-0000-0000-00002A000000}"/>
    <cellStyle name="$_0106LG인버터냉난방기제작-1" xfId="66" xr:uid="{00000000-0005-0000-0000-00002B000000}"/>
    <cellStyle name="$_0107도공IBS설비SW부문(참조)" xfId="67" xr:uid="{00000000-0005-0000-0000-00002C000000}"/>
    <cellStyle name="$_0107문화재복원용목재-8월6일" xfId="68" xr:uid="{00000000-0005-0000-0000-00002D000000}"/>
    <cellStyle name="$_0107포천영중수배전반(제조,설치)" xfId="69" xr:uid="{00000000-0005-0000-0000-00002E000000}"/>
    <cellStyle name="$_0111해양수산부등명기제작" xfId="70" xr:uid="{00000000-0005-0000-0000-00002F000000}"/>
    <cellStyle name="$_0111핸디소프트-전자표준문서시스템" xfId="71" xr:uid="{00000000-0005-0000-0000-000030000000}"/>
    <cellStyle name="$_0112금감원사무자동화시스템" xfId="72" xr:uid="{00000000-0005-0000-0000-000031000000}"/>
    <cellStyle name="$_0112수도권매립지SW원가" xfId="73" xr:uid="{00000000-0005-0000-0000-000032000000}"/>
    <cellStyle name="$_01-배수및측구" xfId="74" xr:uid="{00000000-0005-0000-0000-000033000000}"/>
    <cellStyle name="$_02.관로공" xfId="75" xr:uid="{00000000-0005-0000-0000-000034000000}"/>
    <cellStyle name="$_02.깨기집계" xfId="76" xr:uid="{00000000-0005-0000-0000-000035000000}"/>
    <cellStyle name="$_02.토공" xfId="77" xr:uid="{00000000-0005-0000-0000-000036000000}"/>
    <cellStyle name="$_03.호안공" xfId="78" xr:uid="{00000000-0005-0000-0000-000037000000}"/>
    <cellStyle name="$_0302표준문서-쌍용정보통신(신)" xfId="79" xr:uid="{00000000-0005-0000-0000-000038000000}"/>
    <cellStyle name="$_0304소프트파워-정부표준전자문서시스템" xfId="80" xr:uid="{00000000-0005-0000-0000-000039000000}"/>
    <cellStyle name="$_0304소프트파워-정부표준전자문서시스템(完)" xfId="81" xr:uid="{00000000-0005-0000-0000-00003A000000}"/>
    <cellStyle name="$_0307경찰청-무인교통단속표준SW개발용역(完)" xfId="82" xr:uid="{00000000-0005-0000-0000-00003B000000}"/>
    <cellStyle name="$_04.구조물공" xfId="83" xr:uid="{00000000-0005-0000-0000-00003C000000}"/>
    <cellStyle name="$_1-0.도로토공" xfId="84" xr:uid="{00000000-0005-0000-0000-00003D000000}"/>
    <cellStyle name="$_1-3" xfId="85" xr:uid="{00000000-0005-0000-0000-00003E000000}"/>
    <cellStyle name="$_150227_청양권 다목적 캠핑공원 실시설계용역 내역서" xfId="86" xr:uid="{00000000-0005-0000-0000-00003F000000}"/>
    <cellStyle name="$_1공구금구" xfId="87" xr:uid="{00000000-0005-0000-0000-000040000000}"/>
    <cellStyle name="$_2. 내역" xfId="88" xr:uid="{00000000-0005-0000-0000-000041000000}"/>
    <cellStyle name="$_2. 내역_1" xfId="89" xr:uid="{00000000-0005-0000-0000-000042000000}"/>
    <cellStyle name="$_2.배수공" xfId="90" xr:uid="{00000000-0005-0000-0000-000043000000}"/>
    <cellStyle name="$_2.토공" xfId="91" xr:uid="{00000000-0005-0000-0000-000044000000}"/>
    <cellStyle name="$_2.토공(강정)" xfId="92" xr:uid="{00000000-0005-0000-0000-000045000000}"/>
    <cellStyle name="$_2.토공(녹암)" xfId="93" xr:uid="{00000000-0005-0000-0000-000046000000}"/>
    <cellStyle name="$_2.토공(송계)" xfId="94" xr:uid="{00000000-0005-0000-0000-000047000000}"/>
    <cellStyle name="$_2001년 9월" xfId="95" xr:uid="{00000000-0005-0000-0000-000048000000}"/>
    <cellStyle name="$_2001년 9월 일위" xfId="96" xr:uid="{00000000-0005-0000-0000-000049000000}"/>
    <cellStyle name="$_2001년7월내역" xfId="97" xr:uid="{00000000-0005-0000-0000-00004A000000}"/>
    <cellStyle name="$_2001년8월내역" xfId="98" xr:uid="{00000000-0005-0000-0000-00004B000000}"/>
    <cellStyle name="$_2002년 설치" xfId="99" xr:uid="{00000000-0005-0000-0000-00004C000000}"/>
    <cellStyle name="$_2002년 합판거푸집" xfId="100" xr:uid="{00000000-0005-0000-0000-00004D000000}"/>
    <cellStyle name="$_2002년2,3월" xfId="101" xr:uid="{00000000-0005-0000-0000-00004E000000}"/>
    <cellStyle name="$_2004-5m이하수문(2004년2월19일자).xls" xfId="102" xr:uid="{00000000-0005-0000-0000-00004F000000}"/>
    <cellStyle name="$_2-2.배수개거" xfId="103" xr:uid="{00000000-0005-0000-0000-000050000000}"/>
    <cellStyle name="$_2공구금구" xfId="104" xr:uid="{00000000-0005-0000-0000-000051000000}"/>
    <cellStyle name="$_3.관로공(송계)" xfId="105" xr:uid="{00000000-0005-0000-0000-000052000000}"/>
    <cellStyle name="$_3.맨홀공" xfId="106" xr:uid="{00000000-0005-0000-0000-000053000000}"/>
    <cellStyle name="$_3.배수공" xfId="107" xr:uid="{00000000-0005-0000-0000-000054000000}"/>
    <cellStyle name="$_4.맨홀공(녹암)" xfId="108" xr:uid="{00000000-0005-0000-0000-000055000000}"/>
    <cellStyle name="$_4.배수관및뚜껑" xfId="109" xr:uid="{00000000-0005-0000-0000-000056000000}"/>
    <cellStyle name="$_5.차선도색" xfId="110" xr:uid="{00000000-0005-0000-0000-000057000000}"/>
    <cellStyle name="$_5.포장공(송계)" xfId="111" xr:uid="{00000000-0005-0000-0000-000058000000}"/>
    <cellStyle name="$_6.부대공" xfId="112" xr:uid="{00000000-0005-0000-0000-000059000000}"/>
    <cellStyle name="$_CCTV및수밀시험" xfId="113" xr:uid="{00000000-0005-0000-0000-00005A000000}"/>
    <cellStyle name="$_db진흥" xfId="114" xr:uid="{00000000-0005-0000-0000-00005B000000}"/>
    <cellStyle name="$_db진흥 2" xfId="115" xr:uid="{00000000-0005-0000-0000-00005C000000}"/>
    <cellStyle name="$_MM" xfId="116" xr:uid="{00000000-0005-0000-0000-00005D000000}"/>
    <cellStyle name="$_SE40" xfId="117" xr:uid="{00000000-0005-0000-0000-00005E000000}"/>
    <cellStyle name="$_SE40 2" xfId="118" xr:uid="{00000000-0005-0000-0000-00005F000000}"/>
    <cellStyle name="$_TDW제작시방" xfId="119" xr:uid="{00000000-0005-0000-0000-000060000000}"/>
    <cellStyle name="$_TDW제작시방(2002,05,27)" xfId="120" xr:uid="{00000000-0005-0000-0000-000061000000}"/>
    <cellStyle name="$_가수1보수량" xfId="121" xr:uid="{00000000-0005-0000-0000-000062000000}"/>
    <cellStyle name="$_가수2보수량" xfId="122" xr:uid="{00000000-0005-0000-0000-000063000000}"/>
    <cellStyle name="$_가오리무침등5종" xfId="123" xr:uid="{00000000-0005-0000-0000-000064000000}"/>
    <cellStyle name="$_감동천표지" xfId="124" xr:uid="{00000000-0005-0000-0000-000065000000}"/>
    <cellStyle name="$_갑지" xfId="125" xr:uid="{00000000-0005-0000-0000-000066000000}"/>
    <cellStyle name="$_강진동면제수문1,2x0,8B" xfId="126" xr:uid="{00000000-0005-0000-0000-000067000000}"/>
    <cellStyle name="$_개비온공" xfId="127" xr:uid="{00000000-0005-0000-0000-000068000000}"/>
    <cellStyle name="$_개비온기초없음" xfId="128" xr:uid="{00000000-0005-0000-0000-000069000000}"/>
    <cellStyle name="$_개비온기초없음2" xfId="129" xr:uid="{00000000-0005-0000-0000-00006A000000}"/>
    <cellStyle name="$_개요" xfId="130" xr:uid="{00000000-0005-0000-0000-00006B000000}"/>
    <cellStyle name="$_검산용배수로" xfId="131" xr:uid="{00000000-0005-0000-0000-00006C000000}"/>
    <cellStyle name="$_견적2" xfId="132" xr:uid="{00000000-0005-0000-0000-00006D000000}"/>
    <cellStyle name="$_견적2 2" xfId="133" xr:uid="{00000000-0005-0000-0000-00006E000000}"/>
    <cellStyle name="$_결재(관동취입보)" xfId="134" xr:uid="{00000000-0005-0000-0000-00006F000000}"/>
    <cellStyle name="$_공사비2001-06" xfId="135" xr:uid="{00000000-0005-0000-0000-000070000000}"/>
    <cellStyle name="$_공사비2001-07" xfId="136" xr:uid="{00000000-0005-0000-0000-000071000000}"/>
    <cellStyle name="$_광양제수문15x15b" xfId="137" xr:uid="{00000000-0005-0000-0000-000072000000}"/>
    <cellStyle name="$_구수석축" xfId="138" xr:uid="{00000000-0005-0000-0000-000073000000}"/>
    <cellStyle name="$_구시평야부20x20외②" xfId="139" xr:uid="{00000000-0005-0000-0000-000074000000}"/>
    <cellStyle name="$_구조물깨기수량" xfId="140" xr:uid="{00000000-0005-0000-0000-000075000000}"/>
    <cellStyle name="$_기아" xfId="141" xr:uid="{00000000-0005-0000-0000-000076000000}"/>
    <cellStyle name="$_기아 2" xfId="142" xr:uid="{00000000-0005-0000-0000-000077000000}"/>
    <cellStyle name="$_남광TS-60B(둔기교)" xfId="143" xr:uid="{00000000-0005-0000-0000-000078000000}"/>
    <cellStyle name="$_내역표지" xfId="144" xr:uid="{00000000-0005-0000-0000-000079000000}"/>
    <cellStyle name="$_농로교수량" xfId="145" xr:uid="{00000000-0005-0000-0000-00007A000000}"/>
    <cellStyle name="$_대신제 여수토" xfId="146" xr:uid="{00000000-0005-0000-0000-00007B000000}"/>
    <cellStyle name="$_명금지구 기계내역 보완(유압식2002,10,2)" xfId="147" xr:uid="{00000000-0005-0000-0000-00007C000000}"/>
    <cellStyle name="$_물푸기수량(완도)" xfId="148" xr:uid="{00000000-0005-0000-0000-00007D000000}"/>
    <cellStyle name="$_배수공 내역서,총괄집계-국도1호선" xfId="149" xr:uid="{00000000-0005-0000-0000-00007E000000}"/>
    <cellStyle name="$_배수공 내역서,총괄집계-국도1호선_착수(설계내역서(기본용역)" xfId="150" xr:uid="{00000000-0005-0000-0000-00007F000000}"/>
    <cellStyle name="$_배수공 내역서,총괄집계-방축교차로" xfId="151" xr:uid="{00000000-0005-0000-0000-000080000000}"/>
    <cellStyle name="$_배수공 내역서,총괄집계-방축교차로_착수(설계내역서(기본용역)" xfId="152" xr:uid="{00000000-0005-0000-0000-000081000000}"/>
    <cellStyle name="$_배수공총괄+측구공(덕흥지구)" xfId="153" xr:uid="{00000000-0005-0000-0000-000082000000}"/>
    <cellStyle name="$_배수공총괄+측구공(덕흥지구)_착수(설계내역서(기본용역)" xfId="154" xr:uid="{00000000-0005-0000-0000-000083000000}"/>
    <cellStyle name="$_벽송보수량" xfId="155" xr:uid="{00000000-0005-0000-0000-000084000000}"/>
    <cellStyle name="$_보성회령제사통-변경1" xfId="156" xr:uid="{00000000-0005-0000-0000-000085000000}"/>
    <cellStyle name="$_보완 - 북부(최종)" xfId="157" xr:uid="{00000000-0005-0000-0000-000086000000}"/>
    <cellStyle name="$_봉동사통내역서" xfId="158" xr:uid="{00000000-0005-0000-0000-000087000000}"/>
    <cellStyle name="$_봉안하수구 -폐기물" xfId="159" xr:uid="{00000000-0005-0000-0000-000088000000}"/>
    <cellStyle name="$_봉안하수구 -폐기물_착수(설계내역서(기본용역)" xfId="160" xr:uid="{00000000-0005-0000-0000-000089000000}"/>
    <cellStyle name="$_부대공" xfId="161" xr:uid="{00000000-0005-0000-0000-00008A000000}"/>
    <cellStyle name="$_부대공_착수(설계내역서(기본용역)" xfId="162" xr:uid="{00000000-0005-0000-0000-00008B000000}"/>
    <cellStyle name="$_부대공-대구 오르막차로(수정본)" xfId="163" xr:uid="{00000000-0005-0000-0000-00008C000000}"/>
    <cellStyle name="$_부대공-대구 오르막차로(수정본)_착수(설계내역서(기본용역)" xfId="164" xr:uid="{00000000-0005-0000-0000-00008D000000}"/>
    <cellStyle name="$_부대공-방축교차로" xfId="165" xr:uid="{00000000-0005-0000-0000-00008E000000}"/>
    <cellStyle name="$_부대공-방축교차로_착수(설계내역서(기본용역)" xfId="166" xr:uid="{00000000-0005-0000-0000-00008F000000}"/>
    <cellStyle name="$_부대공-인월교차로" xfId="167" xr:uid="{00000000-0005-0000-0000-000090000000}"/>
    <cellStyle name="$_부대공-인월교차로_착수(설계내역서(기본용역)" xfId="168" xr:uid="{00000000-0005-0000-0000-000091000000}"/>
    <cellStyle name="$_북부2차" xfId="169" xr:uid="{00000000-0005-0000-0000-000092000000}"/>
    <cellStyle name="$_사평용수로" xfId="170" xr:uid="{00000000-0005-0000-0000-000093000000}"/>
    <cellStyle name="$_석축공" xfId="171" xr:uid="{00000000-0005-0000-0000-000094000000}"/>
    <cellStyle name="$_설계내역서(창주서원)" xfId="172" xr:uid="{00000000-0005-0000-0000-000095000000}"/>
    <cellStyle name="$_성주오르막차로-포장공" xfId="173" xr:uid="{00000000-0005-0000-0000-000096000000}"/>
    <cellStyle name="$_성주오르막차로-포장공_착수(설계내역서(기본용역)" xfId="174" xr:uid="{00000000-0005-0000-0000-000097000000}"/>
    <cellStyle name="$_세량용수로수량" xfId="175" xr:uid="{00000000-0005-0000-0000-000098000000}"/>
    <cellStyle name="$_세풍승인" xfId="176" xr:uid="{00000000-0005-0000-0000-000099000000}"/>
    <cellStyle name="$_송정지 수해복구공사 사통내역서" xfId="177" xr:uid="{00000000-0005-0000-0000-00009A000000}"/>
    <cellStyle name="$_수량(우암 취입보보수공사)" xfId="178" xr:uid="{00000000-0005-0000-0000-00009B000000}"/>
    <cellStyle name="$_수량(전천후양수장보수공사)-최종적용분" xfId="179" xr:uid="{00000000-0005-0000-0000-00009C000000}"/>
    <cellStyle name="$_수량(황벌양수장신설공사)" xfId="180" xr:uid="{00000000-0005-0000-0000-00009D000000}"/>
    <cellStyle name="$_수량산출서" xfId="181" xr:uid="{00000000-0005-0000-0000-00009E000000}"/>
    <cellStyle name="$_수초제거기(대양기계)" xfId="182" xr:uid="{00000000-0005-0000-0000-00009F000000}"/>
    <cellStyle name="$_순천구룡" xfId="183" xr:uid="{00000000-0005-0000-0000-0000A0000000}"/>
    <cellStyle name="$_순천지부구룡해룡" xfId="184" xr:uid="{00000000-0005-0000-0000-0000A1000000}"/>
    <cellStyle name="$_시방서" xfId="185" xr:uid="{00000000-0005-0000-0000-0000A2000000}"/>
    <cellStyle name="$_시방서(2003.11.17)" xfId="186" xr:uid="{00000000-0005-0000-0000-0000A3000000}"/>
    <cellStyle name="$_시방서(2003.3.6)" xfId="187" xr:uid="{00000000-0005-0000-0000-0000A4000000}"/>
    <cellStyle name="$_신안중동지구20X10" xfId="188" xr:uid="{00000000-0005-0000-0000-0000A5000000}"/>
    <cellStyle name="$_안치수량" xfId="189" xr:uid="{00000000-0005-0000-0000-0000A6000000}"/>
    <cellStyle name="$_안치수량_착수(설계내역서(기본용역)" xfId="190" xr:uid="{00000000-0005-0000-0000-0000A7000000}"/>
    <cellStyle name="$_암거공" xfId="191" xr:uid="{00000000-0005-0000-0000-0000A8000000}"/>
    <cellStyle name="$_양등제수문(울주)15x13" xfId="192" xr:uid="{00000000-0005-0000-0000-0000A9000000}"/>
    <cellStyle name="$_영광군표지1" xfId="193" xr:uid="{00000000-0005-0000-0000-0000AA000000}"/>
    <cellStyle name="$_오례하수구 포장공" xfId="194" xr:uid="{00000000-0005-0000-0000-0000AB000000}"/>
    <cellStyle name="$_오례하수구 포장공_착수(설계내역서(기본용역)" xfId="195" xr:uid="{00000000-0005-0000-0000-0000AC000000}"/>
    <cellStyle name="$_이만보수해복1" xfId="196" xr:uid="{00000000-0005-0000-0000-0000AD000000}"/>
    <cellStyle name="$_인쇄포장지최신2" xfId="197" xr:uid="{00000000-0005-0000-0000-0000AE000000}"/>
    <cellStyle name="$_잡철일위 2002년9월(코아추가)" xfId="198" xr:uid="{00000000-0005-0000-0000-0000AF000000}"/>
    <cellStyle name="$_잡철일위 2003년1월" xfId="199" xr:uid="{00000000-0005-0000-0000-0000B0000000}"/>
    <cellStyle name="$_잡철일위 2003년4월" xfId="200" xr:uid="{00000000-0005-0000-0000-0000B1000000}"/>
    <cellStyle name="$_장흥광평양수장" xfId="201" xr:uid="{00000000-0005-0000-0000-0000B2000000}"/>
    <cellStyle name="$_전북 용산지구 다단 21×1.2-2련(020417)" xfId="202" xr:uid="{00000000-0005-0000-0000-0000B3000000}"/>
    <cellStyle name="$_중배측벽" xfId="203" xr:uid="{00000000-0005-0000-0000-0000B4000000}"/>
    <cellStyle name="$_중재보내역서" xfId="204" xr:uid="{00000000-0005-0000-0000-0000B5000000}"/>
    <cellStyle name="$_진도 보전지구" xfId="205" xr:uid="{00000000-0005-0000-0000-0000B6000000}"/>
    <cellStyle name="$_진도마산2차제출F18x21" xfId="206" xr:uid="{00000000-0005-0000-0000-0000B7000000}"/>
    <cellStyle name="$_집계표" xfId="207" xr:uid="{00000000-0005-0000-0000-0000B8000000}"/>
    <cellStyle name="$_큰보수량" xfId="208" xr:uid="{00000000-0005-0000-0000-0000B9000000}"/>
    <cellStyle name="$_토공수량(소영)" xfId="209" xr:uid="{00000000-0005-0000-0000-0000BA000000}"/>
    <cellStyle name="$_토공수량(소영)_착수(설계내역서(기본용역)" xfId="210" xr:uid="{00000000-0005-0000-0000-0000BB000000}"/>
    <cellStyle name="$_폐기물" xfId="211" xr:uid="{00000000-0005-0000-0000-0000BC000000}"/>
    <cellStyle name="$_포장공(칠거리)" xfId="212" xr:uid="{00000000-0005-0000-0000-0000BD000000}"/>
    <cellStyle name="$_포장공(칠거리)_착수(설계내역서(기본용역)" xfId="213" xr:uid="{00000000-0005-0000-0000-0000BE000000}"/>
    <cellStyle name="$_포장공-국도1호선" xfId="214" xr:uid="{00000000-0005-0000-0000-0000BF000000}"/>
    <cellStyle name="$_포장공-국도1호선_착수(설계내역서(기본용역)" xfId="215" xr:uid="{00000000-0005-0000-0000-0000C0000000}"/>
    <cellStyle name="$_포장공-방축교차로" xfId="216" xr:uid="{00000000-0005-0000-0000-0000C1000000}"/>
    <cellStyle name="$_포장공-방축교차로_착수(설계내역서(기본용역)" xfId="217" xr:uid="{00000000-0005-0000-0000-0000C2000000}"/>
    <cellStyle name="$_합판거푸집" xfId="218" xr:uid="{00000000-0005-0000-0000-0000C3000000}"/>
    <cellStyle name="$_해양종합휴양지조성사업9.13" xfId="219" xr:uid="{00000000-0005-0000-0000-0000C4000000}"/>
    <cellStyle name="$_호안공(대형생태블럭)" xfId="220" xr:uid="{00000000-0005-0000-0000-0000C5000000}"/>
    <cellStyle name="$_환기구(강정)" xfId="221" xr:uid="{00000000-0005-0000-0000-0000C6000000}"/>
    <cellStyle name="$_환기구(송계)" xfId="222" xr:uid="{00000000-0005-0000-0000-0000C7000000}"/>
    <cellStyle name="$_효산월곡" xfId="223" xr:uid="{00000000-0005-0000-0000-0000C8000000}"/>
    <cellStyle name="$_흘산용수로내역서" xfId="224" xr:uid="{00000000-0005-0000-0000-0000C9000000}"/>
    <cellStyle name="%(+,-,0)" xfId="225" xr:uid="{00000000-0005-0000-0000-0000CA000000}"/>
    <cellStyle name="&amp;A" xfId="226" xr:uid="{00000000-0005-0000-0000-0000CB000000}"/>
    <cellStyle name="(_x0010_" xfId="227" xr:uid="{00000000-0005-0000-0000-0000CC000000}"/>
    <cellStyle name="(##.00)" xfId="228" xr:uid="{00000000-0005-0000-0000-0000CD000000}"/>
    <cellStyle name="(△콤마)" xfId="229" xr:uid="{00000000-0005-0000-0000-0000CE000000}"/>
    <cellStyle name="(1)" xfId="230" xr:uid="{00000000-0005-0000-0000-0000CF000000}"/>
    <cellStyle name="(백분율)" xfId="231" xr:uid="{00000000-0005-0000-0000-0000D0000000}"/>
    <cellStyle name="(콤마)" xfId="232" xr:uid="{00000000-0005-0000-0000-0000D1000000}"/>
    <cellStyle name="(표준)" xfId="233" xr:uid="{00000000-0005-0000-0000-0000D2000000}"/>
    <cellStyle name="(표준) 2" xfId="234" xr:uid="{00000000-0005-0000-0000-0000D3000000}"/>
    <cellStyle name="(표준) 3" xfId="235" xr:uid="{00000000-0005-0000-0000-0000D4000000}"/>
    <cellStyle name="(표준) 4" xfId="236" xr:uid="{00000000-0005-0000-0000-0000D5000000}"/>
    <cellStyle name="(표준) 5" xfId="237" xr:uid="{00000000-0005-0000-0000-0000D6000000}"/>
    <cellStyle name="(표준) 6" xfId="238" xr:uid="{00000000-0005-0000-0000-0000D7000000}"/>
    <cellStyle name="(표준) 7" xfId="239" xr:uid="{00000000-0005-0000-0000-0000D8000000}"/>
    <cellStyle name=")" xfId="240" xr:uid="{00000000-0005-0000-0000-0000D9000000}"/>
    <cellStyle name=";;;" xfId="241" xr:uid="{00000000-0005-0000-0000-0000DA000000}"/>
    <cellStyle name=";;; 2" xfId="242" xr:uid="{00000000-0005-0000-0000-0000DB000000}"/>
    <cellStyle name=";;; 3" xfId="243" xr:uid="{00000000-0005-0000-0000-0000DC000000}"/>
    <cellStyle name=";;; 4" xfId="244" xr:uid="{00000000-0005-0000-0000-0000DD000000}"/>
    <cellStyle name=";;; 5" xfId="245" xr:uid="{00000000-0005-0000-0000-0000DE000000}"/>
    <cellStyle name=";;; 6" xfId="246" xr:uid="{00000000-0005-0000-0000-0000DF000000}"/>
    <cellStyle name=";;; 7" xfId="247" xr:uid="{00000000-0005-0000-0000-0000E0000000}"/>
    <cellStyle name="?" xfId="248" xr:uid="{00000000-0005-0000-0000-0000E1000000}"/>
    <cellStyle name="??" xfId="249" xr:uid="{00000000-0005-0000-0000-0000E2000000}"/>
    <cellStyle name="??_x000c_둄_x001b__x000d_|?_x0001_?_x0003__x0014__x0007__x0001__x0001_" xfId="250" xr:uid="{00000000-0005-0000-0000-0000E3000000}"/>
    <cellStyle name="??&amp;O?&amp;H?_x0008__x000f__x0007_?_x0007__x0001__x0001_" xfId="251" xr:uid="{00000000-0005-0000-0000-0000E4000000}"/>
    <cellStyle name="??&amp;O?&amp;H?_x0008_??_x0007__x0001__x0001_" xfId="252" xr:uid="{00000000-0005-0000-0000-0000E5000000}"/>
    <cellStyle name="??&amp;O?&amp;H?_x0008_??_x0007__x0001__x0001_ 2" xfId="253" xr:uid="{00000000-0005-0000-0000-0000E6000000}"/>
    <cellStyle name="??&amp;O?&amp;H?_x005f_x0008_??_x005f_x0007__x005f_x0001__x005f_x0001_" xfId="18379" xr:uid="{00000000-0005-0000-0000-0000E7000000}"/>
    <cellStyle name="??&amp;쏗?뷐9_x0008__x0011__x0007_?_x0007__x0001__x0001_" xfId="254" xr:uid="{00000000-0005-0000-0000-0000E8000000}"/>
    <cellStyle name="???­ [" xfId="255" xr:uid="{00000000-0005-0000-0000-0000E9000000}"/>
    <cellStyle name="???­ [0]_??º?¼?·®??°? " xfId="256" xr:uid="{00000000-0005-0000-0000-0000EA000000}"/>
    <cellStyle name="???­_??º?¼?·®??°? " xfId="257" xr:uid="{00000000-0005-0000-0000-0000EB000000}"/>
    <cellStyle name="???Ø_??°???(2¿?) " xfId="258" xr:uid="{00000000-0005-0000-0000-0000EC000000}"/>
    <cellStyle name="?þ" xfId="259" xr:uid="{00000000-0005-0000-0000-0000ED000000}"/>
    <cellStyle name="?þ¸¶ [" xfId="260" xr:uid="{00000000-0005-0000-0000-0000EE000000}"/>
    <cellStyle name="?Þ¸¶ [0]_??º?¼?·®??°? " xfId="261" xr:uid="{00000000-0005-0000-0000-0000EF000000}"/>
    <cellStyle name="?Þ¸¶_??º?¼?·???°? " xfId="18380" xr:uid="{00000000-0005-0000-0000-0000F0000000}"/>
    <cellStyle name="?W?_laroux" xfId="262" xr:uid="{00000000-0005-0000-0000-0000F1000000}"/>
    <cellStyle name="?曹%U?&amp;H?_x0008__x001a__x0004_?_x0007__x0001__x0001_" xfId="263" xr:uid="{00000000-0005-0000-0000-0000F2000000}"/>
    <cellStyle name="?曹%U?&amp;H?_x0008_?s_x000a__x0007__x0001__x0001_" xfId="264" xr:uid="{00000000-0005-0000-0000-0000F3000000}"/>
    <cellStyle name="?潮%뾁?둃u_x0008_??_x0007__x0001__x0001_" xfId="265" xr:uid="{00000000-0005-0000-0000-0000F4000000}"/>
    <cellStyle name="?준" xfId="266" xr:uid="{00000000-0005-0000-0000-0000F5000000}"/>
    <cellStyle name="_x0001_?힓" xfId="267" xr:uid="{00000000-0005-0000-0000-0000F6000000}"/>
    <cellStyle name="@" xfId="268" xr:uid="{00000000-0005-0000-0000-0000F7000000}"/>
    <cellStyle name="@_1.총괄표" xfId="269" xr:uid="{00000000-0005-0000-0000-0000F8000000}"/>
    <cellStyle name="@_견적실적용간접공사비" xfId="270" xr:uid="{00000000-0005-0000-0000-0000F9000000}"/>
    <cellStyle name="@_결제용시행대비표" xfId="271" xr:uid="{00000000-0005-0000-0000-0000FA000000}"/>
    <cellStyle name="@_고속국도1공구간접공사비" xfId="272" xr:uid="{00000000-0005-0000-0000-0000FB000000}"/>
    <cellStyle name="@_복사본 03. 부대입찰결과" xfId="273" xr:uid="{00000000-0005-0000-0000-0000FC000000}"/>
    <cellStyle name="@_시화1공구BD" xfId="274" xr:uid="{00000000-0005-0000-0000-0000FD000000}"/>
    <cellStyle name="@_지역업체결재" xfId="275" xr:uid="{00000000-0005-0000-0000-0000FE000000}"/>
    <cellStyle name="@_춘천동홍천2공구BD" xfId="276" xr:uid="{00000000-0005-0000-0000-0000FF000000}"/>
    <cellStyle name="]_Sheet1_FY96" xfId="277" xr:uid="{00000000-0005-0000-0000-000000010000}"/>
    <cellStyle name="]_Sheet1_PRODUCT DETAIL_x0013_Comma [0]_Sheet1_Q1" xfId="278" xr:uid="{00000000-0005-0000-0000-000001010000}"/>
    <cellStyle name="_(06-07-11) UPIS DB 설계내역서(우대)" xfId="279" xr:uid="{00000000-0005-0000-0000-000002010000}"/>
    <cellStyle name="_(B지구택지개발사업)_원용역_충북개발공사수행분포함" xfId="280" xr:uid="{00000000-0005-0000-0000-000003010000}"/>
    <cellStyle name="_(광주진곡) 용역설계내역서_계약용" xfId="281" xr:uid="{00000000-0005-0000-0000-000004010000}"/>
    <cellStyle name="_(화정트레벨)계약내역" xfId="282" xr:uid="{00000000-0005-0000-0000-000005010000}"/>
    <cellStyle name="_○○○지역사무실환경개선공사-최종" xfId="283" xr:uid="{00000000-0005-0000-0000-000006010000}"/>
    <cellStyle name="_0.실시설계-총괄" xfId="284" xr:uid="{00000000-0005-0000-0000-000007010000}"/>
    <cellStyle name="_00.총괄표" xfId="285" xr:uid="{00000000-0005-0000-0000-000008010000}"/>
    <cellStyle name="_000" xfId="286" xr:uid="{00000000-0005-0000-0000-000009010000}"/>
    <cellStyle name="_00-04-구조물총괄" xfId="287" xr:uid="{00000000-0005-0000-0000-00000A010000}"/>
    <cellStyle name="_00-04-구조물총괄_강관압입구조물공" xfId="288" xr:uid="{00000000-0005-0000-0000-00000B010000}"/>
    <cellStyle name="_00-04-구조물총괄_강관압입구조물공_내지농로(변경)" xfId="289" xr:uid="{00000000-0005-0000-0000-00000C010000}"/>
    <cellStyle name="_00-04-구조물총괄_강관압입구조물공_내지농로(변경)_돈지수량산출" xfId="290" xr:uid="{00000000-0005-0000-0000-00000D010000}"/>
    <cellStyle name="_00-04-구조물총괄_강관압입구조물공_능양수량산출" xfId="291" xr:uid="{00000000-0005-0000-0000-00000E010000}"/>
    <cellStyle name="_00-04-구조물총괄_강관압입구조물공_능양수량산출_돈지수량산출" xfId="292" xr:uid="{00000000-0005-0000-0000-00000F010000}"/>
    <cellStyle name="_00-04-구조물총괄_강관압입구조물공_돈지안길" xfId="293" xr:uid="{00000000-0005-0000-0000-000010010000}"/>
    <cellStyle name="_00-04-구조물총괄_강관압입구조물공_돈지안길_배수로" xfId="294" xr:uid="{00000000-0005-0000-0000-000011010000}"/>
    <cellStyle name="_00-04-구조물총괄_강관압입구조물공_돈지안길1000" xfId="295" xr:uid="{00000000-0005-0000-0000-000012010000}"/>
    <cellStyle name="_00-04-구조물총괄_강관압입구조물공_돈지안길1000_배수로" xfId="296" xr:uid="{00000000-0005-0000-0000-000013010000}"/>
    <cellStyle name="_00-04-구조물총괄_강관압입구조물공_배수로" xfId="297" xr:uid="{00000000-0005-0000-0000-000014010000}"/>
    <cellStyle name="_00-04-구조물총괄_강관압입구조물공_배수로_배수로" xfId="298" xr:uid="{00000000-0005-0000-0000-000015010000}"/>
    <cellStyle name="_00-04-구조물총괄_강관압입구조물공_석축쌓기" xfId="299" xr:uid="{00000000-0005-0000-0000-000016010000}"/>
    <cellStyle name="_00-04-구조물총괄_강관압입구조물공_석축쌓기_내지농로(변경)" xfId="300" xr:uid="{00000000-0005-0000-0000-000017010000}"/>
    <cellStyle name="_00-04-구조물총괄_강관압입구조물공_석축쌓기_내지농로(변경)_돈지수량산출" xfId="301" xr:uid="{00000000-0005-0000-0000-000018010000}"/>
    <cellStyle name="_00-04-구조물총괄_강관압입구조물공_석축쌓기_능양수량산출" xfId="302" xr:uid="{00000000-0005-0000-0000-000019010000}"/>
    <cellStyle name="_00-04-구조물총괄_강관압입구조물공_석축쌓기_능양수량산출_돈지수량산출" xfId="303" xr:uid="{00000000-0005-0000-0000-00001A010000}"/>
    <cellStyle name="_00-04-구조물총괄_강관압입구조물공_석축쌓기_돈지안길" xfId="304" xr:uid="{00000000-0005-0000-0000-00001B010000}"/>
    <cellStyle name="_00-04-구조물총괄_강관압입구조물공_석축쌓기_돈지안길_배수로" xfId="305" xr:uid="{00000000-0005-0000-0000-00001C010000}"/>
    <cellStyle name="_00-04-구조물총괄_강관압입구조물공_석축쌓기_돈지안길1000" xfId="306" xr:uid="{00000000-0005-0000-0000-00001D010000}"/>
    <cellStyle name="_00-04-구조물총괄_강관압입구조물공_석축쌓기_돈지안길1000_배수로" xfId="307" xr:uid="{00000000-0005-0000-0000-00001E010000}"/>
    <cellStyle name="_00-04-구조물총괄_강관압입구조물공_석축쌓기_배수공(명품센터)" xfId="308" xr:uid="{00000000-0005-0000-0000-00001F010000}"/>
    <cellStyle name="_00-04-구조물총괄_강관압입구조물공_석축쌓기_배수공(명품센터)_내지농로(변경)" xfId="309" xr:uid="{00000000-0005-0000-0000-000020010000}"/>
    <cellStyle name="_00-04-구조물총괄_강관압입구조물공_석축쌓기_배수공(명품센터)_내지농로(변경)_돈지수량산출" xfId="310" xr:uid="{00000000-0005-0000-0000-000021010000}"/>
    <cellStyle name="_00-04-구조물총괄_강관압입구조물공_석축쌓기_배수공(명품센터)_능양수량산출" xfId="311" xr:uid="{00000000-0005-0000-0000-000022010000}"/>
    <cellStyle name="_00-04-구조물총괄_강관압입구조물공_석축쌓기_배수공(명품센터)_능양수량산출_돈지수량산출" xfId="312" xr:uid="{00000000-0005-0000-0000-000023010000}"/>
    <cellStyle name="_00-04-구조물총괄_강관압입구조물공_석축쌓기_배수공(명품센터)_돈지안길" xfId="313" xr:uid="{00000000-0005-0000-0000-000024010000}"/>
    <cellStyle name="_00-04-구조물총괄_강관압입구조물공_석축쌓기_배수공(명품센터)_돈지안길_배수로" xfId="314" xr:uid="{00000000-0005-0000-0000-000025010000}"/>
    <cellStyle name="_00-04-구조물총괄_강관압입구조물공_석축쌓기_배수공(명품센터)_돈지안길1000" xfId="315" xr:uid="{00000000-0005-0000-0000-000026010000}"/>
    <cellStyle name="_00-04-구조물총괄_강관압입구조물공_석축쌓기_배수공(명품센터)_돈지안길1000_배수로" xfId="316" xr:uid="{00000000-0005-0000-0000-000027010000}"/>
    <cellStyle name="_00-04-구조물총괄_강관압입구조물공_석축쌓기_배수공(명품센터)_배수로" xfId="317" xr:uid="{00000000-0005-0000-0000-000028010000}"/>
    <cellStyle name="_00-04-구조물총괄_강관압입구조물공_석축쌓기_배수공(명품센터)_배수로_배수로" xfId="318" xr:uid="{00000000-0005-0000-0000-000029010000}"/>
    <cellStyle name="_00-04-구조물총괄_강관압입구조물공_석축쌓기_배수로" xfId="319" xr:uid="{00000000-0005-0000-0000-00002A010000}"/>
    <cellStyle name="_00-04-구조물총괄_강관압입구조물공_석축쌓기_배수로_배수로" xfId="320" xr:uid="{00000000-0005-0000-0000-00002B010000}"/>
    <cellStyle name="_00-04-구조물총괄_강관압입구조물공_석축쌓기_수량(전안수해복구)" xfId="321" xr:uid="{00000000-0005-0000-0000-00002C010000}"/>
    <cellStyle name="_00-04-구조물총괄_강관압입구조물공_석축쌓기_수량(전안수해복구)_내지농로(변경)" xfId="322" xr:uid="{00000000-0005-0000-0000-00002D010000}"/>
    <cellStyle name="_00-04-구조물총괄_강관압입구조물공_석축쌓기_수량(전안수해복구)_내지농로(변경)_돈지수량산출" xfId="323" xr:uid="{00000000-0005-0000-0000-00002E010000}"/>
    <cellStyle name="_00-04-구조물총괄_강관압입구조물공_석축쌓기_수량(전안수해복구)_능양수량산출" xfId="324" xr:uid="{00000000-0005-0000-0000-00002F010000}"/>
    <cellStyle name="_00-04-구조물총괄_강관압입구조물공_석축쌓기_수량(전안수해복구)_능양수량산출_돈지수량산출" xfId="325" xr:uid="{00000000-0005-0000-0000-000030010000}"/>
    <cellStyle name="_00-04-구조물총괄_강관압입구조물공_석축쌓기_수량(전안수해복구)_돈지안길" xfId="326" xr:uid="{00000000-0005-0000-0000-000031010000}"/>
    <cellStyle name="_00-04-구조물총괄_강관압입구조물공_석축쌓기_수량(전안수해복구)_돈지안길_배수로" xfId="327" xr:uid="{00000000-0005-0000-0000-000032010000}"/>
    <cellStyle name="_00-04-구조물총괄_강관압입구조물공_석축쌓기_수량(전안수해복구)_돈지안길1000" xfId="328" xr:uid="{00000000-0005-0000-0000-000033010000}"/>
    <cellStyle name="_00-04-구조물총괄_강관압입구조물공_석축쌓기_수량(전안수해복구)_돈지안길1000_배수로" xfId="329" xr:uid="{00000000-0005-0000-0000-000034010000}"/>
    <cellStyle name="_00-04-구조물총괄_강관압입구조물공_석축쌓기_수량(전안수해복구)_배수로" xfId="330" xr:uid="{00000000-0005-0000-0000-000035010000}"/>
    <cellStyle name="_00-04-구조물총괄_강관압입구조물공_석축쌓기_수량(전안수해복구)_배수로_배수로" xfId="331" xr:uid="{00000000-0005-0000-0000-000036010000}"/>
    <cellStyle name="_00-04-구조물총괄_강관압입구조물공_석축쌓기_우수공(k2)" xfId="332" xr:uid="{00000000-0005-0000-0000-000037010000}"/>
    <cellStyle name="_00-04-구조물총괄_강관압입구조물공_석축쌓기_우수공(k2)_내지농로(변경)" xfId="333" xr:uid="{00000000-0005-0000-0000-000038010000}"/>
    <cellStyle name="_00-04-구조물총괄_강관압입구조물공_석축쌓기_우수공(k2)_내지농로(변경)_돈지수량산출" xfId="334" xr:uid="{00000000-0005-0000-0000-000039010000}"/>
    <cellStyle name="_00-04-구조물총괄_강관압입구조물공_석축쌓기_우수공(k2)_능양수량산출" xfId="335" xr:uid="{00000000-0005-0000-0000-00003A010000}"/>
    <cellStyle name="_00-04-구조물총괄_강관압입구조물공_석축쌓기_우수공(k2)_능양수량산출_돈지수량산출" xfId="336" xr:uid="{00000000-0005-0000-0000-00003B010000}"/>
    <cellStyle name="_00-04-구조물총괄_강관압입구조물공_석축쌓기_우수공(k2)_돈지안길" xfId="337" xr:uid="{00000000-0005-0000-0000-00003C010000}"/>
    <cellStyle name="_00-04-구조물총괄_강관압입구조물공_석축쌓기_우수공(k2)_돈지안길_배수로" xfId="338" xr:uid="{00000000-0005-0000-0000-00003D010000}"/>
    <cellStyle name="_00-04-구조물총괄_강관압입구조물공_석축쌓기_우수공(k2)_돈지안길1000" xfId="339" xr:uid="{00000000-0005-0000-0000-00003E010000}"/>
    <cellStyle name="_00-04-구조물총괄_강관압입구조물공_석축쌓기_우수공(k2)_돈지안길1000_배수로" xfId="340" xr:uid="{00000000-0005-0000-0000-00003F010000}"/>
    <cellStyle name="_00-04-구조물총괄_강관압입구조물공_석축쌓기_우수공(k2)_배수로" xfId="341" xr:uid="{00000000-0005-0000-0000-000040010000}"/>
    <cellStyle name="_00-04-구조물총괄_강관압입구조물공_석축쌓기_우수공(k2)_배수로_배수로" xfId="342" xr:uid="{00000000-0005-0000-0000-000041010000}"/>
    <cellStyle name="_00-04-구조물총괄_내지농로(변경)" xfId="343" xr:uid="{00000000-0005-0000-0000-000042010000}"/>
    <cellStyle name="_00-04-구조물총괄_내지농로(변경)_돈지수량산출" xfId="344" xr:uid="{00000000-0005-0000-0000-000043010000}"/>
    <cellStyle name="_00-04-구조물총괄_능양수량산출" xfId="345" xr:uid="{00000000-0005-0000-0000-000044010000}"/>
    <cellStyle name="_00-04-구조물총괄_능양수량산출_돈지수량산출" xfId="346" xr:uid="{00000000-0005-0000-0000-000045010000}"/>
    <cellStyle name="_00-04-구조물총괄_돈지안길" xfId="347" xr:uid="{00000000-0005-0000-0000-000046010000}"/>
    <cellStyle name="_00-04-구조물총괄_돈지안길_배수로" xfId="348" xr:uid="{00000000-0005-0000-0000-000047010000}"/>
    <cellStyle name="_00-04-구조물총괄_돈지안길1000" xfId="349" xr:uid="{00000000-0005-0000-0000-000048010000}"/>
    <cellStyle name="_00-04-구조물총괄_돈지안길1000_배수로" xfId="350" xr:uid="{00000000-0005-0000-0000-000049010000}"/>
    <cellStyle name="_00-04-구조물총괄_배수로" xfId="351" xr:uid="{00000000-0005-0000-0000-00004A010000}"/>
    <cellStyle name="_00-04-구조물총괄_배수로_배수로" xfId="352" xr:uid="{00000000-0005-0000-0000-00004B010000}"/>
    <cellStyle name="_00-04-구조물총괄_석축쌓기" xfId="353" xr:uid="{00000000-0005-0000-0000-00004C010000}"/>
    <cellStyle name="_00-04-구조물총괄_석축쌓기_내지농로(변경)" xfId="354" xr:uid="{00000000-0005-0000-0000-00004D010000}"/>
    <cellStyle name="_00-04-구조물총괄_석축쌓기_내지농로(변경)_돈지수량산출" xfId="355" xr:uid="{00000000-0005-0000-0000-00004E010000}"/>
    <cellStyle name="_00-04-구조물총괄_석축쌓기_능양수량산출" xfId="356" xr:uid="{00000000-0005-0000-0000-00004F010000}"/>
    <cellStyle name="_00-04-구조물총괄_석축쌓기_능양수량산출_돈지수량산출" xfId="357" xr:uid="{00000000-0005-0000-0000-000050010000}"/>
    <cellStyle name="_00-04-구조물총괄_석축쌓기_돈지안길" xfId="358" xr:uid="{00000000-0005-0000-0000-000051010000}"/>
    <cellStyle name="_00-04-구조물총괄_석축쌓기_돈지안길_배수로" xfId="359" xr:uid="{00000000-0005-0000-0000-000052010000}"/>
    <cellStyle name="_00-04-구조물총괄_석축쌓기_돈지안길1000" xfId="360" xr:uid="{00000000-0005-0000-0000-000053010000}"/>
    <cellStyle name="_00-04-구조물총괄_석축쌓기_돈지안길1000_배수로" xfId="361" xr:uid="{00000000-0005-0000-0000-000054010000}"/>
    <cellStyle name="_00-04-구조물총괄_석축쌓기_배수공(명품센터)" xfId="362" xr:uid="{00000000-0005-0000-0000-000055010000}"/>
    <cellStyle name="_00-04-구조물총괄_석축쌓기_배수공(명품센터)_내지농로(변경)" xfId="363" xr:uid="{00000000-0005-0000-0000-000056010000}"/>
    <cellStyle name="_00-04-구조물총괄_석축쌓기_배수공(명품센터)_내지농로(변경)_돈지수량산출" xfId="364" xr:uid="{00000000-0005-0000-0000-000057010000}"/>
    <cellStyle name="_00-04-구조물총괄_석축쌓기_배수공(명품센터)_능양수량산출" xfId="365" xr:uid="{00000000-0005-0000-0000-000058010000}"/>
    <cellStyle name="_00-04-구조물총괄_석축쌓기_배수공(명품센터)_능양수량산출_돈지수량산출" xfId="366" xr:uid="{00000000-0005-0000-0000-000059010000}"/>
    <cellStyle name="_00-04-구조물총괄_석축쌓기_배수공(명품센터)_돈지안길" xfId="367" xr:uid="{00000000-0005-0000-0000-00005A010000}"/>
    <cellStyle name="_00-04-구조물총괄_석축쌓기_배수공(명품센터)_돈지안길_배수로" xfId="368" xr:uid="{00000000-0005-0000-0000-00005B010000}"/>
    <cellStyle name="_00-04-구조물총괄_석축쌓기_배수공(명품센터)_돈지안길1000" xfId="369" xr:uid="{00000000-0005-0000-0000-00005C010000}"/>
    <cellStyle name="_00-04-구조물총괄_석축쌓기_배수공(명품센터)_돈지안길1000_배수로" xfId="370" xr:uid="{00000000-0005-0000-0000-00005D010000}"/>
    <cellStyle name="_00-04-구조물총괄_석축쌓기_배수공(명품센터)_배수로" xfId="371" xr:uid="{00000000-0005-0000-0000-00005E010000}"/>
    <cellStyle name="_00-04-구조물총괄_석축쌓기_배수공(명품센터)_배수로_배수로" xfId="372" xr:uid="{00000000-0005-0000-0000-00005F010000}"/>
    <cellStyle name="_00-04-구조물총괄_석축쌓기_배수로" xfId="373" xr:uid="{00000000-0005-0000-0000-000060010000}"/>
    <cellStyle name="_00-04-구조물총괄_석축쌓기_배수로_배수로" xfId="374" xr:uid="{00000000-0005-0000-0000-000061010000}"/>
    <cellStyle name="_00-04-구조물총괄_석축쌓기_수량(전안수해복구)" xfId="375" xr:uid="{00000000-0005-0000-0000-000062010000}"/>
    <cellStyle name="_00-04-구조물총괄_석축쌓기_수량(전안수해복구)_내지농로(변경)" xfId="376" xr:uid="{00000000-0005-0000-0000-000063010000}"/>
    <cellStyle name="_00-04-구조물총괄_석축쌓기_수량(전안수해복구)_내지농로(변경)_돈지수량산출" xfId="377" xr:uid="{00000000-0005-0000-0000-000064010000}"/>
    <cellStyle name="_00-04-구조물총괄_석축쌓기_수량(전안수해복구)_능양수량산출" xfId="378" xr:uid="{00000000-0005-0000-0000-000065010000}"/>
    <cellStyle name="_00-04-구조물총괄_석축쌓기_수량(전안수해복구)_능양수량산출_돈지수량산출" xfId="379" xr:uid="{00000000-0005-0000-0000-000066010000}"/>
    <cellStyle name="_00-04-구조물총괄_석축쌓기_수량(전안수해복구)_돈지안길" xfId="380" xr:uid="{00000000-0005-0000-0000-000067010000}"/>
    <cellStyle name="_00-04-구조물총괄_석축쌓기_수량(전안수해복구)_돈지안길_배수로" xfId="381" xr:uid="{00000000-0005-0000-0000-000068010000}"/>
    <cellStyle name="_00-04-구조물총괄_석축쌓기_수량(전안수해복구)_돈지안길1000" xfId="382" xr:uid="{00000000-0005-0000-0000-000069010000}"/>
    <cellStyle name="_00-04-구조물총괄_석축쌓기_수량(전안수해복구)_돈지안길1000_배수로" xfId="383" xr:uid="{00000000-0005-0000-0000-00006A010000}"/>
    <cellStyle name="_00-04-구조물총괄_석축쌓기_수량(전안수해복구)_배수로" xfId="384" xr:uid="{00000000-0005-0000-0000-00006B010000}"/>
    <cellStyle name="_00-04-구조물총괄_석축쌓기_수량(전안수해복구)_배수로_배수로" xfId="385" xr:uid="{00000000-0005-0000-0000-00006C010000}"/>
    <cellStyle name="_00-04-구조물총괄_석축쌓기_우수공(k2)" xfId="386" xr:uid="{00000000-0005-0000-0000-00006D010000}"/>
    <cellStyle name="_00-04-구조물총괄_석축쌓기_우수공(k2)_내지농로(변경)" xfId="387" xr:uid="{00000000-0005-0000-0000-00006E010000}"/>
    <cellStyle name="_00-04-구조물총괄_석축쌓기_우수공(k2)_내지농로(변경)_돈지수량산출" xfId="388" xr:uid="{00000000-0005-0000-0000-00006F010000}"/>
    <cellStyle name="_00-04-구조물총괄_석축쌓기_우수공(k2)_능양수량산출" xfId="389" xr:uid="{00000000-0005-0000-0000-000070010000}"/>
    <cellStyle name="_00-04-구조물총괄_석축쌓기_우수공(k2)_능양수량산출_돈지수량산출" xfId="390" xr:uid="{00000000-0005-0000-0000-000071010000}"/>
    <cellStyle name="_00-04-구조물총괄_석축쌓기_우수공(k2)_돈지안길" xfId="391" xr:uid="{00000000-0005-0000-0000-000072010000}"/>
    <cellStyle name="_00-04-구조물총괄_석축쌓기_우수공(k2)_돈지안길_배수로" xfId="392" xr:uid="{00000000-0005-0000-0000-000073010000}"/>
    <cellStyle name="_00-04-구조물총괄_석축쌓기_우수공(k2)_돈지안길1000" xfId="393" xr:uid="{00000000-0005-0000-0000-000074010000}"/>
    <cellStyle name="_00-04-구조물총괄_석축쌓기_우수공(k2)_돈지안길1000_배수로" xfId="394" xr:uid="{00000000-0005-0000-0000-000075010000}"/>
    <cellStyle name="_00-04-구조물총괄_석축쌓기_우수공(k2)_배수로" xfId="395" xr:uid="{00000000-0005-0000-0000-000076010000}"/>
    <cellStyle name="_00-04-구조물총괄_석축쌓기_우수공(k2)_배수로_배수로" xfId="396" xr:uid="{00000000-0005-0000-0000-000077010000}"/>
    <cellStyle name="_001_교통영향평가" xfId="397" xr:uid="{00000000-0005-0000-0000-000078010000}"/>
    <cellStyle name="_001_지형측량(항공)" xfId="398" xr:uid="{00000000-0005-0000-0000-000079010000}"/>
    <cellStyle name="_009_사전재해영향성검토" xfId="399" xr:uid="{00000000-0005-0000-0000-00007A010000}"/>
    <cellStyle name="_00관광지내역서(계획,설계)" xfId="400" xr:uid="{00000000-0005-0000-0000-00007B010000}"/>
    <cellStyle name="_00지구 일반산업단지 조성사업(50만평)" xfId="401" xr:uid="{00000000-0005-0000-0000-00007C010000}"/>
    <cellStyle name="_01 내역서(미원천 개수공사 실시설계)" xfId="402" xr:uid="{00000000-0005-0000-0000-00007D010000}"/>
    <cellStyle name="_01 실행(군장산단) Rev00" xfId="403" xr:uid="{00000000-0005-0000-0000-00007E010000}"/>
    <cellStyle name="_01 실행(군장산단) Rev00_01 실행(부산남컨가호안109-원안분) REV04" xfId="404" xr:uid="{00000000-0005-0000-0000-00007F010000}"/>
    <cellStyle name="_01 투찰(원안-최종)-050817작업" xfId="405" xr:uid="{00000000-0005-0000-0000-000080010000}"/>
    <cellStyle name="_01(1).산업단지개발계획" xfId="406" xr:uid="{00000000-0005-0000-0000-000081010000}"/>
    <cellStyle name="_01.05년도 근거리 도입(육상)1" xfId="407" xr:uid="{00000000-0005-0000-0000-000082010000}"/>
    <cellStyle name="_01.국민은행 비품류(목제_40번수정)" xfId="408" xr:uid="{00000000-0005-0000-0000-000083010000}"/>
    <cellStyle name="_01.산림항공관리본부-도시계획시설결정내역서(전체분)" xfId="409" xr:uid="{00000000-0005-0000-0000-000084010000}"/>
    <cellStyle name="_01.산업단지개발계획" xfId="410" xr:uid="{00000000-0005-0000-0000-000085010000}"/>
    <cellStyle name="_01.작업_04-진 독신자숙소 신축공사" xfId="411" xr:uid="{00000000-0005-0000-0000-000086010000}"/>
    <cellStyle name="_01.작업_04-진 전기 현대화 공사" xfId="412" xr:uid="{00000000-0005-0000-0000-000087010000}"/>
    <cellStyle name="_01.토         공" xfId="18381" xr:uid="{00000000-0005-0000-0000-000088010000}"/>
    <cellStyle name="_01.토         공_07.포장공" xfId="18382" xr:uid="{00000000-0005-0000-0000-000089010000}"/>
    <cellStyle name="_01_지형현황측량(0.823㎢)" xfId="413" xr:uid="{00000000-0005-0000-0000-00008A010000}"/>
    <cellStyle name="_01-1.우수관로및토공집계" xfId="414" xr:uid="{00000000-0005-0000-0000-00008B010000}"/>
    <cellStyle name="_015_LGPOWER" xfId="415" xr:uid="{00000000-0005-0000-0000-00008C010000}"/>
    <cellStyle name="_01토공" xfId="416" xr:uid="{00000000-0005-0000-0000-00008D010000}"/>
    <cellStyle name="_01토공_라멘교 토공" xfId="417" xr:uid="{00000000-0005-0000-0000-00008E010000}"/>
    <cellStyle name="_01토공_철거" xfId="418" xr:uid="{00000000-0005-0000-0000-00008F010000}"/>
    <cellStyle name="_01토공_철거_라멘교 토공" xfId="419" xr:uid="{00000000-0005-0000-0000-000090010000}"/>
    <cellStyle name="_02(1).지구단위계획" xfId="420" xr:uid="{00000000-0005-0000-0000-000091010000}"/>
    <cellStyle name="_02.관   로   공" xfId="18383" xr:uid="{00000000-0005-0000-0000-000092010000}"/>
    <cellStyle name="_02.관   로   공_07.포장공" xfId="18384" xr:uid="{00000000-0005-0000-0000-000093010000}"/>
    <cellStyle name="_02.지구단위계획" xfId="421" xr:uid="{00000000-0005-0000-0000-000094010000}"/>
    <cellStyle name="_02_토질조사(823천)" xfId="422" xr:uid="{00000000-0005-0000-0000-000095010000}"/>
    <cellStyle name="_02_토질조사(수정)" xfId="423" xr:uid="{00000000-0005-0000-0000-000096010000}"/>
    <cellStyle name="_02-02-맨홀토공" xfId="424" xr:uid="{00000000-0005-0000-0000-000097010000}"/>
    <cellStyle name="_02-02-맨홀토공_내지농로(변경)" xfId="425" xr:uid="{00000000-0005-0000-0000-000098010000}"/>
    <cellStyle name="_02-02-맨홀토공_내지농로(변경)_돈지수량산출" xfId="426" xr:uid="{00000000-0005-0000-0000-000099010000}"/>
    <cellStyle name="_02-02-맨홀토공_능양수량산출" xfId="427" xr:uid="{00000000-0005-0000-0000-00009A010000}"/>
    <cellStyle name="_02-02-맨홀토공_능양수량산출_돈지수량산출" xfId="428" xr:uid="{00000000-0005-0000-0000-00009B010000}"/>
    <cellStyle name="_02-02-맨홀토공_돈지안길" xfId="429" xr:uid="{00000000-0005-0000-0000-00009C010000}"/>
    <cellStyle name="_02-02-맨홀토공_돈지안길_배수로" xfId="430" xr:uid="{00000000-0005-0000-0000-00009D010000}"/>
    <cellStyle name="_02-02-맨홀토공_돈지안길1000" xfId="431" xr:uid="{00000000-0005-0000-0000-00009E010000}"/>
    <cellStyle name="_02-02-맨홀토공_돈지안길1000_배수로" xfId="432" xr:uid="{00000000-0005-0000-0000-00009F010000}"/>
    <cellStyle name="_02-02-맨홀토공_배수로" xfId="433" xr:uid="{00000000-0005-0000-0000-0000A0010000}"/>
    <cellStyle name="_02-02-맨홀토공_배수로_배수로" xfId="434" xr:uid="{00000000-0005-0000-0000-0000A1010000}"/>
    <cellStyle name="_02-02-맨홀토공_석축쌓기" xfId="435" xr:uid="{00000000-0005-0000-0000-0000A2010000}"/>
    <cellStyle name="_02-02-맨홀토공_석축쌓기_내지농로(변경)" xfId="436" xr:uid="{00000000-0005-0000-0000-0000A3010000}"/>
    <cellStyle name="_02-02-맨홀토공_석축쌓기_내지농로(변경)_돈지수량산출" xfId="437" xr:uid="{00000000-0005-0000-0000-0000A4010000}"/>
    <cellStyle name="_02-02-맨홀토공_석축쌓기_능양수량산출" xfId="438" xr:uid="{00000000-0005-0000-0000-0000A5010000}"/>
    <cellStyle name="_02-02-맨홀토공_석축쌓기_능양수량산출_돈지수량산출" xfId="439" xr:uid="{00000000-0005-0000-0000-0000A6010000}"/>
    <cellStyle name="_02-02-맨홀토공_석축쌓기_돈지안길" xfId="440" xr:uid="{00000000-0005-0000-0000-0000A7010000}"/>
    <cellStyle name="_02-02-맨홀토공_석축쌓기_돈지안길_배수로" xfId="441" xr:uid="{00000000-0005-0000-0000-0000A8010000}"/>
    <cellStyle name="_02-02-맨홀토공_석축쌓기_돈지안길1000" xfId="442" xr:uid="{00000000-0005-0000-0000-0000A9010000}"/>
    <cellStyle name="_02-02-맨홀토공_석축쌓기_돈지안길1000_배수로" xfId="443" xr:uid="{00000000-0005-0000-0000-0000AA010000}"/>
    <cellStyle name="_02-02-맨홀토공_석축쌓기_배수공(명품센터)" xfId="444" xr:uid="{00000000-0005-0000-0000-0000AB010000}"/>
    <cellStyle name="_02-02-맨홀토공_석축쌓기_배수공(명품센터)_내지농로(변경)" xfId="445" xr:uid="{00000000-0005-0000-0000-0000AC010000}"/>
    <cellStyle name="_02-02-맨홀토공_석축쌓기_배수공(명품센터)_내지농로(변경)_돈지수량산출" xfId="446" xr:uid="{00000000-0005-0000-0000-0000AD010000}"/>
    <cellStyle name="_02-02-맨홀토공_석축쌓기_배수공(명품센터)_능양수량산출" xfId="447" xr:uid="{00000000-0005-0000-0000-0000AE010000}"/>
    <cellStyle name="_02-02-맨홀토공_석축쌓기_배수공(명품센터)_능양수량산출_돈지수량산출" xfId="448" xr:uid="{00000000-0005-0000-0000-0000AF010000}"/>
    <cellStyle name="_02-02-맨홀토공_석축쌓기_배수공(명품센터)_돈지안길" xfId="449" xr:uid="{00000000-0005-0000-0000-0000B0010000}"/>
    <cellStyle name="_02-02-맨홀토공_석축쌓기_배수공(명품센터)_돈지안길_배수로" xfId="450" xr:uid="{00000000-0005-0000-0000-0000B1010000}"/>
    <cellStyle name="_02-02-맨홀토공_석축쌓기_배수공(명품센터)_돈지안길1000" xfId="451" xr:uid="{00000000-0005-0000-0000-0000B2010000}"/>
    <cellStyle name="_02-02-맨홀토공_석축쌓기_배수공(명품센터)_돈지안길1000_배수로" xfId="452" xr:uid="{00000000-0005-0000-0000-0000B3010000}"/>
    <cellStyle name="_02-02-맨홀토공_석축쌓기_배수공(명품센터)_배수로" xfId="453" xr:uid="{00000000-0005-0000-0000-0000B4010000}"/>
    <cellStyle name="_02-02-맨홀토공_석축쌓기_배수공(명품센터)_배수로_배수로" xfId="454" xr:uid="{00000000-0005-0000-0000-0000B5010000}"/>
    <cellStyle name="_02-02-맨홀토공_석축쌓기_배수로" xfId="455" xr:uid="{00000000-0005-0000-0000-0000B6010000}"/>
    <cellStyle name="_02-02-맨홀토공_석축쌓기_배수로_배수로" xfId="456" xr:uid="{00000000-0005-0000-0000-0000B7010000}"/>
    <cellStyle name="_02-02-맨홀토공_석축쌓기_수량(전안수해복구)" xfId="457" xr:uid="{00000000-0005-0000-0000-0000B8010000}"/>
    <cellStyle name="_02-02-맨홀토공_석축쌓기_수량(전안수해복구)_내지농로(변경)" xfId="458" xr:uid="{00000000-0005-0000-0000-0000B9010000}"/>
    <cellStyle name="_02-02-맨홀토공_석축쌓기_수량(전안수해복구)_내지농로(변경)_돈지수량산출" xfId="459" xr:uid="{00000000-0005-0000-0000-0000BA010000}"/>
    <cellStyle name="_02-02-맨홀토공_석축쌓기_수량(전안수해복구)_능양수량산출" xfId="460" xr:uid="{00000000-0005-0000-0000-0000BB010000}"/>
    <cellStyle name="_02-02-맨홀토공_석축쌓기_수량(전안수해복구)_능양수량산출_돈지수량산출" xfId="461" xr:uid="{00000000-0005-0000-0000-0000BC010000}"/>
    <cellStyle name="_02-02-맨홀토공_석축쌓기_수량(전안수해복구)_돈지안길" xfId="462" xr:uid="{00000000-0005-0000-0000-0000BD010000}"/>
    <cellStyle name="_02-02-맨홀토공_석축쌓기_수량(전안수해복구)_돈지안길_배수로" xfId="463" xr:uid="{00000000-0005-0000-0000-0000BE010000}"/>
    <cellStyle name="_02-02-맨홀토공_석축쌓기_수량(전안수해복구)_돈지안길1000" xfId="464" xr:uid="{00000000-0005-0000-0000-0000BF010000}"/>
    <cellStyle name="_02-02-맨홀토공_석축쌓기_수량(전안수해복구)_돈지안길1000_배수로" xfId="465" xr:uid="{00000000-0005-0000-0000-0000C0010000}"/>
    <cellStyle name="_02-02-맨홀토공_석축쌓기_수량(전안수해복구)_배수로" xfId="466" xr:uid="{00000000-0005-0000-0000-0000C1010000}"/>
    <cellStyle name="_02-02-맨홀토공_석축쌓기_수량(전안수해복구)_배수로_배수로" xfId="467" xr:uid="{00000000-0005-0000-0000-0000C2010000}"/>
    <cellStyle name="_02-02-맨홀토공_석축쌓기_우수공(k2)" xfId="468" xr:uid="{00000000-0005-0000-0000-0000C3010000}"/>
    <cellStyle name="_02-02-맨홀토공_석축쌓기_우수공(k2)_내지농로(변경)" xfId="469" xr:uid="{00000000-0005-0000-0000-0000C4010000}"/>
    <cellStyle name="_02-02-맨홀토공_석축쌓기_우수공(k2)_내지농로(변경)_돈지수량산출" xfId="470" xr:uid="{00000000-0005-0000-0000-0000C5010000}"/>
    <cellStyle name="_02-02-맨홀토공_석축쌓기_우수공(k2)_능양수량산출" xfId="471" xr:uid="{00000000-0005-0000-0000-0000C6010000}"/>
    <cellStyle name="_02-02-맨홀토공_석축쌓기_우수공(k2)_능양수량산출_돈지수량산출" xfId="472" xr:uid="{00000000-0005-0000-0000-0000C7010000}"/>
    <cellStyle name="_02-02-맨홀토공_석축쌓기_우수공(k2)_돈지안길" xfId="473" xr:uid="{00000000-0005-0000-0000-0000C8010000}"/>
    <cellStyle name="_02-02-맨홀토공_석축쌓기_우수공(k2)_돈지안길_배수로" xfId="474" xr:uid="{00000000-0005-0000-0000-0000C9010000}"/>
    <cellStyle name="_02-02-맨홀토공_석축쌓기_우수공(k2)_돈지안길1000" xfId="475" xr:uid="{00000000-0005-0000-0000-0000CA010000}"/>
    <cellStyle name="_02-02-맨홀토공_석축쌓기_우수공(k2)_돈지안길1000_배수로" xfId="476" xr:uid="{00000000-0005-0000-0000-0000CB010000}"/>
    <cellStyle name="_02-02-맨홀토공_석축쌓기_우수공(k2)_배수로" xfId="477" xr:uid="{00000000-0005-0000-0000-0000CC010000}"/>
    <cellStyle name="_02-02-맨홀토공_석축쌓기_우수공(k2)_배수로_배수로" xfId="478" xr:uid="{00000000-0005-0000-0000-0000CD010000}"/>
    <cellStyle name="_021126_목포시청(총괄)" xfId="479" xr:uid="{00000000-0005-0000-0000-0000CE010000}"/>
    <cellStyle name="_02-15작업(건총)" xfId="480" xr:uid="{00000000-0005-0000-0000-0000CF010000}"/>
    <cellStyle name="_02년1차(수정)" xfId="481" xr:uid="{00000000-0005-0000-0000-0000D0010000}"/>
    <cellStyle name="_02용역내역서060306" xfId="482" xr:uid="{00000000-0005-0000-0000-0000D1010000}"/>
    <cellStyle name="_02인천광역시내역서060519" xfId="483" xr:uid="{00000000-0005-0000-0000-0000D2010000}"/>
    <cellStyle name="_02-충남도청이전내역서" xfId="484" xr:uid="{00000000-0005-0000-0000-0000D3010000}"/>
    <cellStyle name="_03 항공측량(L=36.0)" xfId="485" xr:uid="{00000000-0005-0000-0000-0000D4010000}"/>
    <cellStyle name="_03.배수공" xfId="486" xr:uid="{00000000-0005-0000-0000-0000D5010000}"/>
    <cellStyle name="_03.터널제트팬(설치)" xfId="487" xr:uid="{00000000-0005-0000-0000-0000D6010000}"/>
    <cellStyle name="_03_기본및실시설계(수정)" xfId="488" xr:uid="{00000000-0005-0000-0000-0000D7010000}"/>
    <cellStyle name="_03기본및실시설계" xfId="489" xr:uid="{00000000-0005-0000-0000-0000D8010000}"/>
    <cellStyle name="_04.구조물공" xfId="18385" xr:uid="{00000000-0005-0000-0000-0000D9010000}"/>
    <cellStyle name="_04_사전환경영향성검토" xfId="490" xr:uid="{00000000-0005-0000-0000-0000DA010000}"/>
    <cellStyle name="_04_손배료(수정)" xfId="491" xr:uid="{00000000-0005-0000-0000-0000DB010000}"/>
    <cellStyle name="_05 관정보호공" xfId="18386" xr:uid="{00000000-0005-0000-0000-0000DC010000}"/>
    <cellStyle name="_05.교통성검토내역서" xfId="492" xr:uid="{00000000-0005-0000-0000-0000DD010000}"/>
    <cellStyle name="_05.호안공" xfId="493" xr:uid="{00000000-0005-0000-0000-0000DE010000}"/>
    <cellStyle name="_050309 대한상공회의소 운영 1차 수정" xfId="494" xr:uid="{00000000-0005-0000-0000-0000DF010000}"/>
    <cellStyle name="_051216-Ucity 포털사이트-개발예산_이은실" xfId="495" xr:uid="{00000000-0005-0000-0000-0000E0010000}"/>
    <cellStyle name="_06.기몬및실시설계1" xfId="496" xr:uid="{00000000-0005-0000-0000-0000E1010000}"/>
    <cellStyle name="_06.기본및실시설계" xfId="497" xr:uid="{00000000-0005-0000-0000-0000E2010000}"/>
    <cellStyle name="_060125" xfId="498" xr:uid="{00000000-0005-0000-0000-0000E3010000}"/>
    <cellStyle name="_060201-태안설계내역서(1차분)" xfId="499" xr:uid="{00000000-0005-0000-0000-0000E4010000}"/>
    <cellStyle name="_060208_3-5지형현황측량내역(변경없음)" xfId="500" xr:uid="{00000000-0005-0000-0000-0000E5010000}"/>
    <cellStyle name="_060517대신체육공원실시설계용역_낙찰가조정" xfId="501" xr:uid="{00000000-0005-0000-0000-0000E6010000}"/>
    <cellStyle name="_0621_용역비설계내역서(수변공원_경기도반영)" xfId="502" xr:uid="{00000000-0005-0000-0000-0000E7010000}"/>
    <cellStyle name="_06-예산내역서(실시계획)-발주용" xfId="503" xr:uid="{00000000-0005-0000-0000-0000E8010000}"/>
    <cellStyle name="_06-예산내역서(실시계획)-보고용" xfId="504" xr:uid="{00000000-0005-0000-0000-0000E9010000}"/>
    <cellStyle name="_070131-용인시민체육공원(삼안조경)" xfId="505" xr:uid="{00000000-0005-0000-0000-0000EA010000}"/>
    <cellStyle name="_0702_6_중앙배수로 원설계 공사비(조경,호안,관로)최종v1" xfId="506" xr:uid="{00000000-0005-0000-0000-0000EB010000}"/>
    <cellStyle name="_070903-공사비" xfId="507" xr:uid="{00000000-0005-0000-0000-0000EC010000}"/>
    <cellStyle name="_070918-공사비(조경,전기,U-city등)" xfId="508" xr:uid="{00000000-0005-0000-0000-0000ED010000}"/>
    <cellStyle name="_08" xfId="509" xr:uid="{00000000-0005-0000-0000-0000EE010000}"/>
    <cellStyle name="_080000-00시 조성계획 및 실시설계 용역(기준)" xfId="510" xr:uid="{00000000-0005-0000-0000-0000EF010000}"/>
    <cellStyle name="_080108-서산시 운석근린공원 조성계획 및 실시설계 용역" xfId="511" xr:uid="{00000000-0005-0000-0000-0000F0010000}"/>
    <cellStyle name="_080108-서산시 운석근린공원 환경교통재해영향영가용역" xfId="512" xr:uid="{00000000-0005-0000-0000-0000F1010000}"/>
    <cellStyle name="_080111-웰빙공원 환경재해교통영향평가용역비 산출-수정" xfId="513" xr:uid="{00000000-0005-0000-0000-0000F2010000}"/>
    <cellStyle name="_080220-서산시 온석근린공원 조성계획 및 실시설계 용역" xfId="514" xr:uid="{00000000-0005-0000-0000-0000F3010000}"/>
    <cellStyle name="_080312-서산시 온석근린공원 조성계획 및 실시설계 용역" xfId="515" xr:uid="{00000000-0005-0000-0000-0000F4010000}"/>
    <cellStyle name="_080625-남산도시자연공원내역서" xfId="516" xr:uid="{00000000-0005-0000-0000-0000F5010000}"/>
    <cellStyle name="_080721-충주호 관광지 지정(변경) 및 조성계획수립용역 설계예산서" xfId="517" xr:uid="{00000000-0005-0000-0000-0000F6010000}"/>
    <cellStyle name="_081203-연수기업도시조성을 위한 관광지 지정 및 조성계획수립용역" xfId="518" xr:uid="{00000000-0005-0000-0000-0000F7010000}"/>
    <cellStyle name="_09월소장단회의자료1" xfId="519" xr:uid="{00000000-0005-0000-0000-0000F8010000}"/>
    <cellStyle name="_09월소장단회의자료1_B-1,B-1-1노선변경실정보고" xfId="520" xr:uid="{00000000-0005-0000-0000-0000F9010000}"/>
    <cellStyle name="_09월소장단회의자료1_토공계획" xfId="521" xr:uid="{00000000-0005-0000-0000-0000FA010000}"/>
    <cellStyle name="_09월소장단회의자료1_토공계획_B-1,B-1-1노선변경실정보고" xfId="522" xr:uid="{00000000-0005-0000-0000-0000FB010000}"/>
    <cellStyle name="_09월소장단회의자료1_토공계획_구조물공사시공계획서" xfId="523" xr:uid="{00000000-0005-0000-0000-0000FC010000}"/>
    <cellStyle name="_09월소장단회의자료1_토공계획_구조물공사시공계획서_B-1,B-1-1노선변경실정보고" xfId="524" xr:uid="{00000000-0005-0000-0000-0000FD010000}"/>
    <cellStyle name="_09월소장단회의자료1_토공계획_토공사시공계획서" xfId="525" xr:uid="{00000000-0005-0000-0000-0000FE010000}"/>
    <cellStyle name="_09월소장단회의자료1_토공계획_토공사시공계획서(포)" xfId="526" xr:uid="{00000000-0005-0000-0000-0000FF010000}"/>
    <cellStyle name="_09월소장단회의자료1_토공계획_토공사시공계획서(포)_B-1,B-1-1노선변경실정보고" xfId="527" xr:uid="{00000000-0005-0000-0000-000000020000}"/>
    <cellStyle name="_09월소장단회의자료1_토공계획_토공사시공계획서_B-1,B-1-1노선변경실정보고" xfId="528" xr:uid="{00000000-0005-0000-0000-000001020000}"/>
    <cellStyle name="_09월소장단회의자료1_토공시공계획서(효)" xfId="529" xr:uid="{00000000-0005-0000-0000-000002020000}"/>
    <cellStyle name="_09월소장단회의자료1_토공시공계획서(효)_B-1,B-1-1노선변경실정보고" xfId="530" xr:uid="{00000000-0005-0000-0000-000003020000}"/>
    <cellStyle name="_09월소장단회의자료1_토공시공계획서(효)_구조물공사시공계획서" xfId="531" xr:uid="{00000000-0005-0000-0000-000004020000}"/>
    <cellStyle name="_09월소장단회의자료1_토공시공계획서(효)_구조물공사시공계획서_B-1,B-1-1노선변경실정보고" xfId="532" xr:uid="{00000000-0005-0000-0000-000005020000}"/>
    <cellStyle name="_09월소장단회의자료1_토공시공계획서(효)_토공사시공계획서" xfId="533" xr:uid="{00000000-0005-0000-0000-000006020000}"/>
    <cellStyle name="_09월소장단회의자료1_토공시공계획서(효)_토공사시공계획서(포)" xfId="534" xr:uid="{00000000-0005-0000-0000-000007020000}"/>
    <cellStyle name="_09월소장단회의자료1_토공시공계획서(효)_토공사시공계획서(포)_B-1,B-1-1노선변경실정보고" xfId="535" xr:uid="{00000000-0005-0000-0000-000008020000}"/>
    <cellStyle name="_09월소장단회의자료1_토공시공계획서(효)_토공사시공계획서_B-1,B-1-1노선변경실정보고" xfId="536" xr:uid="{00000000-0005-0000-0000-000009020000}"/>
    <cellStyle name="_0재릉내역서(원내역서)" xfId="537" xr:uid="{00000000-0005-0000-0000-00000A020000}"/>
    <cellStyle name="_1(1).자재집계표" xfId="538" xr:uid="{00000000-0005-0000-0000-00000B020000}"/>
    <cellStyle name="_1) 교대토공수량" xfId="539" xr:uid="{00000000-0005-0000-0000-00000C020000}"/>
    <cellStyle name="_1) 교대토공수량_1) 교대토공수량" xfId="540" xr:uid="{00000000-0005-0000-0000-00000D020000}"/>
    <cellStyle name="_1) 교대토공수량_1) 교대토공수량_1.여주JCT6교" xfId="541" xr:uid="{00000000-0005-0000-0000-00000E020000}"/>
    <cellStyle name="_1) 교대토공수량_1) 교대토공수량_2.여주jc7교" xfId="542" xr:uid="{00000000-0005-0000-0000-00000F020000}"/>
    <cellStyle name="_1) 교대토공수량_1) 대토공수량" xfId="543" xr:uid="{00000000-0005-0000-0000-000010020000}"/>
    <cellStyle name="_1) 교대토공수량_1) 대토공수량_1.여주JCT6교" xfId="544" xr:uid="{00000000-0005-0000-0000-000011020000}"/>
    <cellStyle name="_1) 교대토공수량_1) 대토공수량_2.여주jc7교" xfId="545" xr:uid="{00000000-0005-0000-0000-000012020000}"/>
    <cellStyle name="_1) 교대토공수량_1.여주JCT6교" xfId="546" xr:uid="{00000000-0005-0000-0000-000013020000}"/>
    <cellStyle name="_1) 교대토공수량_2.여주jc7교" xfId="547" xr:uid="{00000000-0005-0000-0000-000014020000}"/>
    <cellStyle name="_1.3km²)산출내역서_01_22(LiDAR포함)" xfId="548" xr:uid="{00000000-0005-0000-0000-000015020000}"/>
    <cellStyle name="_1.기성내역서" xfId="549" xr:uid="{00000000-0005-0000-0000-000016020000}"/>
    <cellStyle name="_1.실시설계비" xfId="550" xr:uid="{00000000-0005-0000-0000-000017020000}"/>
    <cellStyle name="_1.여주JCT6교" xfId="551" xr:uid="{00000000-0005-0000-0000-000018020000}"/>
    <cellStyle name="_1.위성(국내)" xfId="552" xr:uid="{00000000-0005-0000-0000-000019020000}"/>
    <cellStyle name="_1.일반용전기설비 점검단가 산출 보고서 -1권" xfId="553" xr:uid="{00000000-0005-0000-0000-00001A020000}"/>
    <cellStyle name="_1.토공" xfId="554" xr:uid="{00000000-0005-0000-0000-00001B020000}"/>
    <cellStyle name="_1_기본계획0510-수정" xfId="555" xr:uid="{00000000-0005-0000-0000-00001C020000}"/>
    <cellStyle name="_1_토지및권리조사" xfId="556" xr:uid="{00000000-0005-0000-0000-00001D020000}"/>
    <cellStyle name="_1+2.무인발매기(제조+구매)-2" xfId="557" xr:uid="{00000000-0005-0000-0000-00001E020000}"/>
    <cellStyle name="_10.역T형옹벽(H=5.0),개거(0.5X0.5)" xfId="558" xr:uid="{00000000-0005-0000-0000-00001F020000}"/>
    <cellStyle name="_1000억(공사비)기본및실시설계-1" xfId="559" xr:uid="{00000000-0005-0000-0000-000020020000}"/>
    <cellStyle name="_101-수성중(전기-고압)-11" xfId="560" xr:uid="{00000000-0005-0000-0000-000021020000}"/>
    <cellStyle name="_11. 석축" xfId="561" xr:uid="{00000000-0005-0000-0000-000022020000}"/>
    <cellStyle name="_11. 석축_2(변경)-토공" xfId="562" xr:uid="{00000000-0005-0000-0000-000023020000}"/>
    <cellStyle name="_11.통합보안관리서버" xfId="563" xr:uid="{00000000-0005-0000-0000-000024020000}"/>
    <cellStyle name="_1-1-1(1).인허가용역비세부(06,12재조정-진짜최종)" xfId="564" xr:uid="{00000000-0005-0000-0000-000025020000}"/>
    <cellStyle name="_13(석축)" xfId="565" xr:uid="{00000000-0005-0000-0000-000026020000}"/>
    <cellStyle name="_13(석축)_2(변경)-토공" xfId="566" xr:uid="{00000000-0005-0000-0000-000027020000}"/>
    <cellStyle name="_18-건축설계(별도)" xfId="567" xr:uid="{00000000-0005-0000-0000-000028020000}"/>
    <cellStyle name="_19.수중보(옹벽포함)" xfId="568" xr:uid="{00000000-0005-0000-0000-000029020000}"/>
    <cellStyle name="_19.수중보(옹벽포함)_2(변경)-토공" xfId="569" xr:uid="{00000000-0005-0000-0000-00002A020000}"/>
    <cellStyle name="_1공구유지관리(경춘국도1)" xfId="570" xr:uid="{00000000-0005-0000-0000-00002B020000}"/>
    <cellStyle name="_1난지~1" xfId="571" xr:uid="{00000000-0005-0000-0000-00002C020000}"/>
    <cellStyle name="_1단지내부포장수량" xfId="572" xr:uid="{00000000-0005-0000-0000-00002D020000}"/>
    <cellStyle name="_1안(Turnkey)_030127" xfId="573" xr:uid="{00000000-0005-0000-0000-00002E020000}"/>
    <cellStyle name="_1전기(북제주가족호텔)" xfId="574" xr:uid="{00000000-0005-0000-0000-00002F020000}"/>
    <cellStyle name="_1차도로(통영1105)" xfId="575" xr:uid="{00000000-0005-0000-0000-000030020000}"/>
    <cellStyle name="_1-토공" xfId="576" xr:uid="{00000000-0005-0000-0000-000031020000}"/>
    <cellStyle name="_2(1).토공" xfId="577" xr:uid="{00000000-0005-0000-0000-000032020000}"/>
    <cellStyle name="_2) 교대일반수량2" xfId="578" xr:uid="{00000000-0005-0000-0000-000033020000}"/>
    <cellStyle name="_2) 교대일반수량2_1) 교대토공수량" xfId="579" xr:uid="{00000000-0005-0000-0000-000034020000}"/>
    <cellStyle name="_2) 교대일반수량2_1) 교대토공수량_1.여주JCT6교" xfId="580" xr:uid="{00000000-0005-0000-0000-000035020000}"/>
    <cellStyle name="_2) 교대일반수량2_1) 교대토공수량_2.여주jc7교" xfId="581" xr:uid="{00000000-0005-0000-0000-000036020000}"/>
    <cellStyle name="_2) 교대일반수량2_1) 대토공수량" xfId="582" xr:uid="{00000000-0005-0000-0000-000037020000}"/>
    <cellStyle name="_2) 교대일반수량2_1) 대토공수량_1.여주JCT6교" xfId="583" xr:uid="{00000000-0005-0000-0000-000038020000}"/>
    <cellStyle name="_2) 교대일반수량2_1) 대토공수량_2.여주jc7교" xfId="584" xr:uid="{00000000-0005-0000-0000-000039020000}"/>
    <cellStyle name="_2) 교대일반수량2_1.여주JCT6교" xfId="585" xr:uid="{00000000-0005-0000-0000-00003A020000}"/>
    <cellStyle name="_2) 교대일반수량2_2.여주jc7교" xfId="586" xr:uid="{00000000-0005-0000-0000-00003B020000}"/>
    <cellStyle name="_2) 교대토공수량" xfId="587" xr:uid="{00000000-0005-0000-0000-00003C020000}"/>
    <cellStyle name="_2) 교대토공수량_1) 교대토공수량" xfId="588" xr:uid="{00000000-0005-0000-0000-00003D020000}"/>
    <cellStyle name="_2) 교대토공수량_1) 교대토공수량_1.여주JCT6교" xfId="589" xr:uid="{00000000-0005-0000-0000-00003E020000}"/>
    <cellStyle name="_2) 교대토공수량_1) 교대토공수량_2.여주jc7교" xfId="590" xr:uid="{00000000-0005-0000-0000-00003F020000}"/>
    <cellStyle name="_2) 교대토공수량_1) 대토공수량" xfId="591" xr:uid="{00000000-0005-0000-0000-000040020000}"/>
    <cellStyle name="_2) 교대토공수량_1) 대토공수량_1.여주JCT6교" xfId="592" xr:uid="{00000000-0005-0000-0000-000041020000}"/>
    <cellStyle name="_2) 교대토공수량_1) 대토공수량_2.여주jc7교" xfId="593" xr:uid="{00000000-0005-0000-0000-000042020000}"/>
    <cellStyle name="_2) 교대토공수량_1.여주JCT6교" xfId="594" xr:uid="{00000000-0005-0000-0000-000043020000}"/>
    <cellStyle name="_2) 교대토공수량_2.여주jc7교" xfId="595" xr:uid="{00000000-0005-0000-0000-000044020000}"/>
    <cellStyle name="_2.24받은기성(울산교육청사)(26.91%)" xfId="596" xr:uid="{00000000-0005-0000-0000-000045020000}"/>
    <cellStyle name="_2.성남 지형도면고시(계획면적조정)" xfId="597" xr:uid="{00000000-0005-0000-0000-000046020000}"/>
    <cellStyle name="_2.여주jc7교" xfId="598" xr:uid="{00000000-0005-0000-0000-000047020000}"/>
    <cellStyle name="_2.측량비" xfId="599" xr:uid="{00000000-0005-0000-0000-000048020000}"/>
    <cellStyle name="_2_BP및PM" xfId="600" xr:uid="{00000000-0005-0000-0000-000049020000}"/>
    <cellStyle name="_2_BusinessPlan수립" xfId="601" xr:uid="{00000000-0005-0000-0000-00004A020000}"/>
    <cellStyle name="_2001 노무비계산" xfId="602" xr:uid="{00000000-0005-0000-0000-00004B020000}"/>
    <cellStyle name="_2001년1월소장단회의REV2" xfId="603" xr:uid="{00000000-0005-0000-0000-00004C020000}"/>
    <cellStyle name="_2001년1월소장단회의REV2_B-1,B-1-1노선변경실정보고" xfId="604" xr:uid="{00000000-0005-0000-0000-00004D020000}"/>
    <cellStyle name="_2001년1월소장단회의REV2_토공계획" xfId="605" xr:uid="{00000000-0005-0000-0000-00004E020000}"/>
    <cellStyle name="_2001년1월소장단회의REV2_토공계획_B-1,B-1-1노선변경실정보고" xfId="606" xr:uid="{00000000-0005-0000-0000-00004F020000}"/>
    <cellStyle name="_2001년1월소장단회의REV2_토공계획_구조물공사시공계획서" xfId="607" xr:uid="{00000000-0005-0000-0000-000050020000}"/>
    <cellStyle name="_2001년1월소장단회의REV2_토공계획_구조물공사시공계획서_B-1,B-1-1노선변경실정보고" xfId="608" xr:uid="{00000000-0005-0000-0000-000051020000}"/>
    <cellStyle name="_2001년1월소장단회의REV2_토공계획_토공사시공계획서" xfId="609" xr:uid="{00000000-0005-0000-0000-000052020000}"/>
    <cellStyle name="_2001년1월소장단회의REV2_토공계획_토공사시공계획서(포)" xfId="610" xr:uid="{00000000-0005-0000-0000-000053020000}"/>
    <cellStyle name="_2001년1월소장단회의REV2_토공계획_토공사시공계획서(포)_B-1,B-1-1노선변경실정보고" xfId="611" xr:uid="{00000000-0005-0000-0000-000054020000}"/>
    <cellStyle name="_2001년1월소장단회의REV2_토공계획_토공사시공계획서_B-1,B-1-1노선변경실정보고" xfId="612" xr:uid="{00000000-0005-0000-0000-000055020000}"/>
    <cellStyle name="_2001년1월소장단회의REV2_토공시공계획서(효)" xfId="613" xr:uid="{00000000-0005-0000-0000-000056020000}"/>
    <cellStyle name="_2001년1월소장단회의REV2_토공시공계획서(효)_B-1,B-1-1노선변경실정보고" xfId="614" xr:uid="{00000000-0005-0000-0000-000057020000}"/>
    <cellStyle name="_2001년1월소장단회의REV2_토공시공계획서(효)_구조물공사시공계획서" xfId="615" xr:uid="{00000000-0005-0000-0000-000058020000}"/>
    <cellStyle name="_2001년1월소장단회의REV2_토공시공계획서(효)_구조물공사시공계획서_B-1,B-1-1노선변경실정보고" xfId="616" xr:uid="{00000000-0005-0000-0000-000059020000}"/>
    <cellStyle name="_2001년1월소장단회의REV2_토공시공계획서(효)_토공사시공계획서" xfId="617" xr:uid="{00000000-0005-0000-0000-00005A020000}"/>
    <cellStyle name="_2001년1월소장단회의REV2_토공시공계획서(효)_토공사시공계획서(포)" xfId="618" xr:uid="{00000000-0005-0000-0000-00005B020000}"/>
    <cellStyle name="_2001년1월소장단회의REV2_토공시공계획서(효)_토공사시공계획서(포)_B-1,B-1-1노선변경실정보고" xfId="619" xr:uid="{00000000-0005-0000-0000-00005C020000}"/>
    <cellStyle name="_2001년1월소장단회의REV2_토공시공계획서(효)_토공사시공계획서_B-1,B-1-1노선변경실정보고" xfId="620" xr:uid="{00000000-0005-0000-0000-00005D020000}"/>
    <cellStyle name="_2001년1월소장회의" xfId="621" xr:uid="{00000000-0005-0000-0000-00005E020000}"/>
    <cellStyle name="_2001년1월소장회의_B-1,B-1-1노선변경실정보고" xfId="622" xr:uid="{00000000-0005-0000-0000-00005F020000}"/>
    <cellStyle name="_2001년1월소장회의_토공계획" xfId="623" xr:uid="{00000000-0005-0000-0000-000060020000}"/>
    <cellStyle name="_2001년1월소장회의_토공계획_B-1,B-1-1노선변경실정보고" xfId="624" xr:uid="{00000000-0005-0000-0000-000061020000}"/>
    <cellStyle name="_2001년1월소장회의_토공계획_구조물공사시공계획서" xfId="625" xr:uid="{00000000-0005-0000-0000-000062020000}"/>
    <cellStyle name="_2001년1월소장회의_토공계획_구조물공사시공계획서_B-1,B-1-1노선변경실정보고" xfId="626" xr:uid="{00000000-0005-0000-0000-000063020000}"/>
    <cellStyle name="_2001년1월소장회의_토공계획_토공사시공계획서" xfId="627" xr:uid="{00000000-0005-0000-0000-000064020000}"/>
    <cellStyle name="_2001년1월소장회의_토공계획_토공사시공계획서(포)" xfId="628" xr:uid="{00000000-0005-0000-0000-000065020000}"/>
    <cellStyle name="_2001년1월소장회의_토공계획_토공사시공계획서(포)_B-1,B-1-1노선변경실정보고" xfId="629" xr:uid="{00000000-0005-0000-0000-000066020000}"/>
    <cellStyle name="_2001년1월소장회의_토공계획_토공사시공계획서_B-1,B-1-1노선변경실정보고" xfId="630" xr:uid="{00000000-0005-0000-0000-000067020000}"/>
    <cellStyle name="_2001년1월소장회의_토공시공계획서(효)" xfId="631" xr:uid="{00000000-0005-0000-0000-000068020000}"/>
    <cellStyle name="_2001년1월소장회의_토공시공계획서(효)_B-1,B-1-1노선변경실정보고" xfId="632" xr:uid="{00000000-0005-0000-0000-000069020000}"/>
    <cellStyle name="_2001년1월소장회의_토공시공계획서(효)_구조물공사시공계획서" xfId="633" xr:uid="{00000000-0005-0000-0000-00006A020000}"/>
    <cellStyle name="_2001년1월소장회의_토공시공계획서(효)_구조물공사시공계획서_B-1,B-1-1노선변경실정보고" xfId="634" xr:uid="{00000000-0005-0000-0000-00006B020000}"/>
    <cellStyle name="_2001년1월소장회의_토공시공계획서(효)_토공사시공계획서" xfId="635" xr:uid="{00000000-0005-0000-0000-00006C020000}"/>
    <cellStyle name="_2001년1월소장회의_토공시공계획서(효)_토공사시공계획서(포)" xfId="636" xr:uid="{00000000-0005-0000-0000-00006D020000}"/>
    <cellStyle name="_2001년1월소장회의_토공시공계획서(효)_토공사시공계획서(포)_B-1,B-1-1노선변경실정보고" xfId="637" xr:uid="{00000000-0005-0000-0000-00006E020000}"/>
    <cellStyle name="_2001년1월소장회의_토공시공계획서(효)_토공사시공계획서_B-1,B-1-1노선변경실정보고" xfId="638" xr:uid="{00000000-0005-0000-0000-00006F020000}"/>
    <cellStyle name="_2003년설계품v2.1" xfId="639" xr:uid="{00000000-0005-0000-0000-000070020000}"/>
    <cellStyle name="_2004(하반기)단가서" xfId="640" xr:uid="{00000000-0005-0000-0000-000071020000}"/>
    <cellStyle name="_2004(하반기)단가서_간이배수펌프장설치에 따른 타당성용역내역" xfId="641" xr:uid="{00000000-0005-0000-0000-000072020000}"/>
    <cellStyle name="_2004_가격산출 근거서" xfId="642" xr:uid="{00000000-0005-0000-0000-000073020000}"/>
    <cellStyle name="_2004_가격산출 근거서_수정" xfId="643" xr:uid="{00000000-0005-0000-0000-000074020000}"/>
    <cellStyle name="_2004년 도로와 지하시설물 공동구축 제1회 설계변경내역서(기환형작업)" xfId="644" xr:uid="{00000000-0005-0000-0000-000075020000}"/>
    <cellStyle name="_2004년 설계내역서-추경" xfId="645" xr:uid="{00000000-0005-0000-0000-000076020000}"/>
    <cellStyle name="_2004년 추경예산 도로와 지하시설물 공동구축 설계내역서" xfId="646" xr:uid="{00000000-0005-0000-0000-000077020000}"/>
    <cellStyle name="_2004년도상수,하수,도로내역(기본폼)" xfId="647" xr:uid="{00000000-0005-0000-0000-000078020000}"/>
    <cellStyle name="_2004년도상수,하수,도로내역(물량조정완료218)" xfId="648" xr:uid="{00000000-0005-0000-0000-000079020000}"/>
    <cellStyle name="_2004년도상수,하수,도로내역(물량조정중)" xfId="649" xr:uid="{00000000-0005-0000-0000-00007A020000}"/>
    <cellStyle name="_2004년도상수,하수,도로설계변경내역(예정3)" xfId="650" xr:uid="{00000000-0005-0000-0000-00007B020000}"/>
    <cellStyle name="_2004임율" xfId="651" xr:uid="{00000000-0005-0000-0000-00007C020000}"/>
    <cellStyle name="_2004차선도색(도시)" xfId="18387" xr:uid="{00000000-0005-0000-0000-00007D020000}"/>
    <cellStyle name="_2004차선도색(도시)_2004차선도색(도시)" xfId="18388" xr:uid="{00000000-0005-0000-0000-00007E020000}"/>
    <cellStyle name="_20050510(지노시스템_서울시청 도로 굴착,복구)" xfId="652" xr:uid="{00000000-0005-0000-0000-00007F020000}"/>
    <cellStyle name="_2005년 가로등 시설물 복구공사(송파)" xfId="653" xr:uid="{00000000-0005-0000-0000-000080020000}"/>
    <cellStyle name="_2005년 가로등(연간단가)원본" xfId="654" xr:uid="{00000000-0005-0000-0000-000081020000}"/>
    <cellStyle name="_2005년 가로등공사(공통대가)" xfId="655" xr:uid="{00000000-0005-0000-0000-000082020000}"/>
    <cellStyle name="_2005년 사업 시스템 부문 설계내역서_2.0" xfId="656" xr:uid="{00000000-0005-0000-0000-000083020000}"/>
    <cellStyle name="_20060203-ktis-Security견적v2(김재호과장님)v3" xfId="657" xr:uid="{00000000-0005-0000-0000-000084020000}"/>
    <cellStyle name="_2006년 홍보사례집-인쇄(최종)" xfId="658" xr:uid="{00000000-0005-0000-0000-000085020000}"/>
    <cellStyle name="_2006수위계설치계약내역서(5월17일)" xfId="659" xr:uid="{00000000-0005-0000-0000-000086020000}"/>
    <cellStyle name="_2006수해복구수위계설치설계예산서" xfId="660" xr:uid="{00000000-0005-0000-0000-000087020000}"/>
    <cellStyle name="_2006임율" xfId="661" xr:uid="{00000000-0005-0000-0000-000088020000}"/>
    <cellStyle name="_2006홍천군관리계획설계예산서060223" xfId="662" xr:uid="{00000000-0005-0000-0000-000089020000}"/>
    <cellStyle name="_20070116길천산단진입도로실시설계(최종0122)" xfId="663" xr:uid="{00000000-0005-0000-0000-00008A020000}"/>
    <cellStyle name="_2007년 항공사진측량_설계품_흑백" xfId="664" xr:uid="{00000000-0005-0000-0000-00008B020000}"/>
    <cellStyle name="_2007년 항공사진측량_흑백" xfId="665" xr:uid="{00000000-0005-0000-0000-00008C020000}"/>
    <cellStyle name="_20080303132755-U0002083-15119FBB3633-기본_및_실시설계" xfId="666" xr:uid="{00000000-0005-0000-0000-00008D020000}"/>
    <cellStyle name="_2-4.상반기실적부문별요약" xfId="667" xr:uid="{00000000-0005-0000-0000-00008E020000}"/>
    <cellStyle name="_2-4.상반기실적부문별요약(표지및목차포함)" xfId="668" xr:uid="{00000000-0005-0000-0000-00008F020000}"/>
    <cellStyle name="_2-4.상반기실적부문별요약(표지및목차포함)_1" xfId="669" xr:uid="{00000000-0005-0000-0000-000090020000}"/>
    <cellStyle name="_2-4.상반기실적부문별요약_1" xfId="670" xr:uid="{00000000-0005-0000-0000-000091020000}"/>
    <cellStyle name="_2500정사사진(2005년도2차물량 위성과 통합)" xfId="671" xr:uid="{00000000-0005-0000-0000-000092020000}"/>
    <cellStyle name="_2차계약설계서" xfId="672" xr:uid="{00000000-0005-0000-0000-000093020000}"/>
    <cellStyle name="_3 설계변경(문화재포함)" xfId="673" xr:uid="{00000000-0005-0000-0000-000094020000}"/>
    <cellStyle name="_3(석축,con포장)" xfId="674" xr:uid="{00000000-0005-0000-0000-000095020000}"/>
    <cellStyle name="_3(석축,con포장)_2(변경)-토공" xfId="675" xr:uid="{00000000-0005-0000-0000-000096020000}"/>
    <cellStyle name="_3.1 제1배수문(1.5×1.5×1련)" xfId="676" xr:uid="{00000000-0005-0000-0000-000097020000}"/>
    <cellStyle name="_3.1제1배수통관(시례우안3제)" xfId="677" xr:uid="{00000000-0005-0000-0000-000098020000}"/>
    <cellStyle name="_3.2 제2배수통관" xfId="678" xr:uid="{00000000-0005-0000-0000-000099020000}"/>
    <cellStyle name="_3.3 제3배수통관" xfId="679" xr:uid="{00000000-0005-0000-0000-00009A020000}"/>
    <cellStyle name="_3.교통영향평가" xfId="680" xr:uid="{00000000-0005-0000-0000-00009B020000}"/>
    <cellStyle name="_3.구조물공" xfId="681" xr:uid="{00000000-0005-0000-0000-00009C020000}"/>
    <cellStyle name="_3.구조물공(시례우안2제)" xfId="682" xr:uid="{00000000-0005-0000-0000-00009D020000}"/>
    <cellStyle name="_3.기본및실시설계" xfId="683" xr:uid="{00000000-0005-0000-0000-00009E020000}"/>
    <cellStyle name="_3.배수공" xfId="18389" xr:uid="{00000000-0005-0000-0000-00009F020000}"/>
    <cellStyle name="_3.여수경도 내역서(최종)-실시설계" xfId="684" xr:uid="{00000000-0005-0000-0000-0000A0020000}"/>
    <cellStyle name="_3_사업타당성검토" xfId="685" xr:uid="{00000000-0005-0000-0000-0000A1020000}"/>
    <cellStyle name="_③영흥도 일원 항공측량 설계내역서(11평방)" xfId="686" xr:uid="{00000000-0005-0000-0000-0000A2020000}"/>
    <cellStyle name="_③영흥도 일원(11평방_항공사진제외)" xfId="687" xr:uid="{00000000-0005-0000-0000-0000A3020000}"/>
    <cellStyle name="_4(1).부대공" xfId="688" xr:uid="{00000000-0005-0000-0000-0000A4020000}"/>
    <cellStyle name="_4_토지및권리조사" xfId="689" xr:uid="{00000000-0005-0000-0000-0000A5020000}"/>
    <cellStyle name="_4_토질및지반조사0509수정끝(핸드시험추가)" xfId="690" xr:uid="{00000000-0005-0000-0000-0000A6020000}"/>
    <cellStyle name="_4단지내역및수량산출서" xfId="691" xr:uid="{00000000-0005-0000-0000-0000A7020000}"/>
    <cellStyle name="_4장 3절 노무비 산정 - (제조노임)" xfId="692" xr:uid="{00000000-0005-0000-0000-0000A8020000}"/>
    <cellStyle name="_4차발주" xfId="693" xr:uid="{00000000-0005-0000-0000-0000A9020000}"/>
    <cellStyle name="_4차사업설계서(계약가)" xfId="694" xr:uid="{00000000-0005-0000-0000-0000AA020000}"/>
    <cellStyle name="_4차사업설계서(계약가) 10" xfId="695" xr:uid="{00000000-0005-0000-0000-0000AB020000}"/>
    <cellStyle name="_4차사업설계서(계약가) 11" xfId="696" xr:uid="{00000000-0005-0000-0000-0000AC020000}"/>
    <cellStyle name="_4차사업설계서(계약가) 12" xfId="697" xr:uid="{00000000-0005-0000-0000-0000AD020000}"/>
    <cellStyle name="_4차사업설계서(계약가) 13" xfId="698" xr:uid="{00000000-0005-0000-0000-0000AE020000}"/>
    <cellStyle name="_4차사업설계서(계약가) 14" xfId="699" xr:uid="{00000000-0005-0000-0000-0000AF020000}"/>
    <cellStyle name="_4차사업설계서(계약가) 15" xfId="700" xr:uid="{00000000-0005-0000-0000-0000B0020000}"/>
    <cellStyle name="_4차사업설계서(계약가) 16" xfId="701" xr:uid="{00000000-0005-0000-0000-0000B1020000}"/>
    <cellStyle name="_4차사업설계서(계약가) 17" xfId="702" xr:uid="{00000000-0005-0000-0000-0000B2020000}"/>
    <cellStyle name="_4차사업설계서(계약가) 18" xfId="703" xr:uid="{00000000-0005-0000-0000-0000B3020000}"/>
    <cellStyle name="_4차사업설계서(계약가) 19" xfId="704" xr:uid="{00000000-0005-0000-0000-0000B4020000}"/>
    <cellStyle name="_4차사업설계서(계약가) 2" xfId="705" xr:uid="{00000000-0005-0000-0000-0000B5020000}"/>
    <cellStyle name="_4차사업설계서(계약가) 20" xfId="706" xr:uid="{00000000-0005-0000-0000-0000B6020000}"/>
    <cellStyle name="_4차사업설계서(계약가) 21" xfId="707" xr:uid="{00000000-0005-0000-0000-0000B7020000}"/>
    <cellStyle name="_4차사업설계서(계약가) 22" xfId="708" xr:uid="{00000000-0005-0000-0000-0000B8020000}"/>
    <cellStyle name="_4차사업설계서(계약가) 3" xfId="709" xr:uid="{00000000-0005-0000-0000-0000B9020000}"/>
    <cellStyle name="_4차사업설계서(계약가) 4" xfId="710" xr:uid="{00000000-0005-0000-0000-0000BA020000}"/>
    <cellStyle name="_4차사업설계서(계약가) 5" xfId="711" xr:uid="{00000000-0005-0000-0000-0000BB020000}"/>
    <cellStyle name="_4차사업설계서(계약가) 6" xfId="712" xr:uid="{00000000-0005-0000-0000-0000BC020000}"/>
    <cellStyle name="_4차사업설계서(계약가) 7" xfId="713" xr:uid="{00000000-0005-0000-0000-0000BD020000}"/>
    <cellStyle name="_4차사업설계서(계약가) 8" xfId="714" xr:uid="{00000000-0005-0000-0000-0000BE020000}"/>
    <cellStyle name="_4차사업설계서(계약가) 9" xfId="715" xr:uid="{00000000-0005-0000-0000-0000BF020000}"/>
    <cellStyle name="_5.포장공-1차설계변경(최DL)" xfId="716" xr:uid="{00000000-0005-0000-0000-0000C0020000}"/>
    <cellStyle name="_5_항공측량_규0509수정끝" xfId="717" xr:uid="{00000000-0005-0000-0000-0000C1020000}"/>
    <cellStyle name="_5-내역서(재해부문조정)" xfId="718" xr:uid="{00000000-0005-0000-0000-0000C2020000}"/>
    <cellStyle name="_5옹벽공" xfId="719" xr:uid="{00000000-0005-0000-0000-0000C3020000}"/>
    <cellStyle name="_5옹벽공_개봉TL수량산출서-1" xfId="720" xr:uid="{00000000-0005-0000-0000-0000C4020000}"/>
    <cellStyle name="_6.03 노면표시1" xfId="721" xr:uid="{00000000-0005-0000-0000-0000C5020000}"/>
    <cellStyle name="_6.03 노면표시1_3.1가시설수량(송계)" xfId="722" xr:uid="{00000000-0005-0000-0000-0000C6020000}"/>
    <cellStyle name="_6.03 노면표시1_6.1가시설수량(녹암)" xfId="723" xr:uid="{00000000-0005-0000-0000-0000C7020000}"/>
    <cellStyle name="_6_사전환경성검토0509진짜수정끝" xfId="724" xr:uid="{00000000-0005-0000-0000-0000C8020000}"/>
    <cellStyle name="_7_사전재해성검토0509진짜수정끝" xfId="725" xr:uid="{00000000-0005-0000-0000-0000C9020000}"/>
    <cellStyle name="_900_단가산출서" xfId="18390" xr:uid="{00000000-0005-0000-0000-0000CA020000}"/>
    <cellStyle name="_'99상반기경영개선활동결과(게시용)" xfId="726" xr:uid="{00000000-0005-0000-0000-0000CB020000}"/>
    <cellStyle name="_99하도통보" xfId="18391" xr:uid="{00000000-0005-0000-0000-0000CC020000}"/>
    <cellStyle name="_9홀골프장영향평가내역" xfId="727" xr:uid="{00000000-0005-0000-0000-0000CD020000}"/>
    <cellStyle name="_A1-토공-유점1L-1" xfId="728" xr:uid="{00000000-0005-0000-0000-0000CE020000}"/>
    <cellStyle name="_B2B네트웍 구축지원사업 업종별 B2B 사업 BSC 성과평가 용역사업-최종(0213)" xfId="729" xr:uid="{00000000-0005-0000-0000-0000CF020000}"/>
    <cellStyle name="_Book1" xfId="730" xr:uid="{00000000-0005-0000-0000-0000D0020000}"/>
    <cellStyle name="_Book1_1" xfId="731" xr:uid="{00000000-0005-0000-0000-0000D1020000}"/>
    <cellStyle name="_Book1_Sheet1" xfId="732" xr:uid="{00000000-0005-0000-0000-0000D2020000}"/>
    <cellStyle name="_Book1_청송얼음골관광지조성사업-내역서(100111)" xfId="733" xr:uid="{00000000-0005-0000-0000-0000D3020000}"/>
    <cellStyle name="_Book3" xfId="734" xr:uid="{00000000-0005-0000-0000-0000D4020000}"/>
    <cellStyle name="_CH부지" xfId="735" xr:uid="{00000000-0005-0000-0000-0000D5020000}"/>
    <cellStyle name="_cnm-hw" xfId="736" xr:uid="{00000000-0005-0000-0000-0000D6020000}"/>
    <cellStyle name="_COMPAQServer" xfId="737" xr:uid="{00000000-0005-0000-0000-0000D7020000}"/>
    <cellStyle name="_CPQRC_Storage_Dec05" xfId="738" xr:uid="{00000000-0005-0000-0000-0000D8020000}"/>
    <cellStyle name="_DB구축설계서(남양주0816)" xfId="739" xr:uid="{00000000-0005-0000-0000-0000D9020000}"/>
    <cellStyle name="_DB설계" xfId="740" xr:uid="{00000000-0005-0000-0000-0000DA020000}"/>
    <cellStyle name="_Dongbu(0424 최종)" xfId="741" xr:uid="{00000000-0005-0000-0000-0000DB020000}"/>
    <cellStyle name="_FAX1" xfId="742" xr:uid="{00000000-0005-0000-0000-0000DC020000}"/>
    <cellStyle name="_FAX1_간이배수펌프장설치에 따른 타당성용역내역" xfId="743" xr:uid="{00000000-0005-0000-0000-0000DD020000}"/>
    <cellStyle name="_FAX1_선정안(삼산)" xfId="744" xr:uid="{00000000-0005-0000-0000-0000DE020000}"/>
    <cellStyle name="_FAX1_선정안(삼산)_간이배수펌프장설치에 따른 타당성용역내역" xfId="745" xr:uid="{00000000-0005-0000-0000-0000DF020000}"/>
    <cellStyle name="_FAX1_추풍령" xfId="746" xr:uid="{00000000-0005-0000-0000-0000E0020000}"/>
    <cellStyle name="_FAX1_추풍령_간이배수펌프장설치에 따른 타당성용역내역" xfId="747" xr:uid="{00000000-0005-0000-0000-0000E1020000}"/>
    <cellStyle name="_FAX1_추풍령-1" xfId="748" xr:uid="{00000000-0005-0000-0000-0000E2020000}"/>
    <cellStyle name="_FAX1_추풍령-1_간이배수펌프장설치에 따른 타당성용역내역" xfId="749" xr:uid="{00000000-0005-0000-0000-0000E3020000}"/>
    <cellStyle name="_FAX2" xfId="750" xr:uid="{00000000-0005-0000-0000-0000E4020000}"/>
    <cellStyle name="_FAX2_간이배수펌프장설치에 따른 타당성용역내역" xfId="751" xr:uid="{00000000-0005-0000-0000-0000E5020000}"/>
    <cellStyle name="_FAX2_선정안(삼산)" xfId="752" xr:uid="{00000000-0005-0000-0000-0000E6020000}"/>
    <cellStyle name="_FAX2_선정안(삼산)_간이배수펌프장설치에 따른 타당성용역내역" xfId="753" xr:uid="{00000000-0005-0000-0000-0000E7020000}"/>
    <cellStyle name="_FAX2_추풍령" xfId="754" xr:uid="{00000000-0005-0000-0000-0000E8020000}"/>
    <cellStyle name="_FAX2_추풍령_간이배수펌프장설치에 따른 타당성용역내역" xfId="755" xr:uid="{00000000-0005-0000-0000-0000E9020000}"/>
    <cellStyle name="_FAX2_추풍령-1" xfId="756" xr:uid="{00000000-0005-0000-0000-0000EA020000}"/>
    <cellStyle name="_FAX2_추풍령-1_간이배수펌프장설치에 따른 타당성용역내역" xfId="757" xr:uid="{00000000-0005-0000-0000-0000EB020000}"/>
    <cellStyle name="_FCST (2)" xfId="758" xr:uid="{00000000-0005-0000-0000-0000EC020000}"/>
    <cellStyle name="_FLOW" xfId="759" xr:uid="{00000000-0005-0000-0000-0000ED020000}"/>
    <cellStyle name="_FM방송국_final" xfId="760" xr:uid="{00000000-0005-0000-0000-0000EE020000}"/>
    <cellStyle name="_FP_설계내역샘플_(가중치직접산정방식)_New" xfId="761" xr:uid="{00000000-0005-0000-0000-0000EF020000}"/>
    <cellStyle name="_FP_설계내역샘플_(평균가중치방식)_New" xfId="762" xr:uid="{00000000-0005-0000-0000-0000F0020000}"/>
    <cellStyle name="_GDSN Data Pool 구축사업에 대한 원가계산 2안" xfId="763" xr:uid="{00000000-0005-0000-0000-0000F1020000}"/>
    <cellStyle name="_GIS총괄설계서(Version3.0)" xfId="764" xr:uid="{00000000-0005-0000-0000-0000F2020000}"/>
    <cellStyle name="_GN_극동건설(주)_덕정병원_토목(작업)-1" xfId="765" xr:uid="{00000000-0005-0000-0000-0000F3020000}"/>
    <cellStyle name="_gr 신풍-우성간" xfId="766" xr:uid="{00000000-0005-0000-0000-0000F4020000}"/>
    <cellStyle name="_gr 신풍-우성간_부대공1" xfId="767" xr:uid="{00000000-0005-0000-0000-0000F5020000}"/>
    <cellStyle name="_HIServlet?SLET=AttView&amp;APP=1&amp;ID=00050ozrw&amp;SEQ=0&amp;K=00U7A3Fxv1&amp;FILENAME=구조물단면" xfId="768" xr:uid="{00000000-0005-0000-0000-0000F6020000}"/>
    <cellStyle name="_HIServlet?SLET=AttView&amp;APP=1&amp;ID=00050ozrw&amp;SEQ=0&amp;K=00U7A3Fxv1&amp;FILENAME=구조물단면_댐직하류 하천정비(환경)사업 기본계획 및 실시설계용역-수공용" xfId="769" xr:uid="{00000000-0005-0000-0000-0000F7020000}"/>
    <cellStyle name="_HIServlet?SLET=AttView&amp;APP=1&amp;ID=00050ozrw&amp;SEQ=0&amp;K=00U7A3Fxv1&amp;FILENAME=구조물단면_댐직하류 하천정비(환경)사업 기본계획 및 실시설계용역-수공용_용담댐직하류 하천정비공사 설계예산서(남원작성)-" xfId="770" xr:uid="{00000000-0005-0000-0000-0000F8020000}"/>
    <cellStyle name="_i2006-020(토지공사_용인시문화유적분포지도제작)" xfId="771" xr:uid="{00000000-0005-0000-0000-0000F9020000}"/>
    <cellStyle name="_IBM" xfId="772" xr:uid="{00000000-0005-0000-0000-0000FA020000}"/>
    <cellStyle name="_IM-1" xfId="773" xr:uid="{00000000-0005-0000-0000-0000FB020000}"/>
    <cellStyle name="_ISP 원가계산" xfId="774" xr:uid="{00000000-0005-0000-0000-0000FC020000}"/>
    <cellStyle name="_ktis-Security견적(giga)_최종-조정안" xfId="775" xr:uid="{00000000-0005-0000-0000-0000FD020000}"/>
    <cellStyle name="_lan구축1차" xfId="776" xr:uid="{00000000-0005-0000-0000-0000FE020000}"/>
    <cellStyle name="_MDF일위대가(2007 상반기)-2007(1).02.14" xfId="777" xr:uid="{00000000-0005-0000-0000-0000FF020000}"/>
    <cellStyle name="_NC305F3" xfId="778" xr:uid="{00000000-0005-0000-0000-000000030000}"/>
    <cellStyle name="_NCK내역(계장최종)" xfId="779" xr:uid="{00000000-0005-0000-0000-000001030000}"/>
    <cellStyle name="_P-03-092공통" xfId="780" xr:uid="{00000000-0005-0000-0000-000002030000}"/>
    <cellStyle name="_P-04-007(공통)" xfId="781" xr:uid="{00000000-0005-0000-0000-000003030000}"/>
    <cellStyle name="_P-04-007(총괄)" xfId="782" xr:uid="{00000000-0005-0000-0000-000004030000}"/>
    <cellStyle name="_pave" xfId="783" xr:uid="{00000000-0005-0000-0000-000005030000}"/>
    <cellStyle name="_PC-01. U-City_시설종합관리시스템 개발비_상세내역_(0328)" xfId="784" xr:uid="{00000000-0005-0000-0000-000006030000}"/>
    <cellStyle name="_PCM 중계장치 원가계산" xfId="785" xr:uid="{00000000-0005-0000-0000-000007030000}"/>
    <cellStyle name="_ProCurve Quick Reference Card - December 2005" xfId="786" xr:uid="{00000000-0005-0000-0000-000008030000}"/>
    <cellStyle name="_ProCurve Quick Reference Card - January 2006" xfId="787" xr:uid="{00000000-0005-0000-0000-000009030000}"/>
    <cellStyle name="_ProCurve Quick Reference Card - July 1 2005" xfId="788" xr:uid="{00000000-0005-0000-0000-00000A030000}"/>
    <cellStyle name="_ProCurve Quick Reference Card - July 1 2005_Book1" xfId="789" xr:uid="{00000000-0005-0000-0000-00000B030000}"/>
    <cellStyle name="_ProCurve Quick Reference Card - July 1 2005_HP_Care_Pack_Aug05" xfId="790" xr:uid="{00000000-0005-0000-0000-00000C030000}"/>
    <cellStyle name="_ProCurve Quick Reference Card - July 1 2005_HP_Care_Pack_July05" xfId="791" xr:uid="{00000000-0005-0000-0000-00000D030000}"/>
    <cellStyle name="_ProCurve Quick Reference Card - October 1  2005" xfId="792" xr:uid="{00000000-0005-0000-0000-00000E030000}"/>
    <cellStyle name="_ProCurve Quick Reference Card - October 2005 v2" xfId="793" xr:uid="{00000000-0005-0000-0000-00000F030000}"/>
    <cellStyle name="_PSC상부(내맘)" xfId="794" xr:uid="{00000000-0005-0000-0000-000010030000}"/>
    <cellStyle name="_R8_CPQRC Storage 7-29-05" xfId="795" xr:uid="{00000000-0005-0000-0000-000011030000}"/>
    <cellStyle name="_RAMP-E교-최종000" xfId="796" xr:uid="{00000000-0005-0000-0000-000012030000}"/>
    <cellStyle name="_RAMP-E교-최종000_공유수면매립도시관리계획및실시설계용역" xfId="797" xr:uid="{00000000-0005-0000-0000-000013030000}"/>
    <cellStyle name="_RAMP-E교-최종000_로하스변경내역서-5(06.6.7)" xfId="798" xr:uid="{00000000-0005-0000-0000-000014030000}"/>
    <cellStyle name="_RAMP-E교-최종000_로하스변경내역서-5(06.6.7)_로하스변경내역서-6(06(1).6.27 당초변경)" xfId="799" xr:uid="{00000000-0005-0000-0000-000015030000}"/>
    <cellStyle name="_RAMP-E교-최종000_로하스변경내역서-6(06.6.21)" xfId="800" xr:uid="{00000000-0005-0000-0000-000016030000}"/>
    <cellStyle name="_RAMP-E교-최종000_로하스변경내역서-6(06.6.21)_로하스변경내역서-6(06(1).6.27 당초변경)" xfId="801" xr:uid="{00000000-0005-0000-0000-000017030000}"/>
    <cellStyle name="_RAMP-E교-최종000_서울대 바이오테크 설계내역서" xfId="802" xr:uid="{00000000-0005-0000-0000-000018030000}"/>
    <cellStyle name="_RAMP-E교-최종000_서울대 바이오테크 설계내역서(수정)" xfId="803" xr:uid="{00000000-0005-0000-0000-000019030000}"/>
    <cellStyle name="_RAMP-E교-최종000_시방서" xfId="804" xr:uid="{00000000-0005-0000-0000-00001A030000}"/>
    <cellStyle name="_RAMP-E교-최종000_시방서_공유수면매립도시관리계획및실시설계용역" xfId="805" xr:uid="{00000000-0005-0000-0000-00001B030000}"/>
    <cellStyle name="_RAMP-E교-최종000_시방서_로하스변경내역서-5(06.6.7)" xfId="806" xr:uid="{00000000-0005-0000-0000-00001C030000}"/>
    <cellStyle name="_RAMP-E교-최종000_시방서_로하스변경내역서-5(06.6.7)_로하스변경내역서-6(06(1).6.27 당초변경)" xfId="807" xr:uid="{00000000-0005-0000-0000-00001D030000}"/>
    <cellStyle name="_RAMP-E교-최종000_시방서_로하스변경내역서-6(06.6.21)" xfId="808" xr:uid="{00000000-0005-0000-0000-00001E030000}"/>
    <cellStyle name="_RAMP-E교-최종000_시방서_로하스변경내역서-6(06.6.21)_로하스변경내역서-6(06(1).6.27 당초변경)" xfId="809" xr:uid="{00000000-0005-0000-0000-00001F030000}"/>
    <cellStyle name="_RAMP-E교-최종000_시방서_서울대 바이오테크 설계내역서" xfId="810" xr:uid="{00000000-0005-0000-0000-000020030000}"/>
    <cellStyle name="_RAMP-E교-최종000_시방서_서울대 바이오테크 설계내역서(수정)" xfId="811" xr:uid="{00000000-0005-0000-0000-000021030000}"/>
    <cellStyle name="_RAMP-E교-최종000_시방서_역사문화촌 조성사업 실시설계용역설계서(안)" xfId="812" xr:uid="{00000000-0005-0000-0000-000022030000}"/>
    <cellStyle name="_RAMP-E교-최종000_역사문화촌 조성사업 실시설계용역설계서(안)" xfId="813" xr:uid="{00000000-0005-0000-0000-000023030000}"/>
    <cellStyle name="_RAMP-E교-최종000_파도 - 모항선 횡배수관 확장" xfId="814" xr:uid="{00000000-0005-0000-0000-000024030000}"/>
    <cellStyle name="_RAMP-E교-최종000_파도 - 모항선 횡배수관 확장_공유수면매립도시관리계획및실시설계용역" xfId="815" xr:uid="{00000000-0005-0000-0000-000025030000}"/>
    <cellStyle name="_RAMP-E교-최종000_파도 - 모항선 횡배수관 확장_로하스변경내역서-5(06.6.7)" xfId="816" xr:uid="{00000000-0005-0000-0000-000026030000}"/>
    <cellStyle name="_RAMP-E교-최종000_파도 - 모항선 횡배수관 확장_로하스변경내역서-5(06.6.7)_로하스변경내역서-6(06(1).6.27 당초변경)" xfId="817" xr:uid="{00000000-0005-0000-0000-000027030000}"/>
    <cellStyle name="_RAMP-E교-최종000_파도 - 모항선 횡배수관 확장_로하스변경내역서-6(06.6.21)" xfId="818" xr:uid="{00000000-0005-0000-0000-000028030000}"/>
    <cellStyle name="_RAMP-E교-최종000_파도 - 모항선 횡배수관 확장_로하스변경내역서-6(06.6.21)_로하스변경내역서-6(06(1).6.27 당초변경)" xfId="819" xr:uid="{00000000-0005-0000-0000-000029030000}"/>
    <cellStyle name="_RAMP-E교-최종000_파도 - 모항선 횡배수관 확장_서울대 바이오테크 설계내역서" xfId="820" xr:uid="{00000000-0005-0000-0000-00002A030000}"/>
    <cellStyle name="_RAMP-E교-최종000_파도 - 모항선 횡배수관 확장_서울대 바이오테크 설계내역서(수정)" xfId="821" xr:uid="{00000000-0005-0000-0000-00002B030000}"/>
    <cellStyle name="_RAMP-E교-최종000_파도 - 모항선 횡배수관 확장_시방서" xfId="822" xr:uid="{00000000-0005-0000-0000-00002C030000}"/>
    <cellStyle name="_RAMP-E교-최종000_파도 - 모항선 횡배수관 확장_시방서_공유수면매립도시관리계획및실시설계용역" xfId="823" xr:uid="{00000000-0005-0000-0000-00002D030000}"/>
    <cellStyle name="_RAMP-E교-최종000_파도 - 모항선 횡배수관 확장_시방서_로하스변경내역서-5(06.6.7)" xfId="824" xr:uid="{00000000-0005-0000-0000-00002E030000}"/>
    <cellStyle name="_RAMP-E교-최종000_파도 - 모항선 횡배수관 확장_시방서_로하스변경내역서-5(06.6.7)_로하스변경내역서-6(06(1).6.27 당초변경)" xfId="825" xr:uid="{00000000-0005-0000-0000-00002F030000}"/>
    <cellStyle name="_RAMP-E교-최종000_파도 - 모항선 횡배수관 확장_시방서_로하스변경내역서-6(06.6.21)" xfId="826" xr:uid="{00000000-0005-0000-0000-000030030000}"/>
    <cellStyle name="_RAMP-E교-최종000_파도 - 모항선 횡배수관 확장_시방서_로하스변경내역서-6(06.6.21)_로하스변경내역서-6(06(1).6.27 당초변경)" xfId="827" xr:uid="{00000000-0005-0000-0000-000031030000}"/>
    <cellStyle name="_RAMP-E교-최종000_파도 - 모항선 횡배수관 확장_시방서_서울대 바이오테크 설계내역서" xfId="828" xr:uid="{00000000-0005-0000-0000-000032030000}"/>
    <cellStyle name="_RAMP-E교-최종000_파도 - 모항선 횡배수관 확장_시방서_서울대 바이오테크 설계내역서(수정)" xfId="829" xr:uid="{00000000-0005-0000-0000-000033030000}"/>
    <cellStyle name="_RAMP-E교-최종000_파도 - 모항선 횡배수관 확장_시방서_역사문화촌 조성사업 실시설계용역설계서(안)" xfId="830" xr:uid="{00000000-0005-0000-0000-000034030000}"/>
    <cellStyle name="_RAMP-E교-최종000_파도 - 모항선 횡배수관 확장_역사문화촌 조성사업 실시설계용역설계서(안)" xfId="831" xr:uid="{00000000-0005-0000-0000-000035030000}"/>
    <cellStyle name="_RESULTS" xfId="832" xr:uid="{00000000-0005-0000-0000-000036030000}"/>
    <cellStyle name="_RESULTS_부안 매창공원" xfId="833" xr:uid="{00000000-0005-0000-0000-000037030000}"/>
    <cellStyle name="_SDQ031036캐드랜드(거제시청)" xfId="834" xr:uid="{00000000-0005-0000-0000-000038030000}"/>
    <cellStyle name="_SI부문_김천시" xfId="835" xr:uid="{00000000-0005-0000-0000-000039030000}"/>
    <cellStyle name="_TCS 영업소(050214)" xfId="836" xr:uid="{00000000-0005-0000-0000-00003A030000}"/>
    <cellStyle name="_UIS설계내역서_1차년도(우대칼스_041029_v1)" xfId="837" xr:uid="{00000000-0005-0000-0000-00003B030000}"/>
    <cellStyle name="_U수량" xfId="838" xr:uid="{00000000-0005-0000-0000-00003C030000}"/>
    <cellStyle name="_U수량_02.지장물수량집계-작업중" xfId="839" xr:uid="{00000000-0005-0000-0000-00003D030000}"/>
    <cellStyle name="_U수량_02.지장물수량집계-작업중--" xfId="840" xr:uid="{00000000-0005-0000-0000-00003E030000}"/>
    <cellStyle name="_U수량_04.구조물깨기" xfId="841" xr:uid="{00000000-0005-0000-0000-00003F030000}"/>
    <cellStyle name="_U수량_2.토공수량집계(강서)" xfId="842" xr:uid="{00000000-0005-0000-0000-000040030000}"/>
    <cellStyle name="_U수량_2.토공수량집계(강서)_02.지장물수량집계-작업중" xfId="843" xr:uid="{00000000-0005-0000-0000-000041030000}"/>
    <cellStyle name="_U수량_2.토공수량집계(강서)_02.지장물수량집계-작업중--" xfId="844" xr:uid="{00000000-0005-0000-0000-000042030000}"/>
    <cellStyle name="_U수량_2.토공수량집계(강서)_04.구조물깨기" xfId="845" xr:uid="{00000000-0005-0000-0000-000043030000}"/>
    <cellStyle name="_U수량_2.토공수량집계(강서)_BOX재료집계표 1011-1(편집)s" xfId="846" xr:uid="{00000000-0005-0000-0000-000044030000}"/>
    <cellStyle name="_U수량_2.토공수량집계(강서)_BOX재료집계표 1025" xfId="847" xr:uid="{00000000-0005-0000-0000-000045030000}"/>
    <cellStyle name="_U수량_2.토공수량집계(강서)_상수관로토공및집계표(최종)" xfId="848" xr:uid="{00000000-0005-0000-0000-000046030000}"/>
    <cellStyle name="_U수량_2.토공수량집계(강서)_상수관로토공및집계표(최종)_1.토공집계표" xfId="849" xr:uid="{00000000-0005-0000-0000-000047030000}"/>
    <cellStyle name="_U수량_2.토공수량집계(강서)_상수관로토공및집계표(최종)_3.상수관재료집계표" xfId="850" xr:uid="{00000000-0005-0000-0000-000048030000}"/>
    <cellStyle name="_U수량_2.토공수량집계(강서)_오수공총괄" xfId="851" xr:uid="{00000000-0005-0000-0000-000049030000}"/>
    <cellStyle name="_U수량_2.토공수량집계(강서)_오수공총괄_오수공-대구(0423)" xfId="852" xr:uid="{00000000-0005-0000-0000-00004A030000}"/>
    <cellStyle name="_U수량_2.토공수량집계-1013" xfId="853" xr:uid="{00000000-0005-0000-0000-00004B030000}"/>
    <cellStyle name="_U수량_2.토공수량집계-1013_02.지장물수량집계-작업중" xfId="854" xr:uid="{00000000-0005-0000-0000-00004C030000}"/>
    <cellStyle name="_U수량_2.토공수량집계-1013_02.지장물수량집계-작업중--" xfId="855" xr:uid="{00000000-0005-0000-0000-00004D030000}"/>
    <cellStyle name="_U수량_2.토공수량집계-1013_04.구조물깨기" xfId="856" xr:uid="{00000000-0005-0000-0000-00004E030000}"/>
    <cellStyle name="_U수량_2.토공수량집계-1013_BOX재료집계표 1011-1(편집)s" xfId="857" xr:uid="{00000000-0005-0000-0000-00004F030000}"/>
    <cellStyle name="_U수량_2.토공수량집계-1013_BOX재료집계표 1025" xfId="858" xr:uid="{00000000-0005-0000-0000-000050030000}"/>
    <cellStyle name="_U수량_2.토공수량집계-1013_상수관로토공및집계표(최종)" xfId="859" xr:uid="{00000000-0005-0000-0000-000051030000}"/>
    <cellStyle name="_U수량_2.토공수량집계-1013_상수관로토공및집계표(최종)_1.토공집계표" xfId="860" xr:uid="{00000000-0005-0000-0000-000052030000}"/>
    <cellStyle name="_U수량_2.토공수량집계-1013_상수관로토공및집계표(최종)_3.상수관재료집계표" xfId="861" xr:uid="{00000000-0005-0000-0000-000053030000}"/>
    <cellStyle name="_U수량_2.토공수량집계-1013_오수공총괄" xfId="862" xr:uid="{00000000-0005-0000-0000-000054030000}"/>
    <cellStyle name="_U수량_2.토공수량집계-1013_오수공총괄_오수공-대구(0423)" xfId="863" xr:uid="{00000000-0005-0000-0000-000055030000}"/>
    <cellStyle name="_U수량_2.토공수량집계-1028" xfId="864" xr:uid="{00000000-0005-0000-0000-000056030000}"/>
    <cellStyle name="_U수량_2.토공수량집계-1028_02.지장물수량집계-작업중" xfId="865" xr:uid="{00000000-0005-0000-0000-000057030000}"/>
    <cellStyle name="_U수량_2.토공수량집계-1028_02.지장물수량집계-작업중--" xfId="866" xr:uid="{00000000-0005-0000-0000-000058030000}"/>
    <cellStyle name="_U수량_2.토공수량집계-1028_04.구조물깨기" xfId="867" xr:uid="{00000000-0005-0000-0000-000059030000}"/>
    <cellStyle name="_U수량_2.토공수량집계-1028_BOX재료집계표 1011-1(편집)s" xfId="868" xr:uid="{00000000-0005-0000-0000-00005A030000}"/>
    <cellStyle name="_U수량_2.토공수량집계-1028_BOX재료집계표 1025" xfId="869" xr:uid="{00000000-0005-0000-0000-00005B030000}"/>
    <cellStyle name="_U수량_2.토공수량집계-1028_상수관로토공및집계표(최종)" xfId="870" xr:uid="{00000000-0005-0000-0000-00005C030000}"/>
    <cellStyle name="_U수량_2.토공수량집계-1028_상수관로토공및집계표(최종)_1.토공집계표" xfId="871" xr:uid="{00000000-0005-0000-0000-00005D030000}"/>
    <cellStyle name="_U수량_2.토공수량집계-1028_상수관로토공및집계표(최종)_3.상수관재료집계표" xfId="872" xr:uid="{00000000-0005-0000-0000-00005E030000}"/>
    <cellStyle name="_U수량_2.토공수량집계-1028_오수공총괄" xfId="873" xr:uid="{00000000-0005-0000-0000-00005F030000}"/>
    <cellStyle name="_U수량_2.토공수량집계-1028_오수공총괄_오수공-대구(0423)" xfId="874" xr:uid="{00000000-0005-0000-0000-000060030000}"/>
    <cellStyle name="_U수량_3배수공" xfId="875" xr:uid="{00000000-0005-0000-0000-000061030000}"/>
    <cellStyle name="_U수량_3배수공_02.지장물수량집계-작업중" xfId="876" xr:uid="{00000000-0005-0000-0000-000062030000}"/>
    <cellStyle name="_U수량_3배수공_02.지장물수량집계-작업중--" xfId="877" xr:uid="{00000000-0005-0000-0000-000063030000}"/>
    <cellStyle name="_U수량_3배수공_04.구조물깨기" xfId="878" xr:uid="{00000000-0005-0000-0000-000064030000}"/>
    <cellStyle name="_U수량_3배수공_2.토공수량집계(강서)" xfId="879" xr:uid="{00000000-0005-0000-0000-000065030000}"/>
    <cellStyle name="_U수량_3배수공_2.토공수량집계(강서)_02.지장물수량집계-작업중" xfId="880" xr:uid="{00000000-0005-0000-0000-000066030000}"/>
    <cellStyle name="_U수량_3배수공_2.토공수량집계(강서)_02.지장물수량집계-작업중--" xfId="881" xr:uid="{00000000-0005-0000-0000-000067030000}"/>
    <cellStyle name="_U수량_3배수공_2.토공수량집계(강서)_04.구조물깨기" xfId="882" xr:uid="{00000000-0005-0000-0000-000068030000}"/>
    <cellStyle name="_U수량_3배수공_2.토공수량집계(강서)_BOX재료집계표 1011-1(편집)s" xfId="883" xr:uid="{00000000-0005-0000-0000-000069030000}"/>
    <cellStyle name="_U수량_3배수공_2.토공수량집계(강서)_BOX재료집계표 1025" xfId="884" xr:uid="{00000000-0005-0000-0000-00006A030000}"/>
    <cellStyle name="_U수량_3배수공_2.토공수량집계(강서)_상수관로토공및집계표(최종)" xfId="885" xr:uid="{00000000-0005-0000-0000-00006B030000}"/>
    <cellStyle name="_U수량_3배수공_2.토공수량집계(강서)_상수관로토공및집계표(최종)_1.토공집계표" xfId="886" xr:uid="{00000000-0005-0000-0000-00006C030000}"/>
    <cellStyle name="_U수량_3배수공_2.토공수량집계(강서)_상수관로토공및집계표(최종)_3.상수관재료집계표" xfId="887" xr:uid="{00000000-0005-0000-0000-00006D030000}"/>
    <cellStyle name="_U수량_3배수공_2.토공수량집계(강서)_오수공총괄" xfId="888" xr:uid="{00000000-0005-0000-0000-00006E030000}"/>
    <cellStyle name="_U수량_3배수공_2.토공수량집계(강서)_오수공총괄_오수공-대구(0423)" xfId="889" xr:uid="{00000000-0005-0000-0000-00006F030000}"/>
    <cellStyle name="_U수량_3배수공_2.토공수량집계-1013" xfId="890" xr:uid="{00000000-0005-0000-0000-000070030000}"/>
    <cellStyle name="_U수량_3배수공_2.토공수량집계-1013_02.지장물수량집계-작업중" xfId="891" xr:uid="{00000000-0005-0000-0000-000071030000}"/>
    <cellStyle name="_U수량_3배수공_2.토공수량집계-1013_02.지장물수량집계-작업중--" xfId="892" xr:uid="{00000000-0005-0000-0000-000072030000}"/>
    <cellStyle name="_U수량_3배수공_2.토공수량집계-1013_04.구조물깨기" xfId="893" xr:uid="{00000000-0005-0000-0000-000073030000}"/>
    <cellStyle name="_U수량_3배수공_2.토공수량집계-1013_BOX재료집계표 1011-1(편집)s" xfId="894" xr:uid="{00000000-0005-0000-0000-000074030000}"/>
    <cellStyle name="_U수량_3배수공_2.토공수량집계-1013_BOX재료집계표 1025" xfId="895" xr:uid="{00000000-0005-0000-0000-000075030000}"/>
    <cellStyle name="_U수량_3배수공_2.토공수량집계-1013_상수관로토공및집계표(최종)" xfId="896" xr:uid="{00000000-0005-0000-0000-000076030000}"/>
    <cellStyle name="_U수량_3배수공_2.토공수량집계-1013_상수관로토공및집계표(최종)_1.토공집계표" xfId="897" xr:uid="{00000000-0005-0000-0000-000077030000}"/>
    <cellStyle name="_U수량_3배수공_2.토공수량집계-1013_상수관로토공및집계표(최종)_3.상수관재료집계표" xfId="898" xr:uid="{00000000-0005-0000-0000-000078030000}"/>
    <cellStyle name="_U수량_3배수공_2.토공수량집계-1013_오수공총괄" xfId="899" xr:uid="{00000000-0005-0000-0000-000079030000}"/>
    <cellStyle name="_U수량_3배수공_2.토공수량집계-1013_오수공총괄_오수공-대구(0423)" xfId="900" xr:uid="{00000000-0005-0000-0000-00007A030000}"/>
    <cellStyle name="_U수량_3배수공_2.토공수량집계-1028" xfId="901" xr:uid="{00000000-0005-0000-0000-00007B030000}"/>
    <cellStyle name="_U수량_3배수공_2.토공수량집계-1028_02.지장물수량집계-작업중" xfId="902" xr:uid="{00000000-0005-0000-0000-00007C030000}"/>
    <cellStyle name="_U수량_3배수공_2.토공수량집계-1028_02.지장물수량집계-작업중--" xfId="903" xr:uid="{00000000-0005-0000-0000-00007D030000}"/>
    <cellStyle name="_U수량_3배수공_2.토공수량집계-1028_04.구조물깨기" xfId="904" xr:uid="{00000000-0005-0000-0000-00007E030000}"/>
    <cellStyle name="_U수량_3배수공_2.토공수량집계-1028_BOX재료집계표 1011-1(편집)s" xfId="905" xr:uid="{00000000-0005-0000-0000-00007F030000}"/>
    <cellStyle name="_U수량_3배수공_2.토공수량집계-1028_BOX재료집계표 1025" xfId="906" xr:uid="{00000000-0005-0000-0000-000080030000}"/>
    <cellStyle name="_U수량_3배수공_2.토공수량집계-1028_상수관로토공및집계표(최종)" xfId="907" xr:uid="{00000000-0005-0000-0000-000081030000}"/>
    <cellStyle name="_U수량_3배수공_2.토공수량집계-1028_상수관로토공및집계표(최종)_1.토공집계표" xfId="908" xr:uid="{00000000-0005-0000-0000-000082030000}"/>
    <cellStyle name="_U수량_3배수공_2.토공수량집계-1028_상수관로토공및집계표(최종)_3.상수관재료집계표" xfId="909" xr:uid="{00000000-0005-0000-0000-000083030000}"/>
    <cellStyle name="_U수량_3배수공_2.토공수량집계-1028_오수공총괄" xfId="910" xr:uid="{00000000-0005-0000-0000-000084030000}"/>
    <cellStyle name="_U수량_3배수공_2.토공수량집계-1028_오수공총괄_오수공-대구(0423)" xfId="911" xr:uid="{00000000-0005-0000-0000-000085030000}"/>
    <cellStyle name="_U수량_3배수공_BOX재료집계표 1011-1(편집)s" xfId="912" xr:uid="{00000000-0005-0000-0000-000086030000}"/>
    <cellStyle name="_U수량_3배수공_BOX재료집계표 1025" xfId="913" xr:uid="{00000000-0005-0000-0000-000087030000}"/>
    <cellStyle name="_U수량_3배수공_골재량환산" xfId="914" xr:uid="{00000000-0005-0000-0000-000088030000}"/>
    <cellStyle name="_U수량_3배수공_골재량환산_02.지장물수량집계-작업중" xfId="915" xr:uid="{00000000-0005-0000-0000-000089030000}"/>
    <cellStyle name="_U수량_3배수공_골재량환산_02.지장물수량집계-작업중--" xfId="916" xr:uid="{00000000-0005-0000-0000-00008A030000}"/>
    <cellStyle name="_U수량_3배수공_골재량환산_04.구조물깨기" xfId="917" xr:uid="{00000000-0005-0000-0000-00008B030000}"/>
    <cellStyle name="_U수량_3배수공_골재량환산_BOX재료집계표 1011-1(편집)s" xfId="918" xr:uid="{00000000-0005-0000-0000-00008C030000}"/>
    <cellStyle name="_U수량_3배수공_골재량환산_BOX재료집계표 1025" xfId="919" xr:uid="{00000000-0005-0000-0000-00008D030000}"/>
    <cellStyle name="_U수량_3배수공_골재량환산_상수관로토공및집계표(최종)" xfId="920" xr:uid="{00000000-0005-0000-0000-00008E030000}"/>
    <cellStyle name="_U수량_3배수공_골재량환산_상수관로토공및집계표(최종)_1.토공집계표" xfId="921" xr:uid="{00000000-0005-0000-0000-00008F030000}"/>
    <cellStyle name="_U수량_3배수공_골재량환산_상수관로토공및집계표(최종)_3.상수관재료집계표" xfId="922" xr:uid="{00000000-0005-0000-0000-000090030000}"/>
    <cellStyle name="_U수량_3배수공_골재량환산_오수공총괄" xfId="923" xr:uid="{00000000-0005-0000-0000-000091030000}"/>
    <cellStyle name="_U수량_3배수공_골재량환산_오수공총괄_오수공-대구(0423)" xfId="924" xr:uid="{00000000-0005-0000-0000-000092030000}"/>
    <cellStyle name="_U수량_3배수공_상수관로토공및집계표(최종)" xfId="925" xr:uid="{00000000-0005-0000-0000-000093030000}"/>
    <cellStyle name="_U수량_3배수공_상수관로토공및집계표(최종)_1.토공집계표" xfId="926" xr:uid="{00000000-0005-0000-0000-000094030000}"/>
    <cellStyle name="_U수량_3배수공_상수관로토공및집계표(최종)_3.상수관재료집계표" xfId="927" xr:uid="{00000000-0005-0000-0000-000095030000}"/>
    <cellStyle name="_U수량_3배수공_오수공총괄" xfId="928" xr:uid="{00000000-0005-0000-0000-000096030000}"/>
    <cellStyle name="_U수량_3배수공_오수공총괄_오수공-대구(0423)" xfId="929" xr:uid="{00000000-0005-0000-0000-000097030000}"/>
    <cellStyle name="_U수량_BOX재료집계표 1011-1(편집)s" xfId="930" xr:uid="{00000000-0005-0000-0000-000098030000}"/>
    <cellStyle name="_U수량_BOX재료집계표 1025" xfId="931" xr:uid="{00000000-0005-0000-0000-000099030000}"/>
    <cellStyle name="_U수량_강경읍염천리" xfId="932" xr:uid="{00000000-0005-0000-0000-00009A030000}"/>
    <cellStyle name="_U수량_강경읍염천리_02.지장물수량집계-작업중" xfId="933" xr:uid="{00000000-0005-0000-0000-00009B030000}"/>
    <cellStyle name="_U수량_강경읍염천리_02.지장물수량집계-작업중--" xfId="934" xr:uid="{00000000-0005-0000-0000-00009C030000}"/>
    <cellStyle name="_U수량_강경읍염천리_04.구조물깨기" xfId="935" xr:uid="{00000000-0005-0000-0000-00009D030000}"/>
    <cellStyle name="_U수량_강경읍염천리_2.토공수량집계(강서)" xfId="936" xr:uid="{00000000-0005-0000-0000-00009E030000}"/>
    <cellStyle name="_U수량_강경읍염천리_2.토공수량집계(강서)_02.지장물수량집계-작업중" xfId="937" xr:uid="{00000000-0005-0000-0000-00009F030000}"/>
    <cellStyle name="_U수량_강경읍염천리_2.토공수량집계(강서)_02.지장물수량집계-작업중--" xfId="938" xr:uid="{00000000-0005-0000-0000-0000A0030000}"/>
    <cellStyle name="_U수량_강경읍염천리_2.토공수량집계(강서)_04.구조물깨기" xfId="939" xr:uid="{00000000-0005-0000-0000-0000A1030000}"/>
    <cellStyle name="_U수량_강경읍염천리_2.토공수량집계(강서)_BOX재료집계표 1011-1(편집)s" xfId="940" xr:uid="{00000000-0005-0000-0000-0000A2030000}"/>
    <cellStyle name="_U수량_강경읍염천리_2.토공수량집계(강서)_BOX재료집계표 1025" xfId="941" xr:uid="{00000000-0005-0000-0000-0000A3030000}"/>
    <cellStyle name="_U수량_강경읍염천리_2.토공수량집계(강서)_상수관로토공및집계표(최종)" xfId="942" xr:uid="{00000000-0005-0000-0000-0000A4030000}"/>
    <cellStyle name="_U수량_강경읍염천리_2.토공수량집계(강서)_상수관로토공및집계표(최종)_1.토공집계표" xfId="943" xr:uid="{00000000-0005-0000-0000-0000A5030000}"/>
    <cellStyle name="_U수량_강경읍염천리_2.토공수량집계(강서)_상수관로토공및집계표(최종)_3.상수관재료집계표" xfId="944" xr:uid="{00000000-0005-0000-0000-0000A6030000}"/>
    <cellStyle name="_U수량_강경읍염천리_2.토공수량집계(강서)_오수공총괄" xfId="945" xr:uid="{00000000-0005-0000-0000-0000A7030000}"/>
    <cellStyle name="_U수량_강경읍염천리_2.토공수량집계(강서)_오수공총괄_오수공-대구(0423)" xfId="946" xr:uid="{00000000-0005-0000-0000-0000A8030000}"/>
    <cellStyle name="_U수량_강경읍염천리_2.토공수량집계-1013" xfId="947" xr:uid="{00000000-0005-0000-0000-0000A9030000}"/>
    <cellStyle name="_U수량_강경읍염천리_2.토공수량집계-1013_02.지장물수량집계-작업중" xfId="948" xr:uid="{00000000-0005-0000-0000-0000AA030000}"/>
    <cellStyle name="_U수량_강경읍염천리_2.토공수량집계-1013_02.지장물수량집계-작업중--" xfId="949" xr:uid="{00000000-0005-0000-0000-0000AB030000}"/>
    <cellStyle name="_U수량_강경읍염천리_2.토공수량집계-1013_04.구조물깨기" xfId="950" xr:uid="{00000000-0005-0000-0000-0000AC030000}"/>
    <cellStyle name="_U수량_강경읍염천리_2.토공수량집계-1013_BOX재료집계표 1011-1(편집)s" xfId="951" xr:uid="{00000000-0005-0000-0000-0000AD030000}"/>
    <cellStyle name="_U수량_강경읍염천리_2.토공수량집계-1013_BOX재료집계표 1025" xfId="952" xr:uid="{00000000-0005-0000-0000-0000AE030000}"/>
    <cellStyle name="_U수량_강경읍염천리_2.토공수량집계-1013_상수관로토공및집계표(최종)" xfId="953" xr:uid="{00000000-0005-0000-0000-0000AF030000}"/>
    <cellStyle name="_U수량_강경읍염천리_2.토공수량집계-1013_상수관로토공및집계표(최종)_1.토공집계표" xfId="954" xr:uid="{00000000-0005-0000-0000-0000B0030000}"/>
    <cellStyle name="_U수량_강경읍염천리_2.토공수량집계-1013_상수관로토공및집계표(최종)_3.상수관재료집계표" xfId="955" xr:uid="{00000000-0005-0000-0000-0000B1030000}"/>
    <cellStyle name="_U수량_강경읍염천리_2.토공수량집계-1013_오수공총괄" xfId="956" xr:uid="{00000000-0005-0000-0000-0000B2030000}"/>
    <cellStyle name="_U수량_강경읍염천리_2.토공수량집계-1013_오수공총괄_오수공-대구(0423)" xfId="957" xr:uid="{00000000-0005-0000-0000-0000B3030000}"/>
    <cellStyle name="_U수량_강경읍염천리_2.토공수량집계-1028" xfId="958" xr:uid="{00000000-0005-0000-0000-0000B4030000}"/>
    <cellStyle name="_U수량_강경읍염천리_2.토공수량집계-1028_02.지장물수량집계-작업중" xfId="959" xr:uid="{00000000-0005-0000-0000-0000B5030000}"/>
    <cellStyle name="_U수량_강경읍염천리_2.토공수량집계-1028_02.지장물수량집계-작업중--" xfId="960" xr:uid="{00000000-0005-0000-0000-0000B6030000}"/>
    <cellStyle name="_U수량_강경읍염천리_2.토공수량집계-1028_04.구조물깨기" xfId="961" xr:uid="{00000000-0005-0000-0000-0000B7030000}"/>
    <cellStyle name="_U수량_강경읍염천리_2.토공수량집계-1028_BOX재료집계표 1011-1(편집)s" xfId="962" xr:uid="{00000000-0005-0000-0000-0000B8030000}"/>
    <cellStyle name="_U수량_강경읍염천리_2.토공수량집계-1028_BOX재료집계표 1025" xfId="963" xr:uid="{00000000-0005-0000-0000-0000B9030000}"/>
    <cellStyle name="_U수량_강경읍염천리_2.토공수량집계-1028_상수관로토공및집계표(최종)" xfId="964" xr:uid="{00000000-0005-0000-0000-0000BA030000}"/>
    <cellStyle name="_U수량_강경읍염천리_2.토공수량집계-1028_상수관로토공및집계표(최종)_1.토공집계표" xfId="965" xr:uid="{00000000-0005-0000-0000-0000BB030000}"/>
    <cellStyle name="_U수량_강경읍염천리_2.토공수량집계-1028_상수관로토공및집계표(최종)_3.상수관재료집계표" xfId="966" xr:uid="{00000000-0005-0000-0000-0000BC030000}"/>
    <cellStyle name="_U수량_강경읍염천리_2.토공수량집계-1028_오수공총괄" xfId="967" xr:uid="{00000000-0005-0000-0000-0000BD030000}"/>
    <cellStyle name="_U수량_강경읍염천리_2.토공수량집계-1028_오수공총괄_오수공-대구(0423)" xfId="968" xr:uid="{00000000-0005-0000-0000-0000BE030000}"/>
    <cellStyle name="_U수량_강경읍염천리_3배수공" xfId="969" xr:uid="{00000000-0005-0000-0000-0000BF030000}"/>
    <cellStyle name="_U수량_강경읍염천리_3배수공_02.지장물수량집계-작업중" xfId="970" xr:uid="{00000000-0005-0000-0000-0000C0030000}"/>
    <cellStyle name="_U수량_강경읍염천리_3배수공_02.지장물수량집계-작업중--" xfId="971" xr:uid="{00000000-0005-0000-0000-0000C1030000}"/>
    <cellStyle name="_U수량_강경읍염천리_3배수공_04.구조물깨기" xfId="972" xr:uid="{00000000-0005-0000-0000-0000C2030000}"/>
    <cellStyle name="_U수량_강경읍염천리_3배수공_2.토공수량집계(강서)" xfId="973" xr:uid="{00000000-0005-0000-0000-0000C3030000}"/>
    <cellStyle name="_U수량_강경읍염천리_3배수공_2.토공수량집계(강서)_02.지장물수량집계-작업중" xfId="974" xr:uid="{00000000-0005-0000-0000-0000C4030000}"/>
    <cellStyle name="_U수량_강경읍염천리_3배수공_2.토공수량집계(강서)_02.지장물수량집계-작업중--" xfId="975" xr:uid="{00000000-0005-0000-0000-0000C5030000}"/>
    <cellStyle name="_U수량_강경읍염천리_3배수공_2.토공수량집계(강서)_04.구조물깨기" xfId="976" xr:uid="{00000000-0005-0000-0000-0000C6030000}"/>
    <cellStyle name="_U수량_강경읍염천리_3배수공_2.토공수량집계(강서)_BOX재료집계표 1011-1(편집)s" xfId="977" xr:uid="{00000000-0005-0000-0000-0000C7030000}"/>
    <cellStyle name="_U수량_강경읍염천리_3배수공_2.토공수량집계(강서)_BOX재료집계표 1025" xfId="978" xr:uid="{00000000-0005-0000-0000-0000C8030000}"/>
    <cellStyle name="_U수량_강경읍염천리_3배수공_2.토공수량집계(강서)_상수관로토공및집계표(최종)" xfId="979" xr:uid="{00000000-0005-0000-0000-0000C9030000}"/>
    <cellStyle name="_U수량_강경읍염천리_3배수공_2.토공수량집계(강서)_상수관로토공및집계표(최종)_1.토공집계표" xfId="980" xr:uid="{00000000-0005-0000-0000-0000CA030000}"/>
    <cellStyle name="_U수량_강경읍염천리_3배수공_2.토공수량집계(강서)_상수관로토공및집계표(최종)_3.상수관재료집계표" xfId="981" xr:uid="{00000000-0005-0000-0000-0000CB030000}"/>
    <cellStyle name="_U수량_강경읍염천리_3배수공_2.토공수량집계(강서)_오수공총괄" xfId="982" xr:uid="{00000000-0005-0000-0000-0000CC030000}"/>
    <cellStyle name="_U수량_강경읍염천리_3배수공_2.토공수량집계(강서)_오수공총괄_오수공-대구(0423)" xfId="983" xr:uid="{00000000-0005-0000-0000-0000CD030000}"/>
    <cellStyle name="_U수량_강경읍염천리_3배수공_2.토공수량집계-1013" xfId="984" xr:uid="{00000000-0005-0000-0000-0000CE030000}"/>
    <cellStyle name="_U수량_강경읍염천리_3배수공_2.토공수량집계-1013_02.지장물수량집계-작업중" xfId="985" xr:uid="{00000000-0005-0000-0000-0000CF030000}"/>
    <cellStyle name="_U수량_강경읍염천리_3배수공_2.토공수량집계-1013_02.지장물수량집계-작업중--" xfId="986" xr:uid="{00000000-0005-0000-0000-0000D0030000}"/>
    <cellStyle name="_U수량_강경읍염천리_3배수공_2.토공수량집계-1013_04.구조물깨기" xfId="987" xr:uid="{00000000-0005-0000-0000-0000D1030000}"/>
    <cellStyle name="_U수량_강경읍염천리_3배수공_2.토공수량집계-1013_BOX재료집계표 1011-1(편집)s" xfId="988" xr:uid="{00000000-0005-0000-0000-0000D2030000}"/>
    <cellStyle name="_U수량_강경읍염천리_3배수공_2.토공수량집계-1013_BOX재료집계표 1025" xfId="989" xr:uid="{00000000-0005-0000-0000-0000D3030000}"/>
    <cellStyle name="_U수량_강경읍염천리_3배수공_2.토공수량집계-1013_상수관로토공및집계표(최종)" xfId="990" xr:uid="{00000000-0005-0000-0000-0000D4030000}"/>
    <cellStyle name="_U수량_강경읍염천리_3배수공_2.토공수량집계-1013_상수관로토공및집계표(최종)_1.토공집계표" xfId="991" xr:uid="{00000000-0005-0000-0000-0000D5030000}"/>
    <cellStyle name="_U수량_강경읍염천리_3배수공_2.토공수량집계-1013_상수관로토공및집계표(최종)_3.상수관재료집계표" xfId="992" xr:uid="{00000000-0005-0000-0000-0000D6030000}"/>
    <cellStyle name="_U수량_강경읍염천리_3배수공_2.토공수량집계-1013_오수공총괄" xfId="993" xr:uid="{00000000-0005-0000-0000-0000D7030000}"/>
    <cellStyle name="_U수량_강경읍염천리_3배수공_2.토공수량집계-1013_오수공총괄_오수공-대구(0423)" xfId="994" xr:uid="{00000000-0005-0000-0000-0000D8030000}"/>
    <cellStyle name="_U수량_강경읍염천리_3배수공_2.토공수량집계-1028" xfId="995" xr:uid="{00000000-0005-0000-0000-0000D9030000}"/>
    <cellStyle name="_U수량_강경읍염천리_3배수공_2.토공수량집계-1028_02.지장물수량집계-작업중" xfId="996" xr:uid="{00000000-0005-0000-0000-0000DA030000}"/>
    <cellStyle name="_U수량_강경읍염천리_3배수공_2.토공수량집계-1028_02.지장물수량집계-작업중--" xfId="997" xr:uid="{00000000-0005-0000-0000-0000DB030000}"/>
    <cellStyle name="_U수량_강경읍염천리_3배수공_2.토공수량집계-1028_04.구조물깨기" xfId="998" xr:uid="{00000000-0005-0000-0000-0000DC030000}"/>
    <cellStyle name="_U수량_강경읍염천리_3배수공_2.토공수량집계-1028_BOX재료집계표 1011-1(편집)s" xfId="999" xr:uid="{00000000-0005-0000-0000-0000DD030000}"/>
    <cellStyle name="_U수량_강경읍염천리_3배수공_2.토공수량집계-1028_BOX재료집계표 1025" xfId="1000" xr:uid="{00000000-0005-0000-0000-0000DE030000}"/>
    <cellStyle name="_U수량_강경읍염천리_3배수공_2.토공수량집계-1028_상수관로토공및집계표(최종)" xfId="1001" xr:uid="{00000000-0005-0000-0000-0000DF030000}"/>
    <cellStyle name="_U수량_강경읍염천리_3배수공_2.토공수량집계-1028_상수관로토공및집계표(최종)_1.토공집계표" xfId="1002" xr:uid="{00000000-0005-0000-0000-0000E0030000}"/>
    <cellStyle name="_U수량_강경읍염천리_3배수공_2.토공수량집계-1028_상수관로토공및집계표(최종)_3.상수관재료집계표" xfId="1003" xr:uid="{00000000-0005-0000-0000-0000E1030000}"/>
    <cellStyle name="_U수량_강경읍염천리_3배수공_2.토공수량집계-1028_오수공총괄" xfId="1004" xr:uid="{00000000-0005-0000-0000-0000E2030000}"/>
    <cellStyle name="_U수량_강경읍염천리_3배수공_2.토공수량집계-1028_오수공총괄_오수공-대구(0423)" xfId="1005" xr:uid="{00000000-0005-0000-0000-0000E3030000}"/>
    <cellStyle name="_U수량_강경읍염천리_3배수공_BOX재료집계표 1011-1(편집)s" xfId="1006" xr:uid="{00000000-0005-0000-0000-0000E4030000}"/>
    <cellStyle name="_U수량_강경읍염천리_3배수공_BOX재료집계표 1025" xfId="1007" xr:uid="{00000000-0005-0000-0000-0000E5030000}"/>
    <cellStyle name="_U수량_강경읍염천리_3배수공_골재량환산" xfId="1008" xr:uid="{00000000-0005-0000-0000-0000E6030000}"/>
    <cellStyle name="_U수량_강경읍염천리_3배수공_골재량환산_02.지장물수량집계-작업중" xfId="1009" xr:uid="{00000000-0005-0000-0000-0000E7030000}"/>
    <cellStyle name="_U수량_강경읍염천리_3배수공_골재량환산_02.지장물수량집계-작업중--" xfId="1010" xr:uid="{00000000-0005-0000-0000-0000E8030000}"/>
    <cellStyle name="_U수량_강경읍염천리_3배수공_골재량환산_04.구조물깨기" xfId="1011" xr:uid="{00000000-0005-0000-0000-0000E9030000}"/>
    <cellStyle name="_U수량_강경읍염천리_3배수공_골재량환산_BOX재료집계표 1011-1(편집)s" xfId="1012" xr:uid="{00000000-0005-0000-0000-0000EA030000}"/>
    <cellStyle name="_U수량_강경읍염천리_3배수공_골재량환산_BOX재료집계표 1025" xfId="1013" xr:uid="{00000000-0005-0000-0000-0000EB030000}"/>
    <cellStyle name="_U수량_강경읍염천리_3배수공_골재량환산_상수관로토공및집계표(최종)" xfId="1014" xr:uid="{00000000-0005-0000-0000-0000EC030000}"/>
    <cellStyle name="_U수량_강경읍염천리_3배수공_골재량환산_상수관로토공및집계표(최종)_1.토공집계표" xfId="1015" xr:uid="{00000000-0005-0000-0000-0000ED030000}"/>
    <cellStyle name="_U수량_강경읍염천리_3배수공_골재량환산_상수관로토공및집계표(최종)_3.상수관재료집계표" xfId="1016" xr:uid="{00000000-0005-0000-0000-0000EE030000}"/>
    <cellStyle name="_U수량_강경읍염천리_3배수공_골재량환산_오수공총괄" xfId="1017" xr:uid="{00000000-0005-0000-0000-0000EF030000}"/>
    <cellStyle name="_U수량_강경읍염천리_3배수공_골재량환산_오수공총괄_오수공-대구(0423)" xfId="1018" xr:uid="{00000000-0005-0000-0000-0000F0030000}"/>
    <cellStyle name="_U수량_강경읍염천리_3배수공_상수관로토공및집계표(최종)" xfId="1019" xr:uid="{00000000-0005-0000-0000-0000F1030000}"/>
    <cellStyle name="_U수량_강경읍염천리_3배수공_상수관로토공및집계표(최종)_1.토공집계표" xfId="1020" xr:uid="{00000000-0005-0000-0000-0000F2030000}"/>
    <cellStyle name="_U수량_강경읍염천리_3배수공_상수관로토공및집계표(최종)_3.상수관재료집계표" xfId="1021" xr:uid="{00000000-0005-0000-0000-0000F3030000}"/>
    <cellStyle name="_U수량_강경읍염천리_3배수공_오수공총괄" xfId="1022" xr:uid="{00000000-0005-0000-0000-0000F4030000}"/>
    <cellStyle name="_U수량_강경읍염천리_3배수공_오수공총괄_오수공-대구(0423)" xfId="1023" xr:uid="{00000000-0005-0000-0000-0000F5030000}"/>
    <cellStyle name="_U수량_강경읍염천리_BOX재료집계표 1011-1(편집)s" xfId="1024" xr:uid="{00000000-0005-0000-0000-0000F6030000}"/>
    <cellStyle name="_U수량_강경읍염천리_BOX재료집계표 1025" xfId="1025" xr:uid="{00000000-0005-0000-0000-0000F7030000}"/>
    <cellStyle name="_U수량_강경읍염천리_골재량환산" xfId="1026" xr:uid="{00000000-0005-0000-0000-0000F8030000}"/>
    <cellStyle name="_U수량_강경읍염천리_골재량환산_02.지장물수량집계-작업중" xfId="1027" xr:uid="{00000000-0005-0000-0000-0000F9030000}"/>
    <cellStyle name="_U수량_강경읍염천리_골재량환산_02.지장물수량집계-작업중--" xfId="1028" xr:uid="{00000000-0005-0000-0000-0000FA030000}"/>
    <cellStyle name="_U수량_강경읍염천리_골재량환산_04.구조물깨기" xfId="1029" xr:uid="{00000000-0005-0000-0000-0000FB030000}"/>
    <cellStyle name="_U수량_강경읍염천리_골재량환산_BOX재료집계표 1011-1(편집)s" xfId="1030" xr:uid="{00000000-0005-0000-0000-0000FC030000}"/>
    <cellStyle name="_U수량_강경읍염천리_골재량환산_BOX재료집계표 1025" xfId="1031" xr:uid="{00000000-0005-0000-0000-0000FD030000}"/>
    <cellStyle name="_U수량_강경읍염천리_골재량환산_상수관로토공및집계표(최종)" xfId="1032" xr:uid="{00000000-0005-0000-0000-0000FE030000}"/>
    <cellStyle name="_U수량_강경읍염천리_골재량환산_상수관로토공및집계표(최종)_1.토공집계표" xfId="1033" xr:uid="{00000000-0005-0000-0000-0000FF030000}"/>
    <cellStyle name="_U수량_강경읍염천리_골재량환산_상수관로토공및집계표(최종)_3.상수관재료집계표" xfId="1034" xr:uid="{00000000-0005-0000-0000-000000040000}"/>
    <cellStyle name="_U수량_강경읍염천리_골재량환산_오수공총괄" xfId="1035" xr:uid="{00000000-0005-0000-0000-000001040000}"/>
    <cellStyle name="_U수량_강경읍염천리_골재량환산_오수공총괄_오수공-대구(0423)" xfId="1036" xr:uid="{00000000-0005-0000-0000-000002040000}"/>
    <cellStyle name="_U수량_강경읍염천리_대야포장공" xfId="1037" xr:uid="{00000000-0005-0000-0000-000003040000}"/>
    <cellStyle name="_U수량_강경읍염천리_대야포장공_02.지장물수량집계-작업중" xfId="1038" xr:uid="{00000000-0005-0000-0000-000004040000}"/>
    <cellStyle name="_U수량_강경읍염천리_대야포장공_02.지장물수량집계-작업중--" xfId="1039" xr:uid="{00000000-0005-0000-0000-000005040000}"/>
    <cellStyle name="_U수량_강경읍염천리_대야포장공_04.구조물깨기" xfId="1040" xr:uid="{00000000-0005-0000-0000-000006040000}"/>
    <cellStyle name="_U수량_강경읍염천리_대야포장공_2.토공수량집계(강서)" xfId="1041" xr:uid="{00000000-0005-0000-0000-000007040000}"/>
    <cellStyle name="_U수량_강경읍염천리_대야포장공_2.토공수량집계(강서)_02.지장물수량집계-작업중" xfId="1042" xr:uid="{00000000-0005-0000-0000-000008040000}"/>
    <cellStyle name="_U수량_강경읍염천리_대야포장공_2.토공수량집계(강서)_02.지장물수량집계-작업중--" xfId="1043" xr:uid="{00000000-0005-0000-0000-000009040000}"/>
    <cellStyle name="_U수량_강경읍염천리_대야포장공_2.토공수량집계(강서)_04.구조물깨기" xfId="1044" xr:uid="{00000000-0005-0000-0000-00000A040000}"/>
    <cellStyle name="_U수량_강경읍염천리_대야포장공_2.토공수량집계(강서)_BOX재료집계표 1011-1(편집)s" xfId="1045" xr:uid="{00000000-0005-0000-0000-00000B040000}"/>
    <cellStyle name="_U수량_강경읍염천리_대야포장공_2.토공수량집계(강서)_BOX재료집계표 1025" xfId="1046" xr:uid="{00000000-0005-0000-0000-00000C040000}"/>
    <cellStyle name="_U수량_강경읍염천리_대야포장공_2.토공수량집계(강서)_상수관로토공및집계표(최종)" xfId="1047" xr:uid="{00000000-0005-0000-0000-00000D040000}"/>
    <cellStyle name="_U수량_강경읍염천리_대야포장공_2.토공수량집계(강서)_상수관로토공및집계표(최종)_1.토공집계표" xfId="1048" xr:uid="{00000000-0005-0000-0000-00000E040000}"/>
    <cellStyle name="_U수량_강경읍염천리_대야포장공_2.토공수량집계(강서)_상수관로토공및집계표(최종)_3.상수관재료집계표" xfId="1049" xr:uid="{00000000-0005-0000-0000-00000F040000}"/>
    <cellStyle name="_U수량_강경읍염천리_대야포장공_2.토공수량집계(강서)_오수공총괄" xfId="1050" xr:uid="{00000000-0005-0000-0000-000010040000}"/>
    <cellStyle name="_U수량_강경읍염천리_대야포장공_2.토공수량집계(강서)_오수공총괄_오수공-대구(0423)" xfId="1051" xr:uid="{00000000-0005-0000-0000-000011040000}"/>
    <cellStyle name="_U수량_강경읍염천리_대야포장공_2.토공수량집계-1013" xfId="1052" xr:uid="{00000000-0005-0000-0000-000012040000}"/>
    <cellStyle name="_U수량_강경읍염천리_대야포장공_2.토공수량집계-1013_02.지장물수량집계-작업중" xfId="1053" xr:uid="{00000000-0005-0000-0000-000013040000}"/>
    <cellStyle name="_U수량_강경읍염천리_대야포장공_2.토공수량집계-1013_02.지장물수량집계-작업중--" xfId="1054" xr:uid="{00000000-0005-0000-0000-000014040000}"/>
    <cellStyle name="_U수량_강경읍염천리_대야포장공_2.토공수량집계-1013_04.구조물깨기" xfId="1055" xr:uid="{00000000-0005-0000-0000-000015040000}"/>
    <cellStyle name="_U수량_강경읍염천리_대야포장공_2.토공수량집계-1013_BOX재료집계표 1011-1(편집)s" xfId="1056" xr:uid="{00000000-0005-0000-0000-000016040000}"/>
    <cellStyle name="_U수량_강경읍염천리_대야포장공_2.토공수량집계-1013_BOX재료집계표 1025" xfId="1057" xr:uid="{00000000-0005-0000-0000-000017040000}"/>
    <cellStyle name="_U수량_강경읍염천리_대야포장공_2.토공수량집계-1013_상수관로토공및집계표(최종)" xfId="1058" xr:uid="{00000000-0005-0000-0000-000018040000}"/>
    <cellStyle name="_U수량_강경읍염천리_대야포장공_2.토공수량집계-1013_상수관로토공및집계표(최종)_1.토공집계표" xfId="1059" xr:uid="{00000000-0005-0000-0000-000019040000}"/>
    <cellStyle name="_U수량_강경읍염천리_대야포장공_2.토공수량집계-1013_상수관로토공및집계표(최종)_3.상수관재료집계표" xfId="1060" xr:uid="{00000000-0005-0000-0000-00001A040000}"/>
    <cellStyle name="_U수량_강경읍염천리_대야포장공_2.토공수량집계-1013_오수공총괄" xfId="1061" xr:uid="{00000000-0005-0000-0000-00001B040000}"/>
    <cellStyle name="_U수량_강경읍염천리_대야포장공_2.토공수량집계-1013_오수공총괄_오수공-대구(0423)" xfId="1062" xr:uid="{00000000-0005-0000-0000-00001C040000}"/>
    <cellStyle name="_U수량_강경읍염천리_대야포장공_2.토공수량집계-1028" xfId="1063" xr:uid="{00000000-0005-0000-0000-00001D040000}"/>
    <cellStyle name="_U수량_강경읍염천리_대야포장공_2.토공수량집계-1028_02.지장물수량집계-작업중" xfId="1064" xr:uid="{00000000-0005-0000-0000-00001E040000}"/>
    <cellStyle name="_U수량_강경읍염천리_대야포장공_2.토공수량집계-1028_02.지장물수량집계-작업중--" xfId="1065" xr:uid="{00000000-0005-0000-0000-00001F040000}"/>
    <cellStyle name="_U수량_강경읍염천리_대야포장공_2.토공수량집계-1028_04.구조물깨기" xfId="1066" xr:uid="{00000000-0005-0000-0000-000020040000}"/>
    <cellStyle name="_U수량_강경읍염천리_대야포장공_2.토공수량집계-1028_BOX재료집계표 1011-1(편집)s" xfId="1067" xr:uid="{00000000-0005-0000-0000-000021040000}"/>
    <cellStyle name="_U수량_강경읍염천리_대야포장공_2.토공수량집계-1028_BOX재료집계표 1025" xfId="1068" xr:uid="{00000000-0005-0000-0000-000022040000}"/>
    <cellStyle name="_U수량_강경읍염천리_대야포장공_2.토공수량집계-1028_상수관로토공및집계표(최종)" xfId="1069" xr:uid="{00000000-0005-0000-0000-000023040000}"/>
    <cellStyle name="_U수량_강경읍염천리_대야포장공_2.토공수량집계-1028_상수관로토공및집계표(최종)_1.토공집계표" xfId="1070" xr:uid="{00000000-0005-0000-0000-000024040000}"/>
    <cellStyle name="_U수량_강경읍염천리_대야포장공_2.토공수량집계-1028_상수관로토공및집계표(최종)_3.상수관재료집계표" xfId="1071" xr:uid="{00000000-0005-0000-0000-000025040000}"/>
    <cellStyle name="_U수량_강경읍염천리_대야포장공_2.토공수량집계-1028_오수공총괄" xfId="1072" xr:uid="{00000000-0005-0000-0000-000026040000}"/>
    <cellStyle name="_U수량_강경읍염천리_대야포장공_2.토공수량집계-1028_오수공총괄_오수공-대구(0423)" xfId="1073" xr:uid="{00000000-0005-0000-0000-000027040000}"/>
    <cellStyle name="_U수량_강경읍염천리_대야포장공_BOX재료집계표 1011-1(편집)s" xfId="1074" xr:uid="{00000000-0005-0000-0000-000028040000}"/>
    <cellStyle name="_U수량_강경읍염천리_대야포장공_BOX재료집계표 1025" xfId="1075" xr:uid="{00000000-0005-0000-0000-000029040000}"/>
    <cellStyle name="_U수량_강경읍염천리_대야포장공_골재량환산" xfId="1076" xr:uid="{00000000-0005-0000-0000-00002A040000}"/>
    <cellStyle name="_U수량_강경읍염천리_대야포장공_골재량환산_02.지장물수량집계-작업중" xfId="1077" xr:uid="{00000000-0005-0000-0000-00002B040000}"/>
    <cellStyle name="_U수량_강경읍염천리_대야포장공_골재량환산_02.지장물수량집계-작업중--" xfId="1078" xr:uid="{00000000-0005-0000-0000-00002C040000}"/>
    <cellStyle name="_U수량_강경읍염천리_대야포장공_골재량환산_04.구조물깨기" xfId="1079" xr:uid="{00000000-0005-0000-0000-00002D040000}"/>
    <cellStyle name="_U수량_강경읍염천리_대야포장공_골재량환산_BOX재료집계표 1011-1(편집)s" xfId="1080" xr:uid="{00000000-0005-0000-0000-00002E040000}"/>
    <cellStyle name="_U수량_강경읍염천리_대야포장공_골재량환산_BOX재료집계표 1025" xfId="1081" xr:uid="{00000000-0005-0000-0000-00002F040000}"/>
    <cellStyle name="_U수량_강경읍염천리_대야포장공_골재량환산_상수관로토공및집계표(최종)" xfId="1082" xr:uid="{00000000-0005-0000-0000-000030040000}"/>
    <cellStyle name="_U수량_강경읍염천리_대야포장공_골재량환산_상수관로토공및집계표(최종)_1.토공집계표" xfId="1083" xr:uid="{00000000-0005-0000-0000-000031040000}"/>
    <cellStyle name="_U수량_강경읍염천리_대야포장공_골재량환산_상수관로토공및집계표(최종)_3.상수관재료집계표" xfId="1084" xr:uid="{00000000-0005-0000-0000-000032040000}"/>
    <cellStyle name="_U수량_강경읍염천리_대야포장공_골재량환산_오수공총괄" xfId="1085" xr:uid="{00000000-0005-0000-0000-000033040000}"/>
    <cellStyle name="_U수량_강경읍염천리_대야포장공_골재량환산_오수공총괄_오수공-대구(0423)" xfId="1086" xr:uid="{00000000-0005-0000-0000-000034040000}"/>
    <cellStyle name="_U수량_강경읍염천리_대야포장공_대야배수공" xfId="1087" xr:uid="{00000000-0005-0000-0000-000035040000}"/>
    <cellStyle name="_U수량_강경읍염천리_대야포장공_대야배수공_02.지장물수량집계-작업중" xfId="1088" xr:uid="{00000000-0005-0000-0000-000036040000}"/>
    <cellStyle name="_U수량_강경읍염천리_대야포장공_대야배수공_02.지장물수량집계-작업중--" xfId="1089" xr:uid="{00000000-0005-0000-0000-000037040000}"/>
    <cellStyle name="_U수량_강경읍염천리_대야포장공_대야배수공_04.구조물깨기" xfId="1090" xr:uid="{00000000-0005-0000-0000-000038040000}"/>
    <cellStyle name="_U수량_강경읍염천리_대야포장공_대야배수공_2.토공수량집계(강서)" xfId="1091" xr:uid="{00000000-0005-0000-0000-000039040000}"/>
    <cellStyle name="_U수량_강경읍염천리_대야포장공_대야배수공_2.토공수량집계(강서)_02.지장물수량집계-작업중" xfId="1092" xr:uid="{00000000-0005-0000-0000-00003A040000}"/>
    <cellStyle name="_U수량_강경읍염천리_대야포장공_대야배수공_2.토공수량집계(강서)_02.지장물수량집계-작업중--" xfId="1093" xr:uid="{00000000-0005-0000-0000-00003B040000}"/>
    <cellStyle name="_U수량_강경읍염천리_대야포장공_대야배수공_2.토공수량집계(강서)_04.구조물깨기" xfId="1094" xr:uid="{00000000-0005-0000-0000-00003C040000}"/>
    <cellStyle name="_U수량_강경읍염천리_대야포장공_대야배수공_2.토공수량집계(강서)_BOX재료집계표 1011-1(편집)s" xfId="1095" xr:uid="{00000000-0005-0000-0000-00003D040000}"/>
    <cellStyle name="_U수량_강경읍염천리_대야포장공_대야배수공_2.토공수량집계(강서)_BOX재료집계표 1025" xfId="1096" xr:uid="{00000000-0005-0000-0000-00003E040000}"/>
    <cellStyle name="_U수량_강경읍염천리_대야포장공_대야배수공_2.토공수량집계(강서)_상수관로토공및집계표(최종)" xfId="1097" xr:uid="{00000000-0005-0000-0000-00003F040000}"/>
    <cellStyle name="_U수량_강경읍염천리_대야포장공_대야배수공_2.토공수량집계(강서)_상수관로토공및집계표(최종)_1.토공집계표" xfId="1098" xr:uid="{00000000-0005-0000-0000-000040040000}"/>
    <cellStyle name="_U수량_강경읍염천리_대야포장공_대야배수공_2.토공수량집계(강서)_상수관로토공및집계표(최종)_3.상수관재료집계표" xfId="1099" xr:uid="{00000000-0005-0000-0000-000041040000}"/>
    <cellStyle name="_U수량_강경읍염천리_대야포장공_대야배수공_2.토공수량집계(강서)_오수공총괄" xfId="1100" xr:uid="{00000000-0005-0000-0000-000042040000}"/>
    <cellStyle name="_U수량_강경읍염천리_대야포장공_대야배수공_2.토공수량집계(강서)_오수공총괄_오수공-대구(0423)" xfId="1101" xr:uid="{00000000-0005-0000-0000-000043040000}"/>
    <cellStyle name="_U수량_강경읍염천리_대야포장공_대야배수공_2.토공수량집계-1013" xfId="1102" xr:uid="{00000000-0005-0000-0000-000044040000}"/>
    <cellStyle name="_U수량_강경읍염천리_대야포장공_대야배수공_2.토공수량집계-1013_02.지장물수량집계-작업중" xfId="1103" xr:uid="{00000000-0005-0000-0000-000045040000}"/>
    <cellStyle name="_U수량_강경읍염천리_대야포장공_대야배수공_2.토공수량집계-1013_02.지장물수량집계-작업중--" xfId="1104" xr:uid="{00000000-0005-0000-0000-000046040000}"/>
    <cellStyle name="_U수량_강경읍염천리_대야포장공_대야배수공_2.토공수량집계-1013_04.구조물깨기" xfId="1105" xr:uid="{00000000-0005-0000-0000-000047040000}"/>
    <cellStyle name="_U수량_강경읍염천리_대야포장공_대야배수공_2.토공수량집계-1013_BOX재료집계표 1011-1(편집)s" xfId="1106" xr:uid="{00000000-0005-0000-0000-000048040000}"/>
    <cellStyle name="_U수량_강경읍염천리_대야포장공_대야배수공_2.토공수량집계-1013_BOX재료집계표 1025" xfId="1107" xr:uid="{00000000-0005-0000-0000-000049040000}"/>
    <cellStyle name="_U수량_강경읍염천리_대야포장공_대야배수공_2.토공수량집계-1013_상수관로토공및집계표(최종)" xfId="1108" xr:uid="{00000000-0005-0000-0000-00004A040000}"/>
    <cellStyle name="_U수량_강경읍염천리_대야포장공_대야배수공_2.토공수량집계-1013_상수관로토공및집계표(최종)_1.토공집계표" xfId="1109" xr:uid="{00000000-0005-0000-0000-00004B040000}"/>
    <cellStyle name="_U수량_강경읍염천리_대야포장공_대야배수공_2.토공수량집계-1013_상수관로토공및집계표(최종)_3.상수관재료집계표" xfId="1110" xr:uid="{00000000-0005-0000-0000-00004C040000}"/>
    <cellStyle name="_U수량_강경읍염천리_대야포장공_대야배수공_2.토공수량집계-1013_오수공총괄" xfId="1111" xr:uid="{00000000-0005-0000-0000-00004D040000}"/>
    <cellStyle name="_U수량_강경읍염천리_대야포장공_대야배수공_2.토공수량집계-1013_오수공총괄_오수공-대구(0423)" xfId="1112" xr:uid="{00000000-0005-0000-0000-00004E040000}"/>
    <cellStyle name="_U수량_강경읍염천리_대야포장공_대야배수공_2.토공수량집계-1028" xfId="1113" xr:uid="{00000000-0005-0000-0000-00004F040000}"/>
    <cellStyle name="_U수량_강경읍염천리_대야포장공_대야배수공_2.토공수량집계-1028_02.지장물수량집계-작업중" xfId="1114" xr:uid="{00000000-0005-0000-0000-000050040000}"/>
    <cellStyle name="_U수량_강경읍염천리_대야포장공_대야배수공_2.토공수량집계-1028_02.지장물수량집계-작업중--" xfId="1115" xr:uid="{00000000-0005-0000-0000-000051040000}"/>
    <cellStyle name="_U수량_강경읍염천리_대야포장공_대야배수공_2.토공수량집계-1028_04.구조물깨기" xfId="1116" xr:uid="{00000000-0005-0000-0000-000052040000}"/>
    <cellStyle name="_U수량_강경읍염천리_대야포장공_대야배수공_2.토공수량집계-1028_BOX재료집계표 1011-1(편집)s" xfId="1117" xr:uid="{00000000-0005-0000-0000-000053040000}"/>
    <cellStyle name="_U수량_강경읍염천리_대야포장공_대야배수공_2.토공수량집계-1028_BOX재료집계표 1025" xfId="1118" xr:uid="{00000000-0005-0000-0000-000054040000}"/>
    <cellStyle name="_U수량_강경읍염천리_대야포장공_대야배수공_2.토공수량집계-1028_상수관로토공및집계표(최종)" xfId="1119" xr:uid="{00000000-0005-0000-0000-000055040000}"/>
    <cellStyle name="_U수량_강경읍염천리_대야포장공_대야배수공_2.토공수량집계-1028_상수관로토공및집계표(최종)_1.토공집계표" xfId="1120" xr:uid="{00000000-0005-0000-0000-000056040000}"/>
    <cellStyle name="_U수량_강경읍염천리_대야포장공_대야배수공_2.토공수량집계-1028_상수관로토공및집계표(최종)_3.상수관재료집계표" xfId="1121" xr:uid="{00000000-0005-0000-0000-000057040000}"/>
    <cellStyle name="_U수량_강경읍염천리_대야포장공_대야배수공_2.토공수량집계-1028_오수공총괄" xfId="1122" xr:uid="{00000000-0005-0000-0000-000058040000}"/>
    <cellStyle name="_U수량_강경읍염천리_대야포장공_대야배수공_2.토공수량집계-1028_오수공총괄_오수공-대구(0423)" xfId="1123" xr:uid="{00000000-0005-0000-0000-000059040000}"/>
    <cellStyle name="_U수량_강경읍염천리_대야포장공_대야배수공_3배수공" xfId="1124" xr:uid="{00000000-0005-0000-0000-00005A040000}"/>
    <cellStyle name="_U수량_강경읍염천리_대야포장공_대야배수공_3배수공_02.지장물수량집계-작업중" xfId="1125" xr:uid="{00000000-0005-0000-0000-00005B040000}"/>
    <cellStyle name="_U수량_강경읍염천리_대야포장공_대야배수공_3배수공_02.지장물수량집계-작업중--" xfId="1126" xr:uid="{00000000-0005-0000-0000-00005C040000}"/>
    <cellStyle name="_U수량_강경읍염천리_대야포장공_대야배수공_3배수공_04.구조물깨기" xfId="1127" xr:uid="{00000000-0005-0000-0000-00005D040000}"/>
    <cellStyle name="_U수량_강경읍염천리_대야포장공_대야배수공_3배수공_2.토공수량집계(강서)" xfId="1128" xr:uid="{00000000-0005-0000-0000-00005E040000}"/>
    <cellStyle name="_U수량_강경읍염천리_대야포장공_대야배수공_3배수공_2.토공수량집계(강서)_02.지장물수량집계-작업중" xfId="1129" xr:uid="{00000000-0005-0000-0000-00005F040000}"/>
    <cellStyle name="_U수량_강경읍염천리_대야포장공_대야배수공_3배수공_2.토공수량집계(강서)_02.지장물수량집계-작업중--" xfId="1130" xr:uid="{00000000-0005-0000-0000-000060040000}"/>
    <cellStyle name="_U수량_강경읍염천리_대야포장공_대야배수공_3배수공_2.토공수량집계(강서)_04.구조물깨기" xfId="1131" xr:uid="{00000000-0005-0000-0000-000061040000}"/>
    <cellStyle name="_U수량_강경읍염천리_대야포장공_대야배수공_3배수공_2.토공수량집계(강서)_BOX재료집계표 1011-1(편집)s" xfId="1132" xr:uid="{00000000-0005-0000-0000-000062040000}"/>
    <cellStyle name="_U수량_강경읍염천리_대야포장공_대야배수공_3배수공_2.토공수량집계(강서)_BOX재료집계표 1025" xfId="1133" xr:uid="{00000000-0005-0000-0000-000063040000}"/>
    <cellStyle name="_U수량_강경읍염천리_대야포장공_대야배수공_3배수공_2.토공수량집계(강서)_상수관로토공및집계표(최종)" xfId="1134" xr:uid="{00000000-0005-0000-0000-000064040000}"/>
    <cellStyle name="_U수량_강경읍염천리_대야포장공_대야배수공_3배수공_2.토공수량집계(강서)_상수관로토공및집계표(최종)_1.토공집계표" xfId="1135" xr:uid="{00000000-0005-0000-0000-000065040000}"/>
    <cellStyle name="_U수량_강경읍염천리_대야포장공_대야배수공_3배수공_2.토공수량집계(강서)_상수관로토공및집계표(최종)_3.상수관재료집계표" xfId="1136" xr:uid="{00000000-0005-0000-0000-000066040000}"/>
    <cellStyle name="_U수량_강경읍염천리_대야포장공_대야배수공_3배수공_2.토공수량집계(강서)_오수공총괄" xfId="1137" xr:uid="{00000000-0005-0000-0000-000067040000}"/>
    <cellStyle name="_U수량_강경읍염천리_대야포장공_대야배수공_3배수공_2.토공수량집계(강서)_오수공총괄_오수공-대구(0423)" xfId="1138" xr:uid="{00000000-0005-0000-0000-000068040000}"/>
    <cellStyle name="_U수량_강경읍염천리_대야포장공_대야배수공_3배수공_2.토공수량집계-1013" xfId="1139" xr:uid="{00000000-0005-0000-0000-000069040000}"/>
    <cellStyle name="_U수량_강경읍염천리_대야포장공_대야배수공_3배수공_2.토공수량집계-1013_02.지장물수량집계-작업중" xfId="1140" xr:uid="{00000000-0005-0000-0000-00006A040000}"/>
    <cellStyle name="_U수량_강경읍염천리_대야포장공_대야배수공_3배수공_2.토공수량집계-1013_02.지장물수량집계-작업중--" xfId="1141" xr:uid="{00000000-0005-0000-0000-00006B040000}"/>
    <cellStyle name="_U수량_강경읍염천리_대야포장공_대야배수공_3배수공_2.토공수량집계-1013_04.구조물깨기" xfId="1142" xr:uid="{00000000-0005-0000-0000-00006C040000}"/>
    <cellStyle name="_U수량_강경읍염천리_대야포장공_대야배수공_3배수공_2.토공수량집계-1013_BOX재료집계표 1011-1(편집)s" xfId="1143" xr:uid="{00000000-0005-0000-0000-00006D040000}"/>
    <cellStyle name="_U수량_강경읍염천리_대야포장공_대야배수공_3배수공_2.토공수량집계-1013_BOX재료집계표 1025" xfId="1144" xr:uid="{00000000-0005-0000-0000-00006E040000}"/>
    <cellStyle name="_U수량_강경읍염천리_대야포장공_대야배수공_3배수공_2.토공수량집계-1013_상수관로토공및집계표(최종)" xfId="1145" xr:uid="{00000000-0005-0000-0000-00006F040000}"/>
    <cellStyle name="_U수량_강경읍염천리_대야포장공_대야배수공_3배수공_2.토공수량집계-1013_상수관로토공및집계표(최종)_1.토공집계표" xfId="1146" xr:uid="{00000000-0005-0000-0000-000070040000}"/>
    <cellStyle name="_U수량_강경읍염천리_대야포장공_대야배수공_3배수공_2.토공수량집계-1013_상수관로토공및집계표(최종)_3.상수관재료집계표" xfId="1147" xr:uid="{00000000-0005-0000-0000-000071040000}"/>
    <cellStyle name="_U수량_강경읍염천리_대야포장공_대야배수공_3배수공_2.토공수량집계-1013_오수공총괄" xfId="1148" xr:uid="{00000000-0005-0000-0000-000072040000}"/>
    <cellStyle name="_U수량_강경읍염천리_대야포장공_대야배수공_3배수공_2.토공수량집계-1013_오수공총괄_오수공-대구(0423)" xfId="1149" xr:uid="{00000000-0005-0000-0000-000073040000}"/>
    <cellStyle name="_U수량_강경읍염천리_대야포장공_대야배수공_3배수공_2.토공수량집계-1028" xfId="1150" xr:uid="{00000000-0005-0000-0000-000074040000}"/>
    <cellStyle name="_U수량_강경읍염천리_대야포장공_대야배수공_3배수공_2.토공수량집계-1028_02.지장물수량집계-작업중" xfId="1151" xr:uid="{00000000-0005-0000-0000-000075040000}"/>
    <cellStyle name="_U수량_강경읍염천리_대야포장공_대야배수공_3배수공_2.토공수량집계-1028_02.지장물수량집계-작업중--" xfId="1152" xr:uid="{00000000-0005-0000-0000-000076040000}"/>
    <cellStyle name="_U수량_강경읍염천리_대야포장공_대야배수공_3배수공_2.토공수량집계-1028_04.구조물깨기" xfId="1153" xr:uid="{00000000-0005-0000-0000-000077040000}"/>
    <cellStyle name="_U수량_강경읍염천리_대야포장공_대야배수공_3배수공_2.토공수량집계-1028_BOX재료집계표 1011-1(편집)s" xfId="1154" xr:uid="{00000000-0005-0000-0000-000078040000}"/>
    <cellStyle name="_U수량_강경읍염천리_대야포장공_대야배수공_3배수공_2.토공수량집계-1028_BOX재료집계표 1025" xfId="1155" xr:uid="{00000000-0005-0000-0000-000079040000}"/>
    <cellStyle name="_U수량_강경읍염천리_대야포장공_대야배수공_3배수공_2.토공수량집계-1028_상수관로토공및집계표(최종)" xfId="1156" xr:uid="{00000000-0005-0000-0000-00007A040000}"/>
    <cellStyle name="_U수량_강경읍염천리_대야포장공_대야배수공_3배수공_2.토공수량집계-1028_상수관로토공및집계표(최종)_1.토공집계표" xfId="1157" xr:uid="{00000000-0005-0000-0000-00007B040000}"/>
    <cellStyle name="_U수량_강경읍염천리_대야포장공_대야배수공_3배수공_2.토공수량집계-1028_상수관로토공및집계표(최종)_3.상수관재료집계표" xfId="1158" xr:uid="{00000000-0005-0000-0000-00007C040000}"/>
    <cellStyle name="_U수량_강경읍염천리_대야포장공_대야배수공_3배수공_2.토공수량집계-1028_오수공총괄" xfId="1159" xr:uid="{00000000-0005-0000-0000-00007D040000}"/>
    <cellStyle name="_U수량_강경읍염천리_대야포장공_대야배수공_3배수공_2.토공수량집계-1028_오수공총괄_오수공-대구(0423)" xfId="1160" xr:uid="{00000000-0005-0000-0000-00007E040000}"/>
    <cellStyle name="_U수량_강경읍염천리_대야포장공_대야배수공_3배수공_BOX재료집계표 1011-1(편집)s" xfId="1161" xr:uid="{00000000-0005-0000-0000-00007F040000}"/>
    <cellStyle name="_U수량_강경읍염천리_대야포장공_대야배수공_3배수공_BOX재료집계표 1025" xfId="1162" xr:uid="{00000000-0005-0000-0000-000080040000}"/>
    <cellStyle name="_U수량_강경읍염천리_대야포장공_대야배수공_3배수공_골재량환산" xfId="1163" xr:uid="{00000000-0005-0000-0000-000081040000}"/>
    <cellStyle name="_U수량_강경읍염천리_대야포장공_대야배수공_3배수공_골재량환산_02.지장물수량집계-작업중" xfId="1164" xr:uid="{00000000-0005-0000-0000-000082040000}"/>
    <cellStyle name="_U수량_강경읍염천리_대야포장공_대야배수공_3배수공_골재량환산_02.지장물수량집계-작업중--" xfId="1165" xr:uid="{00000000-0005-0000-0000-000083040000}"/>
    <cellStyle name="_U수량_강경읍염천리_대야포장공_대야배수공_3배수공_골재량환산_04.구조물깨기" xfId="1166" xr:uid="{00000000-0005-0000-0000-000084040000}"/>
    <cellStyle name="_U수량_강경읍염천리_대야포장공_대야배수공_3배수공_골재량환산_BOX재료집계표 1011-1(편집)s" xfId="1167" xr:uid="{00000000-0005-0000-0000-000085040000}"/>
    <cellStyle name="_U수량_강경읍염천리_대야포장공_대야배수공_3배수공_골재량환산_BOX재료집계표 1025" xfId="1168" xr:uid="{00000000-0005-0000-0000-000086040000}"/>
    <cellStyle name="_U수량_강경읍염천리_대야포장공_대야배수공_3배수공_골재량환산_상수관로토공및집계표(최종)" xfId="1169" xr:uid="{00000000-0005-0000-0000-000087040000}"/>
    <cellStyle name="_U수량_강경읍염천리_대야포장공_대야배수공_3배수공_골재량환산_상수관로토공및집계표(최종)_1.토공집계표" xfId="1170" xr:uid="{00000000-0005-0000-0000-000088040000}"/>
    <cellStyle name="_U수량_강경읍염천리_대야포장공_대야배수공_3배수공_골재량환산_상수관로토공및집계표(최종)_3.상수관재료집계표" xfId="1171" xr:uid="{00000000-0005-0000-0000-000089040000}"/>
    <cellStyle name="_U수량_강경읍염천리_대야포장공_대야배수공_3배수공_골재량환산_오수공총괄" xfId="1172" xr:uid="{00000000-0005-0000-0000-00008A040000}"/>
    <cellStyle name="_U수량_강경읍염천리_대야포장공_대야배수공_3배수공_골재량환산_오수공총괄_오수공-대구(0423)" xfId="1173" xr:uid="{00000000-0005-0000-0000-00008B040000}"/>
    <cellStyle name="_U수량_강경읍염천리_대야포장공_대야배수공_3배수공_상수관로토공및집계표(최종)" xfId="1174" xr:uid="{00000000-0005-0000-0000-00008C040000}"/>
    <cellStyle name="_U수량_강경읍염천리_대야포장공_대야배수공_3배수공_상수관로토공및집계표(최종)_1.토공집계표" xfId="1175" xr:uid="{00000000-0005-0000-0000-00008D040000}"/>
    <cellStyle name="_U수량_강경읍염천리_대야포장공_대야배수공_3배수공_상수관로토공및집계표(최종)_3.상수관재료집계표" xfId="1176" xr:uid="{00000000-0005-0000-0000-00008E040000}"/>
    <cellStyle name="_U수량_강경읍염천리_대야포장공_대야배수공_3배수공_오수공총괄" xfId="1177" xr:uid="{00000000-0005-0000-0000-00008F040000}"/>
    <cellStyle name="_U수량_강경읍염천리_대야포장공_대야배수공_3배수공_오수공총괄_오수공-대구(0423)" xfId="1178" xr:uid="{00000000-0005-0000-0000-000090040000}"/>
    <cellStyle name="_U수량_강경읍염천리_대야포장공_대야배수공_BOX재료집계표 1011-1(편집)s" xfId="1179" xr:uid="{00000000-0005-0000-0000-000091040000}"/>
    <cellStyle name="_U수량_강경읍염천리_대야포장공_대야배수공_BOX재료집계표 1025" xfId="1180" xr:uid="{00000000-0005-0000-0000-000092040000}"/>
    <cellStyle name="_U수량_강경읍염천리_대야포장공_대야배수공_골재량환산" xfId="1181" xr:uid="{00000000-0005-0000-0000-000093040000}"/>
    <cellStyle name="_U수량_강경읍염천리_대야포장공_대야배수공_골재량환산_02.지장물수량집계-작업중" xfId="1182" xr:uid="{00000000-0005-0000-0000-000094040000}"/>
    <cellStyle name="_U수량_강경읍염천리_대야포장공_대야배수공_골재량환산_02.지장물수량집계-작업중--" xfId="1183" xr:uid="{00000000-0005-0000-0000-000095040000}"/>
    <cellStyle name="_U수량_강경읍염천리_대야포장공_대야배수공_골재량환산_04.구조물깨기" xfId="1184" xr:uid="{00000000-0005-0000-0000-000096040000}"/>
    <cellStyle name="_U수량_강경읍염천리_대야포장공_대야배수공_골재량환산_BOX재료집계표 1011-1(편집)s" xfId="1185" xr:uid="{00000000-0005-0000-0000-000097040000}"/>
    <cellStyle name="_U수량_강경읍염천리_대야포장공_대야배수공_골재량환산_BOX재료집계표 1025" xfId="1186" xr:uid="{00000000-0005-0000-0000-000098040000}"/>
    <cellStyle name="_U수량_강경읍염천리_대야포장공_대야배수공_골재량환산_상수관로토공및집계표(최종)" xfId="1187" xr:uid="{00000000-0005-0000-0000-000099040000}"/>
    <cellStyle name="_U수량_강경읍염천리_대야포장공_대야배수공_골재량환산_상수관로토공및집계표(최종)_1.토공집계표" xfId="1188" xr:uid="{00000000-0005-0000-0000-00009A040000}"/>
    <cellStyle name="_U수량_강경읍염천리_대야포장공_대야배수공_골재량환산_상수관로토공및집계표(최종)_3.상수관재료집계표" xfId="1189" xr:uid="{00000000-0005-0000-0000-00009B040000}"/>
    <cellStyle name="_U수량_강경읍염천리_대야포장공_대야배수공_골재량환산_오수공총괄" xfId="1190" xr:uid="{00000000-0005-0000-0000-00009C040000}"/>
    <cellStyle name="_U수량_강경읍염천리_대야포장공_대야배수공_골재량환산_오수공총괄_오수공-대구(0423)" xfId="1191" xr:uid="{00000000-0005-0000-0000-00009D040000}"/>
    <cellStyle name="_U수량_강경읍염천리_대야포장공_대야배수공_상수관로토공및집계표(최종)" xfId="1192" xr:uid="{00000000-0005-0000-0000-00009E040000}"/>
    <cellStyle name="_U수량_강경읍염천리_대야포장공_대야배수공_상수관로토공및집계표(최종)_1.토공집계표" xfId="1193" xr:uid="{00000000-0005-0000-0000-00009F040000}"/>
    <cellStyle name="_U수량_강경읍염천리_대야포장공_대야배수공_상수관로토공및집계표(최종)_3.상수관재료집계표" xfId="1194" xr:uid="{00000000-0005-0000-0000-0000A0040000}"/>
    <cellStyle name="_U수량_강경읍염천리_대야포장공_대야배수공_오수공총괄" xfId="1195" xr:uid="{00000000-0005-0000-0000-0000A1040000}"/>
    <cellStyle name="_U수량_강경읍염천리_대야포장공_대야배수공_오수공총괄_오수공-대구(0423)" xfId="1196" xr:uid="{00000000-0005-0000-0000-0000A2040000}"/>
    <cellStyle name="_U수량_강경읍염천리_대야포장공_맹동총집계0728" xfId="1197" xr:uid="{00000000-0005-0000-0000-0000A3040000}"/>
    <cellStyle name="_U수량_강경읍염천리_대야포장공_맹동총집계0728_02.지장물수량집계-작업중" xfId="1198" xr:uid="{00000000-0005-0000-0000-0000A4040000}"/>
    <cellStyle name="_U수량_강경읍염천리_대야포장공_맹동총집계0728_02.지장물수량집계-작업중--" xfId="1199" xr:uid="{00000000-0005-0000-0000-0000A5040000}"/>
    <cellStyle name="_U수량_강경읍염천리_대야포장공_맹동총집계0728_04.구조물깨기" xfId="1200" xr:uid="{00000000-0005-0000-0000-0000A6040000}"/>
    <cellStyle name="_U수량_강경읍염천리_대야포장공_맹동총집계0728_2.토공수량집계(강서)" xfId="1201" xr:uid="{00000000-0005-0000-0000-0000A7040000}"/>
    <cellStyle name="_U수량_강경읍염천리_대야포장공_맹동총집계0728_2.토공수량집계(강서)_02.지장물수량집계-작업중" xfId="1202" xr:uid="{00000000-0005-0000-0000-0000A8040000}"/>
    <cellStyle name="_U수량_강경읍염천리_대야포장공_맹동총집계0728_2.토공수량집계(강서)_02.지장물수량집계-작업중--" xfId="1203" xr:uid="{00000000-0005-0000-0000-0000A9040000}"/>
    <cellStyle name="_U수량_강경읍염천리_대야포장공_맹동총집계0728_2.토공수량집계(강서)_04.구조물깨기" xfId="1204" xr:uid="{00000000-0005-0000-0000-0000AA040000}"/>
    <cellStyle name="_U수량_강경읍염천리_대야포장공_맹동총집계0728_2.토공수량집계(강서)_BOX재료집계표 1011-1(편집)s" xfId="1205" xr:uid="{00000000-0005-0000-0000-0000AB040000}"/>
    <cellStyle name="_U수량_강경읍염천리_대야포장공_맹동총집계0728_2.토공수량집계(강서)_BOX재료집계표 1025" xfId="1206" xr:uid="{00000000-0005-0000-0000-0000AC040000}"/>
    <cellStyle name="_U수량_강경읍염천리_대야포장공_맹동총집계0728_2.토공수량집계(강서)_상수관로토공및집계표(최종)" xfId="1207" xr:uid="{00000000-0005-0000-0000-0000AD040000}"/>
    <cellStyle name="_U수량_강경읍염천리_대야포장공_맹동총집계0728_2.토공수량집계(강서)_상수관로토공및집계표(최종)_1.토공집계표" xfId="1208" xr:uid="{00000000-0005-0000-0000-0000AE040000}"/>
    <cellStyle name="_U수량_강경읍염천리_대야포장공_맹동총집계0728_2.토공수량집계(강서)_상수관로토공및집계표(최종)_3.상수관재료집계표" xfId="1209" xr:uid="{00000000-0005-0000-0000-0000AF040000}"/>
    <cellStyle name="_U수량_강경읍염천리_대야포장공_맹동총집계0728_2.토공수량집계(강서)_오수공총괄" xfId="1210" xr:uid="{00000000-0005-0000-0000-0000B0040000}"/>
    <cellStyle name="_U수량_강경읍염천리_대야포장공_맹동총집계0728_2.토공수량집계(강서)_오수공총괄_오수공-대구(0423)" xfId="1211" xr:uid="{00000000-0005-0000-0000-0000B1040000}"/>
    <cellStyle name="_U수량_강경읍염천리_대야포장공_맹동총집계0728_2.토공수량집계-1013" xfId="1212" xr:uid="{00000000-0005-0000-0000-0000B2040000}"/>
    <cellStyle name="_U수량_강경읍염천리_대야포장공_맹동총집계0728_2.토공수량집계-1013_02.지장물수량집계-작업중" xfId="1213" xr:uid="{00000000-0005-0000-0000-0000B3040000}"/>
    <cellStyle name="_U수량_강경읍염천리_대야포장공_맹동총집계0728_2.토공수량집계-1013_02.지장물수량집계-작업중--" xfId="1214" xr:uid="{00000000-0005-0000-0000-0000B4040000}"/>
    <cellStyle name="_U수량_강경읍염천리_대야포장공_맹동총집계0728_2.토공수량집계-1013_04.구조물깨기" xfId="1215" xr:uid="{00000000-0005-0000-0000-0000B5040000}"/>
    <cellStyle name="_U수량_강경읍염천리_대야포장공_맹동총집계0728_2.토공수량집계-1013_BOX재료집계표 1011-1(편집)s" xfId="1216" xr:uid="{00000000-0005-0000-0000-0000B6040000}"/>
    <cellStyle name="_U수량_강경읍염천리_대야포장공_맹동총집계0728_2.토공수량집계-1013_BOX재료집계표 1025" xfId="1217" xr:uid="{00000000-0005-0000-0000-0000B7040000}"/>
    <cellStyle name="_U수량_강경읍염천리_대야포장공_맹동총집계0728_2.토공수량집계-1013_상수관로토공및집계표(최종)" xfId="1218" xr:uid="{00000000-0005-0000-0000-0000B8040000}"/>
    <cellStyle name="_U수량_강경읍염천리_대야포장공_맹동총집계0728_2.토공수량집계-1013_상수관로토공및집계표(최종)_1.토공집계표" xfId="1219" xr:uid="{00000000-0005-0000-0000-0000B9040000}"/>
    <cellStyle name="_U수량_강경읍염천리_대야포장공_맹동총집계0728_2.토공수량집계-1013_상수관로토공및집계표(최종)_3.상수관재료집계표" xfId="1220" xr:uid="{00000000-0005-0000-0000-0000BA040000}"/>
    <cellStyle name="_U수량_강경읍염천리_대야포장공_맹동총집계0728_2.토공수량집계-1013_오수공총괄" xfId="1221" xr:uid="{00000000-0005-0000-0000-0000BB040000}"/>
    <cellStyle name="_U수량_강경읍염천리_대야포장공_맹동총집계0728_2.토공수량집계-1013_오수공총괄_오수공-대구(0423)" xfId="1222" xr:uid="{00000000-0005-0000-0000-0000BC040000}"/>
    <cellStyle name="_U수량_강경읍염천리_대야포장공_맹동총집계0728_2.토공수량집계-1028" xfId="1223" xr:uid="{00000000-0005-0000-0000-0000BD040000}"/>
    <cellStyle name="_U수량_강경읍염천리_대야포장공_맹동총집계0728_2.토공수량집계-1028_02.지장물수량집계-작업중" xfId="1224" xr:uid="{00000000-0005-0000-0000-0000BE040000}"/>
    <cellStyle name="_U수량_강경읍염천리_대야포장공_맹동총집계0728_2.토공수량집계-1028_02.지장물수량집계-작업중--" xfId="1225" xr:uid="{00000000-0005-0000-0000-0000BF040000}"/>
    <cellStyle name="_U수량_강경읍염천리_대야포장공_맹동총집계0728_2.토공수량집계-1028_04.구조물깨기" xfId="1226" xr:uid="{00000000-0005-0000-0000-0000C0040000}"/>
    <cellStyle name="_U수량_강경읍염천리_대야포장공_맹동총집계0728_2.토공수량집계-1028_BOX재료집계표 1011-1(편집)s" xfId="1227" xr:uid="{00000000-0005-0000-0000-0000C1040000}"/>
    <cellStyle name="_U수량_강경읍염천리_대야포장공_맹동총집계0728_2.토공수량집계-1028_BOX재료집계표 1025" xfId="1228" xr:uid="{00000000-0005-0000-0000-0000C2040000}"/>
    <cellStyle name="_U수량_강경읍염천리_대야포장공_맹동총집계0728_2.토공수량집계-1028_상수관로토공및집계표(최종)" xfId="1229" xr:uid="{00000000-0005-0000-0000-0000C3040000}"/>
    <cellStyle name="_U수량_강경읍염천리_대야포장공_맹동총집계0728_2.토공수량집계-1028_상수관로토공및집계표(최종)_1.토공집계표" xfId="1230" xr:uid="{00000000-0005-0000-0000-0000C4040000}"/>
    <cellStyle name="_U수량_강경읍염천리_대야포장공_맹동총집계0728_2.토공수량집계-1028_상수관로토공및집계표(최종)_3.상수관재료집계표" xfId="1231" xr:uid="{00000000-0005-0000-0000-0000C5040000}"/>
    <cellStyle name="_U수량_강경읍염천리_대야포장공_맹동총집계0728_2.토공수량집계-1028_오수공총괄" xfId="1232" xr:uid="{00000000-0005-0000-0000-0000C6040000}"/>
    <cellStyle name="_U수량_강경읍염천리_대야포장공_맹동총집계0728_2.토공수량집계-1028_오수공총괄_오수공-대구(0423)" xfId="1233" xr:uid="{00000000-0005-0000-0000-0000C7040000}"/>
    <cellStyle name="_U수량_강경읍염천리_대야포장공_맹동총집계0728_BOX재료집계표 1011-1(편집)s" xfId="1234" xr:uid="{00000000-0005-0000-0000-0000C8040000}"/>
    <cellStyle name="_U수량_강경읍염천리_대야포장공_맹동총집계0728_BOX재료집계표 1025" xfId="1235" xr:uid="{00000000-0005-0000-0000-0000C9040000}"/>
    <cellStyle name="_U수량_강경읍염천리_대야포장공_맹동총집계0728_골재량환산" xfId="1236" xr:uid="{00000000-0005-0000-0000-0000CA040000}"/>
    <cellStyle name="_U수량_강경읍염천리_대야포장공_맹동총집계0728_골재량환산_02.지장물수량집계-작업중" xfId="1237" xr:uid="{00000000-0005-0000-0000-0000CB040000}"/>
    <cellStyle name="_U수량_강경읍염천리_대야포장공_맹동총집계0728_골재량환산_02.지장물수량집계-작업중--" xfId="1238" xr:uid="{00000000-0005-0000-0000-0000CC040000}"/>
    <cellStyle name="_U수량_강경읍염천리_대야포장공_맹동총집계0728_골재량환산_04.구조물깨기" xfId="1239" xr:uid="{00000000-0005-0000-0000-0000CD040000}"/>
    <cellStyle name="_U수량_강경읍염천리_대야포장공_맹동총집계0728_골재량환산_BOX재료집계표 1011-1(편집)s" xfId="1240" xr:uid="{00000000-0005-0000-0000-0000CE040000}"/>
    <cellStyle name="_U수량_강경읍염천리_대야포장공_맹동총집계0728_골재량환산_BOX재료집계표 1025" xfId="1241" xr:uid="{00000000-0005-0000-0000-0000CF040000}"/>
    <cellStyle name="_U수량_강경읍염천리_대야포장공_맹동총집계0728_골재량환산_상수관로토공및집계표(최종)" xfId="1242" xr:uid="{00000000-0005-0000-0000-0000D0040000}"/>
    <cellStyle name="_U수량_강경읍염천리_대야포장공_맹동총집계0728_골재량환산_상수관로토공및집계표(최종)_1.토공집계표" xfId="1243" xr:uid="{00000000-0005-0000-0000-0000D1040000}"/>
    <cellStyle name="_U수량_강경읍염천리_대야포장공_맹동총집계0728_골재량환산_상수관로토공및집계표(최종)_3.상수관재료집계표" xfId="1244" xr:uid="{00000000-0005-0000-0000-0000D2040000}"/>
    <cellStyle name="_U수량_강경읍염천리_대야포장공_맹동총집계0728_골재량환산_오수공총괄" xfId="1245" xr:uid="{00000000-0005-0000-0000-0000D3040000}"/>
    <cellStyle name="_U수량_강경읍염천리_대야포장공_맹동총집계0728_골재량환산_오수공총괄_오수공-대구(0423)" xfId="1246" xr:uid="{00000000-0005-0000-0000-0000D4040000}"/>
    <cellStyle name="_U수량_강경읍염천리_대야포장공_맹동총집계0728_상수관로토공및집계표(최종)" xfId="1247" xr:uid="{00000000-0005-0000-0000-0000D5040000}"/>
    <cellStyle name="_U수량_강경읍염천리_대야포장공_맹동총집계0728_상수관로토공및집계표(최종)_1.토공집계표" xfId="1248" xr:uid="{00000000-0005-0000-0000-0000D6040000}"/>
    <cellStyle name="_U수량_강경읍염천리_대야포장공_맹동총집계0728_상수관로토공및집계표(최종)_3.상수관재료집계표" xfId="1249" xr:uid="{00000000-0005-0000-0000-0000D7040000}"/>
    <cellStyle name="_U수량_강경읍염천리_대야포장공_맹동총집계0728_오수공총괄" xfId="1250" xr:uid="{00000000-0005-0000-0000-0000D8040000}"/>
    <cellStyle name="_U수량_강경읍염천리_대야포장공_맹동총집계0728_오수공총괄_오수공-대구(0423)" xfId="1251" xr:uid="{00000000-0005-0000-0000-0000D9040000}"/>
    <cellStyle name="_U수량_강경읍염천리_대야포장공_상수관로토공및집계표(최종)" xfId="1252" xr:uid="{00000000-0005-0000-0000-0000DA040000}"/>
    <cellStyle name="_U수량_강경읍염천리_대야포장공_상수관로토공및집계표(최종)_1.토공집계표" xfId="1253" xr:uid="{00000000-0005-0000-0000-0000DB040000}"/>
    <cellStyle name="_U수량_강경읍염천리_대야포장공_상수관로토공및집계표(최종)_3.상수관재료집계표" xfId="1254" xr:uid="{00000000-0005-0000-0000-0000DC040000}"/>
    <cellStyle name="_U수량_강경읍염천리_대야포장공_오수공총괄" xfId="1255" xr:uid="{00000000-0005-0000-0000-0000DD040000}"/>
    <cellStyle name="_U수량_강경읍염천리_대야포장공_오수공총괄_오수공-대구(0423)" xfId="1256" xr:uid="{00000000-0005-0000-0000-0000DE040000}"/>
    <cellStyle name="_U수량_강경읍염천리_맹동총집계0728" xfId="1257" xr:uid="{00000000-0005-0000-0000-0000DF040000}"/>
    <cellStyle name="_U수량_강경읍염천리_맹동총집계0728_02.지장물수량집계-작업중" xfId="1258" xr:uid="{00000000-0005-0000-0000-0000E0040000}"/>
    <cellStyle name="_U수량_강경읍염천리_맹동총집계0728_02.지장물수량집계-작업중--" xfId="1259" xr:uid="{00000000-0005-0000-0000-0000E1040000}"/>
    <cellStyle name="_U수량_강경읍염천리_맹동총집계0728_04.구조물깨기" xfId="1260" xr:uid="{00000000-0005-0000-0000-0000E2040000}"/>
    <cellStyle name="_U수량_강경읍염천리_맹동총집계0728_2.토공수량집계(강서)" xfId="1261" xr:uid="{00000000-0005-0000-0000-0000E3040000}"/>
    <cellStyle name="_U수량_강경읍염천리_맹동총집계0728_2.토공수량집계(강서)_02.지장물수량집계-작업중" xfId="1262" xr:uid="{00000000-0005-0000-0000-0000E4040000}"/>
    <cellStyle name="_U수량_강경읍염천리_맹동총집계0728_2.토공수량집계(강서)_02.지장물수량집계-작업중--" xfId="1263" xr:uid="{00000000-0005-0000-0000-0000E5040000}"/>
    <cellStyle name="_U수량_강경읍염천리_맹동총집계0728_2.토공수량집계(강서)_04.구조물깨기" xfId="1264" xr:uid="{00000000-0005-0000-0000-0000E6040000}"/>
    <cellStyle name="_U수량_강경읍염천리_맹동총집계0728_2.토공수량집계(강서)_BOX재료집계표 1011-1(편집)s" xfId="1265" xr:uid="{00000000-0005-0000-0000-0000E7040000}"/>
    <cellStyle name="_U수량_강경읍염천리_맹동총집계0728_2.토공수량집계(강서)_BOX재료집계표 1025" xfId="1266" xr:uid="{00000000-0005-0000-0000-0000E8040000}"/>
    <cellStyle name="_U수량_강경읍염천리_맹동총집계0728_2.토공수량집계(강서)_상수관로토공및집계표(최종)" xfId="1267" xr:uid="{00000000-0005-0000-0000-0000E9040000}"/>
    <cellStyle name="_U수량_강경읍염천리_맹동총집계0728_2.토공수량집계(강서)_상수관로토공및집계표(최종)_1.토공집계표" xfId="1268" xr:uid="{00000000-0005-0000-0000-0000EA040000}"/>
    <cellStyle name="_U수량_강경읍염천리_맹동총집계0728_2.토공수량집계(강서)_상수관로토공및집계표(최종)_3.상수관재료집계표" xfId="1269" xr:uid="{00000000-0005-0000-0000-0000EB040000}"/>
    <cellStyle name="_U수량_강경읍염천리_맹동총집계0728_2.토공수량집계(강서)_오수공총괄" xfId="1270" xr:uid="{00000000-0005-0000-0000-0000EC040000}"/>
    <cellStyle name="_U수량_강경읍염천리_맹동총집계0728_2.토공수량집계(강서)_오수공총괄_오수공-대구(0423)" xfId="1271" xr:uid="{00000000-0005-0000-0000-0000ED040000}"/>
    <cellStyle name="_U수량_강경읍염천리_맹동총집계0728_2.토공수량집계-1013" xfId="1272" xr:uid="{00000000-0005-0000-0000-0000EE040000}"/>
    <cellStyle name="_U수량_강경읍염천리_맹동총집계0728_2.토공수량집계-1013_02.지장물수량집계-작업중" xfId="1273" xr:uid="{00000000-0005-0000-0000-0000EF040000}"/>
    <cellStyle name="_U수량_강경읍염천리_맹동총집계0728_2.토공수량집계-1013_02.지장물수량집계-작업중--" xfId="1274" xr:uid="{00000000-0005-0000-0000-0000F0040000}"/>
    <cellStyle name="_U수량_강경읍염천리_맹동총집계0728_2.토공수량집계-1013_04.구조물깨기" xfId="1275" xr:uid="{00000000-0005-0000-0000-0000F1040000}"/>
    <cellStyle name="_U수량_강경읍염천리_맹동총집계0728_2.토공수량집계-1013_BOX재료집계표 1011-1(편집)s" xfId="1276" xr:uid="{00000000-0005-0000-0000-0000F2040000}"/>
    <cellStyle name="_U수량_강경읍염천리_맹동총집계0728_2.토공수량집계-1013_BOX재료집계표 1025" xfId="1277" xr:uid="{00000000-0005-0000-0000-0000F3040000}"/>
    <cellStyle name="_U수량_강경읍염천리_맹동총집계0728_2.토공수량집계-1013_상수관로토공및집계표(최종)" xfId="1278" xr:uid="{00000000-0005-0000-0000-0000F4040000}"/>
    <cellStyle name="_U수량_강경읍염천리_맹동총집계0728_2.토공수량집계-1013_상수관로토공및집계표(최종)_1.토공집계표" xfId="1279" xr:uid="{00000000-0005-0000-0000-0000F5040000}"/>
    <cellStyle name="_U수량_강경읍염천리_맹동총집계0728_2.토공수량집계-1013_상수관로토공및집계표(최종)_3.상수관재료집계표" xfId="1280" xr:uid="{00000000-0005-0000-0000-0000F6040000}"/>
    <cellStyle name="_U수량_강경읍염천리_맹동총집계0728_2.토공수량집계-1013_오수공총괄" xfId="1281" xr:uid="{00000000-0005-0000-0000-0000F7040000}"/>
    <cellStyle name="_U수량_강경읍염천리_맹동총집계0728_2.토공수량집계-1013_오수공총괄_오수공-대구(0423)" xfId="1282" xr:uid="{00000000-0005-0000-0000-0000F8040000}"/>
    <cellStyle name="_U수량_강경읍염천리_맹동총집계0728_2.토공수량집계-1028" xfId="1283" xr:uid="{00000000-0005-0000-0000-0000F9040000}"/>
    <cellStyle name="_U수량_강경읍염천리_맹동총집계0728_2.토공수량집계-1028_02.지장물수량집계-작업중" xfId="1284" xr:uid="{00000000-0005-0000-0000-0000FA040000}"/>
    <cellStyle name="_U수량_강경읍염천리_맹동총집계0728_2.토공수량집계-1028_02.지장물수량집계-작업중--" xfId="1285" xr:uid="{00000000-0005-0000-0000-0000FB040000}"/>
    <cellStyle name="_U수량_강경읍염천리_맹동총집계0728_2.토공수량집계-1028_04.구조물깨기" xfId="1286" xr:uid="{00000000-0005-0000-0000-0000FC040000}"/>
    <cellStyle name="_U수량_강경읍염천리_맹동총집계0728_2.토공수량집계-1028_BOX재료집계표 1011-1(편집)s" xfId="1287" xr:uid="{00000000-0005-0000-0000-0000FD040000}"/>
    <cellStyle name="_U수량_강경읍염천리_맹동총집계0728_2.토공수량집계-1028_BOX재료집계표 1025" xfId="1288" xr:uid="{00000000-0005-0000-0000-0000FE040000}"/>
    <cellStyle name="_U수량_강경읍염천리_맹동총집계0728_2.토공수량집계-1028_상수관로토공및집계표(최종)" xfId="1289" xr:uid="{00000000-0005-0000-0000-0000FF040000}"/>
    <cellStyle name="_U수량_강경읍염천리_맹동총집계0728_2.토공수량집계-1028_상수관로토공및집계표(최종)_1.토공집계표" xfId="1290" xr:uid="{00000000-0005-0000-0000-000000050000}"/>
    <cellStyle name="_U수량_강경읍염천리_맹동총집계0728_2.토공수량집계-1028_상수관로토공및집계표(최종)_3.상수관재료집계표" xfId="1291" xr:uid="{00000000-0005-0000-0000-000001050000}"/>
    <cellStyle name="_U수량_강경읍염천리_맹동총집계0728_2.토공수량집계-1028_오수공총괄" xfId="1292" xr:uid="{00000000-0005-0000-0000-000002050000}"/>
    <cellStyle name="_U수량_강경읍염천리_맹동총집계0728_2.토공수량집계-1028_오수공총괄_오수공-대구(0423)" xfId="1293" xr:uid="{00000000-0005-0000-0000-000003050000}"/>
    <cellStyle name="_U수량_강경읍염천리_맹동총집계0728_BOX재료집계표 1011-1(편집)s" xfId="1294" xr:uid="{00000000-0005-0000-0000-000004050000}"/>
    <cellStyle name="_U수량_강경읍염천리_맹동총집계0728_BOX재료집계표 1025" xfId="1295" xr:uid="{00000000-0005-0000-0000-000005050000}"/>
    <cellStyle name="_U수량_강경읍염천리_맹동총집계0728_골재량환산" xfId="1296" xr:uid="{00000000-0005-0000-0000-000006050000}"/>
    <cellStyle name="_U수량_강경읍염천리_맹동총집계0728_골재량환산_02.지장물수량집계-작업중" xfId="1297" xr:uid="{00000000-0005-0000-0000-000007050000}"/>
    <cellStyle name="_U수량_강경읍염천리_맹동총집계0728_골재량환산_02.지장물수량집계-작업중--" xfId="1298" xr:uid="{00000000-0005-0000-0000-000008050000}"/>
    <cellStyle name="_U수량_강경읍염천리_맹동총집계0728_골재량환산_04.구조물깨기" xfId="1299" xr:uid="{00000000-0005-0000-0000-000009050000}"/>
    <cellStyle name="_U수량_강경읍염천리_맹동총집계0728_골재량환산_BOX재료집계표 1011-1(편집)s" xfId="1300" xr:uid="{00000000-0005-0000-0000-00000A050000}"/>
    <cellStyle name="_U수량_강경읍염천리_맹동총집계0728_골재량환산_BOX재료집계표 1025" xfId="1301" xr:uid="{00000000-0005-0000-0000-00000B050000}"/>
    <cellStyle name="_U수량_강경읍염천리_맹동총집계0728_골재량환산_상수관로토공및집계표(최종)" xfId="1302" xr:uid="{00000000-0005-0000-0000-00000C050000}"/>
    <cellStyle name="_U수량_강경읍염천리_맹동총집계0728_골재량환산_상수관로토공및집계표(최종)_1.토공집계표" xfId="1303" xr:uid="{00000000-0005-0000-0000-00000D050000}"/>
    <cellStyle name="_U수량_강경읍염천리_맹동총집계0728_골재량환산_상수관로토공및집계표(최종)_3.상수관재료집계표" xfId="1304" xr:uid="{00000000-0005-0000-0000-00000E050000}"/>
    <cellStyle name="_U수량_강경읍염천리_맹동총집계0728_골재량환산_오수공총괄" xfId="1305" xr:uid="{00000000-0005-0000-0000-00000F050000}"/>
    <cellStyle name="_U수량_강경읍염천리_맹동총집계0728_골재량환산_오수공총괄_오수공-대구(0423)" xfId="1306" xr:uid="{00000000-0005-0000-0000-000010050000}"/>
    <cellStyle name="_U수량_강경읍염천리_맹동총집계0728_상수관로토공및집계표(최종)" xfId="1307" xr:uid="{00000000-0005-0000-0000-000011050000}"/>
    <cellStyle name="_U수량_강경읍염천리_맹동총집계0728_상수관로토공및집계표(최종)_1.토공집계표" xfId="1308" xr:uid="{00000000-0005-0000-0000-000012050000}"/>
    <cellStyle name="_U수량_강경읍염천리_맹동총집계0728_상수관로토공및집계표(최종)_3.상수관재료집계표" xfId="1309" xr:uid="{00000000-0005-0000-0000-000013050000}"/>
    <cellStyle name="_U수량_강경읍염천리_맹동총집계0728_오수공총괄" xfId="1310" xr:uid="{00000000-0005-0000-0000-000014050000}"/>
    <cellStyle name="_U수량_강경읍염천리_맹동총집계0728_오수공총괄_오수공-대구(0423)" xfId="1311" xr:uid="{00000000-0005-0000-0000-000015050000}"/>
    <cellStyle name="_U수량_강경읍염천리_상수관로토공및집계표(최종)" xfId="1312" xr:uid="{00000000-0005-0000-0000-000016050000}"/>
    <cellStyle name="_U수량_강경읍염천리_상수관로토공및집계표(최종)_1.토공집계표" xfId="1313" xr:uid="{00000000-0005-0000-0000-000017050000}"/>
    <cellStyle name="_U수량_강경읍염천리_상수관로토공및집계표(최종)_3.상수관재료집계표" xfId="1314" xr:uid="{00000000-0005-0000-0000-000018050000}"/>
    <cellStyle name="_U수량_강경읍염천리_수량산출1" xfId="1315" xr:uid="{00000000-0005-0000-0000-000019050000}"/>
    <cellStyle name="_U수량_강경읍염천리_수량산출1_02.지장물수량집계-작업중" xfId="1316" xr:uid="{00000000-0005-0000-0000-00001A050000}"/>
    <cellStyle name="_U수량_강경읍염천리_수량산출1_02.지장물수량집계-작업중--" xfId="1317" xr:uid="{00000000-0005-0000-0000-00001B050000}"/>
    <cellStyle name="_U수량_강경읍염천리_수량산출1_04.구조물깨기" xfId="1318" xr:uid="{00000000-0005-0000-0000-00001C050000}"/>
    <cellStyle name="_U수량_강경읍염천리_수량산출1_2.토공수량집계(강서)" xfId="1319" xr:uid="{00000000-0005-0000-0000-00001D050000}"/>
    <cellStyle name="_U수량_강경읍염천리_수량산출1_2.토공수량집계(강서)_02.지장물수량집계-작업중" xfId="1320" xr:uid="{00000000-0005-0000-0000-00001E050000}"/>
    <cellStyle name="_U수량_강경읍염천리_수량산출1_2.토공수량집계(강서)_02.지장물수량집계-작업중--" xfId="1321" xr:uid="{00000000-0005-0000-0000-00001F050000}"/>
    <cellStyle name="_U수량_강경읍염천리_수량산출1_2.토공수량집계(강서)_04.구조물깨기" xfId="1322" xr:uid="{00000000-0005-0000-0000-000020050000}"/>
    <cellStyle name="_U수량_강경읍염천리_수량산출1_2.토공수량집계(강서)_BOX재료집계표 1011-1(편집)s" xfId="1323" xr:uid="{00000000-0005-0000-0000-000021050000}"/>
    <cellStyle name="_U수량_강경읍염천리_수량산출1_2.토공수량집계(강서)_BOX재료집계표 1025" xfId="1324" xr:uid="{00000000-0005-0000-0000-000022050000}"/>
    <cellStyle name="_U수량_강경읍염천리_수량산출1_2.토공수량집계(강서)_상수관로토공및집계표(최종)" xfId="1325" xr:uid="{00000000-0005-0000-0000-000023050000}"/>
    <cellStyle name="_U수량_강경읍염천리_수량산출1_2.토공수량집계(강서)_상수관로토공및집계표(최종)_1.토공집계표" xfId="1326" xr:uid="{00000000-0005-0000-0000-000024050000}"/>
    <cellStyle name="_U수량_강경읍염천리_수량산출1_2.토공수량집계(강서)_상수관로토공및집계표(최종)_3.상수관재료집계표" xfId="1327" xr:uid="{00000000-0005-0000-0000-000025050000}"/>
    <cellStyle name="_U수량_강경읍염천리_수량산출1_2.토공수량집계(강서)_오수공총괄" xfId="1328" xr:uid="{00000000-0005-0000-0000-000026050000}"/>
    <cellStyle name="_U수량_강경읍염천리_수량산출1_2.토공수량집계(강서)_오수공총괄_오수공-대구(0423)" xfId="1329" xr:uid="{00000000-0005-0000-0000-000027050000}"/>
    <cellStyle name="_U수량_강경읍염천리_수량산출1_2.토공수량집계-1013" xfId="1330" xr:uid="{00000000-0005-0000-0000-000028050000}"/>
    <cellStyle name="_U수량_강경읍염천리_수량산출1_2.토공수량집계-1013_02.지장물수량집계-작업중" xfId="1331" xr:uid="{00000000-0005-0000-0000-000029050000}"/>
    <cellStyle name="_U수량_강경읍염천리_수량산출1_2.토공수량집계-1013_02.지장물수량집계-작업중--" xfId="1332" xr:uid="{00000000-0005-0000-0000-00002A050000}"/>
    <cellStyle name="_U수량_강경읍염천리_수량산출1_2.토공수량집계-1013_04.구조물깨기" xfId="1333" xr:uid="{00000000-0005-0000-0000-00002B050000}"/>
    <cellStyle name="_U수량_강경읍염천리_수량산출1_2.토공수량집계-1013_BOX재료집계표 1011-1(편집)s" xfId="1334" xr:uid="{00000000-0005-0000-0000-00002C050000}"/>
    <cellStyle name="_U수량_강경읍염천리_수량산출1_2.토공수량집계-1013_BOX재료집계표 1025" xfId="1335" xr:uid="{00000000-0005-0000-0000-00002D050000}"/>
    <cellStyle name="_U수량_강경읍염천리_수량산출1_2.토공수량집계-1013_상수관로토공및집계표(최종)" xfId="1336" xr:uid="{00000000-0005-0000-0000-00002E050000}"/>
    <cellStyle name="_U수량_강경읍염천리_수량산출1_2.토공수량집계-1013_상수관로토공및집계표(최종)_1.토공집계표" xfId="1337" xr:uid="{00000000-0005-0000-0000-00002F050000}"/>
    <cellStyle name="_U수량_강경읍염천리_수량산출1_2.토공수량집계-1013_상수관로토공및집계표(최종)_3.상수관재료집계표" xfId="1338" xr:uid="{00000000-0005-0000-0000-000030050000}"/>
    <cellStyle name="_U수량_강경읍염천리_수량산출1_2.토공수량집계-1013_오수공총괄" xfId="1339" xr:uid="{00000000-0005-0000-0000-000031050000}"/>
    <cellStyle name="_U수량_강경읍염천리_수량산출1_2.토공수량집계-1013_오수공총괄_오수공-대구(0423)" xfId="1340" xr:uid="{00000000-0005-0000-0000-000032050000}"/>
    <cellStyle name="_U수량_강경읍염천리_수량산출1_2.토공수량집계-1028" xfId="1341" xr:uid="{00000000-0005-0000-0000-000033050000}"/>
    <cellStyle name="_U수량_강경읍염천리_수량산출1_2.토공수량집계-1028_02.지장물수량집계-작업중" xfId="1342" xr:uid="{00000000-0005-0000-0000-000034050000}"/>
    <cellStyle name="_U수량_강경읍염천리_수량산출1_2.토공수량집계-1028_02.지장물수량집계-작업중--" xfId="1343" xr:uid="{00000000-0005-0000-0000-000035050000}"/>
    <cellStyle name="_U수량_강경읍염천리_수량산출1_2.토공수량집계-1028_04.구조물깨기" xfId="1344" xr:uid="{00000000-0005-0000-0000-000036050000}"/>
    <cellStyle name="_U수량_강경읍염천리_수량산출1_2.토공수량집계-1028_BOX재료집계표 1011-1(편집)s" xfId="1345" xr:uid="{00000000-0005-0000-0000-000037050000}"/>
    <cellStyle name="_U수량_강경읍염천리_수량산출1_2.토공수량집계-1028_BOX재료집계표 1025" xfId="1346" xr:uid="{00000000-0005-0000-0000-000038050000}"/>
    <cellStyle name="_U수량_강경읍염천리_수량산출1_2.토공수량집계-1028_상수관로토공및집계표(최종)" xfId="1347" xr:uid="{00000000-0005-0000-0000-000039050000}"/>
    <cellStyle name="_U수량_강경읍염천리_수량산출1_2.토공수량집계-1028_상수관로토공및집계표(최종)_1.토공집계표" xfId="1348" xr:uid="{00000000-0005-0000-0000-00003A050000}"/>
    <cellStyle name="_U수량_강경읍염천리_수량산출1_2.토공수량집계-1028_상수관로토공및집계표(최종)_3.상수관재료집계표" xfId="1349" xr:uid="{00000000-0005-0000-0000-00003B050000}"/>
    <cellStyle name="_U수량_강경읍염천리_수량산출1_2.토공수량집계-1028_오수공총괄" xfId="1350" xr:uid="{00000000-0005-0000-0000-00003C050000}"/>
    <cellStyle name="_U수량_강경읍염천리_수량산출1_2.토공수량집계-1028_오수공총괄_오수공-대구(0423)" xfId="1351" xr:uid="{00000000-0005-0000-0000-00003D050000}"/>
    <cellStyle name="_U수량_강경읍염천리_수량산출1_BOX재료집계표 1011-1(편집)s" xfId="1352" xr:uid="{00000000-0005-0000-0000-00003E050000}"/>
    <cellStyle name="_U수량_강경읍염천리_수량산출1_BOX재료집계표 1025" xfId="1353" xr:uid="{00000000-0005-0000-0000-00003F050000}"/>
    <cellStyle name="_U수량_강경읍염천리_수량산출1_골재량환산" xfId="1354" xr:uid="{00000000-0005-0000-0000-000040050000}"/>
    <cellStyle name="_U수량_강경읍염천리_수량산출1_골재량환산_02.지장물수량집계-작업중" xfId="1355" xr:uid="{00000000-0005-0000-0000-000041050000}"/>
    <cellStyle name="_U수량_강경읍염천리_수량산출1_골재량환산_02.지장물수량집계-작업중--" xfId="1356" xr:uid="{00000000-0005-0000-0000-000042050000}"/>
    <cellStyle name="_U수량_강경읍염천리_수량산출1_골재량환산_04.구조물깨기" xfId="1357" xr:uid="{00000000-0005-0000-0000-000043050000}"/>
    <cellStyle name="_U수량_강경읍염천리_수량산출1_골재량환산_BOX재료집계표 1011-1(편집)s" xfId="1358" xr:uid="{00000000-0005-0000-0000-000044050000}"/>
    <cellStyle name="_U수량_강경읍염천리_수량산출1_골재량환산_BOX재료집계표 1025" xfId="1359" xr:uid="{00000000-0005-0000-0000-000045050000}"/>
    <cellStyle name="_U수량_강경읍염천리_수량산출1_골재량환산_상수관로토공및집계표(최종)" xfId="1360" xr:uid="{00000000-0005-0000-0000-000046050000}"/>
    <cellStyle name="_U수량_강경읍염천리_수량산출1_골재량환산_상수관로토공및집계표(최종)_1.토공집계표" xfId="1361" xr:uid="{00000000-0005-0000-0000-000047050000}"/>
    <cellStyle name="_U수량_강경읍염천리_수량산출1_골재량환산_상수관로토공및집계표(최종)_3.상수관재료집계표" xfId="1362" xr:uid="{00000000-0005-0000-0000-000048050000}"/>
    <cellStyle name="_U수량_강경읍염천리_수량산출1_골재량환산_오수공총괄" xfId="1363" xr:uid="{00000000-0005-0000-0000-000049050000}"/>
    <cellStyle name="_U수량_강경읍염천리_수량산출1_골재량환산_오수공총괄_오수공-대구(0423)" xfId="1364" xr:uid="{00000000-0005-0000-0000-00004A050000}"/>
    <cellStyle name="_U수량_강경읍염천리_수량산출1_상수관로토공및집계표(최종)" xfId="1365" xr:uid="{00000000-0005-0000-0000-00004B050000}"/>
    <cellStyle name="_U수량_강경읍염천리_수량산출1_상수관로토공및집계표(최종)_1.토공집계표" xfId="1366" xr:uid="{00000000-0005-0000-0000-00004C050000}"/>
    <cellStyle name="_U수량_강경읍염천리_수량산출1_상수관로토공및집계표(최종)_3.상수관재료집계표" xfId="1367" xr:uid="{00000000-0005-0000-0000-00004D050000}"/>
    <cellStyle name="_U수량_강경읍염천리_수량산출1_오수공총괄" xfId="1368" xr:uid="{00000000-0005-0000-0000-00004E050000}"/>
    <cellStyle name="_U수량_강경읍염천리_수량산출1_오수공총괄_오수공-대구(0423)" xfId="1369" xr:uid="{00000000-0005-0000-0000-00004F050000}"/>
    <cellStyle name="_U수량_강경읍염천리_오수공총괄" xfId="1370" xr:uid="{00000000-0005-0000-0000-000050050000}"/>
    <cellStyle name="_U수량_강경읍염천리_오수공총괄_오수공-대구(0423)" xfId="1371" xr:uid="{00000000-0005-0000-0000-000051050000}"/>
    <cellStyle name="_U수량_강경읍염천리_토적표" xfId="1372" xr:uid="{00000000-0005-0000-0000-000052050000}"/>
    <cellStyle name="_U수량_강경읍염천리_토적표_02.지장물수량집계-작업중" xfId="1373" xr:uid="{00000000-0005-0000-0000-000053050000}"/>
    <cellStyle name="_U수량_강경읍염천리_토적표_02.지장물수량집계-작업중--" xfId="1374" xr:uid="{00000000-0005-0000-0000-000054050000}"/>
    <cellStyle name="_U수량_강경읍염천리_토적표_04.구조물깨기" xfId="1375" xr:uid="{00000000-0005-0000-0000-000055050000}"/>
    <cellStyle name="_U수량_강경읍염천리_토적표_2.토공수량집계(강서)" xfId="1376" xr:uid="{00000000-0005-0000-0000-000056050000}"/>
    <cellStyle name="_U수량_강경읍염천리_토적표_2.토공수량집계(강서)_02.지장물수량집계-작업중" xfId="1377" xr:uid="{00000000-0005-0000-0000-000057050000}"/>
    <cellStyle name="_U수량_강경읍염천리_토적표_2.토공수량집계(강서)_02.지장물수량집계-작업중--" xfId="1378" xr:uid="{00000000-0005-0000-0000-000058050000}"/>
    <cellStyle name="_U수량_강경읍염천리_토적표_2.토공수량집계(강서)_04.구조물깨기" xfId="1379" xr:uid="{00000000-0005-0000-0000-000059050000}"/>
    <cellStyle name="_U수량_강경읍염천리_토적표_2.토공수량집계(강서)_BOX재료집계표 1011-1(편집)s" xfId="1380" xr:uid="{00000000-0005-0000-0000-00005A050000}"/>
    <cellStyle name="_U수량_강경읍염천리_토적표_2.토공수량집계(강서)_BOX재료집계표 1025" xfId="1381" xr:uid="{00000000-0005-0000-0000-00005B050000}"/>
    <cellStyle name="_U수량_강경읍염천리_토적표_2.토공수량집계(강서)_상수관로토공및집계표(최종)" xfId="1382" xr:uid="{00000000-0005-0000-0000-00005C050000}"/>
    <cellStyle name="_U수량_강경읍염천리_토적표_2.토공수량집계(강서)_상수관로토공및집계표(최종)_1.토공집계표" xfId="1383" xr:uid="{00000000-0005-0000-0000-00005D050000}"/>
    <cellStyle name="_U수량_강경읍염천리_토적표_2.토공수량집계(강서)_상수관로토공및집계표(최종)_3.상수관재료집계표" xfId="1384" xr:uid="{00000000-0005-0000-0000-00005E050000}"/>
    <cellStyle name="_U수량_강경읍염천리_토적표_2.토공수량집계(강서)_오수공총괄" xfId="1385" xr:uid="{00000000-0005-0000-0000-00005F050000}"/>
    <cellStyle name="_U수량_강경읍염천리_토적표_2.토공수량집계(강서)_오수공총괄_오수공-대구(0423)" xfId="1386" xr:uid="{00000000-0005-0000-0000-000060050000}"/>
    <cellStyle name="_U수량_강경읍염천리_토적표_2.토공수량집계-1013" xfId="1387" xr:uid="{00000000-0005-0000-0000-000061050000}"/>
    <cellStyle name="_U수량_강경읍염천리_토적표_2.토공수량집계-1013_02.지장물수량집계-작업중" xfId="1388" xr:uid="{00000000-0005-0000-0000-000062050000}"/>
    <cellStyle name="_U수량_강경읍염천리_토적표_2.토공수량집계-1013_02.지장물수량집계-작업중--" xfId="1389" xr:uid="{00000000-0005-0000-0000-000063050000}"/>
    <cellStyle name="_U수량_강경읍염천리_토적표_2.토공수량집계-1013_04.구조물깨기" xfId="1390" xr:uid="{00000000-0005-0000-0000-000064050000}"/>
    <cellStyle name="_U수량_강경읍염천리_토적표_2.토공수량집계-1013_BOX재료집계표 1011-1(편집)s" xfId="1391" xr:uid="{00000000-0005-0000-0000-000065050000}"/>
    <cellStyle name="_U수량_강경읍염천리_토적표_2.토공수량집계-1013_BOX재료집계표 1025" xfId="1392" xr:uid="{00000000-0005-0000-0000-000066050000}"/>
    <cellStyle name="_U수량_강경읍염천리_토적표_2.토공수량집계-1013_상수관로토공및집계표(최종)" xfId="1393" xr:uid="{00000000-0005-0000-0000-000067050000}"/>
    <cellStyle name="_U수량_강경읍염천리_토적표_2.토공수량집계-1013_상수관로토공및집계표(최종)_1.토공집계표" xfId="1394" xr:uid="{00000000-0005-0000-0000-000068050000}"/>
    <cellStyle name="_U수량_강경읍염천리_토적표_2.토공수량집계-1013_상수관로토공및집계표(최종)_3.상수관재료집계표" xfId="1395" xr:uid="{00000000-0005-0000-0000-000069050000}"/>
    <cellStyle name="_U수량_강경읍염천리_토적표_2.토공수량집계-1013_오수공총괄" xfId="1396" xr:uid="{00000000-0005-0000-0000-00006A050000}"/>
    <cellStyle name="_U수량_강경읍염천리_토적표_2.토공수량집계-1013_오수공총괄_오수공-대구(0423)" xfId="1397" xr:uid="{00000000-0005-0000-0000-00006B050000}"/>
    <cellStyle name="_U수량_강경읍염천리_토적표_2.토공수량집계-1028" xfId="1398" xr:uid="{00000000-0005-0000-0000-00006C050000}"/>
    <cellStyle name="_U수량_강경읍염천리_토적표_2.토공수량집계-1028_02.지장물수량집계-작업중" xfId="1399" xr:uid="{00000000-0005-0000-0000-00006D050000}"/>
    <cellStyle name="_U수량_강경읍염천리_토적표_2.토공수량집계-1028_02.지장물수량집계-작업중--" xfId="1400" xr:uid="{00000000-0005-0000-0000-00006E050000}"/>
    <cellStyle name="_U수량_강경읍염천리_토적표_2.토공수량집계-1028_04.구조물깨기" xfId="1401" xr:uid="{00000000-0005-0000-0000-00006F050000}"/>
    <cellStyle name="_U수량_강경읍염천리_토적표_2.토공수량집계-1028_BOX재료집계표 1011-1(편집)s" xfId="1402" xr:uid="{00000000-0005-0000-0000-000070050000}"/>
    <cellStyle name="_U수량_강경읍염천리_토적표_2.토공수량집계-1028_BOX재료집계표 1025" xfId="1403" xr:uid="{00000000-0005-0000-0000-000071050000}"/>
    <cellStyle name="_U수량_강경읍염천리_토적표_2.토공수량집계-1028_상수관로토공및집계표(최종)" xfId="1404" xr:uid="{00000000-0005-0000-0000-000072050000}"/>
    <cellStyle name="_U수량_강경읍염천리_토적표_2.토공수량집계-1028_상수관로토공및집계표(최종)_1.토공집계표" xfId="1405" xr:uid="{00000000-0005-0000-0000-000073050000}"/>
    <cellStyle name="_U수량_강경읍염천리_토적표_2.토공수량집계-1028_상수관로토공및집계표(최종)_3.상수관재료집계표" xfId="1406" xr:uid="{00000000-0005-0000-0000-000074050000}"/>
    <cellStyle name="_U수량_강경읍염천리_토적표_2.토공수량집계-1028_오수공총괄" xfId="1407" xr:uid="{00000000-0005-0000-0000-000075050000}"/>
    <cellStyle name="_U수량_강경읍염천리_토적표_2.토공수량집계-1028_오수공총괄_오수공-대구(0423)" xfId="1408" xr:uid="{00000000-0005-0000-0000-000076050000}"/>
    <cellStyle name="_U수량_강경읍염천리_토적표_BOX재료집계표 1011-1(편집)s" xfId="1409" xr:uid="{00000000-0005-0000-0000-000077050000}"/>
    <cellStyle name="_U수량_강경읍염천리_토적표_BOX재료집계표 1025" xfId="1410" xr:uid="{00000000-0005-0000-0000-000078050000}"/>
    <cellStyle name="_U수량_강경읍염천리_토적표_골재량환산" xfId="1411" xr:uid="{00000000-0005-0000-0000-000079050000}"/>
    <cellStyle name="_U수량_강경읍염천리_토적표_골재량환산_02.지장물수량집계-작업중" xfId="1412" xr:uid="{00000000-0005-0000-0000-00007A050000}"/>
    <cellStyle name="_U수량_강경읍염천리_토적표_골재량환산_02.지장물수량집계-작업중--" xfId="1413" xr:uid="{00000000-0005-0000-0000-00007B050000}"/>
    <cellStyle name="_U수량_강경읍염천리_토적표_골재량환산_04.구조물깨기" xfId="1414" xr:uid="{00000000-0005-0000-0000-00007C050000}"/>
    <cellStyle name="_U수량_강경읍염천리_토적표_골재량환산_BOX재료집계표 1011-1(편집)s" xfId="1415" xr:uid="{00000000-0005-0000-0000-00007D050000}"/>
    <cellStyle name="_U수량_강경읍염천리_토적표_골재량환산_BOX재료집계표 1025" xfId="1416" xr:uid="{00000000-0005-0000-0000-00007E050000}"/>
    <cellStyle name="_U수량_강경읍염천리_토적표_골재량환산_상수관로토공및집계표(최종)" xfId="1417" xr:uid="{00000000-0005-0000-0000-00007F050000}"/>
    <cellStyle name="_U수량_강경읍염천리_토적표_골재량환산_상수관로토공및집계표(최종)_1.토공집계표" xfId="1418" xr:uid="{00000000-0005-0000-0000-000080050000}"/>
    <cellStyle name="_U수량_강경읍염천리_토적표_골재량환산_상수관로토공및집계표(최종)_3.상수관재료집계표" xfId="1419" xr:uid="{00000000-0005-0000-0000-000081050000}"/>
    <cellStyle name="_U수량_강경읍염천리_토적표_골재량환산_오수공총괄" xfId="1420" xr:uid="{00000000-0005-0000-0000-000082050000}"/>
    <cellStyle name="_U수량_강경읍염천리_토적표_골재량환산_오수공총괄_오수공-대구(0423)" xfId="1421" xr:uid="{00000000-0005-0000-0000-000083050000}"/>
    <cellStyle name="_U수량_강경읍염천리_토적표_상수관로토공및집계표(최종)" xfId="1422" xr:uid="{00000000-0005-0000-0000-000084050000}"/>
    <cellStyle name="_U수량_강경읍염천리_토적표_상수관로토공및집계표(최종)_1.토공집계표" xfId="1423" xr:uid="{00000000-0005-0000-0000-000085050000}"/>
    <cellStyle name="_U수량_강경읍염천리_토적표_상수관로토공및집계표(최종)_3.상수관재료집계표" xfId="1424" xr:uid="{00000000-0005-0000-0000-000086050000}"/>
    <cellStyle name="_U수량_강경읍염천리_토적표_오수공총괄" xfId="1425" xr:uid="{00000000-0005-0000-0000-000087050000}"/>
    <cellStyle name="_U수량_강경읍염천리_토적표_오수공총괄_오수공-대구(0423)" xfId="1426" xr:uid="{00000000-0005-0000-0000-000088050000}"/>
    <cellStyle name="_U수량_골재량환산" xfId="1427" xr:uid="{00000000-0005-0000-0000-000089050000}"/>
    <cellStyle name="_U수량_골재량환산_02.지장물수량집계-작업중" xfId="1428" xr:uid="{00000000-0005-0000-0000-00008A050000}"/>
    <cellStyle name="_U수량_골재량환산_02.지장물수량집계-작업중--" xfId="1429" xr:uid="{00000000-0005-0000-0000-00008B050000}"/>
    <cellStyle name="_U수량_골재량환산_04.구조물깨기" xfId="1430" xr:uid="{00000000-0005-0000-0000-00008C050000}"/>
    <cellStyle name="_U수량_골재량환산_BOX재료집계표 1011-1(편집)s" xfId="1431" xr:uid="{00000000-0005-0000-0000-00008D050000}"/>
    <cellStyle name="_U수량_골재량환산_BOX재료집계표 1025" xfId="1432" xr:uid="{00000000-0005-0000-0000-00008E050000}"/>
    <cellStyle name="_U수량_골재량환산_상수관로토공및집계표(최종)" xfId="1433" xr:uid="{00000000-0005-0000-0000-00008F050000}"/>
    <cellStyle name="_U수량_골재량환산_상수관로토공및집계표(최종)_1.토공집계표" xfId="1434" xr:uid="{00000000-0005-0000-0000-000090050000}"/>
    <cellStyle name="_U수량_골재량환산_상수관로토공및집계표(최종)_3.상수관재료집계표" xfId="1435" xr:uid="{00000000-0005-0000-0000-000091050000}"/>
    <cellStyle name="_U수량_골재량환산_오수공총괄" xfId="1436" xr:uid="{00000000-0005-0000-0000-000092050000}"/>
    <cellStyle name="_U수량_골재량환산_오수공총괄_오수공-대구(0423)" xfId="1437" xr:uid="{00000000-0005-0000-0000-000093050000}"/>
    <cellStyle name="_U수량_공설시장내" xfId="1438" xr:uid="{00000000-0005-0000-0000-000094050000}"/>
    <cellStyle name="_U수량_공설시장내_02.지장물수량집계-작업중" xfId="1439" xr:uid="{00000000-0005-0000-0000-000095050000}"/>
    <cellStyle name="_U수량_공설시장내_02.지장물수량집계-작업중--" xfId="1440" xr:uid="{00000000-0005-0000-0000-000096050000}"/>
    <cellStyle name="_U수량_공설시장내_04.구조물깨기" xfId="1441" xr:uid="{00000000-0005-0000-0000-000097050000}"/>
    <cellStyle name="_U수량_공설시장내_2.토공수량집계(강서)" xfId="1442" xr:uid="{00000000-0005-0000-0000-000098050000}"/>
    <cellStyle name="_U수량_공설시장내_2.토공수량집계(강서)_02.지장물수량집계-작업중" xfId="1443" xr:uid="{00000000-0005-0000-0000-000099050000}"/>
    <cellStyle name="_U수량_공설시장내_2.토공수량집계(강서)_02.지장물수량집계-작업중--" xfId="1444" xr:uid="{00000000-0005-0000-0000-00009A050000}"/>
    <cellStyle name="_U수량_공설시장내_2.토공수량집계(강서)_04.구조물깨기" xfId="1445" xr:uid="{00000000-0005-0000-0000-00009B050000}"/>
    <cellStyle name="_U수량_공설시장내_2.토공수량집계(강서)_BOX재료집계표 1011-1(편집)s" xfId="1446" xr:uid="{00000000-0005-0000-0000-00009C050000}"/>
    <cellStyle name="_U수량_공설시장내_2.토공수량집계(강서)_BOX재료집계표 1025" xfId="1447" xr:uid="{00000000-0005-0000-0000-00009D050000}"/>
    <cellStyle name="_U수량_공설시장내_2.토공수량집계(강서)_상수관로토공및집계표(최종)" xfId="1448" xr:uid="{00000000-0005-0000-0000-00009E050000}"/>
    <cellStyle name="_U수량_공설시장내_2.토공수량집계(강서)_상수관로토공및집계표(최종)_1.토공집계표" xfId="1449" xr:uid="{00000000-0005-0000-0000-00009F050000}"/>
    <cellStyle name="_U수량_공설시장내_2.토공수량집계(강서)_상수관로토공및집계표(최종)_3.상수관재료집계표" xfId="1450" xr:uid="{00000000-0005-0000-0000-0000A0050000}"/>
    <cellStyle name="_U수량_공설시장내_2.토공수량집계(강서)_오수공총괄" xfId="1451" xr:uid="{00000000-0005-0000-0000-0000A1050000}"/>
    <cellStyle name="_U수량_공설시장내_2.토공수량집계(강서)_오수공총괄_오수공-대구(0423)" xfId="1452" xr:uid="{00000000-0005-0000-0000-0000A2050000}"/>
    <cellStyle name="_U수량_공설시장내_2.토공수량집계-1013" xfId="1453" xr:uid="{00000000-0005-0000-0000-0000A3050000}"/>
    <cellStyle name="_U수량_공설시장내_2.토공수량집계-1013_02.지장물수량집계-작업중" xfId="1454" xr:uid="{00000000-0005-0000-0000-0000A4050000}"/>
    <cellStyle name="_U수량_공설시장내_2.토공수량집계-1013_02.지장물수량집계-작업중--" xfId="1455" xr:uid="{00000000-0005-0000-0000-0000A5050000}"/>
    <cellStyle name="_U수량_공설시장내_2.토공수량집계-1013_04.구조물깨기" xfId="1456" xr:uid="{00000000-0005-0000-0000-0000A6050000}"/>
    <cellStyle name="_U수량_공설시장내_2.토공수량집계-1013_BOX재료집계표 1011-1(편집)s" xfId="1457" xr:uid="{00000000-0005-0000-0000-0000A7050000}"/>
    <cellStyle name="_U수량_공설시장내_2.토공수량집계-1013_BOX재료집계표 1025" xfId="1458" xr:uid="{00000000-0005-0000-0000-0000A8050000}"/>
    <cellStyle name="_U수량_공설시장내_2.토공수량집계-1013_상수관로토공및집계표(최종)" xfId="1459" xr:uid="{00000000-0005-0000-0000-0000A9050000}"/>
    <cellStyle name="_U수량_공설시장내_2.토공수량집계-1013_상수관로토공및집계표(최종)_1.토공집계표" xfId="1460" xr:uid="{00000000-0005-0000-0000-0000AA050000}"/>
    <cellStyle name="_U수량_공설시장내_2.토공수량집계-1013_상수관로토공및집계표(최종)_3.상수관재료집계표" xfId="1461" xr:uid="{00000000-0005-0000-0000-0000AB050000}"/>
    <cellStyle name="_U수량_공설시장내_2.토공수량집계-1013_오수공총괄" xfId="1462" xr:uid="{00000000-0005-0000-0000-0000AC050000}"/>
    <cellStyle name="_U수량_공설시장내_2.토공수량집계-1013_오수공총괄_오수공-대구(0423)" xfId="1463" xr:uid="{00000000-0005-0000-0000-0000AD050000}"/>
    <cellStyle name="_U수량_공설시장내_2.토공수량집계-1028" xfId="1464" xr:uid="{00000000-0005-0000-0000-0000AE050000}"/>
    <cellStyle name="_U수량_공설시장내_2.토공수량집계-1028_02.지장물수량집계-작업중" xfId="1465" xr:uid="{00000000-0005-0000-0000-0000AF050000}"/>
    <cellStyle name="_U수량_공설시장내_2.토공수량집계-1028_02.지장물수량집계-작업중--" xfId="1466" xr:uid="{00000000-0005-0000-0000-0000B0050000}"/>
    <cellStyle name="_U수량_공설시장내_2.토공수량집계-1028_04.구조물깨기" xfId="1467" xr:uid="{00000000-0005-0000-0000-0000B1050000}"/>
    <cellStyle name="_U수량_공설시장내_2.토공수량집계-1028_BOX재료집계표 1011-1(편집)s" xfId="1468" xr:uid="{00000000-0005-0000-0000-0000B2050000}"/>
    <cellStyle name="_U수량_공설시장내_2.토공수량집계-1028_BOX재료집계표 1025" xfId="1469" xr:uid="{00000000-0005-0000-0000-0000B3050000}"/>
    <cellStyle name="_U수량_공설시장내_2.토공수량집계-1028_상수관로토공및집계표(최종)" xfId="1470" xr:uid="{00000000-0005-0000-0000-0000B4050000}"/>
    <cellStyle name="_U수량_공설시장내_2.토공수량집계-1028_상수관로토공및집계표(최종)_1.토공집계표" xfId="1471" xr:uid="{00000000-0005-0000-0000-0000B5050000}"/>
    <cellStyle name="_U수량_공설시장내_2.토공수량집계-1028_상수관로토공및집계표(최종)_3.상수관재료집계표" xfId="1472" xr:uid="{00000000-0005-0000-0000-0000B6050000}"/>
    <cellStyle name="_U수량_공설시장내_2.토공수량집계-1028_오수공총괄" xfId="1473" xr:uid="{00000000-0005-0000-0000-0000B7050000}"/>
    <cellStyle name="_U수량_공설시장내_2.토공수량집계-1028_오수공총괄_오수공-대구(0423)" xfId="1474" xr:uid="{00000000-0005-0000-0000-0000B8050000}"/>
    <cellStyle name="_U수량_공설시장내_3배수공" xfId="1475" xr:uid="{00000000-0005-0000-0000-0000B9050000}"/>
    <cellStyle name="_U수량_공설시장내_3배수공_02.지장물수량집계-작업중" xfId="1476" xr:uid="{00000000-0005-0000-0000-0000BA050000}"/>
    <cellStyle name="_U수량_공설시장내_3배수공_02.지장물수량집계-작업중--" xfId="1477" xr:uid="{00000000-0005-0000-0000-0000BB050000}"/>
    <cellStyle name="_U수량_공설시장내_3배수공_04.구조물깨기" xfId="1478" xr:uid="{00000000-0005-0000-0000-0000BC050000}"/>
    <cellStyle name="_U수량_공설시장내_3배수공_2.토공수량집계(강서)" xfId="1479" xr:uid="{00000000-0005-0000-0000-0000BD050000}"/>
    <cellStyle name="_U수량_공설시장내_3배수공_2.토공수량집계(강서)_02.지장물수량집계-작업중" xfId="1480" xr:uid="{00000000-0005-0000-0000-0000BE050000}"/>
    <cellStyle name="_U수량_공설시장내_3배수공_2.토공수량집계(강서)_02.지장물수량집계-작업중--" xfId="1481" xr:uid="{00000000-0005-0000-0000-0000BF050000}"/>
    <cellStyle name="_U수량_공설시장내_3배수공_2.토공수량집계(강서)_04.구조물깨기" xfId="1482" xr:uid="{00000000-0005-0000-0000-0000C0050000}"/>
    <cellStyle name="_U수량_공설시장내_3배수공_2.토공수량집계(강서)_BOX재료집계표 1011-1(편집)s" xfId="1483" xr:uid="{00000000-0005-0000-0000-0000C1050000}"/>
    <cellStyle name="_U수량_공설시장내_3배수공_2.토공수량집계(강서)_BOX재료집계표 1025" xfId="1484" xr:uid="{00000000-0005-0000-0000-0000C2050000}"/>
    <cellStyle name="_U수량_공설시장내_3배수공_2.토공수량집계(강서)_상수관로토공및집계표(최종)" xfId="1485" xr:uid="{00000000-0005-0000-0000-0000C3050000}"/>
    <cellStyle name="_U수량_공설시장내_3배수공_2.토공수량집계(강서)_상수관로토공및집계표(최종)_1.토공집계표" xfId="1486" xr:uid="{00000000-0005-0000-0000-0000C4050000}"/>
    <cellStyle name="_U수량_공설시장내_3배수공_2.토공수량집계(강서)_상수관로토공및집계표(최종)_3.상수관재료집계표" xfId="1487" xr:uid="{00000000-0005-0000-0000-0000C5050000}"/>
    <cellStyle name="_U수량_공설시장내_3배수공_2.토공수량집계(강서)_오수공총괄" xfId="1488" xr:uid="{00000000-0005-0000-0000-0000C6050000}"/>
    <cellStyle name="_U수량_공설시장내_3배수공_2.토공수량집계(강서)_오수공총괄_오수공-대구(0423)" xfId="1489" xr:uid="{00000000-0005-0000-0000-0000C7050000}"/>
    <cellStyle name="_U수량_공설시장내_3배수공_2.토공수량집계-1013" xfId="1490" xr:uid="{00000000-0005-0000-0000-0000C8050000}"/>
    <cellStyle name="_U수량_공설시장내_3배수공_2.토공수량집계-1013_02.지장물수량집계-작업중" xfId="1491" xr:uid="{00000000-0005-0000-0000-0000C9050000}"/>
    <cellStyle name="_U수량_공설시장내_3배수공_2.토공수량집계-1013_02.지장물수량집계-작업중--" xfId="1492" xr:uid="{00000000-0005-0000-0000-0000CA050000}"/>
    <cellStyle name="_U수량_공설시장내_3배수공_2.토공수량집계-1013_04.구조물깨기" xfId="1493" xr:uid="{00000000-0005-0000-0000-0000CB050000}"/>
    <cellStyle name="_U수량_공설시장내_3배수공_2.토공수량집계-1013_BOX재료집계표 1011-1(편집)s" xfId="1494" xr:uid="{00000000-0005-0000-0000-0000CC050000}"/>
    <cellStyle name="_U수량_공설시장내_3배수공_2.토공수량집계-1013_BOX재료집계표 1025" xfId="1495" xr:uid="{00000000-0005-0000-0000-0000CD050000}"/>
    <cellStyle name="_U수량_공설시장내_3배수공_2.토공수량집계-1013_상수관로토공및집계표(최종)" xfId="1496" xr:uid="{00000000-0005-0000-0000-0000CE050000}"/>
    <cellStyle name="_U수량_공설시장내_3배수공_2.토공수량집계-1013_상수관로토공및집계표(최종)_1.토공집계표" xfId="1497" xr:uid="{00000000-0005-0000-0000-0000CF050000}"/>
    <cellStyle name="_U수량_공설시장내_3배수공_2.토공수량집계-1013_상수관로토공및집계표(최종)_3.상수관재료집계표" xfId="1498" xr:uid="{00000000-0005-0000-0000-0000D0050000}"/>
    <cellStyle name="_U수량_공설시장내_3배수공_2.토공수량집계-1013_오수공총괄" xfId="1499" xr:uid="{00000000-0005-0000-0000-0000D1050000}"/>
    <cellStyle name="_U수량_공설시장내_3배수공_2.토공수량집계-1013_오수공총괄_오수공-대구(0423)" xfId="1500" xr:uid="{00000000-0005-0000-0000-0000D2050000}"/>
    <cellStyle name="_U수량_공설시장내_3배수공_2.토공수량집계-1028" xfId="1501" xr:uid="{00000000-0005-0000-0000-0000D3050000}"/>
    <cellStyle name="_U수량_공설시장내_3배수공_2.토공수량집계-1028_02.지장물수량집계-작업중" xfId="1502" xr:uid="{00000000-0005-0000-0000-0000D4050000}"/>
    <cellStyle name="_U수량_공설시장내_3배수공_2.토공수량집계-1028_02.지장물수량집계-작업중--" xfId="1503" xr:uid="{00000000-0005-0000-0000-0000D5050000}"/>
    <cellStyle name="_U수량_공설시장내_3배수공_2.토공수량집계-1028_04.구조물깨기" xfId="1504" xr:uid="{00000000-0005-0000-0000-0000D6050000}"/>
    <cellStyle name="_U수량_공설시장내_3배수공_2.토공수량집계-1028_BOX재료집계표 1011-1(편집)s" xfId="1505" xr:uid="{00000000-0005-0000-0000-0000D7050000}"/>
    <cellStyle name="_U수량_공설시장내_3배수공_2.토공수량집계-1028_BOX재료집계표 1025" xfId="1506" xr:uid="{00000000-0005-0000-0000-0000D8050000}"/>
    <cellStyle name="_U수량_공설시장내_3배수공_2.토공수량집계-1028_상수관로토공및집계표(최종)" xfId="1507" xr:uid="{00000000-0005-0000-0000-0000D9050000}"/>
    <cellStyle name="_U수량_공설시장내_3배수공_2.토공수량집계-1028_상수관로토공및집계표(최종)_1.토공집계표" xfId="1508" xr:uid="{00000000-0005-0000-0000-0000DA050000}"/>
    <cellStyle name="_U수량_공설시장내_3배수공_2.토공수량집계-1028_상수관로토공및집계표(최종)_3.상수관재료집계표" xfId="1509" xr:uid="{00000000-0005-0000-0000-0000DB050000}"/>
    <cellStyle name="_U수량_공설시장내_3배수공_2.토공수량집계-1028_오수공총괄" xfId="1510" xr:uid="{00000000-0005-0000-0000-0000DC050000}"/>
    <cellStyle name="_U수량_공설시장내_3배수공_2.토공수량집계-1028_오수공총괄_오수공-대구(0423)" xfId="1511" xr:uid="{00000000-0005-0000-0000-0000DD050000}"/>
    <cellStyle name="_U수량_공설시장내_3배수공_BOX재료집계표 1011-1(편집)s" xfId="1512" xr:uid="{00000000-0005-0000-0000-0000DE050000}"/>
    <cellStyle name="_U수량_공설시장내_3배수공_BOX재료집계표 1025" xfId="1513" xr:uid="{00000000-0005-0000-0000-0000DF050000}"/>
    <cellStyle name="_U수량_공설시장내_3배수공_골재량환산" xfId="1514" xr:uid="{00000000-0005-0000-0000-0000E0050000}"/>
    <cellStyle name="_U수량_공설시장내_3배수공_골재량환산_02.지장물수량집계-작업중" xfId="1515" xr:uid="{00000000-0005-0000-0000-0000E1050000}"/>
    <cellStyle name="_U수량_공설시장내_3배수공_골재량환산_02.지장물수량집계-작업중--" xfId="1516" xr:uid="{00000000-0005-0000-0000-0000E2050000}"/>
    <cellStyle name="_U수량_공설시장내_3배수공_골재량환산_04.구조물깨기" xfId="1517" xr:uid="{00000000-0005-0000-0000-0000E3050000}"/>
    <cellStyle name="_U수량_공설시장내_3배수공_골재량환산_BOX재료집계표 1011-1(편집)s" xfId="1518" xr:uid="{00000000-0005-0000-0000-0000E4050000}"/>
    <cellStyle name="_U수량_공설시장내_3배수공_골재량환산_BOX재료집계표 1025" xfId="1519" xr:uid="{00000000-0005-0000-0000-0000E5050000}"/>
    <cellStyle name="_U수량_공설시장내_3배수공_골재량환산_상수관로토공및집계표(최종)" xfId="1520" xr:uid="{00000000-0005-0000-0000-0000E6050000}"/>
    <cellStyle name="_U수량_공설시장내_3배수공_골재량환산_상수관로토공및집계표(최종)_1.토공집계표" xfId="1521" xr:uid="{00000000-0005-0000-0000-0000E7050000}"/>
    <cellStyle name="_U수량_공설시장내_3배수공_골재량환산_상수관로토공및집계표(최종)_3.상수관재료집계표" xfId="1522" xr:uid="{00000000-0005-0000-0000-0000E8050000}"/>
    <cellStyle name="_U수량_공설시장내_3배수공_골재량환산_오수공총괄" xfId="1523" xr:uid="{00000000-0005-0000-0000-0000E9050000}"/>
    <cellStyle name="_U수량_공설시장내_3배수공_골재량환산_오수공총괄_오수공-대구(0423)" xfId="1524" xr:uid="{00000000-0005-0000-0000-0000EA050000}"/>
    <cellStyle name="_U수량_공설시장내_3배수공_상수관로토공및집계표(최종)" xfId="1525" xr:uid="{00000000-0005-0000-0000-0000EB050000}"/>
    <cellStyle name="_U수량_공설시장내_3배수공_상수관로토공및집계표(최종)_1.토공집계표" xfId="1526" xr:uid="{00000000-0005-0000-0000-0000EC050000}"/>
    <cellStyle name="_U수량_공설시장내_3배수공_상수관로토공및집계표(최종)_3.상수관재료집계표" xfId="1527" xr:uid="{00000000-0005-0000-0000-0000ED050000}"/>
    <cellStyle name="_U수량_공설시장내_3배수공_오수공총괄" xfId="1528" xr:uid="{00000000-0005-0000-0000-0000EE050000}"/>
    <cellStyle name="_U수량_공설시장내_3배수공_오수공총괄_오수공-대구(0423)" xfId="1529" xr:uid="{00000000-0005-0000-0000-0000EF050000}"/>
    <cellStyle name="_U수량_공설시장내_BOX재료집계표 1011-1(편집)s" xfId="1530" xr:uid="{00000000-0005-0000-0000-0000F0050000}"/>
    <cellStyle name="_U수량_공설시장내_BOX재료집계표 1025" xfId="1531" xr:uid="{00000000-0005-0000-0000-0000F1050000}"/>
    <cellStyle name="_U수량_공설시장내_골재량환산" xfId="1532" xr:uid="{00000000-0005-0000-0000-0000F2050000}"/>
    <cellStyle name="_U수량_공설시장내_골재량환산_02.지장물수량집계-작업중" xfId="1533" xr:uid="{00000000-0005-0000-0000-0000F3050000}"/>
    <cellStyle name="_U수량_공설시장내_골재량환산_02.지장물수량집계-작업중--" xfId="1534" xr:uid="{00000000-0005-0000-0000-0000F4050000}"/>
    <cellStyle name="_U수량_공설시장내_골재량환산_04.구조물깨기" xfId="1535" xr:uid="{00000000-0005-0000-0000-0000F5050000}"/>
    <cellStyle name="_U수량_공설시장내_골재량환산_BOX재료집계표 1011-1(편집)s" xfId="1536" xr:uid="{00000000-0005-0000-0000-0000F6050000}"/>
    <cellStyle name="_U수량_공설시장내_골재량환산_BOX재료집계표 1025" xfId="1537" xr:uid="{00000000-0005-0000-0000-0000F7050000}"/>
    <cellStyle name="_U수량_공설시장내_골재량환산_상수관로토공및집계표(최종)" xfId="1538" xr:uid="{00000000-0005-0000-0000-0000F8050000}"/>
    <cellStyle name="_U수량_공설시장내_골재량환산_상수관로토공및집계표(최종)_1.토공집계표" xfId="1539" xr:uid="{00000000-0005-0000-0000-0000F9050000}"/>
    <cellStyle name="_U수량_공설시장내_골재량환산_상수관로토공및집계표(최종)_3.상수관재료집계표" xfId="1540" xr:uid="{00000000-0005-0000-0000-0000FA050000}"/>
    <cellStyle name="_U수량_공설시장내_골재량환산_오수공총괄" xfId="1541" xr:uid="{00000000-0005-0000-0000-0000FB050000}"/>
    <cellStyle name="_U수량_공설시장내_골재량환산_오수공총괄_오수공-대구(0423)" xfId="1542" xr:uid="{00000000-0005-0000-0000-0000FC050000}"/>
    <cellStyle name="_U수량_공설시장내_대야포장공" xfId="1543" xr:uid="{00000000-0005-0000-0000-0000FD050000}"/>
    <cellStyle name="_U수량_공설시장내_대야포장공_02.지장물수량집계-작업중" xfId="1544" xr:uid="{00000000-0005-0000-0000-0000FE050000}"/>
    <cellStyle name="_U수량_공설시장내_대야포장공_02.지장물수량집계-작업중--" xfId="1545" xr:uid="{00000000-0005-0000-0000-0000FF050000}"/>
    <cellStyle name="_U수량_공설시장내_대야포장공_04.구조물깨기" xfId="1546" xr:uid="{00000000-0005-0000-0000-000000060000}"/>
    <cellStyle name="_U수량_공설시장내_대야포장공_2.토공수량집계(강서)" xfId="1547" xr:uid="{00000000-0005-0000-0000-000001060000}"/>
    <cellStyle name="_U수량_공설시장내_대야포장공_2.토공수량집계(강서)_02.지장물수량집계-작업중" xfId="1548" xr:uid="{00000000-0005-0000-0000-000002060000}"/>
    <cellStyle name="_U수량_공설시장내_대야포장공_2.토공수량집계(강서)_02.지장물수량집계-작업중--" xfId="1549" xr:uid="{00000000-0005-0000-0000-000003060000}"/>
    <cellStyle name="_U수량_공설시장내_대야포장공_2.토공수량집계(강서)_04.구조물깨기" xfId="1550" xr:uid="{00000000-0005-0000-0000-000004060000}"/>
    <cellStyle name="_U수량_공설시장내_대야포장공_2.토공수량집계(강서)_BOX재료집계표 1011-1(편집)s" xfId="1551" xr:uid="{00000000-0005-0000-0000-000005060000}"/>
    <cellStyle name="_U수량_공설시장내_대야포장공_2.토공수량집계(강서)_BOX재료집계표 1025" xfId="1552" xr:uid="{00000000-0005-0000-0000-000006060000}"/>
    <cellStyle name="_U수량_공설시장내_대야포장공_2.토공수량집계(강서)_상수관로토공및집계표(최종)" xfId="1553" xr:uid="{00000000-0005-0000-0000-000007060000}"/>
    <cellStyle name="_U수량_공설시장내_대야포장공_2.토공수량집계(강서)_상수관로토공및집계표(최종)_1.토공집계표" xfId="1554" xr:uid="{00000000-0005-0000-0000-000008060000}"/>
    <cellStyle name="_U수량_공설시장내_대야포장공_2.토공수량집계(강서)_상수관로토공및집계표(최종)_3.상수관재료집계표" xfId="1555" xr:uid="{00000000-0005-0000-0000-000009060000}"/>
    <cellStyle name="_U수량_공설시장내_대야포장공_2.토공수량집계(강서)_오수공총괄" xfId="1556" xr:uid="{00000000-0005-0000-0000-00000A060000}"/>
    <cellStyle name="_U수량_공설시장내_대야포장공_2.토공수량집계(강서)_오수공총괄_오수공-대구(0423)" xfId="1557" xr:uid="{00000000-0005-0000-0000-00000B060000}"/>
    <cellStyle name="_U수량_공설시장내_대야포장공_2.토공수량집계-1013" xfId="1558" xr:uid="{00000000-0005-0000-0000-00000C060000}"/>
    <cellStyle name="_U수량_공설시장내_대야포장공_2.토공수량집계-1013_02.지장물수량집계-작업중" xfId="1559" xr:uid="{00000000-0005-0000-0000-00000D060000}"/>
    <cellStyle name="_U수량_공설시장내_대야포장공_2.토공수량집계-1013_02.지장물수량집계-작업중--" xfId="1560" xr:uid="{00000000-0005-0000-0000-00000E060000}"/>
    <cellStyle name="_U수량_공설시장내_대야포장공_2.토공수량집계-1013_04.구조물깨기" xfId="1561" xr:uid="{00000000-0005-0000-0000-00000F060000}"/>
    <cellStyle name="_U수량_공설시장내_대야포장공_2.토공수량집계-1013_BOX재료집계표 1011-1(편집)s" xfId="1562" xr:uid="{00000000-0005-0000-0000-000010060000}"/>
    <cellStyle name="_U수량_공설시장내_대야포장공_2.토공수량집계-1013_BOX재료집계표 1025" xfId="1563" xr:uid="{00000000-0005-0000-0000-000011060000}"/>
    <cellStyle name="_U수량_공설시장내_대야포장공_2.토공수량집계-1013_상수관로토공및집계표(최종)" xfId="1564" xr:uid="{00000000-0005-0000-0000-000012060000}"/>
    <cellStyle name="_U수량_공설시장내_대야포장공_2.토공수량집계-1013_상수관로토공및집계표(최종)_1.토공집계표" xfId="1565" xr:uid="{00000000-0005-0000-0000-000013060000}"/>
    <cellStyle name="_U수량_공설시장내_대야포장공_2.토공수량집계-1013_상수관로토공및집계표(최종)_3.상수관재료집계표" xfId="1566" xr:uid="{00000000-0005-0000-0000-000014060000}"/>
    <cellStyle name="_U수량_공설시장내_대야포장공_2.토공수량집계-1013_오수공총괄" xfId="1567" xr:uid="{00000000-0005-0000-0000-000015060000}"/>
    <cellStyle name="_U수량_공설시장내_대야포장공_2.토공수량집계-1013_오수공총괄_오수공-대구(0423)" xfId="1568" xr:uid="{00000000-0005-0000-0000-000016060000}"/>
    <cellStyle name="_U수량_공설시장내_대야포장공_2.토공수량집계-1028" xfId="1569" xr:uid="{00000000-0005-0000-0000-000017060000}"/>
    <cellStyle name="_U수량_공설시장내_대야포장공_2.토공수량집계-1028_02.지장물수량집계-작업중" xfId="1570" xr:uid="{00000000-0005-0000-0000-000018060000}"/>
    <cellStyle name="_U수량_공설시장내_대야포장공_2.토공수량집계-1028_02.지장물수량집계-작업중--" xfId="1571" xr:uid="{00000000-0005-0000-0000-000019060000}"/>
    <cellStyle name="_U수량_공설시장내_대야포장공_2.토공수량집계-1028_04.구조물깨기" xfId="1572" xr:uid="{00000000-0005-0000-0000-00001A060000}"/>
    <cellStyle name="_U수량_공설시장내_대야포장공_2.토공수량집계-1028_BOX재료집계표 1011-1(편집)s" xfId="1573" xr:uid="{00000000-0005-0000-0000-00001B060000}"/>
    <cellStyle name="_U수량_공설시장내_대야포장공_2.토공수량집계-1028_BOX재료집계표 1025" xfId="1574" xr:uid="{00000000-0005-0000-0000-00001C060000}"/>
    <cellStyle name="_U수량_공설시장내_대야포장공_2.토공수량집계-1028_상수관로토공및집계표(최종)" xfId="1575" xr:uid="{00000000-0005-0000-0000-00001D060000}"/>
    <cellStyle name="_U수량_공설시장내_대야포장공_2.토공수량집계-1028_상수관로토공및집계표(최종)_1.토공집계표" xfId="1576" xr:uid="{00000000-0005-0000-0000-00001E060000}"/>
    <cellStyle name="_U수량_공설시장내_대야포장공_2.토공수량집계-1028_상수관로토공및집계표(최종)_3.상수관재료집계표" xfId="1577" xr:uid="{00000000-0005-0000-0000-00001F060000}"/>
    <cellStyle name="_U수량_공설시장내_대야포장공_2.토공수량집계-1028_오수공총괄" xfId="1578" xr:uid="{00000000-0005-0000-0000-000020060000}"/>
    <cellStyle name="_U수량_공설시장내_대야포장공_2.토공수량집계-1028_오수공총괄_오수공-대구(0423)" xfId="1579" xr:uid="{00000000-0005-0000-0000-000021060000}"/>
    <cellStyle name="_U수량_공설시장내_대야포장공_BOX재료집계표 1011-1(편집)s" xfId="1580" xr:uid="{00000000-0005-0000-0000-000022060000}"/>
    <cellStyle name="_U수량_공설시장내_대야포장공_BOX재료집계표 1025" xfId="1581" xr:uid="{00000000-0005-0000-0000-000023060000}"/>
    <cellStyle name="_U수량_공설시장내_대야포장공_골재량환산" xfId="1582" xr:uid="{00000000-0005-0000-0000-000024060000}"/>
    <cellStyle name="_U수량_공설시장내_대야포장공_골재량환산_02.지장물수량집계-작업중" xfId="1583" xr:uid="{00000000-0005-0000-0000-000025060000}"/>
    <cellStyle name="_U수량_공설시장내_대야포장공_골재량환산_02.지장물수량집계-작업중--" xfId="1584" xr:uid="{00000000-0005-0000-0000-000026060000}"/>
    <cellStyle name="_U수량_공설시장내_대야포장공_골재량환산_04.구조물깨기" xfId="1585" xr:uid="{00000000-0005-0000-0000-000027060000}"/>
    <cellStyle name="_U수량_공설시장내_대야포장공_골재량환산_BOX재료집계표 1011-1(편집)s" xfId="1586" xr:uid="{00000000-0005-0000-0000-000028060000}"/>
    <cellStyle name="_U수량_공설시장내_대야포장공_골재량환산_BOX재료집계표 1025" xfId="1587" xr:uid="{00000000-0005-0000-0000-000029060000}"/>
    <cellStyle name="_U수량_공설시장내_대야포장공_골재량환산_상수관로토공및집계표(최종)" xfId="1588" xr:uid="{00000000-0005-0000-0000-00002A060000}"/>
    <cellStyle name="_U수량_공설시장내_대야포장공_골재량환산_상수관로토공및집계표(최종)_1.토공집계표" xfId="1589" xr:uid="{00000000-0005-0000-0000-00002B060000}"/>
    <cellStyle name="_U수량_공설시장내_대야포장공_골재량환산_상수관로토공및집계표(최종)_3.상수관재료집계표" xfId="1590" xr:uid="{00000000-0005-0000-0000-00002C060000}"/>
    <cellStyle name="_U수량_공설시장내_대야포장공_골재량환산_오수공총괄" xfId="1591" xr:uid="{00000000-0005-0000-0000-00002D060000}"/>
    <cellStyle name="_U수량_공설시장내_대야포장공_골재량환산_오수공총괄_오수공-대구(0423)" xfId="1592" xr:uid="{00000000-0005-0000-0000-00002E060000}"/>
    <cellStyle name="_U수량_공설시장내_대야포장공_대야배수공" xfId="1593" xr:uid="{00000000-0005-0000-0000-00002F060000}"/>
    <cellStyle name="_U수량_공설시장내_대야포장공_대야배수공_02.지장물수량집계-작업중" xfId="1594" xr:uid="{00000000-0005-0000-0000-000030060000}"/>
    <cellStyle name="_U수량_공설시장내_대야포장공_대야배수공_02.지장물수량집계-작업중--" xfId="1595" xr:uid="{00000000-0005-0000-0000-000031060000}"/>
    <cellStyle name="_U수량_공설시장내_대야포장공_대야배수공_04.구조물깨기" xfId="1596" xr:uid="{00000000-0005-0000-0000-000032060000}"/>
    <cellStyle name="_U수량_공설시장내_대야포장공_대야배수공_2.토공수량집계(강서)" xfId="1597" xr:uid="{00000000-0005-0000-0000-000033060000}"/>
    <cellStyle name="_U수량_공설시장내_대야포장공_대야배수공_2.토공수량집계(강서)_02.지장물수량집계-작업중" xfId="1598" xr:uid="{00000000-0005-0000-0000-000034060000}"/>
    <cellStyle name="_U수량_공설시장내_대야포장공_대야배수공_2.토공수량집계(강서)_02.지장물수량집계-작업중--" xfId="1599" xr:uid="{00000000-0005-0000-0000-000035060000}"/>
    <cellStyle name="_U수량_공설시장내_대야포장공_대야배수공_2.토공수량집계(강서)_04.구조물깨기" xfId="1600" xr:uid="{00000000-0005-0000-0000-000036060000}"/>
    <cellStyle name="_U수량_공설시장내_대야포장공_대야배수공_2.토공수량집계(강서)_BOX재료집계표 1011-1(편집)s" xfId="1601" xr:uid="{00000000-0005-0000-0000-000037060000}"/>
    <cellStyle name="_U수량_공설시장내_대야포장공_대야배수공_2.토공수량집계(강서)_BOX재료집계표 1025" xfId="1602" xr:uid="{00000000-0005-0000-0000-000038060000}"/>
    <cellStyle name="_U수량_공설시장내_대야포장공_대야배수공_2.토공수량집계(강서)_상수관로토공및집계표(최종)" xfId="1603" xr:uid="{00000000-0005-0000-0000-000039060000}"/>
    <cellStyle name="_U수량_공설시장내_대야포장공_대야배수공_2.토공수량집계(강서)_상수관로토공및집계표(최종)_1.토공집계표" xfId="1604" xr:uid="{00000000-0005-0000-0000-00003A060000}"/>
    <cellStyle name="_U수량_공설시장내_대야포장공_대야배수공_2.토공수량집계(강서)_상수관로토공및집계표(최종)_3.상수관재료집계표" xfId="1605" xr:uid="{00000000-0005-0000-0000-00003B060000}"/>
    <cellStyle name="_U수량_공설시장내_대야포장공_대야배수공_2.토공수량집계(강서)_오수공총괄" xfId="1606" xr:uid="{00000000-0005-0000-0000-00003C060000}"/>
    <cellStyle name="_U수량_공설시장내_대야포장공_대야배수공_2.토공수량집계(강서)_오수공총괄_오수공-대구(0423)" xfId="1607" xr:uid="{00000000-0005-0000-0000-00003D060000}"/>
    <cellStyle name="_U수량_공설시장내_대야포장공_대야배수공_2.토공수량집계-1013" xfId="1608" xr:uid="{00000000-0005-0000-0000-00003E060000}"/>
    <cellStyle name="_U수량_공설시장내_대야포장공_대야배수공_2.토공수량집계-1013_02.지장물수량집계-작업중" xfId="1609" xr:uid="{00000000-0005-0000-0000-00003F060000}"/>
    <cellStyle name="_U수량_공설시장내_대야포장공_대야배수공_2.토공수량집계-1013_02.지장물수량집계-작업중--" xfId="1610" xr:uid="{00000000-0005-0000-0000-000040060000}"/>
    <cellStyle name="_U수량_공설시장내_대야포장공_대야배수공_2.토공수량집계-1013_04.구조물깨기" xfId="1611" xr:uid="{00000000-0005-0000-0000-000041060000}"/>
    <cellStyle name="_U수량_공설시장내_대야포장공_대야배수공_2.토공수량집계-1013_BOX재료집계표 1011-1(편집)s" xfId="1612" xr:uid="{00000000-0005-0000-0000-000042060000}"/>
    <cellStyle name="_U수량_공설시장내_대야포장공_대야배수공_2.토공수량집계-1013_BOX재료집계표 1025" xfId="1613" xr:uid="{00000000-0005-0000-0000-000043060000}"/>
    <cellStyle name="_U수량_공설시장내_대야포장공_대야배수공_2.토공수량집계-1013_상수관로토공및집계표(최종)" xfId="1614" xr:uid="{00000000-0005-0000-0000-000044060000}"/>
    <cellStyle name="_U수량_공설시장내_대야포장공_대야배수공_2.토공수량집계-1013_상수관로토공및집계표(최종)_1.토공집계표" xfId="1615" xr:uid="{00000000-0005-0000-0000-000045060000}"/>
    <cellStyle name="_U수량_공설시장내_대야포장공_대야배수공_2.토공수량집계-1013_상수관로토공및집계표(최종)_3.상수관재료집계표" xfId="1616" xr:uid="{00000000-0005-0000-0000-000046060000}"/>
    <cellStyle name="_U수량_공설시장내_대야포장공_대야배수공_2.토공수량집계-1013_오수공총괄" xfId="1617" xr:uid="{00000000-0005-0000-0000-000047060000}"/>
    <cellStyle name="_U수량_공설시장내_대야포장공_대야배수공_2.토공수량집계-1013_오수공총괄_오수공-대구(0423)" xfId="1618" xr:uid="{00000000-0005-0000-0000-000048060000}"/>
    <cellStyle name="_U수량_공설시장내_대야포장공_대야배수공_2.토공수량집계-1028" xfId="1619" xr:uid="{00000000-0005-0000-0000-000049060000}"/>
    <cellStyle name="_U수량_공설시장내_대야포장공_대야배수공_2.토공수량집계-1028_02.지장물수량집계-작업중" xfId="1620" xr:uid="{00000000-0005-0000-0000-00004A060000}"/>
    <cellStyle name="_U수량_공설시장내_대야포장공_대야배수공_2.토공수량집계-1028_02.지장물수량집계-작업중--" xfId="1621" xr:uid="{00000000-0005-0000-0000-00004B060000}"/>
    <cellStyle name="_U수량_공설시장내_대야포장공_대야배수공_2.토공수량집계-1028_04.구조물깨기" xfId="1622" xr:uid="{00000000-0005-0000-0000-00004C060000}"/>
    <cellStyle name="_U수량_공설시장내_대야포장공_대야배수공_2.토공수량집계-1028_BOX재료집계표 1011-1(편집)s" xfId="1623" xr:uid="{00000000-0005-0000-0000-00004D060000}"/>
    <cellStyle name="_U수량_공설시장내_대야포장공_대야배수공_2.토공수량집계-1028_BOX재료집계표 1025" xfId="1624" xr:uid="{00000000-0005-0000-0000-00004E060000}"/>
    <cellStyle name="_U수량_공설시장내_대야포장공_대야배수공_2.토공수량집계-1028_상수관로토공및집계표(최종)" xfId="1625" xr:uid="{00000000-0005-0000-0000-00004F060000}"/>
    <cellStyle name="_U수량_공설시장내_대야포장공_대야배수공_2.토공수량집계-1028_상수관로토공및집계표(최종)_1.토공집계표" xfId="1626" xr:uid="{00000000-0005-0000-0000-000050060000}"/>
    <cellStyle name="_U수량_공설시장내_대야포장공_대야배수공_2.토공수량집계-1028_상수관로토공및집계표(최종)_3.상수관재료집계표" xfId="1627" xr:uid="{00000000-0005-0000-0000-000051060000}"/>
    <cellStyle name="_U수량_공설시장내_대야포장공_대야배수공_2.토공수량집계-1028_오수공총괄" xfId="1628" xr:uid="{00000000-0005-0000-0000-000052060000}"/>
    <cellStyle name="_U수량_공설시장내_대야포장공_대야배수공_2.토공수량집계-1028_오수공총괄_오수공-대구(0423)" xfId="1629" xr:uid="{00000000-0005-0000-0000-000053060000}"/>
    <cellStyle name="_U수량_공설시장내_대야포장공_대야배수공_3배수공" xfId="1630" xr:uid="{00000000-0005-0000-0000-000054060000}"/>
    <cellStyle name="_U수량_공설시장내_대야포장공_대야배수공_3배수공_02.지장물수량집계-작업중" xfId="1631" xr:uid="{00000000-0005-0000-0000-000055060000}"/>
    <cellStyle name="_U수량_공설시장내_대야포장공_대야배수공_3배수공_02.지장물수량집계-작업중--" xfId="1632" xr:uid="{00000000-0005-0000-0000-000056060000}"/>
    <cellStyle name="_U수량_공설시장내_대야포장공_대야배수공_3배수공_04.구조물깨기" xfId="1633" xr:uid="{00000000-0005-0000-0000-000057060000}"/>
    <cellStyle name="_U수량_공설시장내_대야포장공_대야배수공_3배수공_2.토공수량집계(강서)" xfId="1634" xr:uid="{00000000-0005-0000-0000-000058060000}"/>
    <cellStyle name="_U수량_공설시장내_대야포장공_대야배수공_3배수공_2.토공수량집계(강서)_02.지장물수량집계-작업중" xfId="1635" xr:uid="{00000000-0005-0000-0000-000059060000}"/>
    <cellStyle name="_U수량_공설시장내_대야포장공_대야배수공_3배수공_2.토공수량집계(강서)_02.지장물수량집계-작업중--" xfId="1636" xr:uid="{00000000-0005-0000-0000-00005A060000}"/>
    <cellStyle name="_U수량_공설시장내_대야포장공_대야배수공_3배수공_2.토공수량집계(강서)_04.구조물깨기" xfId="1637" xr:uid="{00000000-0005-0000-0000-00005B060000}"/>
    <cellStyle name="_U수량_공설시장내_대야포장공_대야배수공_3배수공_2.토공수량집계(강서)_BOX재료집계표 1011-1(편집)s" xfId="1638" xr:uid="{00000000-0005-0000-0000-00005C060000}"/>
    <cellStyle name="_U수량_공설시장내_대야포장공_대야배수공_3배수공_2.토공수량집계(강서)_BOX재료집계표 1025" xfId="1639" xr:uid="{00000000-0005-0000-0000-00005D060000}"/>
    <cellStyle name="_U수량_공설시장내_대야포장공_대야배수공_3배수공_2.토공수량집계(강서)_상수관로토공및집계표(최종)" xfId="1640" xr:uid="{00000000-0005-0000-0000-00005E060000}"/>
    <cellStyle name="_U수량_공설시장내_대야포장공_대야배수공_3배수공_2.토공수량집계(강서)_상수관로토공및집계표(최종)_1.토공집계표" xfId="1641" xr:uid="{00000000-0005-0000-0000-00005F060000}"/>
    <cellStyle name="_U수량_공설시장내_대야포장공_대야배수공_3배수공_2.토공수량집계(강서)_상수관로토공및집계표(최종)_3.상수관재료집계표" xfId="1642" xr:uid="{00000000-0005-0000-0000-000060060000}"/>
    <cellStyle name="_U수량_공설시장내_대야포장공_대야배수공_3배수공_2.토공수량집계(강서)_오수공총괄" xfId="1643" xr:uid="{00000000-0005-0000-0000-000061060000}"/>
    <cellStyle name="_U수량_공설시장내_대야포장공_대야배수공_3배수공_2.토공수량집계(강서)_오수공총괄_오수공-대구(0423)" xfId="1644" xr:uid="{00000000-0005-0000-0000-000062060000}"/>
    <cellStyle name="_U수량_공설시장내_대야포장공_대야배수공_3배수공_2.토공수량집계-1013" xfId="1645" xr:uid="{00000000-0005-0000-0000-000063060000}"/>
    <cellStyle name="_U수량_공설시장내_대야포장공_대야배수공_3배수공_2.토공수량집계-1013_02.지장물수량집계-작업중" xfId="1646" xr:uid="{00000000-0005-0000-0000-000064060000}"/>
    <cellStyle name="_U수량_공설시장내_대야포장공_대야배수공_3배수공_2.토공수량집계-1013_02.지장물수량집계-작업중--" xfId="1647" xr:uid="{00000000-0005-0000-0000-000065060000}"/>
    <cellStyle name="_U수량_공설시장내_대야포장공_대야배수공_3배수공_2.토공수량집계-1013_04.구조물깨기" xfId="1648" xr:uid="{00000000-0005-0000-0000-000066060000}"/>
    <cellStyle name="_U수량_공설시장내_대야포장공_대야배수공_3배수공_2.토공수량집계-1013_BOX재료집계표 1011-1(편집)s" xfId="1649" xr:uid="{00000000-0005-0000-0000-000067060000}"/>
    <cellStyle name="_U수량_공설시장내_대야포장공_대야배수공_3배수공_2.토공수량집계-1013_BOX재료집계표 1025" xfId="1650" xr:uid="{00000000-0005-0000-0000-000068060000}"/>
    <cellStyle name="_U수량_공설시장내_대야포장공_대야배수공_3배수공_2.토공수량집계-1013_상수관로토공및집계표(최종)" xfId="1651" xr:uid="{00000000-0005-0000-0000-000069060000}"/>
    <cellStyle name="_U수량_공설시장내_대야포장공_대야배수공_3배수공_2.토공수량집계-1013_상수관로토공및집계표(최종)_1.토공집계표" xfId="1652" xr:uid="{00000000-0005-0000-0000-00006A060000}"/>
    <cellStyle name="_U수량_공설시장내_대야포장공_대야배수공_3배수공_2.토공수량집계-1013_상수관로토공및집계표(최종)_3.상수관재료집계표" xfId="1653" xr:uid="{00000000-0005-0000-0000-00006B060000}"/>
    <cellStyle name="_U수량_공설시장내_대야포장공_대야배수공_3배수공_2.토공수량집계-1013_오수공총괄" xfId="1654" xr:uid="{00000000-0005-0000-0000-00006C060000}"/>
    <cellStyle name="_U수량_공설시장내_대야포장공_대야배수공_3배수공_2.토공수량집계-1013_오수공총괄_오수공-대구(0423)" xfId="1655" xr:uid="{00000000-0005-0000-0000-00006D060000}"/>
    <cellStyle name="_U수량_공설시장내_대야포장공_대야배수공_3배수공_2.토공수량집계-1028" xfId="1656" xr:uid="{00000000-0005-0000-0000-00006E060000}"/>
    <cellStyle name="_U수량_공설시장내_대야포장공_대야배수공_3배수공_2.토공수량집계-1028_02.지장물수량집계-작업중" xfId="1657" xr:uid="{00000000-0005-0000-0000-00006F060000}"/>
    <cellStyle name="_U수량_공설시장내_대야포장공_대야배수공_3배수공_2.토공수량집계-1028_02.지장물수량집계-작업중--" xfId="1658" xr:uid="{00000000-0005-0000-0000-000070060000}"/>
    <cellStyle name="_U수량_공설시장내_대야포장공_대야배수공_3배수공_2.토공수량집계-1028_04.구조물깨기" xfId="1659" xr:uid="{00000000-0005-0000-0000-000071060000}"/>
    <cellStyle name="_U수량_공설시장내_대야포장공_대야배수공_3배수공_2.토공수량집계-1028_BOX재료집계표 1011-1(편집)s" xfId="1660" xr:uid="{00000000-0005-0000-0000-000072060000}"/>
    <cellStyle name="_U수량_공설시장내_대야포장공_대야배수공_3배수공_2.토공수량집계-1028_BOX재료집계표 1025" xfId="1661" xr:uid="{00000000-0005-0000-0000-000073060000}"/>
    <cellStyle name="_U수량_공설시장내_대야포장공_대야배수공_3배수공_2.토공수량집계-1028_상수관로토공및집계표(최종)" xfId="1662" xr:uid="{00000000-0005-0000-0000-000074060000}"/>
    <cellStyle name="_U수량_공설시장내_대야포장공_대야배수공_3배수공_2.토공수량집계-1028_상수관로토공및집계표(최종)_1.토공집계표" xfId="1663" xr:uid="{00000000-0005-0000-0000-000075060000}"/>
    <cellStyle name="_U수량_공설시장내_대야포장공_대야배수공_3배수공_2.토공수량집계-1028_상수관로토공및집계표(최종)_3.상수관재료집계표" xfId="1664" xr:uid="{00000000-0005-0000-0000-000076060000}"/>
    <cellStyle name="_U수량_공설시장내_대야포장공_대야배수공_3배수공_2.토공수량집계-1028_오수공총괄" xfId="1665" xr:uid="{00000000-0005-0000-0000-000077060000}"/>
    <cellStyle name="_U수량_공설시장내_대야포장공_대야배수공_3배수공_2.토공수량집계-1028_오수공총괄_오수공-대구(0423)" xfId="1666" xr:uid="{00000000-0005-0000-0000-000078060000}"/>
    <cellStyle name="_U수량_공설시장내_대야포장공_대야배수공_3배수공_BOX재료집계표 1011-1(편집)s" xfId="1667" xr:uid="{00000000-0005-0000-0000-000079060000}"/>
    <cellStyle name="_U수량_공설시장내_대야포장공_대야배수공_3배수공_BOX재료집계표 1025" xfId="1668" xr:uid="{00000000-0005-0000-0000-00007A060000}"/>
    <cellStyle name="_U수량_공설시장내_대야포장공_대야배수공_3배수공_골재량환산" xfId="1669" xr:uid="{00000000-0005-0000-0000-00007B060000}"/>
    <cellStyle name="_U수량_공설시장내_대야포장공_대야배수공_3배수공_골재량환산_02.지장물수량집계-작업중" xfId="1670" xr:uid="{00000000-0005-0000-0000-00007C060000}"/>
    <cellStyle name="_U수량_공설시장내_대야포장공_대야배수공_3배수공_골재량환산_02.지장물수량집계-작업중--" xfId="1671" xr:uid="{00000000-0005-0000-0000-00007D060000}"/>
    <cellStyle name="_U수량_공설시장내_대야포장공_대야배수공_3배수공_골재량환산_04.구조물깨기" xfId="1672" xr:uid="{00000000-0005-0000-0000-00007E060000}"/>
    <cellStyle name="_U수량_공설시장내_대야포장공_대야배수공_3배수공_골재량환산_BOX재료집계표 1011-1(편집)s" xfId="1673" xr:uid="{00000000-0005-0000-0000-00007F060000}"/>
    <cellStyle name="_U수량_공설시장내_대야포장공_대야배수공_3배수공_골재량환산_BOX재료집계표 1025" xfId="1674" xr:uid="{00000000-0005-0000-0000-000080060000}"/>
    <cellStyle name="_U수량_공설시장내_대야포장공_대야배수공_3배수공_골재량환산_상수관로토공및집계표(최종)" xfId="1675" xr:uid="{00000000-0005-0000-0000-000081060000}"/>
    <cellStyle name="_U수량_공설시장내_대야포장공_대야배수공_3배수공_골재량환산_상수관로토공및집계표(최종)_1.토공집계표" xfId="1676" xr:uid="{00000000-0005-0000-0000-000082060000}"/>
    <cellStyle name="_U수량_공설시장내_대야포장공_대야배수공_3배수공_골재량환산_상수관로토공및집계표(최종)_3.상수관재료집계표" xfId="1677" xr:uid="{00000000-0005-0000-0000-000083060000}"/>
    <cellStyle name="_U수량_공설시장내_대야포장공_대야배수공_3배수공_골재량환산_오수공총괄" xfId="1678" xr:uid="{00000000-0005-0000-0000-000084060000}"/>
    <cellStyle name="_U수량_공설시장내_대야포장공_대야배수공_3배수공_골재량환산_오수공총괄_오수공-대구(0423)" xfId="1679" xr:uid="{00000000-0005-0000-0000-000085060000}"/>
    <cellStyle name="_U수량_공설시장내_대야포장공_대야배수공_3배수공_상수관로토공및집계표(최종)" xfId="1680" xr:uid="{00000000-0005-0000-0000-000086060000}"/>
    <cellStyle name="_U수량_공설시장내_대야포장공_대야배수공_3배수공_상수관로토공및집계표(최종)_1.토공집계표" xfId="1681" xr:uid="{00000000-0005-0000-0000-000087060000}"/>
    <cellStyle name="_U수량_공설시장내_대야포장공_대야배수공_3배수공_상수관로토공및집계표(최종)_3.상수관재료집계표" xfId="1682" xr:uid="{00000000-0005-0000-0000-000088060000}"/>
    <cellStyle name="_U수량_공설시장내_대야포장공_대야배수공_3배수공_오수공총괄" xfId="1683" xr:uid="{00000000-0005-0000-0000-000089060000}"/>
    <cellStyle name="_U수량_공설시장내_대야포장공_대야배수공_3배수공_오수공총괄_오수공-대구(0423)" xfId="1684" xr:uid="{00000000-0005-0000-0000-00008A060000}"/>
    <cellStyle name="_U수량_공설시장내_대야포장공_대야배수공_BOX재료집계표 1011-1(편집)s" xfId="1685" xr:uid="{00000000-0005-0000-0000-00008B060000}"/>
    <cellStyle name="_U수량_공설시장내_대야포장공_대야배수공_BOX재료집계표 1025" xfId="1686" xr:uid="{00000000-0005-0000-0000-00008C060000}"/>
    <cellStyle name="_U수량_공설시장내_대야포장공_대야배수공_골재량환산" xfId="1687" xr:uid="{00000000-0005-0000-0000-00008D060000}"/>
    <cellStyle name="_U수량_공설시장내_대야포장공_대야배수공_골재량환산_02.지장물수량집계-작업중" xfId="1688" xr:uid="{00000000-0005-0000-0000-00008E060000}"/>
    <cellStyle name="_U수량_공설시장내_대야포장공_대야배수공_골재량환산_02.지장물수량집계-작업중--" xfId="1689" xr:uid="{00000000-0005-0000-0000-00008F060000}"/>
    <cellStyle name="_U수량_공설시장내_대야포장공_대야배수공_골재량환산_04.구조물깨기" xfId="1690" xr:uid="{00000000-0005-0000-0000-000090060000}"/>
    <cellStyle name="_U수량_공설시장내_대야포장공_대야배수공_골재량환산_BOX재료집계표 1011-1(편집)s" xfId="1691" xr:uid="{00000000-0005-0000-0000-000091060000}"/>
    <cellStyle name="_U수량_공설시장내_대야포장공_대야배수공_골재량환산_BOX재료집계표 1025" xfId="1692" xr:uid="{00000000-0005-0000-0000-000092060000}"/>
    <cellStyle name="_U수량_공설시장내_대야포장공_대야배수공_골재량환산_상수관로토공및집계표(최종)" xfId="1693" xr:uid="{00000000-0005-0000-0000-000093060000}"/>
    <cellStyle name="_U수량_공설시장내_대야포장공_대야배수공_골재량환산_상수관로토공및집계표(최종)_1.토공집계표" xfId="1694" xr:uid="{00000000-0005-0000-0000-000094060000}"/>
    <cellStyle name="_U수량_공설시장내_대야포장공_대야배수공_골재량환산_상수관로토공및집계표(최종)_3.상수관재료집계표" xfId="1695" xr:uid="{00000000-0005-0000-0000-000095060000}"/>
    <cellStyle name="_U수량_공설시장내_대야포장공_대야배수공_골재량환산_오수공총괄" xfId="1696" xr:uid="{00000000-0005-0000-0000-000096060000}"/>
    <cellStyle name="_U수량_공설시장내_대야포장공_대야배수공_골재량환산_오수공총괄_오수공-대구(0423)" xfId="1697" xr:uid="{00000000-0005-0000-0000-000097060000}"/>
    <cellStyle name="_U수량_공설시장내_대야포장공_대야배수공_상수관로토공및집계표(최종)" xfId="1698" xr:uid="{00000000-0005-0000-0000-000098060000}"/>
    <cellStyle name="_U수량_공설시장내_대야포장공_대야배수공_상수관로토공및집계표(최종)_1.토공집계표" xfId="1699" xr:uid="{00000000-0005-0000-0000-000099060000}"/>
    <cellStyle name="_U수량_공설시장내_대야포장공_대야배수공_상수관로토공및집계표(최종)_3.상수관재료집계표" xfId="1700" xr:uid="{00000000-0005-0000-0000-00009A060000}"/>
    <cellStyle name="_U수량_공설시장내_대야포장공_대야배수공_오수공총괄" xfId="1701" xr:uid="{00000000-0005-0000-0000-00009B060000}"/>
    <cellStyle name="_U수량_공설시장내_대야포장공_대야배수공_오수공총괄_오수공-대구(0423)" xfId="1702" xr:uid="{00000000-0005-0000-0000-00009C060000}"/>
    <cellStyle name="_U수량_공설시장내_대야포장공_맹동총집계0728" xfId="1703" xr:uid="{00000000-0005-0000-0000-00009D060000}"/>
    <cellStyle name="_U수량_공설시장내_대야포장공_맹동총집계0728_02.지장물수량집계-작업중" xfId="1704" xr:uid="{00000000-0005-0000-0000-00009E060000}"/>
    <cellStyle name="_U수량_공설시장내_대야포장공_맹동총집계0728_02.지장물수량집계-작업중--" xfId="1705" xr:uid="{00000000-0005-0000-0000-00009F060000}"/>
    <cellStyle name="_U수량_공설시장내_대야포장공_맹동총집계0728_04.구조물깨기" xfId="1706" xr:uid="{00000000-0005-0000-0000-0000A0060000}"/>
    <cellStyle name="_U수량_공설시장내_대야포장공_맹동총집계0728_2.토공수량집계(강서)" xfId="1707" xr:uid="{00000000-0005-0000-0000-0000A1060000}"/>
    <cellStyle name="_U수량_공설시장내_대야포장공_맹동총집계0728_2.토공수량집계(강서)_02.지장물수량집계-작업중" xfId="1708" xr:uid="{00000000-0005-0000-0000-0000A2060000}"/>
    <cellStyle name="_U수량_공설시장내_대야포장공_맹동총집계0728_2.토공수량집계(강서)_02.지장물수량집계-작업중--" xfId="1709" xr:uid="{00000000-0005-0000-0000-0000A3060000}"/>
    <cellStyle name="_U수량_공설시장내_대야포장공_맹동총집계0728_2.토공수량집계(강서)_04.구조물깨기" xfId="1710" xr:uid="{00000000-0005-0000-0000-0000A4060000}"/>
    <cellStyle name="_U수량_공설시장내_대야포장공_맹동총집계0728_2.토공수량집계(강서)_BOX재료집계표 1011-1(편집)s" xfId="1711" xr:uid="{00000000-0005-0000-0000-0000A5060000}"/>
    <cellStyle name="_U수량_공설시장내_대야포장공_맹동총집계0728_2.토공수량집계(강서)_BOX재료집계표 1025" xfId="1712" xr:uid="{00000000-0005-0000-0000-0000A6060000}"/>
    <cellStyle name="_U수량_공설시장내_대야포장공_맹동총집계0728_2.토공수량집계(강서)_상수관로토공및집계표(최종)" xfId="1713" xr:uid="{00000000-0005-0000-0000-0000A7060000}"/>
    <cellStyle name="_U수량_공설시장내_대야포장공_맹동총집계0728_2.토공수량집계(강서)_상수관로토공및집계표(최종)_1.토공집계표" xfId="1714" xr:uid="{00000000-0005-0000-0000-0000A8060000}"/>
    <cellStyle name="_U수량_공설시장내_대야포장공_맹동총집계0728_2.토공수량집계(강서)_상수관로토공및집계표(최종)_3.상수관재료집계표" xfId="1715" xr:uid="{00000000-0005-0000-0000-0000A9060000}"/>
    <cellStyle name="_U수량_공설시장내_대야포장공_맹동총집계0728_2.토공수량집계(강서)_오수공총괄" xfId="1716" xr:uid="{00000000-0005-0000-0000-0000AA060000}"/>
    <cellStyle name="_U수량_공설시장내_대야포장공_맹동총집계0728_2.토공수량집계(강서)_오수공총괄_오수공-대구(0423)" xfId="1717" xr:uid="{00000000-0005-0000-0000-0000AB060000}"/>
    <cellStyle name="_U수량_공설시장내_대야포장공_맹동총집계0728_2.토공수량집계-1013" xfId="1718" xr:uid="{00000000-0005-0000-0000-0000AC060000}"/>
    <cellStyle name="_U수량_공설시장내_대야포장공_맹동총집계0728_2.토공수량집계-1013_02.지장물수량집계-작업중" xfId="1719" xr:uid="{00000000-0005-0000-0000-0000AD060000}"/>
    <cellStyle name="_U수량_공설시장내_대야포장공_맹동총집계0728_2.토공수량집계-1013_02.지장물수량집계-작업중--" xfId="1720" xr:uid="{00000000-0005-0000-0000-0000AE060000}"/>
    <cellStyle name="_U수량_공설시장내_대야포장공_맹동총집계0728_2.토공수량집계-1013_04.구조물깨기" xfId="1721" xr:uid="{00000000-0005-0000-0000-0000AF060000}"/>
    <cellStyle name="_U수량_공설시장내_대야포장공_맹동총집계0728_2.토공수량집계-1013_BOX재료집계표 1011-1(편집)s" xfId="1722" xr:uid="{00000000-0005-0000-0000-0000B0060000}"/>
    <cellStyle name="_U수량_공설시장내_대야포장공_맹동총집계0728_2.토공수량집계-1013_BOX재료집계표 1025" xfId="1723" xr:uid="{00000000-0005-0000-0000-0000B1060000}"/>
    <cellStyle name="_U수량_공설시장내_대야포장공_맹동총집계0728_2.토공수량집계-1013_상수관로토공및집계표(최종)" xfId="1724" xr:uid="{00000000-0005-0000-0000-0000B2060000}"/>
    <cellStyle name="_U수량_공설시장내_대야포장공_맹동총집계0728_2.토공수량집계-1013_상수관로토공및집계표(최종)_1.토공집계표" xfId="1725" xr:uid="{00000000-0005-0000-0000-0000B3060000}"/>
    <cellStyle name="_U수량_공설시장내_대야포장공_맹동총집계0728_2.토공수량집계-1013_상수관로토공및집계표(최종)_3.상수관재료집계표" xfId="1726" xr:uid="{00000000-0005-0000-0000-0000B4060000}"/>
    <cellStyle name="_U수량_공설시장내_대야포장공_맹동총집계0728_2.토공수량집계-1013_오수공총괄" xfId="1727" xr:uid="{00000000-0005-0000-0000-0000B5060000}"/>
    <cellStyle name="_U수량_공설시장내_대야포장공_맹동총집계0728_2.토공수량집계-1013_오수공총괄_오수공-대구(0423)" xfId="1728" xr:uid="{00000000-0005-0000-0000-0000B6060000}"/>
    <cellStyle name="_U수량_공설시장내_대야포장공_맹동총집계0728_2.토공수량집계-1028" xfId="1729" xr:uid="{00000000-0005-0000-0000-0000B7060000}"/>
    <cellStyle name="_U수량_공설시장내_대야포장공_맹동총집계0728_2.토공수량집계-1028_02.지장물수량집계-작업중" xfId="1730" xr:uid="{00000000-0005-0000-0000-0000B8060000}"/>
    <cellStyle name="_U수량_공설시장내_대야포장공_맹동총집계0728_2.토공수량집계-1028_02.지장물수량집계-작업중--" xfId="1731" xr:uid="{00000000-0005-0000-0000-0000B9060000}"/>
    <cellStyle name="_U수량_공설시장내_대야포장공_맹동총집계0728_2.토공수량집계-1028_04.구조물깨기" xfId="1732" xr:uid="{00000000-0005-0000-0000-0000BA060000}"/>
    <cellStyle name="_U수량_공설시장내_대야포장공_맹동총집계0728_2.토공수량집계-1028_BOX재료집계표 1011-1(편집)s" xfId="1733" xr:uid="{00000000-0005-0000-0000-0000BB060000}"/>
    <cellStyle name="_U수량_공설시장내_대야포장공_맹동총집계0728_2.토공수량집계-1028_BOX재료집계표 1025" xfId="1734" xr:uid="{00000000-0005-0000-0000-0000BC060000}"/>
    <cellStyle name="_U수량_공설시장내_대야포장공_맹동총집계0728_2.토공수량집계-1028_상수관로토공및집계표(최종)" xfId="1735" xr:uid="{00000000-0005-0000-0000-0000BD060000}"/>
    <cellStyle name="_U수량_공설시장내_대야포장공_맹동총집계0728_2.토공수량집계-1028_상수관로토공및집계표(최종)_1.토공집계표" xfId="1736" xr:uid="{00000000-0005-0000-0000-0000BE060000}"/>
    <cellStyle name="_U수량_공설시장내_대야포장공_맹동총집계0728_2.토공수량집계-1028_상수관로토공및집계표(최종)_3.상수관재료집계표" xfId="1737" xr:uid="{00000000-0005-0000-0000-0000BF060000}"/>
    <cellStyle name="_U수량_공설시장내_대야포장공_맹동총집계0728_2.토공수량집계-1028_오수공총괄" xfId="1738" xr:uid="{00000000-0005-0000-0000-0000C0060000}"/>
    <cellStyle name="_U수량_공설시장내_대야포장공_맹동총집계0728_2.토공수량집계-1028_오수공총괄_오수공-대구(0423)" xfId="1739" xr:uid="{00000000-0005-0000-0000-0000C1060000}"/>
    <cellStyle name="_U수량_공설시장내_대야포장공_맹동총집계0728_BOX재료집계표 1011-1(편집)s" xfId="1740" xr:uid="{00000000-0005-0000-0000-0000C2060000}"/>
    <cellStyle name="_U수량_공설시장내_대야포장공_맹동총집계0728_BOX재료집계표 1025" xfId="1741" xr:uid="{00000000-0005-0000-0000-0000C3060000}"/>
    <cellStyle name="_U수량_공설시장내_대야포장공_맹동총집계0728_골재량환산" xfId="1742" xr:uid="{00000000-0005-0000-0000-0000C4060000}"/>
    <cellStyle name="_U수량_공설시장내_대야포장공_맹동총집계0728_골재량환산_02.지장물수량집계-작업중" xfId="1743" xr:uid="{00000000-0005-0000-0000-0000C5060000}"/>
    <cellStyle name="_U수량_공설시장내_대야포장공_맹동총집계0728_골재량환산_02.지장물수량집계-작업중--" xfId="1744" xr:uid="{00000000-0005-0000-0000-0000C6060000}"/>
    <cellStyle name="_U수량_공설시장내_대야포장공_맹동총집계0728_골재량환산_04.구조물깨기" xfId="1745" xr:uid="{00000000-0005-0000-0000-0000C7060000}"/>
    <cellStyle name="_U수량_공설시장내_대야포장공_맹동총집계0728_골재량환산_BOX재료집계표 1011-1(편집)s" xfId="1746" xr:uid="{00000000-0005-0000-0000-0000C8060000}"/>
    <cellStyle name="_U수량_공설시장내_대야포장공_맹동총집계0728_골재량환산_BOX재료집계표 1025" xfId="1747" xr:uid="{00000000-0005-0000-0000-0000C9060000}"/>
    <cellStyle name="_U수량_공설시장내_대야포장공_맹동총집계0728_골재량환산_상수관로토공및집계표(최종)" xfId="1748" xr:uid="{00000000-0005-0000-0000-0000CA060000}"/>
    <cellStyle name="_U수량_공설시장내_대야포장공_맹동총집계0728_골재량환산_상수관로토공및집계표(최종)_1.토공집계표" xfId="1749" xr:uid="{00000000-0005-0000-0000-0000CB060000}"/>
    <cellStyle name="_U수량_공설시장내_대야포장공_맹동총집계0728_골재량환산_상수관로토공및집계표(최종)_3.상수관재료집계표" xfId="1750" xr:uid="{00000000-0005-0000-0000-0000CC060000}"/>
    <cellStyle name="_U수량_공설시장내_대야포장공_맹동총집계0728_골재량환산_오수공총괄" xfId="1751" xr:uid="{00000000-0005-0000-0000-0000CD060000}"/>
    <cellStyle name="_U수량_공설시장내_대야포장공_맹동총집계0728_골재량환산_오수공총괄_오수공-대구(0423)" xfId="1752" xr:uid="{00000000-0005-0000-0000-0000CE060000}"/>
    <cellStyle name="_U수량_공설시장내_대야포장공_맹동총집계0728_상수관로토공및집계표(최종)" xfId="1753" xr:uid="{00000000-0005-0000-0000-0000CF060000}"/>
    <cellStyle name="_U수량_공설시장내_대야포장공_맹동총집계0728_상수관로토공및집계표(최종)_1.토공집계표" xfId="1754" xr:uid="{00000000-0005-0000-0000-0000D0060000}"/>
    <cellStyle name="_U수량_공설시장내_대야포장공_맹동총집계0728_상수관로토공및집계표(최종)_3.상수관재료집계표" xfId="1755" xr:uid="{00000000-0005-0000-0000-0000D1060000}"/>
    <cellStyle name="_U수량_공설시장내_대야포장공_맹동총집계0728_오수공총괄" xfId="1756" xr:uid="{00000000-0005-0000-0000-0000D2060000}"/>
    <cellStyle name="_U수량_공설시장내_대야포장공_맹동총집계0728_오수공총괄_오수공-대구(0423)" xfId="1757" xr:uid="{00000000-0005-0000-0000-0000D3060000}"/>
    <cellStyle name="_U수량_공설시장내_대야포장공_상수관로토공및집계표(최종)" xfId="1758" xr:uid="{00000000-0005-0000-0000-0000D4060000}"/>
    <cellStyle name="_U수량_공설시장내_대야포장공_상수관로토공및집계표(최종)_1.토공집계표" xfId="1759" xr:uid="{00000000-0005-0000-0000-0000D5060000}"/>
    <cellStyle name="_U수량_공설시장내_대야포장공_상수관로토공및집계표(최종)_3.상수관재료집계표" xfId="1760" xr:uid="{00000000-0005-0000-0000-0000D6060000}"/>
    <cellStyle name="_U수량_공설시장내_대야포장공_오수공총괄" xfId="1761" xr:uid="{00000000-0005-0000-0000-0000D7060000}"/>
    <cellStyle name="_U수량_공설시장내_대야포장공_오수공총괄_오수공-대구(0423)" xfId="1762" xr:uid="{00000000-0005-0000-0000-0000D8060000}"/>
    <cellStyle name="_U수량_공설시장내_맹동총집계0728" xfId="1763" xr:uid="{00000000-0005-0000-0000-0000D9060000}"/>
    <cellStyle name="_U수량_공설시장내_맹동총집계0728_02.지장물수량집계-작업중" xfId="1764" xr:uid="{00000000-0005-0000-0000-0000DA060000}"/>
    <cellStyle name="_U수량_공설시장내_맹동총집계0728_02.지장물수량집계-작업중--" xfId="1765" xr:uid="{00000000-0005-0000-0000-0000DB060000}"/>
    <cellStyle name="_U수량_공설시장내_맹동총집계0728_04.구조물깨기" xfId="1766" xr:uid="{00000000-0005-0000-0000-0000DC060000}"/>
    <cellStyle name="_U수량_공설시장내_맹동총집계0728_2.토공수량집계(강서)" xfId="1767" xr:uid="{00000000-0005-0000-0000-0000DD060000}"/>
    <cellStyle name="_U수량_공설시장내_맹동총집계0728_2.토공수량집계(강서)_02.지장물수량집계-작업중" xfId="1768" xr:uid="{00000000-0005-0000-0000-0000DE060000}"/>
    <cellStyle name="_U수량_공설시장내_맹동총집계0728_2.토공수량집계(강서)_02.지장물수량집계-작업중--" xfId="1769" xr:uid="{00000000-0005-0000-0000-0000DF060000}"/>
    <cellStyle name="_U수량_공설시장내_맹동총집계0728_2.토공수량집계(강서)_04.구조물깨기" xfId="1770" xr:uid="{00000000-0005-0000-0000-0000E0060000}"/>
    <cellStyle name="_U수량_공설시장내_맹동총집계0728_2.토공수량집계(강서)_BOX재료집계표 1011-1(편집)s" xfId="1771" xr:uid="{00000000-0005-0000-0000-0000E1060000}"/>
    <cellStyle name="_U수량_공설시장내_맹동총집계0728_2.토공수량집계(강서)_BOX재료집계표 1025" xfId="1772" xr:uid="{00000000-0005-0000-0000-0000E2060000}"/>
    <cellStyle name="_U수량_공설시장내_맹동총집계0728_2.토공수량집계(강서)_상수관로토공및집계표(최종)" xfId="1773" xr:uid="{00000000-0005-0000-0000-0000E3060000}"/>
    <cellStyle name="_U수량_공설시장내_맹동총집계0728_2.토공수량집계(강서)_상수관로토공및집계표(최종)_1.토공집계표" xfId="1774" xr:uid="{00000000-0005-0000-0000-0000E4060000}"/>
    <cellStyle name="_U수량_공설시장내_맹동총집계0728_2.토공수량집계(강서)_상수관로토공및집계표(최종)_3.상수관재료집계표" xfId="1775" xr:uid="{00000000-0005-0000-0000-0000E5060000}"/>
    <cellStyle name="_U수량_공설시장내_맹동총집계0728_2.토공수량집계(강서)_오수공총괄" xfId="1776" xr:uid="{00000000-0005-0000-0000-0000E6060000}"/>
    <cellStyle name="_U수량_공설시장내_맹동총집계0728_2.토공수량집계(강서)_오수공총괄_오수공-대구(0423)" xfId="1777" xr:uid="{00000000-0005-0000-0000-0000E7060000}"/>
    <cellStyle name="_U수량_공설시장내_맹동총집계0728_2.토공수량집계-1013" xfId="1778" xr:uid="{00000000-0005-0000-0000-0000E8060000}"/>
    <cellStyle name="_U수량_공설시장내_맹동총집계0728_2.토공수량집계-1013_02.지장물수량집계-작업중" xfId="1779" xr:uid="{00000000-0005-0000-0000-0000E9060000}"/>
    <cellStyle name="_U수량_공설시장내_맹동총집계0728_2.토공수량집계-1013_02.지장물수량집계-작업중--" xfId="1780" xr:uid="{00000000-0005-0000-0000-0000EA060000}"/>
    <cellStyle name="_U수량_공설시장내_맹동총집계0728_2.토공수량집계-1013_04.구조물깨기" xfId="1781" xr:uid="{00000000-0005-0000-0000-0000EB060000}"/>
    <cellStyle name="_U수량_공설시장내_맹동총집계0728_2.토공수량집계-1013_BOX재료집계표 1011-1(편집)s" xfId="1782" xr:uid="{00000000-0005-0000-0000-0000EC060000}"/>
    <cellStyle name="_U수량_공설시장내_맹동총집계0728_2.토공수량집계-1013_BOX재료집계표 1025" xfId="1783" xr:uid="{00000000-0005-0000-0000-0000ED060000}"/>
    <cellStyle name="_U수량_공설시장내_맹동총집계0728_2.토공수량집계-1013_상수관로토공및집계표(최종)" xfId="1784" xr:uid="{00000000-0005-0000-0000-0000EE060000}"/>
    <cellStyle name="_U수량_공설시장내_맹동총집계0728_2.토공수량집계-1013_상수관로토공및집계표(최종)_1.토공집계표" xfId="1785" xr:uid="{00000000-0005-0000-0000-0000EF060000}"/>
    <cellStyle name="_U수량_공설시장내_맹동총집계0728_2.토공수량집계-1013_상수관로토공및집계표(최종)_3.상수관재료집계표" xfId="1786" xr:uid="{00000000-0005-0000-0000-0000F0060000}"/>
    <cellStyle name="_U수량_공설시장내_맹동총집계0728_2.토공수량집계-1013_오수공총괄" xfId="1787" xr:uid="{00000000-0005-0000-0000-0000F1060000}"/>
    <cellStyle name="_U수량_공설시장내_맹동총집계0728_2.토공수량집계-1013_오수공총괄_오수공-대구(0423)" xfId="1788" xr:uid="{00000000-0005-0000-0000-0000F2060000}"/>
    <cellStyle name="_U수량_공설시장내_맹동총집계0728_2.토공수량집계-1028" xfId="1789" xr:uid="{00000000-0005-0000-0000-0000F3060000}"/>
    <cellStyle name="_U수량_공설시장내_맹동총집계0728_2.토공수량집계-1028_02.지장물수량집계-작업중" xfId="1790" xr:uid="{00000000-0005-0000-0000-0000F4060000}"/>
    <cellStyle name="_U수량_공설시장내_맹동총집계0728_2.토공수량집계-1028_02.지장물수량집계-작업중--" xfId="1791" xr:uid="{00000000-0005-0000-0000-0000F5060000}"/>
    <cellStyle name="_U수량_공설시장내_맹동총집계0728_2.토공수량집계-1028_04.구조물깨기" xfId="1792" xr:uid="{00000000-0005-0000-0000-0000F6060000}"/>
    <cellStyle name="_U수량_공설시장내_맹동총집계0728_2.토공수량집계-1028_BOX재료집계표 1011-1(편집)s" xfId="1793" xr:uid="{00000000-0005-0000-0000-0000F7060000}"/>
    <cellStyle name="_U수량_공설시장내_맹동총집계0728_2.토공수량집계-1028_BOX재료집계표 1025" xfId="1794" xr:uid="{00000000-0005-0000-0000-0000F8060000}"/>
    <cellStyle name="_U수량_공설시장내_맹동총집계0728_2.토공수량집계-1028_상수관로토공및집계표(최종)" xfId="1795" xr:uid="{00000000-0005-0000-0000-0000F9060000}"/>
    <cellStyle name="_U수량_공설시장내_맹동총집계0728_2.토공수량집계-1028_상수관로토공및집계표(최종)_1.토공집계표" xfId="1796" xr:uid="{00000000-0005-0000-0000-0000FA060000}"/>
    <cellStyle name="_U수량_공설시장내_맹동총집계0728_2.토공수량집계-1028_상수관로토공및집계표(최종)_3.상수관재료집계표" xfId="1797" xr:uid="{00000000-0005-0000-0000-0000FB060000}"/>
    <cellStyle name="_U수량_공설시장내_맹동총집계0728_2.토공수량집계-1028_오수공총괄" xfId="1798" xr:uid="{00000000-0005-0000-0000-0000FC060000}"/>
    <cellStyle name="_U수량_공설시장내_맹동총집계0728_2.토공수량집계-1028_오수공총괄_오수공-대구(0423)" xfId="1799" xr:uid="{00000000-0005-0000-0000-0000FD060000}"/>
    <cellStyle name="_U수량_공설시장내_맹동총집계0728_BOX재료집계표 1011-1(편집)s" xfId="1800" xr:uid="{00000000-0005-0000-0000-0000FE060000}"/>
    <cellStyle name="_U수량_공설시장내_맹동총집계0728_BOX재료집계표 1025" xfId="1801" xr:uid="{00000000-0005-0000-0000-0000FF060000}"/>
    <cellStyle name="_U수량_공설시장내_맹동총집계0728_골재량환산" xfId="1802" xr:uid="{00000000-0005-0000-0000-000000070000}"/>
    <cellStyle name="_U수량_공설시장내_맹동총집계0728_골재량환산_02.지장물수량집계-작업중" xfId="1803" xr:uid="{00000000-0005-0000-0000-000001070000}"/>
    <cellStyle name="_U수량_공설시장내_맹동총집계0728_골재량환산_02.지장물수량집계-작업중--" xfId="1804" xr:uid="{00000000-0005-0000-0000-000002070000}"/>
    <cellStyle name="_U수량_공설시장내_맹동총집계0728_골재량환산_04.구조물깨기" xfId="1805" xr:uid="{00000000-0005-0000-0000-000003070000}"/>
    <cellStyle name="_U수량_공설시장내_맹동총집계0728_골재량환산_BOX재료집계표 1011-1(편집)s" xfId="1806" xr:uid="{00000000-0005-0000-0000-000004070000}"/>
    <cellStyle name="_U수량_공설시장내_맹동총집계0728_골재량환산_BOX재료집계표 1025" xfId="1807" xr:uid="{00000000-0005-0000-0000-000005070000}"/>
    <cellStyle name="_U수량_공설시장내_맹동총집계0728_골재량환산_상수관로토공및집계표(최종)" xfId="1808" xr:uid="{00000000-0005-0000-0000-000006070000}"/>
    <cellStyle name="_U수량_공설시장내_맹동총집계0728_골재량환산_상수관로토공및집계표(최종)_1.토공집계표" xfId="1809" xr:uid="{00000000-0005-0000-0000-000007070000}"/>
    <cellStyle name="_U수량_공설시장내_맹동총집계0728_골재량환산_상수관로토공및집계표(최종)_3.상수관재료집계표" xfId="1810" xr:uid="{00000000-0005-0000-0000-000008070000}"/>
    <cellStyle name="_U수량_공설시장내_맹동총집계0728_골재량환산_오수공총괄" xfId="1811" xr:uid="{00000000-0005-0000-0000-000009070000}"/>
    <cellStyle name="_U수량_공설시장내_맹동총집계0728_골재량환산_오수공총괄_오수공-대구(0423)" xfId="1812" xr:uid="{00000000-0005-0000-0000-00000A070000}"/>
    <cellStyle name="_U수량_공설시장내_맹동총집계0728_상수관로토공및집계표(최종)" xfId="1813" xr:uid="{00000000-0005-0000-0000-00000B070000}"/>
    <cellStyle name="_U수량_공설시장내_맹동총집계0728_상수관로토공및집계표(최종)_1.토공집계표" xfId="1814" xr:uid="{00000000-0005-0000-0000-00000C070000}"/>
    <cellStyle name="_U수량_공설시장내_맹동총집계0728_상수관로토공및집계표(최종)_3.상수관재료집계표" xfId="1815" xr:uid="{00000000-0005-0000-0000-00000D070000}"/>
    <cellStyle name="_U수량_공설시장내_맹동총집계0728_오수공총괄" xfId="1816" xr:uid="{00000000-0005-0000-0000-00000E070000}"/>
    <cellStyle name="_U수량_공설시장내_맹동총집계0728_오수공총괄_오수공-대구(0423)" xfId="1817" xr:uid="{00000000-0005-0000-0000-00000F070000}"/>
    <cellStyle name="_U수량_공설시장내_상수관로토공및집계표(최종)" xfId="1818" xr:uid="{00000000-0005-0000-0000-000010070000}"/>
    <cellStyle name="_U수량_공설시장내_상수관로토공및집계표(최종)_1.토공집계표" xfId="1819" xr:uid="{00000000-0005-0000-0000-000011070000}"/>
    <cellStyle name="_U수량_공설시장내_상수관로토공및집계표(최종)_3.상수관재료집계표" xfId="1820" xr:uid="{00000000-0005-0000-0000-000012070000}"/>
    <cellStyle name="_U수량_공설시장내_오수공총괄" xfId="1821" xr:uid="{00000000-0005-0000-0000-000013070000}"/>
    <cellStyle name="_U수량_공설시장내_오수공총괄_오수공-대구(0423)" xfId="1822" xr:uid="{00000000-0005-0000-0000-000014070000}"/>
    <cellStyle name="_U수량_대야포장공" xfId="1823" xr:uid="{00000000-0005-0000-0000-000015070000}"/>
    <cellStyle name="_U수량_대야포장공_02.지장물수량집계-작업중" xfId="1824" xr:uid="{00000000-0005-0000-0000-000016070000}"/>
    <cellStyle name="_U수량_대야포장공_02.지장물수량집계-작업중--" xfId="1825" xr:uid="{00000000-0005-0000-0000-000017070000}"/>
    <cellStyle name="_U수량_대야포장공_04.구조물깨기" xfId="1826" xr:uid="{00000000-0005-0000-0000-000018070000}"/>
    <cellStyle name="_U수량_대야포장공_2.토공수량집계(강서)" xfId="1827" xr:uid="{00000000-0005-0000-0000-000019070000}"/>
    <cellStyle name="_U수량_대야포장공_2.토공수량집계(강서)_02.지장물수량집계-작업중" xfId="1828" xr:uid="{00000000-0005-0000-0000-00001A070000}"/>
    <cellStyle name="_U수량_대야포장공_2.토공수량집계(강서)_02.지장물수량집계-작업중--" xfId="1829" xr:uid="{00000000-0005-0000-0000-00001B070000}"/>
    <cellStyle name="_U수량_대야포장공_2.토공수량집계(강서)_04.구조물깨기" xfId="1830" xr:uid="{00000000-0005-0000-0000-00001C070000}"/>
    <cellStyle name="_U수량_대야포장공_2.토공수량집계(강서)_BOX재료집계표 1011-1(편집)s" xfId="1831" xr:uid="{00000000-0005-0000-0000-00001D070000}"/>
    <cellStyle name="_U수량_대야포장공_2.토공수량집계(강서)_BOX재료집계표 1025" xfId="1832" xr:uid="{00000000-0005-0000-0000-00001E070000}"/>
    <cellStyle name="_U수량_대야포장공_2.토공수량집계(강서)_상수관로토공및집계표(최종)" xfId="1833" xr:uid="{00000000-0005-0000-0000-00001F070000}"/>
    <cellStyle name="_U수량_대야포장공_2.토공수량집계(강서)_상수관로토공및집계표(최종)_1.토공집계표" xfId="1834" xr:uid="{00000000-0005-0000-0000-000020070000}"/>
    <cellStyle name="_U수량_대야포장공_2.토공수량집계(강서)_상수관로토공및집계표(최종)_3.상수관재료집계표" xfId="1835" xr:uid="{00000000-0005-0000-0000-000021070000}"/>
    <cellStyle name="_U수량_대야포장공_2.토공수량집계(강서)_오수공총괄" xfId="1836" xr:uid="{00000000-0005-0000-0000-000022070000}"/>
    <cellStyle name="_U수량_대야포장공_2.토공수량집계(강서)_오수공총괄_오수공-대구(0423)" xfId="1837" xr:uid="{00000000-0005-0000-0000-000023070000}"/>
    <cellStyle name="_U수량_대야포장공_2.토공수량집계-1013" xfId="1838" xr:uid="{00000000-0005-0000-0000-000024070000}"/>
    <cellStyle name="_U수량_대야포장공_2.토공수량집계-1013_02.지장물수량집계-작업중" xfId="1839" xr:uid="{00000000-0005-0000-0000-000025070000}"/>
    <cellStyle name="_U수량_대야포장공_2.토공수량집계-1013_02.지장물수량집계-작업중--" xfId="1840" xr:uid="{00000000-0005-0000-0000-000026070000}"/>
    <cellStyle name="_U수량_대야포장공_2.토공수량집계-1013_04.구조물깨기" xfId="1841" xr:uid="{00000000-0005-0000-0000-000027070000}"/>
    <cellStyle name="_U수량_대야포장공_2.토공수량집계-1013_BOX재료집계표 1011-1(편집)s" xfId="1842" xr:uid="{00000000-0005-0000-0000-000028070000}"/>
    <cellStyle name="_U수량_대야포장공_2.토공수량집계-1013_BOX재료집계표 1025" xfId="1843" xr:uid="{00000000-0005-0000-0000-000029070000}"/>
    <cellStyle name="_U수량_대야포장공_2.토공수량집계-1013_상수관로토공및집계표(최종)" xfId="1844" xr:uid="{00000000-0005-0000-0000-00002A070000}"/>
    <cellStyle name="_U수량_대야포장공_2.토공수량집계-1013_상수관로토공및집계표(최종)_1.토공집계표" xfId="1845" xr:uid="{00000000-0005-0000-0000-00002B070000}"/>
    <cellStyle name="_U수량_대야포장공_2.토공수량집계-1013_상수관로토공및집계표(최종)_3.상수관재료집계표" xfId="1846" xr:uid="{00000000-0005-0000-0000-00002C070000}"/>
    <cellStyle name="_U수량_대야포장공_2.토공수량집계-1013_오수공총괄" xfId="1847" xr:uid="{00000000-0005-0000-0000-00002D070000}"/>
    <cellStyle name="_U수량_대야포장공_2.토공수량집계-1013_오수공총괄_오수공-대구(0423)" xfId="1848" xr:uid="{00000000-0005-0000-0000-00002E070000}"/>
    <cellStyle name="_U수량_대야포장공_2.토공수량집계-1028" xfId="1849" xr:uid="{00000000-0005-0000-0000-00002F070000}"/>
    <cellStyle name="_U수량_대야포장공_2.토공수량집계-1028_02.지장물수량집계-작업중" xfId="1850" xr:uid="{00000000-0005-0000-0000-000030070000}"/>
    <cellStyle name="_U수량_대야포장공_2.토공수량집계-1028_02.지장물수량집계-작업중--" xfId="1851" xr:uid="{00000000-0005-0000-0000-000031070000}"/>
    <cellStyle name="_U수량_대야포장공_2.토공수량집계-1028_04.구조물깨기" xfId="1852" xr:uid="{00000000-0005-0000-0000-000032070000}"/>
    <cellStyle name="_U수량_대야포장공_2.토공수량집계-1028_BOX재료집계표 1011-1(편집)s" xfId="1853" xr:uid="{00000000-0005-0000-0000-000033070000}"/>
    <cellStyle name="_U수량_대야포장공_2.토공수량집계-1028_BOX재료집계표 1025" xfId="1854" xr:uid="{00000000-0005-0000-0000-000034070000}"/>
    <cellStyle name="_U수량_대야포장공_2.토공수량집계-1028_상수관로토공및집계표(최종)" xfId="1855" xr:uid="{00000000-0005-0000-0000-000035070000}"/>
    <cellStyle name="_U수량_대야포장공_2.토공수량집계-1028_상수관로토공및집계표(최종)_1.토공집계표" xfId="1856" xr:uid="{00000000-0005-0000-0000-000036070000}"/>
    <cellStyle name="_U수량_대야포장공_2.토공수량집계-1028_상수관로토공및집계표(최종)_3.상수관재료집계표" xfId="1857" xr:uid="{00000000-0005-0000-0000-000037070000}"/>
    <cellStyle name="_U수량_대야포장공_2.토공수량집계-1028_오수공총괄" xfId="1858" xr:uid="{00000000-0005-0000-0000-000038070000}"/>
    <cellStyle name="_U수량_대야포장공_2.토공수량집계-1028_오수공총괄_오수공-대구(0423)" xfId="1859" xr:uid="{00000000-0005-0000-0000-000039070000}"/>
    <cellStyle name="_U수량_대야포장공_BOX재료집계표 1011-1(편집)s" xfId="1860" xr:uid="{00000000-0005-0000-0000-00003A070000}"/>
    <cellStyle name="_U수량_대야포장공_BOX재료집계표 1025" xfId="1861" xr:uid="{00000000-0005-0000-0000-00003B070000}"/>
    <cellStyle name="_U수량_대야포장공_골재량환산" xfId="1862" xr:uid="{00000000-0005-0000-0000-00003C070000}"/>
    <cellStyle name="_U수량_대야포장공_골재량환산_02.지장물수량집계-작업중" xfId="1863" xr:uid="{00000000-0005-0000-0000-00003D070000}"/>
    <cellStyle name="_U수량_대야포장공_골재량환산_02.지장물수량집계-작업중--" xfId="1864" xr:uid="{00000000-0005-0000-0000-00003E070000}"/>
    <cellStyle name="_U수량_대야포장공_골재량환산_04.구조물깨기" xfId="1865" xr:uid="{00000000-0005-0000-0000-00003F070000}"/>
    <cellStyle name="_U수량_대야포장공_골재량환산_BOX재료집계표 1011-1(편집)s" xfId="1866" xr:uid="{00000000-0005-0000-0000-000040070000}"/>
    <cellStyle name="_U수량_대야포장공_골재량환산_BOX재료집계표 1025" xfId="1867" xr:uid="{00000000-0005-0000-0000-000041070000}"/>
    <cellStyle name="_U수량_대야포장공_골재량환산_상수관로토공및집계표(최종)" xfId="1868" xr:uid="{00000000-0005-0000-0000-000042070000}"/>
    <cellStyle name="_U수량_대야포장공_골재량환산_상수관로토공및집계표(최종)_1.토공집계표" xfId="1869" xr:uid="{00000000-0005-0000-0000-000043070000}"/>
    <cellStyle name="_U수량_대야포장공_골재량환산_상수관로토공및집계표(최종)_3.상수관재료집계표" xfId="1870" xr:uid="{00000000-0005-0000-0000-000044070000}"/>
    <cellStyle name="_U수량_대야포장공_골재량환산_오수공총괄" xfId="1871" xr:uid="{00000000-0005-0000-0000-000045070000}"/>
    <cellStyle name="_U수량_대야포장공_골재량환산_오수공총괄_오수공-대구(0423)" xfId="1872" xr:uid="{00000000-0005-0000-0000-000046070000}"/>
    <cellStyle name="_U수량_대야포장공_대야배수공" xfId="1873" xr:uid="{00000000-0005-0000-0000-000047070000}"/>
    <cellStyle name="_U수량_대야포장공_대야배수공_02.지장물수량집계-작업중" xfId="1874" xr:uid="{00000000-0005-0000-0000-000048070000}"/>
    <cellStyle name="_U수량_대야포장공_대야배수공_02.지장물수량집계-작업중--" xfId="1875" xr:uid="{00000000-0005-0000-0000-000049070000}"/>
    <cellStyle name="_U수량_대야포장공_대야배수공_04.구조물깨기" xfId="1876" xr:uid="{00000000-0005-0000-0000-00004A070000}"/>
    <cellStyle name="_U수량_대야포장공_대야배수공_2.토공수량집계(강서)" xfId="1877" xr:uid="{00000000-0005-0000-0000-00004B070000}"/>
    <cellStyle name="_U수량_대야포장공_대야배수공_2.토공수량집계(강서)_02.지장물수량집계-작업중" xfId="1878" xr:uid="{00000000-0005-0000-0000-00004C070000}"/>
    <cellStyle name="_U수량_대야포장공_대야배수공_2.토공수량집계(강서)_02.지장물수량집계-작업중--" xfId="1879" xr:uid="{00000000-0005-0000-0000-00004D070000}"/>
    <cellStyle name="_U수량_대야포장공_대야배수공_2.토공수량집계(강서)_04.구조물깨기" xfId="1880" xr:uid="{00000000-0005-0000-0000-00004E070000}"/>
    <cellStyle name="_U수량_대야포장공_대야배수공_2.토공수량집계(강서)_BOX재료집계표 1011-1(편집)s" xfId="1881" xr:uid="{00000000-0005-0000-0000-00004F070000}"/>
    <cellStyle name="_U수량_대야포장공_대야배수공_2.토공수량집계(강서)_BOX재료집계표 1025" xfId="1882" xr:uid="{00000000-0005-0000-0000-000050070000}"/>
    <cellStyle name="_U수량_대야포장공_대야배수공_2.토공수량집계(강서)_상수관로토공및집계표(최종)" xfId="1883" xr:uid="{00000000-0005-0000-0000-000051070000}"/>
    <cellStyle name="_U수량_대야포장공_대야배수공_2.토공수량집계(강서)_상수관로토공및집계표(최종)_1.토공집계표" xfId="1884" xr:uid="{00000000-0005-0000-0000-000052070000}"/>
    <cellStyle name="_U수량_대야포장공_대야배수공_2.토공수량집계(강서)_상수관로토공및집계표(최종)_3.상수관재료집계표" xfId="1885" xr:uid="{00000000-0005-0000-0000-000053070000}"/>
    <cellStyle name="_U수량_대야포장공_대야배수공_2.토공수량집계(강서)_오수공총괄" xfId="1886" xr:uid="{00000000-0005-0000-0000-000054070000}"/>
    <cellStyle name="_U수량_대야포장공_대야배수공_2.토공수량집계(강서)_오수공총괄_오수공-대구(0423)" xfId="1887" xr:uid="{00000000-0005-0000-0000-000055070000}"/>
    <cellStyle name="_U수량_대야포장공_대야배수공_2.토공수량집계-1013" xfId="1888" xr:uid="{00000000-0005-0000-0000-000056070000}"/>
    <cellStyle name="_U수량_대야포장공_대야배수공_2.토공수량집계-1013_02.지장물수량집계-작업중" xfId="1889" xr:uid="{00000000-0005-0000-0000-000057070000}"/>
    <cellStyle name="_U수량_대야포장공_대야배수공_2.토공수량집계-1013_02.지장물수량집계-작업중--" xfId="1890" xr:uid="{00000000-0005-0000-0000-000058070000}"/>
    <cellStyle name="_U수량_대야포장공_대야배수공_2.토공수량집계-1013_04.구조물깨기" xfId="1891" xr:uid="{00000000-0005-0000-0000-000059070000}"/>
    <cellStyle name="_U수량_대야포장공_대야배수공_2.토공수량집계-1013_BOX재료집계표 1011-1(편집)s" xfId="1892" xr:uid="{00000000-0005-0000-0000-00005A070000}"/>
    <cellStyle name="_U수량_대야포장공_대야배수공_2.토공수량집계-1013_BOX재료집계표 1025" xfId="1893" xr:uid="{00000000-0005-0000-0000-00005B070000}"/>
    <cellStyle name="_U수량_대야포장공_대야배수공_2.토공수량집계-1013_상수관로토공및집계표(최종)" xfId="1894" xr:uid="{00000000-0005-0000-0000-00005C070000}"/>
    <cellStyle name="_U수량_대야포장공_대야배수공_2.토공수량집계-1013_상수관로토공및집계표(최종)_1.토공집계표" xfId="1895" xr:uid="{00000000-0005-0000-0000-00005D070000}"/>
    <cellStyle name="_U수량_대야포장공_대야배수공_2.토공수량집계-1013_상수관로토공및집계표(최종)_3.상수관재료집계표" xfId="1896" xr:uid="{00000000-0005-0000-0000-00005E070000}"/>
    <cellStyle name="_U수량_대야포장공_대야배수공_2.토공수량집계-1013_오수공총괄" xfId="1897" xr:uid="{00000000-0005-0000-0000-00005F070000}"/>
    <cellStyle name="_U수량_대야포장공_대야배수공_2.토공수량집계-1013_오수공총괄_오수공-대구(0423)" xfId="1898" xr:uid="{00000000-0005-0000-0000-000060070000}"/>
    <cellStyle name="_U수량_대야포장공_대야배수공_2.토공수량집계-1028" xfId="1899" xr:uid="{00000000-0005-0000-0000-000061070000}"/>
    <cellStyle name="_U수량_대야포장공_대야배수공_2.토공수량집계-1028_02.지장물수량집계-작업중" xfId="1900" xr:uid="{00000000-0005-0000-0000-000062070000}"/>
    <cellStyle name="_U수량_대야포장공_대야배수공_2.토공수량집계-1028_02.지장물수량집계-작업중--" xfId="1901" xr:uid="{00000000-0005-0000-0000-000063070000}"/>
    <cellStyle name="_U수량_대야포장공_대야배수공_2.토공수량집계-1028_04.구조물깨기" xfId="1902" xr:uid="{00000000-0005-0000-0000-000064070000}"/>
    <cellStyle name="_U수량_대야포장공_대야배수공_2.토공수량집계-1028_BOX재료집계표 1011-1(편집)s" xfId="1903" xr:uid="{00000000-0005-0000-0000-000065070000}"/>
    <cellStyle name="_U수량_대야포장공_대야배수공_2.토공수량집계-1028_BOX재료집계표 1025" xfId="1904" xr:uid="{00000000-0005-0000-0000-000066070000}"/>
    <cellStyle name="_U수량_대야포장공_대야배수공_2.토공수량집계-1028_상수관로토공및집계표(최종)" xfId="1905" xr:uid="{00000000-0005-0000-0000-000067070000}"/>
    <cellStyle name="_U수량_대야포장공_대야배수공_2.토공수량집계-1028_상수관로토공및집계표(최종)_1.토공집계표" xfId="1906" xr:uid="{00000000-0005-0000-0000-000068070000}"/>
    <cellStyle name="_U수량_대야포장공_대야배수공_2.토공수량집계-1028_상수관로토공및집계표(최종)_3.상수관재료집계표" xfId="1907" xr:uid="{00000000-0005-0000-0000-000069070000}"/>
    <cellStyle name="_U수량_대야포장공_대야배수공_2.토공수량집계-1028_오수공총괄" xfId="1908" xr:uid="{00000000-0005-0000-0000-00006A070000}"/>
    <cellStyle name="_U수량_대야포장공_대야배수공_2.토공수량집계-1028_오수공총괄_오수공-대구(0423)" xfId="1909" xr:uid="{00000000-0005-0000-0000-00006B070000}"/>
    <cellStyle name="_U수량_대야포장공_대야배수공_3배수공" xfId="1910" xr:uid="{00000000-0005-0000-0000-00006C070000}"/>
    <cellStyle name="_U수량_대야포장공_대야배수공_3배수공_02.지장물수량집계-작업중" xfId="1911" xr:uid="{00000000-0005-0000-0000-00006D070000}"/>
    <cellStyle name="_U수량_대야포장공_대야배수공_3배수공_02.지장물수량집계-작업중--" xfId="1912" xr:uid="{00000000-0005-0000-0000-00006E070000}"/>
    <cellStyle name="_U수량_대야포장공_대야배수공_3배수공_04.구조물깨기" xfId="1913" xr:uid="{00000000-0005-0000-0000-00006F070000}"/>
    <cellStyle name="_U수량_대야포장공_대야배수공_3배수공_2.토공수량집계(강서)" xfId="1914" xr:uid="{00000000-0005-0000-0000-000070070000}"/>
    <cellStyle name="_U수량_대야포장공_대야배수공_3배수공_2.토공수량집계(강서)_02.지장물수량집계-작업중" xfId="1915" xr:uid="{00000000-0005-0000-0000-000071070000}"/>
    <cellStyle name="_U수량_대야포장공_대야배수공_3배수공_2.토공수량집계(강서)_02.지장물수량집계-작업중--" xfId="1916" xr:uid="{00000000-0005-0000-0000-000072070000}"/>
    <cellStyle name="_U수량_대야포장공_대야배수공_3배수공_2.토공수량집계(강서)_04.구조물깨기" xfId="1917" xr:uid="{00000000-0005-0000-0000-000073070000}"/>
    <cellStyle name="_U수량_대야포장공_대야배수공_3배수공_2.토공수량집계(강서)_BOX재료집계표 1011-1(편집)s" xfId="1918" xr:uid="{00000000-0005-0000-0000-000074070000}"/>
    <cellStyle name="_U수량_대야포장공_대야배수공_3배수공_2.토공수량집계(강서)_BOX재료집계표 1025" xfId="1919" xr:uid="{00000000-0005-0000-0000-000075070000}"/>
    <cellStyle name="_U수량_대야포장공_대야배수공_3배수공_2.토공수량집계(강서)_상수관로토공및집계표(최종)" xfId="1920" xr:uid="{00000000-0005-0000-0000-000076070000}"/>
    <cellStyle name="_U수량_대야포장공_대야배수공_3배수공_2.토공수량집계(강서)_상수관로토공및집계표(최종)_1.토공집계표" xfId="1921" xr:uid="{00000000-0005-0000-0000-000077070000}"/>
    <cellStyle name="_U수량_대야포장공_대야배수공_3배수공_2.토공수량집계(강서)_상수관로토공및집계표(최종)_3.상수관재료집계표" xfId="1922" xr:uid="{00000000-0005-0000-0000-000078070000}"/>
    <cellStyle name="_U수량_대야포장공_대야배수공_3배수공_2.토공수량집계(강서)_오수공총괄" xfId="1923" xr:uid="{00000000-0005-0000-0000-000079070000}"/>
    <cellStyle name="_U수량_대야포장공_대야배수공_3배수공_2.토공수량집계(강서)_오수공총괄_오수공-대구(0423)" xfId="1924" xr:uid="{00000000-0005-0000-0000-00007A070000}"/>
    <cellStyle name="_U수량_대야포장공_대야배수공_3배수공_2.토공수량집계-1013" xfId="1925" xr:uid="{00000000-0005-0000-0000-00007B070000}"/>
    <cellStyle name="_U수량_대야포장공_대야배수공_3배수공_2.토공수량집계-1013_02.지장물수량집계-작업중" xfId="1926" xr:uid="{00000000-0005-0000-0000-00007C070000}"/>
    <cellStyle name="_U수량_대야포장공_대야배수공_3배수공_2.토공수량집계-1013_02.지장물수량집계-작업중--" xfId="1927" xr:uid="{00000000-0005-0000-0000-00007D070000}"/>
    <cellStyle name="_U수량_대야포장공_대야배수공_3배수공_2.토공수량집계-1013_04.구조물깨기" xfId="1928" xr:uid="{00000000-0005-0000-0000-00007E070000}"/>
    <cellStyle name="_U수량_대야포장공_대야배수공_3배수공_2.토공수량집계-1013_BOX재료집계표 1011-1(편집)s" xfId="1929" xr:uid="{00000000-0005-0000-0000-00007F070000}"/>
    <cellStyle name="_U수량_대야포장공_대야배수공_3배수공_2.토공수량집계-1013_BOX재료집계표 1025" xfId="1930" xr:uid="{00000000-0005-0000-0000-000080070000}"/>
    <cellStyle name="_U수량_대야포장공_대야배수공_3배수공_2.토공수량집계-1013_상수관로토공및집계표(최종)" xfId="1931" xr:uid="{00000000-0005-0000-0000-000081070000}"/>
    <cellStyle name="_U수량_대야포장공_대야배수공_3배수공_2.토공수량집계-1013_상수관로토공및집계표(최종)_1.토공집계표" xfId="1932" xr:uid="{00000000-0005-0000-0000-000082070000}"/>
    <cellStyle name="_U수량_대야포장공_대야배수공_3배수공_2.토공수량집계-1013_상수관로토공및집계표(최종)_3.상수관재료집계표" xfId="1933" xr:uid="{00000000-0005-0000-0000-000083070000}"/>
    <cellStyle name="_U수량_대야포장공_대야배수공_3배수공_2.토공수량집계-1013_오수공총괄" xfId="1934" xr:uid="{00000000-0005-0000-0000-000084070000}"/>
    <cellStyle name="_U수량_대야포장공_대야배수공_3배수공_2.토공수량집계-1013_오수공총괄_오수공-대구(0423)" xfId="1935" xr:uid="{00000000-0005-0000-0000-000085070000}"/>
    <cellStyle name="_U수량_대야포장공_대야배수공_3배수공_2.토공수량집계-1028" xfId="1936" xr:uid="{00000000-0005-0000-0000-000086070000}"/>
    <cellStyle name="_U수량_대야포장공_대야배수공_3배수공_2.토공수량집계-1028_02.지장물수량집계-작업중" xfId="1937" xr:uid="{00000000-0005-0000-0000-000087070000}"/>
    <cellStyle name="_U수량_대야포장공_대야배수공_3배수공_2.토공수량집계-1028_02.지장물수량집계-작업중--" xfId="1938" xr:uid="{00000000-0005-0000-0000-000088070000}"/>
    <cellStyle name="_U수량_대야포장공_대야배수공_3배수공_2.토공수량집계-1028_04.구조물깨기" xfId="1939" xr:uid="{00000000-0005-0000-0000-000089070000}"/>
    <cellStyle name="_U수량_대야포장공_대야배수공_3배수공_2.토공수량집계-1028_BOX재료집계표 1011-1(편집)s" xfId="1940" xr:uid="{00000000-0005-0000-0000-00008A070000}"/>
    <cellStyle name="_U수량_대야포장공_대야배수공_3배수공_2.토공수량집계-1028_BOX재료집계표 1025" xfId="1941" xr:uid="{00000000-0005-0000-0000-00008B070000}"/>
    <cellStyle name="_U수량_대야포장공_대야배수공_3배수공_2.토공수량집계-1028_상수관로토공및집계표(최종)" xfId="1942" xr:uid="{00000000-0005-0000-0000-00008C070000}"/>
    <cellStyle name="_U수량_대야포장공_대야배수공_3배수공_2.토공수량집계-1028_상수관로토공및집계표(최종)_1.토공집계표" xfId="1943" xr:uid="{00000000-0005-0000-0000-00008D070000}"/>
    <cellStyle name="_U수량_대야포장공_대야배수공_3배수공_2.토공수량집계-1028_상수관로토공및집계표(최종)_3.상수관재료집계표" xfId="1944" xr:uid="{00000000-0005-0000-0000-00008E070000}"/>
    <cellStyle name="_U수량_대야포장공_대야배수공_3배수공_2.토공수량집계-1028_오수공총괄" xfId="1945" xr:uid="{00000000-0005-0000-0000-00008F070000}"/>
    <cellStyle name="_U수량_대야포장공_대야배수공_3배수공_2.토공수량집계-1028_오수공총괄_오수공-대구(0423)" xfId="1946" xr:uid="{00000000-0005-0000-0000-000090070000}"/>
    <cellStyle name="_U수량_대야포장공_대야배수공_3배수공_BOX재료집계표 1011-1(편집)s" xfId="1947" xr:uid="{00000000-0005-0000-0000-000091070000}"/>
    <cellStyle name="_U수량_대야포장공_대야배수공_3배수공_BOX재료집계표 1025" xfId="1948" xr:uid="{00000000-0005-0000-0000-000092070000}"/>
    <cellStyle name="_U수량_대야포장공_대야배수공_3배수공_골재량환산" xfId="1949" xr:uid="{00000000-0005-0000-0000-000093070000}"/>
    <cellStyle name="_U수량_대야포장공_대야배수공_3배수공_골재량환산_02.지장물수량집계-작업중" xfId="1950" xr:uid="{00000000-0005-0000-0000-000094070000}"/>
    <cellStyle name="_U수량_대야포장공_대야배수공_3배수공_골재량환산_02.지장물수량집계-작업중--" xfId="1951" xr:uid="{00000000-0005-0000-0000-000095070000}"/>
    <cellStyle name="_U수량_대야포장공_대야배수공_3배수공_골재량환산_04.구조물깨기" xfId="1952" xr:uid="{00000000-0005-0000-0000-000096070000}"/>
    <cellStyle name="_U수량_대야포장공_대야배수공_3배수공_골재량환산_BOX재료집계표 1011-1(편집)s" xfId="1953" xr:uid="{00000000-0005-0000-0000-000097070000}"/>
    <cellStyle name="_U수량_대야포장공_대야배수공_3배수공_골재량환산_BOX재료집계표 1025" xfId="1954" xr:uid="{00000000-0005-0000-0000-000098070000}"/>
    <cellStyle name="_U수량_대야포장공_대야배수공_3배수공_골재량환산_상수관로토공및집계표(최종)" xfId="1955" xr:uid="{00000000-0005-0000-0000-000099070000}"/>
    <cellStyle name="_U수량_대야포장공_대야배수공_3배수공_골재량환산_상수관로토공및집계표(최종)_1.토공집계표" xfId="1956" xr:uid="{00000000-0005-0000-0000-00009A070000}"/>
    <cellStyle name="_U수량_대야포장공_대야배수공_3배수공_골재량환산_상수관로토공및집계표(최종)_3.상수관재료집계표" xfId="1957" xr:uid="{00000000-0005-0000-0000-00009B070000}"/>
    <cellStyle name="_U수량_대야포장공_대야배수공_3배수공_골재량환산_오수공총괄" xfId="1958" xr:uid="{00000000-0005-0000-0000-00009C070000}"/>
    <cellStyle name="_U수량_대야포장공_대야배수공_3배수공_골재량환산_오수공총괄_오수공-대구(0423)" xfId="1959" xr:uid="{00000000-0005-0000-0000-00009D070000}"/>
    <cellStyle name="_U수량_대야포장공_대야배수공_3배수공_상수관로토공및집계표(최종)" xfId="1960" xr:uid="{00000000-0005-0000-0000-00009E070000}"/>
    <cellStyle name="_U수량_대야포장공_대야배수공_3배수공_상수관로토공및집계표(최종)_1.토공집계표" xfId="1961" xr:uid="{00000000-0005-0000-0000-00009F070000}"/>
    <cellStyle name="_U수량_대야포장공_대야배수공_3배수공_상수관로토공및집계표(최종)_3.상수관재료집계표" xfId="1962" xr:uid="{00000000-0005-0000-0000-0000A0070000}"/>
    <cellStyle name="_U수량_대야포장공_대야배수공_3배수공_오수공총괄" xfId="1963" xr:uid="{00000000-0005-0000-0000-0000A1070000}"/>
    <cellStyle name="_U수량_대야포장공_대야배수공_3배수공_오수공총괄_오수공-대구(0423)" xfId="1964" xr:uid="{00000000-0005-0000-0000-0000A2070000}"/>
    <cellStyle name="_U수량_대야포장공_대야배수공_BOX재료집계표 1011-1(편집)s" xfId="1965" xr:uid="{00000000-0005-0000-0000-0000A3070000}"/>
    <cellStyle name="_U수량_대야포장공_대야배수공_BOX재료집계표 1025" xfId="1966" xr:uid="{00000000-0005-0000-0000-0000A4070000}"/>
    <cellStyle name="_U수량_대야포장공_대야배수공_골재량환산" xfId="1967" xr:uid="{00000000-0005-0000-0000-0000A5070000}"/>
    <cellStyle name="_U수량_대야포장공_대야배수공_골재량환산_02.지장물수량집계-작업중" xfId="1968" xr:uid="{00000000-0005-0000-0000-0000A6070000}"/>
    <cellStyle name="_U수량_대야포장공_대야배수공_골재량환산_02.지장물수량집계-작업중--" xfId="1969" xr:uid="{00000000-0005-0000-0000-0000A7070000}"/>
    <cellStyle name="_U수량_대야포장공_대야배수공_골재량환산_04.구조물깨기" xfId="1970" xr:uid="{00000000-0005-0000-0000-0000A8070000}"/>
    <cellStyle name="_U수량_대야포장공_대야배수공_골재량환산_BOX재료집계표 1011-1(편집)s" xfId="1971" xr:uid="{00000000-0005-0000-0000-0000A9070000}"/>
    <cellStyle name="_U수량_대야포장공_대야배수공_골재량환산_BOX재료집계표 1025" xfId="1972" xr:uid="{00000000-0005-0000-0000-0000AA070000}"/>
    <cellStyle name="_U수량_대야포장공_대야배수공_골재량환산_상수관로토공및집계표(최종)" xfId="1973" xr:uid="{00000000-0005-0000-0000-0000AB070000}"/>
    <cellStyle name="_U수량_대야포장공_대야배수공_골재량환산_상수관로토공및집계표(최종)_1.토공집계표" xfId="1974" xr:uid="{00000000-0005-0000-0000-0000AC070000}"/>
    <cellStyle name="_U수량_대야포장공_대야배수공_골재량환산_상수관로토공및집계표(최종)_3.상수관재료집계표" xfId="1975" xr:uid="{00000000-0005-0000-0000-0000AD070000}"/>
    <cellStyle name="_U수량_대야포장공_대야배수공_골재량환산_오수공총괄" xfId="1976" xr:uid="{00000000-0005-0000-0000-0000AE070000}"/>
    <cellStyle name="_U수량_대야포장공_대야배수공_골재량환산_오수공총괄_오수공-대구(0423)" xfId="1977" xr:uid="{00000000-0005-0000-0000-0000AF070000}"/>
    <cellStyle name="_U수량_대야포장공_대야배수공_상수관로토공및집계표(최종)" xfId="1978" xr:uid="{00000000-0005-0000-0000-0000B0070000}"/>
    <cellStyle name="_U수량_대야포장공_대야배수공_상수관로토공및집계표(최종)_1.토공집계표" xfId="1979" xr:uid="{00000000-0005-0000-0000-0000B1070000}"/>
    <cellStyle name="_U수량_대야포장공_대야배수공_상수관로토공및집계표(최종)_3.상수관재료집계표" xfId="1980" xr:uid="{00000000-0005-0000-0000-0000B2070000}"/>
    <cellStyle name="_U수량_대야포장공_대야배수공_오수공총괄" xfId="1981" xr:uid="{00000000-0005-0000-0000-0000B3070000}"/>
    <cellStyle name="_U수량_대야포장공_대야배수공_오수공총괄_오수공-대구(0423)" xfId="1982" xr:uid="{00000000-0005-0000-0000-0000B4070000}"/>
    <cellStyle name="_U수량_대야포장공_맹동총집계0728" xfId="1983" xr:uid="{00000000-0005-0000-0000-0000B5070000}"/>
    <cellStyle name="_U수량_대야포장공_맹동총집계0728_02.지장물수량집계-작업중" xfId="1984" xr:uid="{00000000-0005-0000-0000-0000B6070000}"/>
    <cellStyle name="_U수량_대야포장공_맹동총집계0728_02.지장물수량집계-작업중--" xfId="1985" xr:uid="{00000000-0005-0000-0000-0000B7070000}"/>
    <cellStyle name="_U수량_대야포장공_맹동총집계0728_04.구조물깨기" xfId="1986" xr:uid="{00000000-0005-0000-0000-0000B8070000}"/>
    <cellStyle name="_U수량_대야포장공_맹동총집계0728_2.토공수량집계(강서)" xfId="1987" xr:uid="{00000000-0005-0000-0000-0000B9070000}"/>
    <cellStyle name="_U수량_대야포장공_맹동총집계0728_2.토공수량집계(강서)_02.지장물수량집계-작업중" xfId="1988" xr:uid="{00000000-0005-0000-0000-0000BA070000}"/>
    <cellStyle name="_U수량_대야포장공_맹동총집계0728_2.토공수량집계(강서)_02.지장물수량집계-작업중--" xfId="1989" xr:uid="{00000000-0005-0000-0000-0000BB070000}"/>
    <cellStyle name="_U수량_대야포장공_맹동총집계0728_2.토공수량집계(강서)_04.구조물깨기" xfId="1990" xr:uid="{00000000-0005-0000-0000-0000BC070000}"/>
    <cellStyle name="_U수량_대야포장공_맹동총집계0728_2.토공수량집계(강서)_BOX재료집계표 1011-1(편집)s" xfId="1991" xr:uid="{00000000-0005-0000-0000-0000BD070000}"/>
    <cellStyle name="_U수량_대야포장공_맹동총집계0728_2.토공수량집계(강서)_BOX재료집계표 1025" xfId="1992" xr:uid="{00000000-0005-0000-0000-0000BE070000}"/>
    <cellStyle name="_U수량_대야포장공_맹동총집계0728_2.토공수량집계(강서)_상수관로토공및집계표(최종)" xfId="1993" xr:uid="{00000000-0005-0000-0000-0000BF070000}"/>
    <cellStyle name="_U수량_대야포장공_맹동총집계0728_2.토공수량집계(강서)_상수관로토공및집계표(최종)_1.토공집계표" xfId="1994" xr:uid="{00000000-0005-0000-0000-0000C0070000}"/>
    <cellStyle name="_U수량_대야포장공_맹동총집계0728_2.토공수량집계(강서)_상수관로토공및집계표(최종)_3.상수관재료집계표" xfId="1995" xr:uid="{00000000-0005-0000-0000-0000C1070000}"/>
    <cellStyle name="_U수량_대야포장공_맹동총집계0728_2.토공수량집계(강서)_오수공총괄" xfId="1996" xr:uid="{00000000-0005-0000-0000-0000C2070000}"/>
    <cellStyle name="_U수량_대야포장공_맹동총집계0728_2.토공수량집계(강서)_오수공총괄_오수공-대구(0423)" xfId="1997" xr:uid="{00000000-0005-0000-0000-0000C3070000}"/>
    <cellStyle name="_U수량_대야포장공_맹동총집계0728_2.토공수량집계-1013" xfId="1998" xr:uid="{00000000-0005-0000-0000-0000C4070000}"/>
    <cellStyle name="_U수량_대야포장공_맹동총집계0728_2.토공수량집계-1013_02.지장물수량집계-작업중" xfId="1999" xr:uid="{00000000-0005-0000-0000-0000C5070000}"/>
    <cellStyle name="_U수량_대야포장공_맹동총집계0728_2.토공수량집계-1013_02.지장물수량집계-작업중--" xfId="2000" xr:uid="{00000000-0005-0000-0000-0000C6070000}"/>
    <cellStyle name="_U수량_대야포장공_맹동총집계0728_2.토공수량집계-1013_04.구조물깨기" xfId="2001" xr:uid="{00000000-0005-0000-0000-0000C7070000}"/>
    <cellStyle name="_U수량_대야포장공_맹동총집계0728_2.토공수량집계-1013_BOX재료집계표 1011-1(편집)s" xfId="2002" xr:uid="{00000000-0005-0000-0000-0000C8070000}"/>
    <cellStyle name="_U수량_대야포장공_맹동총집계0728_2.토공수량집계-1013_BOX재료집계표 1025" xfId="2003" xr:uid="{00000000-0005-0000-0000-0000C9070000}"/>
    <cellStyle name="_U수량_대야포장공_맹동총집계0728_2.토공수량집계-1013_상수관로토공및집계표(최종)" xfId="2004" xr:uid="{00000000-0005-0000-0000-0000CA070000}"/>
    <cellStyle name="_U수량_대야포장공_맹동총집계0728_2.토공수량집계-1013_상수관로토공및집계표(최종)_1.토공집계표" xfId="2005" xr:uid="{00000000-0005-0000-0000-0000CB070000}"/>
    <cellStyle name="_U수량_대야포장공_맹동총집계0728_2.토공수량집계-1013_상수관로토공및집계표(최종)_3.상수관재료집계표" xfId="2006" xr:uid="{00000000-0005-0000-0000-0000CC070000}"/>
    <cellStyle name="_U수량_대야포장공_맹동총집계0728_2.토공수량집계-1013_오수공총괄" xfId="2007" xr:uid="{00000000-0005-0000-0000-0000CD070000}"/>
    <cellStyle name="_U수량_대야포장공_맹동총집계0728_2.토공수량집계-1013_오수공총괄_오수공-대구(0423)" xfId="2008" xr:uid="{00000000-0005-0000-0000-0000CE070000}"/>
    <cellStyle name="_U수량_대야포장공_맹동총집계0728_2.토공수량집계-1028" xfId="2009" xr:uid="{00000000-0005-0000-0000-0000CF070000}"/>
    <cellStyle name="_U수량_대야포장공_맹동총집계0728_2.토공수량집계-1028_02.지장물수량집계-작업중" xfId="2010" xr:uid="{00000000-0005-0000-0000-0000D0070000}"/>
    <cellStyle name="_U수량_대야포장공_맹동총집계0728_2.토공수량집계-1028_02.지장물수량집계-작업중--" xfId="2011" xr:uid="{00000000-0005-0000-0000-0000D1070000}"/>
    <cellStyle name="_U수량_대야포장공_맹동총집계0728_2.토공수량집계-1028_04.구조물깨기" xfId="2012" xr:uid="{00000000-0005-0000-0000-0000D2070000}"/>
    <cellStyle name="_U수량_대야포장공_맹동총집계0728_2.토공수량집계-1028_BOX재료집계표 1011-1(편집)s" xfId="2013" xr:uid="{00000000-0005-0000-0000-0000D3070000}"/>
    <cellStyle name="_U수량_대야포장공_맹동총집계0728_2.토공수량집계-1028_BOX재료집계표 1025" xfId="2014" xr:uid="{00000000-0005-0000-0000-0000D4070000}"/>
    <cellStyle name="_U수량_대야포장공_맹동총집계0728_2.토공수량집계-1028_상수관로토공및집계표(최종)" xfId="2015" xr:uid="{00000000-0005-0000-0000-0000D5070000}"/>
    <cellStyle name="_U수량_대야포장공_맹동총집계0728_2.토공수량집계-1028_상수관로토공및집계표(최종)_1.토공집계표" xfId="2016" xr:uid="{00000000-0005-0000-0000-0000D6070000}"/>
    <cellStyle name="_U수량_대야포장공_맹동총집계0728_2.토공수량집계-1028_상수관로토공및집계표(최종)_3.상수관재료집계표" xfId="2017" xr:uid="{00000000-0005-0000-0000-0000D7070000}"/>
    <cellStyle name="_U수량_대야포장공_맹동총집계0728_2.토공수량집계-1028_오수공총괄" xfId="2018" xr:uid="{00000000-0005-0000-0000-0000D8070000}"/>
    <cellStyle name="_U수량_대야포장공_맹동총집계0728_2.토공수량집계-1028_오수공총괄_오수공-대구(0423)" xfId="2019" xr:uid="{00000000-0005-0000-0000-0000D9070000}"/>
    <cellStyle name="_U수량_대야포장공_맹동총집계0728_BOX재료집계표 1011-1(편집)s" xfId="2020" xr:uid="{00000000-0005-0000-0000-0000DA070000}"/>
    <cellStyle name="_U수량_대야포장공_맹동총집계0728_BOX재료집계표 1025" xfId="2021" xr:uid="{00000000-0005-0000-0000-0000DB070000}"/>
    <cellStyle name="_U수량_대야포장공_맹동총집계0728_골재량환산" xfId="2022" xr:uid="{00000000-0005-0000-0000-0000DC070000}"/>
    <cellStyle name="_U수량_대야포장공_맹동총집계0728_골재량환산_02.지장물수량집계-작업중" xfId="2023" xr:uid="{00000000-0005-0000-0000-0000DD070000}"/>
    <cellStyle name="_U수량_대야포장공_맹동총집계0728_골재량환산_02.지장물수량집계-작업중--" xfId="2024" xr:uid="{00000000-0005-0000-0000-0000DE070000}"/>
    <cellStyle name="_U수량_대야포장공_맹동총집계0728_골재량환산_04.구조물깨기" xfId="2025" xr:uid="{00000000-0005-0000-0000-0000DF070000}"/>
    <cellStyle name="_U수량_대야포장공_맹동총집계0728_골재량환산_BOX재료집계표 1011-1(편집)s" xfId="2026" xr:uid="{00000000-0005-0000-0000-0000E0070000}"/>
    <cellStyle name="_U수량_대야포장공_맹동총집계0728_골재량환산_BOX재료집계표 1025" xfId="2027" xr:uid="{00000000-0005-0000-0000-0000E1070000}"/>
    <cellStyle name="_U수량_대야포장공_맹동총집계0728_골재량환산_상수관로토공및집계표(최종)" xfId="2028" xr:uid="{00000000-0005-0000-0000-0000E2070000}"/>
    <cellStyle name="_U수량_대야포장공_맹동총집계0728_골재량환산_상수관로토공및집계표(최종)_1.토공집계표" xfId="2029" xr:uid="{00000000-0005-0000-0000-0000E3070000}"/>
    <cellStyle name="_U수량_대야포장공_맹동총집계0728_골재량환산_상수관로토공및집계표(최종)_3.상수관재료집계표" xfId="2030" xr:uid="{00000000-0005-0000-0000-0000E4070000}"/>
    <cellStyle name="_U수량_대야포장공_맹동총집계0728_골재량환산_오수공총괄" xfId="2031" xr:uid="{00000000-0005-0000-0000-0000E5070000}"/>
    <cellStyle name="_U수량_대야포장공_맹동총집계0728_골재량환산_오수공총괄_오수공-대구(0423)" xfId="2032" xr:uid="{00000000-0005-0000-0000-0000E6070000}"/>
    <cellStyle name="_U수량_대야포장공_맹동총집계0728_상수관로토공및집계표(최종)" xfId="2033" xr:uid="{00000000-0005-0000-0000-0000E7070000}"/>
    <cellStyle name="_U수량_대야포장공_맹동총집계0728_상수관로토공및집계표(최종)_1.토공집계표" xfId="2034" xr:uid="{00000000-0005-0000-0000-0000E8070000}"/>
    <cellStyle name="_U수량_대야포장공_맹동총집계0728_상수관로토공및집계표(최종)_3.상수관재료집계표" xfId="2035" xr:uid="{00000000-0005-0000-0000-0000E9070000}"/>
    <cellStyle name="_U수량_대야포장공_맹동총집계0728_오수공총괄" xfId="2036" xr:uid="{00000000-0005-0000-0000-0000EA070000}"/>
    <cellStyle name="_U수량_대야포장공_맹동총집계0728_오수공총괄_오수공-대구(0423)" xfId="2037" xr:uid="{00000000-0005-0000-0000-0000EB070000}"/>
    <cellStyle name="_U수량_대야포장공_상수관로토공및집계표(최종)" xfId="2038" xr:uid="{00000000-0005-0000-0000-0000EC070000}"/>
    <cellStyle name="_U수량_대야포장공_상수관로토공및집계표(최종)_1.토공집계표" xfId="2039" xr:uid="{00000000-0005-0000-0000-0000ED070000}"/>
    <cellStyle name="_U수량_대야포장공_상수관로토공및집계표(최종)_3.상수관재료집계표" xfId="2040" xr:uid="{00000000-0005-0000-0000-0000EE070000}"/>
    <cellStyle name="_U수량_대야포장공_오수공총괄" xfId="2041" xr:uid="{00000000-0005-0000-0000-0000EF070000}"/>
    <cellStyle name="_U수량_대야포장공_오수공총괄_오수공-대구(0423)" xfId="2042" xr:uid="{00000000-0005-0000-0000-0000F0070000}"/>
    <cellStyle name="_U수량_맹동총집계0728" xfId="2043" xr:uid="{00000000-0005-0000-0000-0000F1070000}"/>
    <cellStyle name="_U수량_맹동총집계0728_02.지장물수량집계-작업중" xfId="2044" xr:uid="{00000000-0005-0000-0000-0000F2070000}"/>
    <cellStyle name="_U수량_맹동총집계0728_02.지장물수량집계-작업중--" xfId="2045" xr:uid="{00000000-0005-0000-0000-0000F3070000}"/>
    <cellStyle name="_U수량_맹동총집계0728_04.구조물깨기" xfId="2046" xr:uid="{00000000-0005-0000-0000-0000F4070000}"/>
    <cellStyle name="_U수량_맹동총집계0728_2.토공수량집계(강서)" xfId="2047" xr:uid="{00000000-0005-0000-0000-0000F5070000}"/>
    <cellStyle name="_U수량_맹동총집계0728_2.토공수량집계(강서)_02.지장물수량집계-작업중" xfId="2048" xr:uid="{00000000-0005-0000-0000-0000F6070000}"/>
    <cellStyle name="_U수량_맹동총집계0728_2.토공수량집계(강서)_02.지장물수량집계-작업중--" xfId="2049" xr:uid="{00000000-0005-0000-0000-0000F7070000}"/>
    <cellStyle name="_U수량_맹동총집계0728_2.토공수량집계(강서)_04.구조물깨기" xfId="2050" xr:uid="{00000000-0005-0000-0000-0000F8070000}"/>
    <cellStyle name="_U수량_맹동총집계0728_2.토공수량집계(강서)_BOX재료집계표 1011-1(편집)s" xfId="2051" xr:uid="{00000000-0005-0000-0000-0000F9070000}"/>
    <cellStyle name="_U수량_맹동총집계0728_2.토공수량집계(강서)_BOX재료집계표 1025" xfId="2052" xr:uid="{00000000-0005-0000-0000-0000FA070000}"/>
    <cellStyle name="_U수량_맹동총집계0728_2.토공수량집계(강서)_상수관로토공및집계표(최종)" xfId="2053" xr:uid="{00000000-0005-0000-0000-0000FB070000}"/>
    <cellStyle name="_U수량_맹동총집계0728_2.토공수량집계(강서)_상수관로토공및집계표(최종)_1.토공집계표" xfId="2054" xr:uid="{00000000-0005-0000-0000-0000FC070000}"/>
    <cellStyle name="_U수량_맹동총집계0728_2.토공수량집계(강서)_상수관로토공및집계표(최종)_3.상수관재료집계표" xfId="2055" xr:uid="{00000000-0005-0000-0000-0000FD070000}"/>
    <cellStyle name="_U수량_맹동총집계0728_2.토공수량집계(강서)_오수공총괄" xfId="2056" xr:uid="{00000000-0005-0000-0000-0000FE070000}"/>
    <cellStyle name="_U수량_맹동총집계0728_2.토공수량집계(강서)_오수공총괄_오수공-대구(0423)" xfId="2057" xr:uid="{00000000-0005-0000-0000-0000FF070000}"/>
    <cellStyle name="_U수량_맹동총집계0728_2.토공수량집계-1013" xfId="2058" xr:uid="{00000000-0005-0000-0000-000000080000}"/>
    <cellStyle name="_U수량_맹동총집계0728_2.토공수량집계-1013_02.지장물수량집계-작업중" xfId="2059" xr:uid="{00000000-0005-0000-0000-000001080000}"/>
    <cellStyle name="_U수량_맹동총집계0728_2.토공수량집계-1013_02.지장물수량집계-작업중--" xfId="2060" xr:uid="{00000000-0005-0000-0000-000002080000}"/>
    <cellStyle name="_U수량_맹동총집계0728_2.토공수량집계-1013_04.구조물깨기" xfId="2061" xr:uid="{00000000-0005-0000-0000-000003080000}"/>
    <cellStyle name="_U수량_맹동총집계0728_2.토공수량집계-1013_BOX재료집계표 1011-1(편집)s" xfId="2062" xr:uid="{00000000-0005-0000-0000-000004080000}"/>
    <cellStyle name="_U수량_맹동총집계0728_2.토공수량집계-1013_BOX재료집계표 1025" xfId="2063" xr:uid="{00000000-0005-0000-0000-000005080000}"/>
    <cellStyle name="_U수량_맹동총집계0728_2.토공수량집계-1013_상수관로토공및집계표(최종)" xfId="2064" xr:uid="{00000000-0005-0000-0000-000006080000}"/>
    <cellStyle name="_U수량_맹동총집계0728_2.토공수량집계-1013_상수관로토공및집계표(최종)_1.토공집계표" xfId="2065" xr:uid="{00000000-0005-0000-0000-000007080000}"/>
    <cellStyle name="_U수량_맹동총집계0728_2.토공수량집계-1013_상수관로토공및집계표(최종)_3.상수관재료집계표" xfId="2066" xr:uid="{00000000-0005-0000-0000-000008080000}"/>
    <cellStyle name="_U수량_맹동총집계0728_2.토공수량집계-1013_오수공총괄" xfId="2067" xr:uid="{00000000-0005-0000-0000-000009080000}"/>
    <cellStyle name="_U수량_맹동총집계0728_2.토공수량집계-1013_오수공총괄_오수공-대구(0423)" xfId="2068" xr:uid="{00000000-0005-0000-0000-00000A080000}"/>
    <cellStyle name="_U수량_맹동총집계0728_2.토공수량집계-1028" xfId="2069" xr:uid="{00000000-0005-0000-0000-00000B080000}"/>
    <cellStyle name="_U수량_맹동총집계0728_2.토공수량집계-1028_02.지장물수량집계-작업중" xfId="2070" xr:uid="{00000000-0005-0000-0000-00000C080000}"/>
    <cellStyle name="_U수량_맹동총집계0728_2.토공수량집계-1028_02.지장물수량집계-작업중--" xfId="2071" xr:uid="{00000000-0005-0000-0000-00000D080000}"/>
    <cellStyle name="_U수량_맹동총집계0728_2.토공수량집계-1028_04.구조물깨기" xfId="2072" xr:uid="{00000000-0005-0000-0000-00000E080000}"/>
    <cellStyle name="_U수량_맹동총집계0728_2.토공수량집계-1028_BOX재료집계표 1011-1(편집)s" xfId="2073" xr:uid="{00000000-0005-0000-0000-00000F080000}"/>
    <cellStyle name="_U수량_맹동총집계0728_2.토공수량집계-1028_BOX재료집계표 1025" xfId="2074" xr:uid="{00000000-0005-0000-0000-000010080000}"/>
    <cellStyle name="_U수량_맹동총집계0728_2.토공수량집계-1028_상수관로토공및집계표(최종)" xfId="2075" xr:uid="{00000000-0005-0000-0000-000011080000}"/>
    <cellStyle name="_U수량_맹동총집계0728_2.토공수량집계-1028_상수관로토공및집계표(최종)_1.토공집계표" xfId="2076" xr:uid="{00000000-0005-0000-0000-000012080000}"/>
    <cellStyle name="_U수량_맹동총집계0728_2.토공수량집계-1028_상수관로토공및집계표(최종)_3.상수관재료집계표" xfId="2077" xr:uid="{00000000-0005-0000-0000-000013080000}"/>
    <cellStyle name="_U수량_맹동총집계0728_2.토공수량집계-1028_오수공총괄" xfId="2078" xr:uid="{00000000-0005-0000-0000-000014080000}"/>
    <cellStyle name="_U수량_맹동총집계0728_2.토공수량집계-1028_오수공총괄_오수공-대구(0423)" xfId="2079" xr:uid="{00000000-0005-0000-0000-000015080000}"/>
    <cellStyle name="_U수량_맹동총집계0728_BOX재료집계표 1011-1(편집)s" xfId="2080" xr:uid="{00000000-0005-0000-0000-000016080000}"/>
    <cellStyle name="_U수량_맹동총집계0728_BOX재료집계표 1025" xfId="2081" xr:uid="{00000000-0005-0000-0000-000017080000}"/>
    <cellStyle name="_U수량_맹동총집계0728_골재량환산" xfId="2082" xr:uid="{00000000-0005-0000-0000-000018080000}"/>
    <cellStyle name="_U수량_맹동총집계0728_골재량환산_02.지장물수량집계-작업중" xfId="2083" xr:uid="{00000000-0005-0000-0000-000019080000}"/>
    <cellStyle name="_U수량_맹동총집계0728_골재량환산_02.지장물수량집계-작업중--" xfId="2084" xr:uid="{00000000-0005-0000-0000-00001A080000}"/>
    <cellStyle name="_U수량_맹동총집계0728_골재량환산_04.구조물깨기" xfId="2085" xr:uid="{00000000-0005-0000-0000-00001B080000}"/>
    <cellStyle name="_U수량_맹동총집계0728_골재량환산_BOX재료집계표 1011-1(편집)s" xfId="2086" xr:uid="{00000000-0005-0000-0000-00001C080000}"/>
    <cellStyle name="_U수량_맹동총집계0728_골재량환산_BOX재료집계표 1025" xfId="2087" xr:uid="{00000000-0005-0000-0000-00001D080000}"/>
    <cellStyle name="_U수량_맹동총집계0728_골재량환산_상수관로토공및집계표(최종)" xfId="2088" xr:uid="{00000000-0005-0000-0000-00001E080000}"/>
    <cellStyle name="_U수량_맹동총집계0728_골재량환산_상수관로토공및집계표(최종)_1.토공집계표" xfId="2089" xr:uid="{00000000-0005-0000-0000-00001F080000}"/>
    <cellStyle name="_U수량_맹동총집계0728_골재량환산_상수관로토공및집계표(최종)_3.상수관재료집계표" xfId="2090" xr:uid="{00000000-0005-0000-0000-000020080000}"/>
    <cellStyle name="_U수량_맹동총집계0728_골재량환산_오수공총괄" xfId="2091" xr:uid="{00000000-0005-0000-0000-000021080000}"/>
    <cellStyle name="_U수량_맹동총집계0728_골재량환산_오수공총괄_오수공-대구(0423)" xfId="2092" xr:uid="{00000000-0005-0000-0000-000022080000}"/>
    <cellStyle name="_U수량_맹동총집계0728_상수관로토공및집계표(최종)" xfId="2093" xr:uid="{00000000-0005-0000-0000-000023080000}"/>
    <cellStyle name="_U수량_맹동총집계0728_상수관로토공및집계표(최종)_1.토공집계표" xfId="2094" xr:uid="{00000000-0005-0000-0000-000024080000}"/>
    <cellStyle name="_U수량_맹동총집계0728_상수관로토공및집계표(최종)_3.상수관재료집계표" xfId="2095" xr:uid="{00000000-0005-0000-0000-000025080000}"/>
    <cellStyle name="_U수량_맹동총집계0728_오수공총괄" xfId="2096" xr:uid="{00000000-0005-0000-0000-000026080000}"/>
    <cellStyle name="_U수량_맹동총집계0728_오수공총괄_오수공-대구(0423)" xfId="2097" xr:uid="{00000000-0005-0000-0000-000027080000}"/>
    <cellStyle name="_U수량_상수관로토공및집계표(최종)" xfId="2098" xr:uid="{00000000-0005-0000-0000-000028080000}"/>
    <cellStyle name="_U수량_상수관로토공및집계표(최종)_1.토공집계표" xfId="2099" xr:uid="{00000000-0005-0000-0000-000029080000}"/>
    <cellStyle name="_U수량_상수관로토공및집계표(최종)_3.상수관재료집계표" xfId="2100" xr:uid="{00000000-0005-0000-0000-00002A080000}"/>
    <cellStyle name="_U수량_수량산출1" xfId="2101" xr:uid="{00000000-0005-0000-0000-00002B080000}"/>
    <cellStyle name="_U수량_수량산출1_02.지장물수량집계-작업중" xfId="2102" xr:uid="{00000000-0005-0000-0000-00002C080000}"/>
    <cellStyle name="_U수량_수량산출1_02.지장물수량집계-작업중--" xfId="2103" xr:uid="{00000000-0005-0000-0000-00002D080000}"/>
    <cellStyle name="_U수량_수량산출1_04.구조물깨기" xfId="2104" xr:uid="{00000000-0005-0000-0000-00002E080000}"/>
    <cellStyle name="_U수량_수량산출1_2.토공수량집계(강서)" xfId="2105" xr:uid="{00000000-0005-0000-0000-00002F080000}"/>
    <cellStyle name="_U수량_수량산출1_2.토공수량집계(강서)_02.지장물수량집계-작업중" xfId="2106" xr:uid="{00000000-0005-0000-0000-000030080000}"/>
    <cellStyle name="_U수량_수량산출1_2.토공수량집계(강서)_02.지장물수량집계-작업중--" xfId="2107" xr:uid="{00000000-0005-0000-0000-000031080000}"/>
    <cellStyle name="_U수량_수량산출1_2.토공수량집계(강서)_04.구조물깨기" xfId="2108" xr:uid="{00000000-0005-0000-0000-000032080000}"/>
    <cellStyle name="_U수량_수량산출1_2.토공수량집계(강서)_BOX재료집계표 1011-1(편집)s" xfId="2109" xr:uid="{00000000-0005-0000-0000-000033080000}"/>
    <cellStyle name="_U수량_수량산출1_2.토공수량집계(강서)_BOX재료집계표 1025" xfId="2110" xr:uid="{00000000-0005-0000-0000-000034080000}"/>
    <cellStyle name="_U수량_수량산출1_2.토공수량집계(강서)_상수관로토공및집계표(최종)" xfId="2111" xr:uid="{00000000-0005-0000-0000-000035080000}"/>
    <cellStyle name="_U수량_수량산출1_2.토공수량집계(강서)_상수관로토공및집계표(최종)_1.토공집계표" xfId="2112" xr:uid="{00000000-0005-0000-0000-000036080000}"/>
    <cellStyle name="_U수량_수량산출1_2.토공수량집계(강서)_상수관로토공및집계표(최종)_3.상수관재료집계표" xfId="2113" xr:uid="{00000000-0005-0000-0000-000037080000}"/>
    <cellStyle name="_U수량_수량산출1_2.토공수량집계(강서)_오수공총괄" xfId="2114" xr:uid="{00000000-0005-0000-0000-000038080000}"/>
    <cellStyle name="_U수량_수량산출1_2.토공수량집계(강서)_오수공총괄_오수공-대구(0423)" xfId="2115" xr:uid="{00000000-0005-0000-0000-000039080000}"/>
    <cellStyle name="_U수량_수량산출1_2.토공수량집계-1013" xfId="2116" xr:uid="{00000000-0005-0000-0000-00003A080000}"/>
    <cellStyle name="_U수량_수량산출1_2.토공수량집계-1013_02.지장물수량집계-작업중" xfId="2117" xr:uid="{00000000-0005-0000-0000-00003B080000}"/>
    <cellStyle name="_U수량_수량산출1_2.토공수량집계-1013_02.지장물수량집계-작업중--" xfId="2118" xr:uid="{00000000-0005-0000-0000-00003C080000}"/>
    <cellStyle name="_U수량_수량산출1_2.토공수량집계-1013_04.구조물깨기" xfId="2119" xr:uid="{00000000-0005-0000-0000-00003D080000}"/>
    <cellStyle name="_U수량_수량산출1_2.토공수량집계-1013_BOX재료집계표 1011-1(편집)s" xfId="2120" xr:uid="{00000000-0005-0000-0000-00003E080000}"/>
    <cellStyle name="_U수량_수량산출1_2.토공수량집계-1013_BOX재료집계표 1025" xfId="2121" xr:uid="{00000000-0005-0000-0000-00003F080000}"/>
    <cellStyle name="_U수량_수량산출1_2.토공수량집계-1013_상수관로토공및집계표(최종)" xfId="2122" xr:uid="{00000000-0005-0000-0000-000040080000}"/>
    <cellStyle name="_U수량_수량산출1_2.토공수량집계-1013_상수관로토공및집계표(최종)_1.토공집계표" xfId="2123" xr:uid="{00000000-0005-0000-0000-000041080000}"/>
    <cellStyle name="_U수량_수량산출1_2.토공수량집계-1013_상수관로토공및집계표(최종)_3.상수관재료집계표" xfId="2124" xr:uid="{00000000-0005-0000-0000-000042080000}"/>
    <cellStyle name="_U수량_수량산출1_2.토공수량집계-1013_오수공총괄" xfId="2125" xr:uid="{00000000-0005-0000-0000-000043080000}"/>
    <cellStyle name="_U수량_수량산출1_2.토공수량집계-1013_오수공총괄_오수공-대구(0423)" xfId="2126" xr:uid="{00000000-0005-0000-0000-000044080000}"/>
    <cellStyle name="_U수량_수량산출1_2.토공수량집계-1028" xfId="2127" xr:uid="{00000000-0005-0000-0000-000045080000}"/>
    <cellStyle name="_U수량_수량산출1_2.토공수량집계-1028_02.지장물수량집계-작업중" xfId="2128" xr:uid="{00000000-0005-0000-0000-000046080000}"/>
    <cellStyle name="_U수량_수량산출1_2.토공수량집계-1028_02.지장물수량집계-작업중--" xfId="2129" xr:uid="{00000000-0005-0000-0000-000047080000}"/>
    <cellStyle name="_U수량_수량산출1_2.토공수량집계-1028_04.구조물깨기" xfId="2130" xr:uid="{00000000-0005-0000-0000-000048080000}"/>
    <cellStyle name="_U수량_수량산출1_2.토공수량집계-1028_BOX재료집계표 1011-1(편집)s" xfId="2131" xr:uid="{00000000-0005-0000-0000-000049080000}"/>
    <cellStyle name="_U수량_수량산출1_2.토공수량집계-1028_BOX재료집계표 1025" xfId="2132" xr:uid="{00000000-0005-0000-0000-00004A080000}"/>
    <cellStyle name="_U수량_수량산출1_2.토공수량집계-1028_상수관로토공및집계표(최종)" xfId="2133" xr:uid="{00000000-0005-0000-0000-00004B080000}"/>
    <cellStyle name="_U수량_수량산출1_2.토공수량집계-1028_상수관로토공및집계표(최종)_1.토공집계표" xfId="2134" xr:uid="{00000000-0005-0000-0000-00004C080000}"/>
    <cellStyle name="_U수량_수량산출1_2.토공수량집계-1028_상수관로토공및집계표(최종)_3.상수관재료집계표" xfId="2135" xr:uid="{00000000-0005-0000-0000-00004D080000}"/>
    <cellStyle name="_U수량_수량산출1_2.토공수량집계-1028_오수공총괄" xfId="2136" xr:uid="{00000000-0005-0000-0000-00004E080000}"/>
    <cellStyle name="_U수량_수량산출1_2.토공수량집계-1028_오수공총괄_오수공-대구(0423)" xfId="2137" xr:uid="{00000000-0005-0000-0000-00004F080000}"/>
    <cellStyle name="_U수량_수량산출1_BOX재료집계표 1011-1(편집)s" xfId="2138" xr:uid="{00000000-0005-0000-0000-000050080000}"/>
    <cellStyle name="_U수량_수량산출1_BOX재료집계표 1025" xfId="2139" xr:uid="{00000000-0005-0000-0000-000051080000}"/>
    <cellStyle name="_U수량_수량산출1_골재량환산" xfId="2140" xr:uid="{00000000-0005-0000-0000-000052080000}"/>
    <cellStyle name="_U수량_수량산출1_골재량환산_02.지장물수량집계-작업중" xfId="2141" xr:uid="{00000000-0005-0000-0000-000053080000}"/>
    <cellStyle name="_U수량_수량산출1_골재량환산_02.지장물수량집계-작업중--" xfId="2142" xr:uid="{00000000-0005-0000-0000-000054080000}"/>
    <cellStyle name="_U수량_수량산출1_골재량환산_04.구조물깨기" xfId="2143" xr:uid="{00000000-0005-0000-0000-000055080000}"/>
    <cellStyle name="_U수량_수량산출1_골재량환산_BOX재료집계표 1011-1(편집)s" xfId="2144" xr:uid="{00000000-0005-0000-0000-000056080000}"/>
    <cellStyle name="_U수량_수량산출1_골재량환산_BOX재료집계표 1025" xfId="2145" xr:uid="{00000000-0005-0000-0000-000057080000}"/>
    <cellStyle name="_U수량_수량산출1_골재량환산_상수관로토공및집계표(최종)" xfId="2146" xr:uid="{00000000-0005-0000-0000-000058080000}"/>
    <cellStyle name="_U수량_수량산출1_골재량환산_상수관로토공및집계표(최종)_1.토공집계표" xfId="2147" xr:uid="{00000000-0005-0000-0000-000059080000}"/>
    <cellStyle name="_U수량_수량산출1_골재량환산_상수관로토공및집계표(최종)_3.상수관재료집계표" xfId="2148" xr:uid="{00000000-0005-0000-0000-00005A080000}"/>
    <cellStyle name="_U수량_수량산출1_골재량환산_오수공총괄" xfId="2149" xr:uid="{00000000-0005-0000-0000-00005B080000}"/>
    <cellStyle name="_U수량_수량산출1_골재량환산_오수공총괄_오수공-대구(0423)" xfId="2150" xr:uid="{00000000-0005-0000-0000-00005C080000}"/>
    <cellStyle name="_U수량_수량산출1_상수관로토공및집계표(최종)" xfId="2151" xr:uid="{00000000-0005-0000-0000-00005D080000}"/>
    <cellStyle name="_U수량_수량산출1_상수관로토공및집계표(최종)_1.토공집계표" xfId="2152" xr:uid="{00000000-0005-0000-0000-00005E080000}"/>
    <cellStyle name="_U수량_수량산출1_상수관로토공및집계표(최종)_3.상수관재료집계표" xfId="2153" xr:uid="{00000000-0005-0000-0000-00005F080000}"/>
    <cellStyle name="_U수량_수량산출1_오수공총괄" xfId="2154" xr:uid="{00000000-0005-0000-0000-000060080000}"/>
    <cellStyle name="_U수량_수량산출1_오수공총괄_오수공-대구(0423)" xfId="2155" xr:uid="{00000000-0005-0000-0000-000061080000}"/>
    <cellStyle name="_U수량_오수공총괄" xfId="2156" xr:uid="{00000000-0005-0000-0000-000062080000}"/>
    <cellStyle name="_U수량_오수공총괄_오수공-대구(0423)" xfId="2157" xr:uid="{00000000-0005-0000-0000-000063080000}"/>
    <cellStyle name="_U수량_취암sample" xfId="2158" xr:uid="{00000000-0005-0000-0000-000064080000}"/>
    <cellStyle name="_U수량_취암sample_02.지장물수량집계-작업중" xfId="2159" xr:uid="{00000000-0005-0000-0000-000065080000}"/>
    <cellStyle name="_U수량_취암sample_02.지장물수량집계-작업중--" xfId="2160" xr:uid="{00000000-0005-0000-0000-000066080000}"/>
    <cellStyle name="_U수량_취암sample_04.구조물깨기" xfId="2161" xr:uid="{00000000-0005-0000-0000-000067080000}"/>
    <cellStyle name="_U수량_취암sample_2.토공수량집계(강서)" xfId="2162" xr:uid="{00000000-0005-0000-0000-000068080000}"/>
    <cellStyle name="_U수량_취암sample_2.토공수량집계(강서)_02.지장물수량집계-작업중" xfId="2163" xr:uid="{00000000-0005-0000-0000-000069080000}"/>
    <cellStyle name="_U수량_취암sample_2.토공수량집계(강서)_02.지장물수량집계-작업중--" xfId="2164" xr:uid="{00000000-0005-0000-0000-00006A080000}"/>
    <cellStyle name="_U수량_취암sample_2.토공수량집계(강서)_04.구조물깨기" xfId="2165" xr:uid="{00000000-0005-0000-0000-00006B080000}"/>
    <cellStyle name="_U수량_취암sample_2.토공수량집계(강서)_BOX재료집계표 1011-1(편집)s" xfId="2166" xr:uid="{00000000-0005-0000-0000-00006C080000}"/>
    <cellStyle name="_U수량_취암sample_2.토공수량집계(강서)_BOX재료집계표 1025" xfId="2167" xr:uid="{00000000-0005-0000-0000-00006D080000}"/>
    <cellStyle name="_U수량_취암sample_2.토공수량집계(강서)_상수관로토공및집계표(최종)" xfId="2168" xr:uid="{00000000-0005-0000-0000-00006E080000}"/>
    <cellStyle name="_U수량_취암sample_2.토공수량집계(강서)_상수관로토공및집계표(최종)_1.토공집계표" xfId="2169" xr:uid="{00000000-0005-0000-0000-00006F080000}"/>
    <cellStyle name="_U수량_취암sample_2.토공수량집계(강서)_상수관로토공및집계표(최종)_3.상수관재료집계표" xfId="2170" xr:uid="{00000000-0005-0000-0000-000070080000}"/>
    <cellStyle name="_U수량_취암sample_2.토공수량집계(강서)_오수공총괄" xfId="2171" xr:uid="{00000000-0005-0000-0000-000071080000}"/>
    <cellStyle name="_U수량_취암sample_2.토공수량집계(강서)_오수공총괄_오수공-대구(0423)" xfId="2172" xr:uid="{00000000-0005-0000-0000-000072080000}"/>
    <cellStyle name="_U수량_취암sample_2.토공수량집계-1013" xfId="2173" xr:uid="{00000000-0005-0000-0000-000073080000}"/>
    <cellStyle name="_U수량_취암sample_2.토공수량집계-1013_02.지장물수량집계-작업중" xfId="2174" xr:uid="{00000000-0005-0000-0000-000074080000}"/>
    <cellStyle name="_U수량_취암sample_2.토공수량집계-1013_02.지장물수량집계-작업중--" xfId="2175" xr:uid="{00000000-0005-0000-0000-000075080000}"/>
    <cellStyle name="_U수량_취암sample_2.토공수량집계-1013_04.구조물깨기" xfId="2176" xr:uid="{00000000-0005-0000-0000-000076080000}"/>
    <cellStyle name="_U수량_취암sample_2.토공수량집계-1013_BOX재료집계표 1011-1(편집)s" xfId="2177" xr:uid="{00000000-0005-0000-0000-000077080000}"/>
    <cellStyle name="_U수량_취암sample_2.토공수량집계-1013_BOX재료집계표 1025" xfId="2178" xr:uid="{00000000-0005-0000-0000-000078080000}"/>
    <cellStyle name="_U수량_취암sample_2.토공수량집계-1013_상수관로토공및집계표(최종)" xfId="2179" xr:uid="{00000000-0005-0000-0000-000079080000}"/>
    <cellStyle name="_U수량_취암sample_2.토공수량집계-1013_상수관로토공및집계표(최종)_1.토공집계표" xfId="2180" xr:uid="{00000000-0005-0000-0000-00007A080000}"/>
    <cellStyle name="_U수량_취암sample_2.토공수량집계-1013_상수관로토공및집계표(최종)_3.상수관재료집계표" xfId="2181" xr:uid="{00000000-0005-0000-0000-00007B080000}"/>
    <cellStyle name="_U수량_취암sample_2.토공수량집계-1013_오수공총괄" xfId="2182" xr:uid="{00000000-0005-0000-0000-00007C080000}"/>
    <cellStyle name="_U수량_취암sample_2.토공수량집계-1013_오수공총괄_오수공-대구(0423)" xfId="2183" xr:uid="{00000000-0005-0000-0000-00007D080000}"/>
    <cellStyle name="_U수량_취암sample_2.토공수량집계-1028" xfId="2184" xr:uid="{00000000-0005-0000-0000-00007E080000}"/>
    <cellStyle name="_U수량_취암sample_2.토공수량집계-1028_02.지장물수량집계-작업중" xfId="2185" xr:uid="{00000000-0005-0000-0000-00007F080000}"/>
    <cellStyle name="_U수량_취암sample_2.토공수량집계-1028_02.지장물수량집계-작업중--" xfId="2186" xr:uid="{00000000-0005-0000-0000-000080080000}"/>
    <cellStyle name="_U수량_취암sample_2.토공수량집계-1028_04.구조물깨기" xfId="2187" xr:uid="{00000000-0005-0000-0000-000081080000}"/>
    <cellStyle name="_U수량_취암sample_2.토공수량집계-1028_BOX재료집계표 1011-1(편집)s" xfId="2188" xr:uid="{00000000-0005-0000-0000-000082080000}"/>
    <cellStyle name="_U수량_취암sample_2.토공수량집계-1028_BOX재료집계표 1025" xfId="2189" xr:uid="{00000000-0005-0000-0000-000083080000}"/>
    <cellStyle name="_U수량_취암sample_2.토공수량집계-1028_상수관로토공및집계표(최종)" xfId="2190" xr:uid="{00000000-0005-0000-0000-000084080000}"/>
    <cellStyle name="_U수량_취암sample_2.토공수량집계-1028_상수관로토공및집계표(최종)_1.토공집계표" xfId="2191" xr:uid="{00000000-0005-0000-0000-000085080000}"/>
    <cellStyle name="_U수량_취암sample_2.토공수량집계-1028_상수관로토공및집계표(최종)_3.상수관재료집계표" xfId="2192" xr:uid="{00000000-0005-0000-0000-000086080000}"/>
    <cellStyle name="_U수량_취암sample_2.토공수량집계-1028_오수공총괄" xfId="2193" xr:uid="{00000000-0005-0000-0000-000087080000}"/>
    <cellStyle name="_U수량_취암sample_2.토공수량집계-1028_오수공총괄_오수공-대구(0423)" xfId="2194" xr:uid="{00000000-0005-0000-0000-000088080000}"/>
    <cellStyle name="_U수량_취암sample_3배수공" xfId="2195" xr:uid="{00000000-0005-0000-0000-000089080000}"/>
    <cellStyle name="_U수량_취암sample_3배수공_02.지장물수량집계-작업중" xfId="2196" xr:uid="{00000000-0005-0000-0000-00008A080000}"/>
    <cellStyle name="_U수량_취암sample_3배수공_02.지장물수량집계-작업중--" xfId="2197" xr:uid="{00000000-0005-0000-0000-00008B080000}"/>
    <cellStyle name="_U수량_취암sample_3배수공_04.구조물깨기" xfId="2198" xr:uid="{00000000-0005-0000-0000-00008C080000}"/>
    <cellStyle name="_U수량_취암sample_3배수공_2.토공수량집계(강서)" xfId="2199" xr:uid="{00000000-0005-0000-0000-00008D080000}"/>
    <cellStyle name="_U수량_취암sample_3배수공_2.토공수량집계(강서)_02.지장물수량집계-작업중" xfId="2200" xr:uid="{00000000-0005-0000-0000-00008E080000}"/>
    <cellStyle name="_U수량_취암sample_3배수공_2.토공수량집계(강서)_02.지장물수량집계-작업중--" xfId="2201" xr:uid="{00000000-0005-0000-0000-00008F080000}"/>
    <cellStyle name="_U수량_취암sample_3배수공_2.토공수량집계(강서)_04.구조물깨기" xfId="2202" xr:uid="{00000000-0005-0000-0000-000090080000}"/>
    <cellStyle name="_U수량_취암sample_3배수공_2.토공수량집계(강서)_BOX재료집계표 1011-1(편집)s" xfId="2203" xr:uid="{00000000-0005-0000-0000-000091080000}"/>
    <cellStyle name="_U수량_취암sample_3배수공_2.토공수량집계(강서)_BOX재료집계표 1025" xfId="2204" xr:uid="{00000000-0005-0000-0000-000092080000}"/>
    <cellStyle name="_U수량_취암sample_3배수공_2.토공수량집계(강서)_상수관로토공및집계표(최종)" xfId="2205" xr:uid="{00000000-0005-0000-0000-000093080000}"/>
    <cellStyle name="_U수량_취암sample_3배수공_2.토공수량집계(강서)_상수관로토공및집계표(최종)_1.토공집계표" xfId="2206" xr:uid="{00000000-0005-0000-0000-000094080000}"/>
    <cellStyle name="_U수량_취암sample_3배수공_2.토공수량집계(강서)_상수관로토공및집계표(최종)_3.상수관재료집계표" xfId="2207" xr:uid="{00000000-0005-0000-0000-000095080000}"/>
    <cellStyle name="_U수량_취암sample_3배수공_2.토공수량집계(강서)_오수공총괄" xfId="2208" xr:uid="{00000000-0005-0000-0000-000096080000}"/>
    <cellStyle name="_U수량_취암sample_3배수공_2.토공수량집계(강서)_오수공총괄_오수공-대구(0423)" xfId="2209" xr:uid="{00000000-0005-0000-0000-000097080000}"/>
    <cellStyle name="_U수량_취암sample_3배수공_2.토공수량집계-1013" xfId="2210" xr:uid="{00000000-0005-0000-0000-000098080000}"/>
    <cellStyle name="_U수량_취암sample_3배수공_2.토공수량집계-1013_02.지장물수량집계-작업중" xfId="2211" xr:uid="{00000000-0005-0000-0000-000099080000}"/>
    <cellStyle name="_U수량_취암sample_3배수공_2.토공수량집계-1013_02.지장물수량집계-작업중--" xfId="2212" xr:uid="{00000000-0005-0000-0000-00009A080000}"/>
    <cellStyle name="_U수량_취암sample_3배수공_2.토공수량집계-1013_04.구조물깨기" xfId="2213" xr:uid="{00000000-0005-0000-0000-00009B080000}"/>
    <cellStyle name="_U수량_취암sample_3배수공_2.토공수량집계-1013_BOX재료집계표 1011-1(편집)s" xfId="2214" xr:uid="{00000000-0005-0000-0000-00009C080000}"/>
    <cellStyle name="_U수량_취암sample_3배수공_2.토공수량집계-1013_BOX재료집계표 1025" xfId="2215" xr:uid="{00000000-0005-0000-0000-00009D080000}"/>
    <cellStyle name="_U수량_취암sample_3배수공_2.토공수량집계-1013_상수관로토공및집계표(최종)" xfId="2216" xr:uid="{00000000-0005-0000-0000-00009E080000}"/>
    <cellStyle name="_U수량_취암sample_3배수공_2.토공수량집계-1013_상수관로토공및집계표(최종)_1.토공집계표" xfId="2217" xr:uid="{00000000-0005-0000-0000-00009F080000}"/>
    <cellStyle name="_U수량_취암sample_3배수공_2.토공수량집계-1013_상수관로토공및집계표(최종)_3.상수관재료집계표" xfId="2218" xr:uid="{00000000-0005-0000-0000-0000A0080000}"/>
    <cellStyle name="_U수량_취암sample_3배수공_2.토공수량집계-1013_오수공총괄" xfId="2219" xr:uid="{00000000-0005-0000-0000-0000A1080000}"/>
    <cellStyle name="_U수량_취암sample_3배수공_2.토공수량집계-1013_오수공총괄_오수공-대구(0423)" xfId="2220" xr:uid="{00000000-0005-0000-0000-0000A2080000}"/>
    <cellStyle name="_U수량_취암sample_3배수공_2.토공수량집계-1028" xfId="2221" xr:uid="{00000000-0005-0000-0000-0000A3080000}"/>
    <cellStyle name="_U수량_취암sample_3배수공_2.토공수량집계-1028_02.지장물수량집계-작업중" xfId="2222" xr:uid="{00000000-0005-0000-0000-0000A4080000}"/>
    <cellStyle name="_U수량_취암sample_3배수공_2.토공수량집계-1028_02.지장물수량집계-작업중--" xfId="2223" xr:uid="{00000000-0005-0000-0000-0000A5080000}"/>
    <cellStyle name="_U수량_취암sample_3배수공_2.토공수량집계-1028_04.구조물깨기" xfId="2224" xr:uid="{00000000-0005-0000-0000-0000A6080000}"/>
    <cellStyle name="_U수량_취암sample_3배수공_2.토공수량집계-1028_BOX재료집계표 1011-1(편집)s" xfId="2225" xr:uid="{00000000-0005-0000-0000-0000A7080000}"/>
    <cellStyle name="_U수량_취암sample_3배수공_2.토공수량집계-1028_BOX재료집계표 1025" xfId="2226" xr:uid="{00000000-0005-0000-0000-0000A8080000}"/>
    <cellStyle name="_U수량_취암sample_3배수공_2.토공수량집계-1028_상수관로토공및집계표(최종)" xfId="2227" xr:uid="{00000000-0005-0000-0000-0000A9080000}"/>
    <cellStyle name="_U수량_취암sample_3배수공_2.토공수량집계-1028_상수관로토공및집계표(최종)_1.토공집계표" xfId="2228" xr:uid="{00000000-0005-0000-0000-0000AA080000}"/>
    <cellStyle name="_U수량_취암sample_3배수공_2.토공수량집계-1028_상수관로토공및집계표(최종)_3.상수관재료집계표" xfId="2229" xr:uid="{00000000-0005-0000-0000-0000AB080000}"/>
    <cellStyle name="_U수량_취암sample_3배수공_2.토공수량집계-1028_오수공총괄" xfId="2230" xr:uid="{00000000-0005-0000-0000-0000AC080000}"/>
    <cellStyle name="_U수량_취암sample_3배수공_2.토공수량집계-1028_오수공총괄_오수공-대구(0423)" xfId="2231" xr:uid="{00000000-0005-0000-0000-0000AD080000}"/>
    <cellStyle name="_U수량_취암sample_3배수공_BOX재료집계표 1011-1(편집)s" xfId="2232" xr:uid="{00000000-0005-0000-0000-0000AE080000}"/>
    <cellStyle name="_U수량_취암sample_3배수공_BOX재료집계표 1025" xfId="2233" xr:uid="{00000000-0005-0000-0000-0000AF080000}"/>
    <cellStyle name="_U수량_취암sample_3배수공_골재량환산" xfId="2234" xr:uid="{00000000-0005-0000-0000-0000B0080000}"/>
    <cellStyle name="_U수량_취암sample_3배수공_골재량환산_02.지장물수량집계-작업중" xfId="2235" xr:uid="{00000000-0005-0000-0000-0000B1080000}"/>
    <cellStyle name="_U수량_취암sample_3배수공_골재량환산_02.지장물수량집계-작업중--" xfId="2236" xr:uid="{00000000-0005-0000-0000-0000B2080000}"/>
    <cellStyle name="_U수량_취암sample_3배수공_골재량환산_04.구조물깨기" xfId="2237" xr:uid="{00000000-0005-0000-0000-0000B3080000}"/>
    <cellStyle name="_U수량_취암sample_3배수공_골재량환산_BOX재료집계표 1011-1(편집)s" xfId="2238" xr:uid="{00000000-0005-0000-0000-0000B4080000}"/>
    <cellStyle name="_U수량_취암sample_3배수공_골재량환산_BOX재료집계표 1025" xfId="2239" xr:uid="{00000000-0005-0000-0000-0000B5080000}"/>
    <cellStyle name="_U수량_취암sample_3배수공_골재량환산_상수관로토공및집계표(최종)" xfId="2240" xr:uid="{00000000-0005-0000-0000-0000B6080000}"/>
    <cellStyle name="_U수량_취암sample_3배수공_골재량환산_상수관로토공및집계표(최종)_1.토공집계표" xfId="2241" xr:uid="{00000000-0005-0000-0000-0000B7080000}"/>
    <cellStyle name="_U수량_취암sample_3배수공_골재량환산_상수관로토공및집계표(최종)_3.상수관재료집계표" xfId="2242" xr:uid="{00000000-0005-0000-0000-0000B8080000}"/>
    <cellStyle name="_U수량_취암sample_3배수공_골재량환산_오수공총괄" xfId="2243" xr:uid="{00000000-0005-0000-0000-0000B9080000}"/>
    <cellStyle name="_U수량_취암sample_3배수공_골재량환산_오수공총괄_오수공-대구(0423)" xfId="2244" xr:uid="{00000000-0005-0000-0000-0000BA080000}"/>
    <cellStyle name="_U수량_취암sample_3배수공_상수관로토공및집계표(최종)" xfId="2245" xr:uid="{00000000-0005-0000-0000-0000BB080000}"/>
    <cellStyle name="_U수량_취암sample_3배수공_상수관로토공및집계표(최종)_1.토공집계표" xfId="2246" xr:uid="{00000000-0005-0000-0000-0000BC080000}"/>
    <cellStyle name="_U수량_취암sample_3배수공_상수관로토공및집계표(최종)_3.상수관재료집계표" xfId="2247" xr:uid="{00000000-0005-0000-0000-0000BD080000}"/>
    <cellStyle name="_U수량_취암sample_3배수공_오수공총괄" xfId="2248" xr:uid="{00000000-0005-0000-0000-0000BE080000}"/>
    <cellStyle name="_U수량_취암sample_3배수공_오수공총괄_오수공-대구(0423)" xfId="2249" xr:uid="{00000000-0005-0000-0000-0000BF080000}"/>
    <cellStyle name="_U수량_취암sample_BOX재료집계표 1011-1(편집)s" xfId="2250" xr:uid="{00000000-0005-0000-0000-0000C0080000}"/>
    <cellStyle name="_U수량_취암sample_BOX재료집계표 1025" xfId="2251" xr:uid="{00000000-0005-0000-0000-0000C1080000}"/>
    <cellStyle name="_U수량_취암sample_골재량환산" xfId="2252" xr:uid="{00000000-0005-0000-0000-0000C2080000}"/>
    <cellStyle name="_U수량_취암sample_골재량환산_02.지장물수량집계-작업중" xfId="2253" xr:uid="{00000000-0005-0000-0000-0000C3080000}"/>
    <cellStyle name="_U수량_취암sample_골재량환산_02.지장물수량집계-작업중--" xfId="2254" xr:uid="{00000000-0005-0000-0000-0000C4080000}"/>
    <cellStyle name="_U수량_취암sample_골재량환산_04.구조물깨기" xfId="2255" xr:uid="{00000000-0005-0000-0000-0000C5080000}"/>
    <cellStyle name="_U수량_취암sample_골재량환산_BOX재료집계표 1011-1(편집)s" xfId="2256" xr:uid="{00000000-0005-0000-0000-0000C6080000}"/>
    <cellStyle name="_U수량_취암sample_골재량환산_BOX재료집계표 1025" xfId="2257" xr:uid="{00000000-0005-0000-0000-0000C7080000}"/>
    <cellStyle name="_U수량_취암sample_골재량환산_상수관로토공및집계표(최종)" xfId="2258" xr:uid="{00000000-0005-0000-0000-0000C8080000}"/>
    <cellStyle name="_U수량_취암sample_골재량환산_상수관로토공및집계표(최종)_1.토공집계표" xfId="2259" xr:uid="{00000000-0005-0000-0000-0000C9080000}"/>
    <cellStyle name="_U수량_취암sample_골재량환산_상수관로토공및집계표(최종)_3.상수관재료집계표" xfId="2260" xr:uid="{00000000-0005-0000-0000-0000CA080000}"/>
    <cellStyle name="_U수량_취암sample_골재량환산_오수공총괄" xfId="2261" xr:uid="{00000000-0005-0000-0000-0000CB080000}"/>
    <cellStyle name="_U수량_취암sample_골재량환산_오수공총괄_오수공-대구(0423)" xfId="2262" xr:uid="{00000000-0005-0000-0000-0000CC080000}"/>
    <cellStyle name="_U수량_취암sample_대야포장공" xfId="2263" xr:uid="{00000000-0005-0000-0000-0000CD080000}"/>
    <cellStyle name="_U수량_취암sample_대야포장공_02.지장물수량집계-작업중" xfId="2264" xr:uid="{00000000-0005-0000-0000-0000CE080000}"/>
    <cellStyle name="_U수량_취암sample_대야포장공_02.지장물수량집계-작업중--" xfId="2265" xr:uid="{00000000-0005-0000-0000-0000CF080000}"/>
    <cellStyle name="_U수량_취암sample_대야포장공_04.구조물깨기" xfId="2266" xr:uid="{00000000-0005-0000-0000-0000D0080000}"/>
    <cellStyle name="_U수량_취암sample_대야포장공_2.토공수량집계(강서)" xfId="2267" xr:uid="{00000000-0005-0000-0000-0000D1080000}"/>
    <cellStyle name="_U수량_취암sample_대야포장공_2.토공수량집계(강서)_02.지장물수량집계-작업중" xfId="2268" xr:uid="{00000000-0005-0000-0000-0000D2080000}"/>
    <cellStyle name="_U수량_취암sample_대야포장공_2.토공수량집계(강서)_02.지장물수량집계-작업중--" xfId="2269" xr:uid="{00000000-0005-0000-0000-0000D3080000}"/>
    <cellStyle name="_U수량_취암sample_대야포장공_2.토공수량집계(강서)_04.구조물깨기" xfId="2270" xr:uid="{00000000-0005-0000-0000-0000D4080000}"/>
    <cellStyle name="_U수량_취암sample_대야포장공_2.토공수량집계(강서)_BOX재료집계표 1011-1(편집)s" xfId="2271" xr:uid="{00000000-0005-0000-0000-0000D5080000}"/>
    <cellStyle name="_U수량_취암sample_대야포장공_2.토공수량집계(강서)_BOX재료집계표 1025" xfId="2272" xr:uid="{00000000-0005-0000-0000-0000D6080000}"/>
    <cellStyle name="_U수량_취암sample_대야포장공_2.토공수량집계(강서)_상수관로토공및집계표(최종)" xfId="2273" xr:uid="{00000000-0005-0000-0000-0000D7080000}"/>
    <cellStyle name="_U수량_취암sample_대야포장공_2.토공수량집계(강서)_상수관로토공및집계표(최종)_1.토공집계표" xfId="2274" xr:uid="{00000000-0005-0000-0000-0000D8080000}"/>
    <cellStyle name="_U수량_취암sample_대야포장공_2.토공수량집계(강서)_상수관로토공및집계표(최종)_3.상수관재료집계표" xfId="2275" xr:uid="{00000000-0005-0000-0000-0000D9080000}"/>
    <cellStyle name="_U수량_취암sample_대야포장공_2.토공수량집계(강서)_오수공총괄" xfId="2276" xr:uid="{00000000-0005-0000-0000-0000DA080000}"/>
    <cellStyle name="_U수량_취암sample_대야포장공_2.토공수량집계(강서)_오수공총괄_오수공-대구(0423)" xfId="2277" xr:uid="{00000000-0005-0000-0000-0000DB080000}"/>
    <cellStyle name="_U수량_취암sample_대야포장공_2.토공수량집계-1013" xfId="2278" xr:uid="{00000000-0005-0000-0000-0000DC080000}"/>
    <cellStyle name="_U수량_취암sample_대야포장공_2.토공수량집계-1013_02.지장물수량집계-작업중" xfId="2279" xr:uid="{00000000-0005-0000-0000-0000DD080000}"/>
    <cellStyle name="_U수량_취암sample_대야포장공_2.토공수량집계-1013_02.지장물수량집계-작업중--" xfId="2280" xr:uid="{00000000-0005-0000-0000-0000DE080000}"/>
    <cellStyle name="_U수량_취암sample_대야포장공_2.토공수량집계-1013_04.구조물깨기" xfId="2281" xr:uid="{00000000-0005-0000-0000-0000DF080000}"/>
    <cellStyle name="_U수량_취암sample_대야포장공_2.토공수량집계-1013_BOX재료집계표 1011-1(편집)s" xfId="2282" xr:uid="{00000000-0005-0000-0000-0000E0080000}"/>
    <cellStyle name="_U수량_취암sample_대야포장공_2.토공수량집계-1013_BOX재료집계표 1025" xfId="2283" xr:uid="{00000000-0005-0000-0000-0000E1080000}"/>
    <cellStyle name="_U수량_취암sample_대야포장공_2.토공수량집계-1013_상수관로토공및집계표(최종)" xfId="2284" xr:uid="{00000000-0005-0000-0000-0000E2080000}"/>
    <cellStyle name="_U수량_취암sample_대야포장공_2.토공수량집계-1013_상수관로토공및집계표(최종)_1.토공집계표" xfId="2285" xr:uid="{00000000-0005-0000-0000-0000E3080000}"/>
    <cellStyle name="_U수량_취암sample_대야포장공_2.토공수량집계-1013_상수관로토공및집계표(최종)_3.상수관재료집계표" xfId="2286" xr:uid="{00000000-0005-0000-0000-0000E4080000}"/>
    <cellStyle name="_U수량_취암sample_대야포장공_2.토공수량집계-1013_오수공총괄" xfId="2287" xr:uid="{00000000-0005-0000-0000-0000E5080000}"/>
    <cellStyle name="_U수량_취암sample_대야포장공_2.토공수량집계-1013_오수공총괄_오수공-대구(0423)" xfId="2288" xr:uid="{00000000-0005-0000-0000-0000E6080000}"/>
    <cellStyle name="_U수량_취암sample_대야포장공_2.토공수량집계-1028" xfId="2289" xr:uid="{00000000-0005-0000-0000-0000E7080000}"/>
    <cellStyle name="_U수량_취암sample_대야포장공_2.토공수량집계-1028_02.지장물수량집계-작업중" xfId="2290" xr:uid="{00000000-0005-0000-0000-0000E8080000}"/>
    <cellStyle name="_U수량_취암sample_대야포장공_2.토공수량집계-1028_02.지장물수량집계-작업중--" xfId="2291" xr:uid="{00000000-0005-0000-0000-0000E9080000}"/>
    <cellStyle name="_U수량_취암sample_대야포장공_2.토공수량집계-1028_04.구조물깨기" xfId="2292" xr:uid="{00000000-0005-0000-0000-0000EA080000}"/>
    <cellStyle name="_U수량_취암sample_대야포장공_2.토공수량집계-1028_BOX재료집계표 1011-1(편집)s" xfId="2293" xr:uid="{00000000-0005-0000-0000-0000EB080000}"/>
    <cellStyle name="_U수량_취암sample_대야포장공_2.토공수량집계-1028_BOX재료집계표 1025" xfId="2294" xr:uid="{00000000-0005-0000-0000-0000EC080000}"/>
    <cellStyle name="_U수량_취암sample_대야포장공_2.토공수량집계-1028_상수관로토공및집계표(최종)" xfId="2295" xr:uid="{00000000-0005-0000-0000-0000ED080000}"/>
    <cellStyle name="_U수량_취암sample_대야포장공_2.토공수량집계-1028_상수관로토공및집계표(최종)_1.토공집계표" xfId="2296" xr:uid="{00000000-0005-0000-0000-0000EE080000}"/>
    <cellStyle name="_U수량_취암sample_대야포장공_2.토공수량집계-1028_상수관로토공및집계표(최종)_3.상수관재료집계표" xfId="2297" xr:uid="{00000000-0005-0000-0000-0000EF080000}"/>
    <cellStyle name="_U수량_취암sample_대야포장공_2.토공수량집계-1028_오수공총괄" xfId="2298" xr:uid="{00000000-0005-0000-0000-0000F0080000}"/>
    <cellStyle name="_U수량_취암sample_대야포장공_2.토공수량집계-1028_오수공총괄_오수공-대구(0423)" xfId="2299" xr:uid="{00000000-0005-0000-0000-0000F1080000}"/>
    <cellStyle name="_U수량_취암sample_대야포장공_BOX재료집계표 1011-1(편집)s" xfId="2300" xr:uid="{00000000-0005-0000-0000-0000F2080000}"/>
    <cellStyle name="_U수량_취암sample_대야포장공_BOX재료집계표 1025" xfId="2301" xr:uid="{00000000-0005-0000-0000-0000F3080000}"/>
    <cellStyle name="_U수량_취암sample_대야포장공_골재량환산" xfId="2302" xr:uid="{00000000-0005-0000-0000-0000F4080000}"/>
    <cellStyle name="_U수량_취암sample_대야포장공_골재량환산_02.지장물수량집계-작업중" xfId="2303" xr:uid="{00000000-0005-0000-0000-0000F5080000}"/>
    <cellStyle name="_U수량_취암sample_대야포장공_골재량환산_02.지장물수량집계-작업중--" xfId="2304" xr:uid="{00000000-0005-0000-0000-0000F6080000}"/>
    <cellStyle name="_U수량_취암sample_대야포장공_골재량환산_04.구조물깨기" xfId="2305" xr:uid="{00000000-0005-0000-0000-0000F7080000}"/>
    <cellStyle name="_U수량_취암sample_대야포장공_골재량환산_BOX재료집계표 1011-1(편집)s" xfId="2306" xr:uid="{00000000-0005-0000-0000-0000F8080000}"/>
    <cellStyle name="_U수량_취암sample_대야포장공_골재량환산_BOX재료집계표 1025" xfId="2307" xr:uid="{00000000-0005-0000-0000-0000F9080000}"/>
    <cellStyle name="_U수량_취암sample_대야포장공_골재량환산_상수관로토공및집계표(최종)" xfId="2308" xr:uid="{00000000-0005-0000-0000-0000FA080000}"/>
    <cellStyle name="_U수량_취암sample_대야포장공_골재량환산_상수관로토공및집계표(최종)_1.토공집계표" xfId="2309" xr:uid="{00000000-0005-0000-0000-0000FB080000}"/>
    <cellStyle name="_U수량_취암sample_대야포장공_골재량환산_상수관로토공및집계표(최종)_3.상수관재료집계표" xfId="2310" xr:uid="{00000000-0005-0000-0000-0000FC080000}"/>
    <cellStyle name="_U수량_취암sample_대야포장공_골재량환산_오수공총괄" xfId="2311" xr:uid="{00000000-0005-0000-0000-0000FD080000}"/>
    <cellStyle name="_U수량_취암sample_대야포장공_골재량환산_오수공총괄_오수공-대구(0423)" xfId="2312" xr:uid="{00000000-0005-0000-0000-0000FE080000}"/>
    <cellStyle name="_U수량_취암sample_대야포장공_대야배수공" xfId="2313" xr:uid="{00000000-0005-0000-0000-0000FF080000}"/>
    <cellStyle name="_U수량_취암sample_대야포장공_대야배수공_02.지장물수량집계-작업중" xfId="2314" xr:uid="{00000000-0005-0000-0000-000000090000}"/>
    <cellStyle name="_U수량_취암sample_대야포장공_대야배수공_02.지장물수량집계-작업중--" xfId="2315" xr:uid="{00000000-0005-0000-0000-000001090000}"/>
    <cellStyle name="_U수량_취암sample_대야포장공_대야배수공_04.구조물깨기" xfId="2316" xr:uid="{00000000-0005-0000-0000-000002090000}"/>
    <cellStyle name="_U수량_취암sample_대야포장공_대야배수공_2.토공수량집계(강서)" xfId="2317" xr:uid="{00000000-0005-0000-0000-000003090000}"/>
    <cellStyle name="_U수량_취암sample_대야포장공_대야배수공_2.토공수량집계(강서)_02.지장물수량집계-작업중" xfId="2318" xr:uid="{00000000-0005-0000-0000-000004090000}"/>
    <cellStyle name="_U수량_취암sample_대야포장공_대야배수공_2.토공수량집계(강서)_02.지장물수량집계-작업중--" xfId="2319" xr:uid="{00000000-0005-0000-0000-000005090000}"/>
    <cellStyle name="_U수량_취암sample_대야포장공_대야배수공_2.토공수량집계(강서)_04.구조물깨기" xfId="2320" xr:uid="{00000000-0005-0000-0000-000006090000}"/>
    <cellStyle name="_U수량_취암sample_대야포장공_대야배수공_2.토공수량집계(강서)_BOX재료집계표 1011-1(편집)s" xfId="2321" xr:uid="{00000000-0005-0000-0000-000007090000}"/>
    <cellStyle name="_U수량_취암sample_대야포장공_대야배수공_2.토공수량집계(강서)_BOX재료집계표 1025" xfId="2322" xr:uid="{00000000-0005-0000-0000-000008090000}"/>
    <cellStyle name="_U수량_취암sample_대야포장공_대야배수공_2.토공수량집계(강서)_상수관로토공및집계표(최종)" xfId="2323" xr:uid="{00000000-0005-0000-0000-000009090000}"/>
    <cellStyle name="_U수량_취암sample_대야포장공_대야배수공_2.토공수량집계(강서)_상수관로토공및집계표(최종)_1.토공집계표" xfId="2324" xr:uid="{00000000-0005-0000-0000-00000A090000}"/>
    <cellStyle name="_U수량_취암sample_대야포장공_대야배수공_2.토공수량집계(강서)_상수관로토공및집계표(최종)_3.상수관재료집계표" xfId="2325" xr:uid="{00000000-0005-0000-0000-00000B090000}"/>
    <cellStyle name="_U수량_취암sample_대야포장공_대야배수공_2.토공수량집계(강서)_오수공총괄" xfId="2326" xr:uid="{00000000-0005-0000-0000-00000C090000}"/>
    <cellStyle name="_U수량_취암sample_대야포장공_대야배수공_2.토공수량집계(강서)_오수공총괄_오수공-대구(0423)" xfId="2327" xr:uid="{00000000-0005-0000-0000-00000D090000}"/>
    <cellStyle name="_U수량_취암sample_대야포장공_대야배수공_2.토공수량집계-1013" xfId="2328" xr:uid="{00000000-0005-0000-0000-00000E090000}"/>
    <cellStyle name="_U수량_취암sample_대야포장공_대야배수공_2.토공수량집계-1013_02.지장물수량집계-작업중" xfId="2329" xr:uid="{00000000-0005-0000-0000-00000F090000}"/>
    <cellStyle name="_U수량_취암sample_대야포장공_대야배수공_2.토공수량집계-1013_02.지장물수량집계-작업중--" xfId="2330" xr:uid="{00000000-0005-0000-0000-000010090000}"/>
    <cellStyle name="_U수량_취암sample_대야포장공_대야배수공_2.토공수량집계-1013_04.구조물깨기" xfId="2331" xr:uid="{00000000-0005-0000-0000-000011090000}"/>
    <cellStyle name="_U수량_취암sample_대야포장공_대야배수공_2.토공수량집계-1013_BOX재료집계표 1011-1(편집)s" xfId="2332" xr:uid="{00000000-0005-0000-0000-000012090000}"/>
    <cellStyle name="_U수량_취암sample_대야포장공_대야배수공_2.토공수량집계-1013_BOX재료집계표 1025" xfId="2333" xr:uid="{00000000-0005-0000-0000-000013090000}"/>
    <cellStyle name="_U수량_취암sample_대야포장공_대야배수공_2.토공수량집계-1013_상수관로토공및집계표(최종)" xfId="2334" xr:uid="{00000000-0005-0000-0000-000014090000}"/>
    <cellStyle name="_U수량_취암sample_대야포장공_대야배수공_2.토공수량집계-1013_상수관로토공및집계표(최종)_1.토공집계표" xfId="2335" xr:uid="{00000000-0005-0000-0000-000015090000}"/>
    <cellStyle name="_U수량_취암sample_대야포장공_대야배수공_2.토공수량집계-1013_상수관로토공및집계표(최종)_3.상수관재료집계표" xfId="2336" xr:uid="{00000000-0005-0000-0000-000016090000}"/>
    <cellStyle name="_U수량_취암sample_대야포장공_대야배수공_2.토공수량집계-1013_오수공총괄" xfId="2337" xr:uid="{00000000-0005-0000-0000-000017090000}"/>
    <cellStyle name="_U수량_취암sample_대야포장공_대야배수공_2.토공수량집계-1013_오수공총괄_오수공-대구(0423)" xfId="2338" xr:uid="{00000000-0005-0000-0000-000018090000}"/>
    <cellStyle name="_U수량_취암sample_대야포장공_대야배수공_2.토공수량집계-1028" xfId="2339" xr:uid="{00000000-0005-0000-0000-000019090000}"/>
    <cellStyle name="_U수량_취암sample_대야포장공_대야배수공_2.토공수량집계-1028_02.지장물수량집계-작업중" xfId="2340" xr:uid="{00000000-0005-0000-0000-00001A090000}"/>
    <cellStyle name="_U수량_취암sample_대야포장공_대야배수공_2.토공수량집계-1028_02.지장물수량집계-작업중--" xfId="2341" xr:uid="{00000000-0005-0000-0000-00001B090000}"/>
    <cellStyle name="_U수량_취암sample_대야포장공_대야배수공_2.토공수량집계-1028_04.구조물깨기" xfId="2342" xr:uid="{00000000-0005-0000-0000-00001C090000}"/>
    <cellStyle name="_U수량_취암sample_대야포장공_대야배수공_2.토공수량집계-1028_BOX재료집계표 1011-1(편집)s" xfId="2343" xr:uid="{00000000-0005-0000-0000-00001D090000}"/>
    <cellStyle name="_U수량_취암sample_대야포장공_대야배수공_2.토공수량집계-1028_BOX재료집계표 1025" xfId="2344" xr:uid="{00000000-0005-0000-0000-00001E090000}"/>
    <cellStyle name="_U수량_취암sample_대야포장공_대야배수공_2.토공수량집계-1028_상수관로토공및집계표(최종)" xfId="2345" xr:uid="{00000000-0005-0000-0000-00001F090000}"/>
    <cellStyle name="_U수량_취암sample_대야포장공_대야배수공_2.토공수량집계-1028_상수관로토공및집계표(최종)_1.토공집계표" xfId="2346" xr:uid="{00000000-0005-0000-0000-000020090000}"/>
    <cellStyle name="_U수량_취암sample_대야포장공_대야배수공_2.토공수량집계-1028_상수관로토공및집계표(최종)_3.상수관재료집계표" xfId="2347" xr:uid="{00000000-0005-0000-0000-000021090000}"/>
    <cellStyle name="_U수량_취암sample_대야포장공_대야배수공_2.토공수량집계-1028_오수공총괄" xfId="2348" xr:uid="{00000000-0005-0000-0000-000022090000}"/>
    <cellStyle name="_U수량_취암sample_대야포장공_대야배수공_2.토공수량집계-1028_오수공총괄_오수공-대구(0423)" xfId="2349" xr:uid="{00000000-0005-0000-0000-000023090000}"/>
    <cellStyle name="_U수량_취암sample_대야포장공_대야배수공_3배수공" xfId="2350" xr:uid="{00000000-0005-0000-0000-000024090000}"/>
    <cellStyle name="_U수량_취암sample_대야포장공_대야배수공_3배수공_02.지장물수량집계-작업중" xfId="2351" xr:uid="{00000000-0005-0000-0000-000025090000}"/>
    <cellStyle name="_U수량_취암sample_대야포장공_대야배수공_3배수공_02.지장물수량집계-작업중--" xfId="2352" xr:uid="{00000000-0005-0000-0000-000026090000}"/>
    <cellStyle name="_U수량_취암sample_대야포장공_대야배수공_3배수공_04.구조물깨기" xfId="2353" xr:uid="{00000000-0005-0000-0000-000027090000}"/>
    <cellStyle name="_U수량_취암sample_대야포장공_대야배수공_3배수공_2.토공수량집계(강서)" xfId="2354" xr:uid="{00000000-0005-0000-0000-000028090000}"/>
    <cellStyle name="_U수량_취암sample_대야포장공_대야배수공_3배수공_2.토공수량집계(강서)_02.지장물수량집계-작업중" xfId="2355" xr:uid="{00000000-0005-0000-0000-000029090000}"/>
    <cellStyle name="_U수량_취암sample_대야포장공_대야배수공_3배수공_2.토공수량집계(강서)_02.지장물수량집계-작업중--" xfId="2356" xr:uid="{00000000-0005-0000-0000-00002A090000}"/>
    <cellStyle name="_U수량_취암sample_대야포장공_대야배수공_3배수공_2.토공수량집계(강서)_04.구조물깨기" xfId="2357" xr:uid="{00000000-0005-0000-0000-00002B090000}"/>
    <cellStyle name="_U수량_취암sample_대야포장공_대야배수공_3배수공_2.토공수량집계(강서)_BOX재료집계표 1011-1(편집)s" xfId="2358" xr:uid="{00000000-0005-0000-0000-00002C090000}"/>
    <cellStyle name="_U수량_취암sample_대야포장공_대야배수공_3배수공_2.토공수량집계(강서)_BOX재료집계표 1025" xfId="2359" xr:uid="{00000000-0005-0000-0000-00002D090000}"/>
    <cellStyle name="_U수량_취암sample_대야포장공_대야배수공_3배수공_2.토공수량집계(강서)_상수관로토공및집계표(최종)" xfId="2360" xr:uid="{00000000-0005-0000-0000-00002E090000}"/>
    <cellStyle name="_U수량_취암sample_대야포장공_대야배수공_3배수공_2.토공수량집계(강서)_상수관로토공및집계표(최종)_1.토공집계표" xfId="2361" xr:uid="{00000000-0005-0000-0000-00002F090000}"/>
    <cellStyle name="_U수량_취암sample_대야포장공_대야배수공_3배수공_2.토공수량집계(강서)_상수관로토공및집계표(최종)_3.상수관재료집계표" xfId="2362" xr:uid="{00000000-0005-0000-0000-000030090000}"/>
    <cellStyle name="_U수량_취암sample_대야포장공_대야배수공_3배수공_2.토공수량집계(강서)_오수공총괄" xfId="2363" xr:uid="{00000000-0005-0000-0000-000031090000}"/>
    <cellStyle name="_U수량_취암sample_대야포장공_대야배수공_3배수공_2.토공수량집계(강서)_오수공총괄_오수공-대구(0423)" xfId="2364" xr:uid="{00000000-0005-0000-0000-000032090000}"/>
    <cellStyle name="_U수량_취암sample_대야포장공_대야배수공_3배수공_2.토공수량집계-1013" xfId="2365" xr:uid="{00000000-0005-0000-0000-000033090000}"/>
    <cellStyle name="_U수량_취암sample_대야포장공_대야배수공_3배수공_2.토공수량집계-1013_02.지장물수량집계-작업중" xfId="2366" xr:uid="{00000000-0005-0000-0000-000034090000}"/>
    <cellStyle name="_U수량_취암sample_대야포장공_대야배수공_3배수공_2.토공수량집계-1013_02.지장물수량집계-작업중--" xfId="2367" xr:uid="{00000000-0005-0000-0000-000035090000}"/>
    <cellStyle name="_U수량_취암sample_대야포장공_대야배수공_3배수공_2.토공수량집계-1013_04.구조물깨기" xfId="2368" xr:uid="{00000000-0005-0000-0000-000036090000}"/>
    <cellStyle name="_U수량_취암sample_대야포장공_대야배수공_3배수공_2.토공수량집계-1013_BOX재료집계표 1011-1(편집)s" xfId="2369" xr:uid="{00000000-0005-0000-0000-000037090000}"/>
    <cellStyle name="_U수량_취암sample_대야포장공_대야배수공_3배수공_2.토공수량집계-1013_BOX재료집계표 1025" xfId="2370" xr:uid="{00000000-0005-0000-0000-000038090000}"/>
    <cellStyle name="_U수량_취암sample_대야포장공_대야배수공_3배수공_2.토공수량집계-1013_상수관로토공및집계표(최종)" xfId="2371" xr:uid="{00000000-0005-0000-0000-000039090000}"/>
    <cellStyle name="_U수량_취암sample_대야포장공_대야배수공_3배수공_2.토공수량집계-1013_상수관로토공및집계표(최종)_1.토공집계표" xfId="2372" xr:uid="{00000000-0005-0000-0000-00003A090000}"/>
    <cellStyle name="_U수량_취암sample_대야포장공_대야배수공_3배수공_2.토공수량집계-1013_상수관로토공및집계표(최종)_3.상수관재료집계표" xfId="2373" xr:uid="{00000000-0005-0000-0000-00003B090000}"/>
    <cellStyle name="_U수량_취암sample_대야포장공_대야배수공_3배수공_2.토공수량집계-1013_오수공총괄" xfId="2374" xr:uid="{00000000-0005-0000-0000-00003C090000}"/>
    <cellStyle name="_U수량_취암sample_대야포장공_대야배수공_3배수공_2.토공수량집계-1013_오수공총괄_오수공-대구(0423)" xfId="2375" xr:uid="{00000000-0005-0000-0000-00003D090000}"/>
    <cellStyle name="_U수량_취암sample_대야포장공_대야배수공_3배수공_2.토공수량집계-1028" xfId="2376" xr:uid="{00000000-0005-0000-0000-00003E090000}"/>
    <cellStyle name="_U수량_취암sample_대야포장공_대야배수공_3배수공_2.토공수량집계-1028_02.지장물수량집계-작업중" xfId="2377" xr:uid="{00000000-0005-0000-0000-00003F090000}"/>
    <cellStyle name="_U수량_취암sample_대야포장공_대야배수공_3배수공_2.토공수량집계-1028_02.지장물수량집계-작업중--" xfId="2378" xr:uid="{00000000-0005-0000-0000-000040090000}"/>
    <cellStyle name="_U수량_취암sample_대야포장공_대야배수공_3배수공_2.토공수량집계-1028_04.구조물깨기" xfId="2379" xr:uid="{00000000-0005-0000-0000-000041090000}"/>
    <cellStyle name="_U수량_취암sample_대야포장공_대야배수공_3배수공_2.토공수량집계-1028_BOX재료집계표 1011-1(편집)s" xfId="2380" xr:uid="{00000000-0005-0000-0000-000042090000}"/>
    <cellStyle name="_U수량_취암sample_대야포장공_대야배수공_3배수공_2.토공수량집계-1028_BOX재료집계표 1025" xfId="2381" xr:uid="{00000000-0005-0000-0000-000043090000}"/>
    <cellStyle name="_U수량_취암sample_대야포장공_대야배수공_3배수공_2.토공수량집계-1028_상수관로토공및집계표(최종)" xfId="2382" xr:uid="{00000000-0005-0000-0000-000044090000}"/>
    <cellStyle name="_U수량_취암sample_대야포장공_대야배수공_3배수공_2.토공수량집계-1028_상수관로토공및집계표(최종)_1.토공집계표" xfId="2383" xr:uid="{00000000-0005-0000-0000-000045090000}"/>
    <cellStyle name="_U수량_취암sample_대야포장공_대야배수공_3배수공_2.토공수량집계-1028_상수관로토공및집계표(최종)_3.상수관재료집계표" xfId="2384" xr:uid="{00000000-0005-0000-0000-000046090000}"/>
    <cellStyle name="_U수량_취암sample_대야포장공_대야배수공_3배수공_2.토공수량집계-1028_오수공총괄" xfId="2385" xr:uid="{00000000-0005-0000-0000-000047090000}"/>
    <cellStyle name="_U수량_취암sample_대야포장공_대야배수공_3배수공_2.토공수량집계-1028_오수공총괄_오수공-대구(0423)" xfId="2386" xr:uid="{00000000-0005-0000-0000-000048090000}"/>
    <cellStyle name="_U수량_취암sample_대야포장공_대야배수공_3배수공_BOX재료집계표 1011-1(편집)s" xfId="2387" xr:uid="{00000000-0005-0000-0000-000049090000}"/>
    <cellStyle name="_U수량_취암sample_대야포장공_대야배수공_3배수공_BOX재료집계표 1025" xfId="2388" xr:uid="{00000000-0005-0000-0000-00004A090000}"/>
    <cellStyle name="_U수량_취암sample_대야포장공_대야배수공_3배수공_골재량환산" xfId="2389" xr:uid="{00000000-0005-0000-0000-00004B090000}"/>
    <cellStyle name="_U수량_취암sample_대야포장공_대야배수공_3배수공_골재량환산_02.지장물수량집계-작업중" xfId="2390" xr:uid="{00000000-0005-0000-0000-00004C090000}"/>
    <cellStyle name="_U수량_취암sample_대야포장공_대야배수공_3배수공_골재량환산_02.지장물수량집계-작업중--" xfId="2391" xr:uid="{00000000-0005-0000-0000-00004D090000}"/>
    <cellStyle name="_U수량_취암sample_대야포장공_대야배수공_3배수공_골재량환산_04.구조물깨기" xfId="2392" xr:uid="{00000000-0005-0000-0000-00004E090000}"/>
    <cellStyle name="_U수량_취암sample_대야포장공_대야배수공_3배수공_골재량환산_BOX재료집계표 1011-1(편집)s" xfId="2393" xr:uid="{00000000-0005-0000-0000-00004F090000}"/>
    <cellStyle name="_U수량_취암sample_대야포장공_대야배수공_3배수공_골재량환산_BOX재료집계표 1025" xfId="2394" xr:uid="{00000000-0005-0000-0000-000050090000}"/>
    <cellStyle name="_U수량_취암sample_대야포장공_대야배수공_3배수공_골재량환산_상수관로토공및집계표(최종)" xfId="2395" xr:uid="{00000000-0005-0000-0000-000051090000}"/>
    <cellStyle name="_U수량_취암sample_대야포장공_대야배수공_3배수공_골재량환산_상수관로토공및집계표(최종)_1.토공집계표" xfId="2396" xr:uid="{00000000-0005-0000-0000-000052090000}"/>
    <cellStyle name="_U수량_취암sample_대야포장공_대야배수공_3배수공_골재량환산_상수관로토공및집계표(최종)_3.상수관재료집계표" xfId="2397" xr:uid="{00000000-0005-0000-0000-000053090000}"/>
    <cellStyle name="_U수량_취암sample_대야포장공_대야배수공_3배수공_골재량환산_오수공총괄" xfId="2398" xr:uid="{00000000-0005-0000-0000-000054090000}"/>
    <cellStyle name="_U수량_취암sample_대야포장공_대야배수공_3배수공_골재량환산_오수공총괄_오수공-대구(0423)" xfId="2399" xr:uid="{00000000-0005-0000-0000-000055090000}"/>
    <cellStyle name="_U수량_취암sample_대야포장공_대야배수공_3배수공_상수관로토공및집계표(최종)" xfId="2400" xr:uid="{00000000-0005-0000-0000-000056090000}"/>
    <cellStyle name="_U수량_취암sample_대야포장공_대야배수공_3배수공_상수관로토공및집계표(최종)_1.토공집계표" xfId="2401" xr:uid="{00000000-0005-0000-0000-000057090000}"/>
    <cellStyle name="_U수량_취암sample_대야포장공_대야배수공_3배수공_상수관로토공및집계표(최종)_3.상수관재료집계표" xfId="2402" xr:uid="{00000000-0005-0000-0000-000058090000}"/>
    <cellStyle name="_U수량_취암sample_대야포장공_대야배수공_3배수공_오수공총괄" xfId="2403" xr:uid="{00000000-0005-0000-0000-000059090000}"/>
    <cellStyle name="_U수량_취암sample_대야포장공_대야배수공_3배수공_오수공총괄_오수공-대구(0423)" xfId="2404" xr:uid="{00000000-0005-0000-0000-00005A090000}"/>
    <cellStyle name="_U수량_취암sample_대야포장공_대야배수공_BOX재료집계표 1011-1(편집)s" xfId="2405" xr:uid="{00000000-0005-0000-0000-00005B090000}"/>
    <cellStyle name="_U수량_취암sample_대야포장공_대야배수공_BOX재료집계표 1025" xfId="2406" xr:uid="{00000000-0005-0000-0000-00005C090000}"/>
    <cellStyle name="_U수량_취암sample_대야포장공_대야배수공_골재량환산" xfId="2407" xr:uid="{00000000-0005-0000-0000-00005D090000}"/>
    <cellStyle name="_U수량_취암sample_대야포장공_대야배수공_골재량환산_02.지장물수량집계-작업중" xfId="2408" xr:uid="{00000000-0005-0000-0000-00005E090000}"/>
    <cellStyle name="_U수량_취암sample_대야포장공_대야배수공_골재량환산_02.지장물수량집계-작업중--" xfId="2409" xr:uid="{00000000-0005-0000-0000-00005F090000}"/>
    <cellStyle name="_U수량_취암sample_대야포장공_대야배수공_골재량환산_04.구조물깨기" xfId="2410" xr:uid="{00000000-0005-0000-0000-000060090000}"/>
    <cellStyle name="_U수량_취암sample_대야포장공_대야배수공_골재량환산_BOX재료집계표 1011-1(편집)s" xfId="2411" xr:uid="{00000000-0005-0000-0000-000061090000}"/>
    <cellStyle name="_U수량_취암sample_대야포장공_대야배수공_골재량환산_BOX재료집계표 1025" xfId="2412" xr:uid="{00000000-0005-0000-0000-000062090000}"/>
    <cellStyle name="_U수량_취암sample_대야포장공_대야배수공_골재량환산_상수관로토공및집계표(최종)" xfId="2413" xr:uid="{00000000-0005-0000-0000-000063090000}"/>
    <cellStyle name="_U수량_취암sample_대야포장공_대야배수공_골재량환산_상수관로토공및집계표(최종)_1.토공집계표" xfId="2414" xr:uid="{00000000-0005-0000-0000-000064090000}"/>
    <cellStyle name="_U수량_취암sample_대야포장공_대야배수공_골재량환산_상수관로토공및집계표(최종)_3.상수관재료집계표" xfId="2415" xr:uid="{00000000-0005-0000-0000-000065090000}"/>
    <cellStyle name="_U수량_취암sample_대야포장공_대야배수공_골재량환산_오수공총괄" xfId="2416" xr:uid="{00000000-0005-0000-0000-000066090000}"/>
    <cellStyle name="_U수량_취암sample_대야포장공_대야배수공_골재량환산_오수공총괄_오수공-대구(0423)" xfId="2417" xr:uid="{00000000-0005-0000-0000-000067090000}"/>
    <cellStyle name="_U수량_취암sample_대야포장공_대야배수공_상수관로토공및집계표(최종)" xfId="2418" xr:uid="{00000000-0005-0000-0000-000068090000}"/>
    <cellStyle name="_U수량_취암sample_대야포장공_대야배수공_상수관로토공및집계표(최종)_1.토공집계표" xfId="2419" xr:uid="{00000000-0005-0000-0000-000069090000}"/>
    <cellStyle name="_U수량_취암sample_대야포장공_대야배수공_상수관로토공및집계표(최종)_3.상수관재료집계표" xfId="2420" xr:uid="{00000000-0005-0000-0000-00006A090000}"/>
    <cellStyle name="_U수량_취암sample_대야포장공_대야배수공_오수공총괄" xfId="2421" xr:uid="{00000000-0005-0000-0000-00006B090000}"/>
    <cellStyle name="_U수량_취암sample_대야포장공_대야배수공_오수공총괄_오수공-대구(0423)" xfId="2422" xr:uid="{00000000-0005-0000-0000-00006C090000}"/>
    <cellStyle name="_U수량_취암sample_대야포장공_맹동총집계0728" xfId="2423" xr:uid="{00000000-0005-0000-0000-00006D090000}"/>
    <cellStyle name="_U수량_취암sample_대야포장공_맹동총집계0728_02.지장물수량집계-작업중" xfId="2424" xr:uid="{00000000-0005-0000-0000-00006E090000}"/>
    <cellStyle name="_U수량_취암sample_대야포장공_맹동총집계0728_02.지장물수량집계-작업중--" xfId="2425" xr:uid="{00000000-0005-0000-0000-00006F090000}"/>
    <cellStyle name="_U수량_취암sample_대야포장공_맹동총집계0728_04.구조물깨기" xfId="2426" xr:uid="{00000000-0005-0000-0000-000070090000}"/>
    <cellStyle name="_U수량_취암sample_대야포장공_맹동총집계0728_2.토공수량집계(강서)" xfId="2427" xr:uid="{00000000-0005-0000-0000-000071090000}"/>
    <cellStyle name="_U수량_취암sample_대야포장공_맹동총집계0728_2.토공수량집계(강서)_02.지장물수량집계-작업중" xfId="2428" xr:uid="{00000000-0005-0000-0000-000072090000}"/>
    <cellStyle name="_U수량_취암sample_대야포장공_맹동총집계0728_2.토공수량집계(강서)_02.지장물수량집계-작업중--" xfId="2429" xr:uid="{00000000-0005-0000-0000-000073090000}"/>
    <cellStyle name="_U수량_취암sample_대야포장공_맹동총집계0728_2.토공수량집계(강서)_04.구조물깨기" xfId="2430" xr:uid="{00000000-0005-0000-0000-000074090000}"/>
    <cellStyle name="_U수량_취암sample_대야포장공_맹동총집계0728_2.토공수량집계(강서)_BOX재료집계표 1011-1(편집)s" xfId="2431" xr:uid="{00000000-0005-0000-0000-000075090000}"/>
    <cellStyle name="_U수량_취암sample_대야포장공_맹동총집계0728_2.토공수량집계(강서)_BOX재료집계표 1025" xfId="2432" xr:uid="{00000000-0005-0000-0000-000076090000}"/>
    <cellStyle name="_U수량_취암sample_대야포장공_맹동총집계0728_2.토공수량집계(강서)_상수관로토공및집계표(최종)" xfId="2433" xr:uid="{00000000-0005-0000-0000-000077090000}"/>
    <cellStyle name="_U수량_취암sample_대야포장공_맹동총집계0728_2.토공수량집계(강서)_상수관로토공및집계표(최종)_1.토공집계표" xfId="2434" xr:uid="{00000000-0005-0000-0000-000078090000}"/>
    <cellStyle name="_U수량_취암sample_대야포장공_맹동총집계0728_2.토공수량집계(강서)_상수관로토공및집계표(최종)_3.상수관재료집계표" xfId="2435" xr:uid="{00000000-0005-0000-0000-000079090000}"/>
    <cellStyle name="_U수량_취암sample_대야포장공_맹동총집계0728_2.토공수량집계(강서)_오수공총괄" xfId="2436" xr:uid="{00000000-0005-0000-0000-00007A090000}"/>
    <cellStyle name="_U수량_취암sample_대야포장공_맹동총집계0728_2.토공수량집계(강서)_오수공총괄_오수공-대구(0423)" xfId="2437" xr:uid="{00000000-0005-0000-0000-00007B090000}"/>
    <cellStyle name="_U수량_취암sample_대야포장공_맹동총집계0728_2.토공수량집계-1013" xfId="2438" xr:uid="{00000000-0005-0000-0000-00007C090000}"/>
    <cellStyle name="_U수량_취암sample_대야포장공_맹동총집계0728_2.토공수량집계-1013_02.지장물수량집계-작업중" xfId="2439" xr:uid="{00000000-0005-0000-0000-00007D090000}"/>
    <cellStyle name="_U수량_취암sample_대야포장공_맹동총집계0728_2.토공수량집계-1013_02.지장물수량집계-작업중--" xfId="2440" xr:uid="{00000000-0005-0000-0000-00007E090000}"/>
    <cellStyle name="_U수량_취암sample_대야포장공_맹동총집계0728_2.토공수량집계-1013_04.구조물깨기" xfId="2441" xr:uid="{00000000-0005-0000-0000-00007F090000}"/>
    <cellStyle name="_U수량_취암sample_대야포장공_맹동총집계0728_2.토공수량집계-1013_BOX재료집계표 1011-1(편집)s" xfId="2442" xr:uid="{00000000-0005-0000-0000-000080090000}"/>
    <cellStyle name="_U수량_취암sample_대야포장공_맹동총집계0728_2.토공수량집계-1013_BOX재료집계표 1025" xfId="2443" xr:uid="{00000000-0005-0000-0000-000081090000}"/>
    <cellStyle name="_U수량_취암sample_대야포장공_맹동총집계0728_2.토공수량집계-1013_상수관로토공및집계표(최종)" xfId="2444" xr:uid="{00000000-0005-0000-0000-000082090000}"/>
    <cellStyle name="_U수량_취암sample_대야포장공_맹동총집계0728_2.토공수량집계-1013_상수관로토공및집계표(최종)_1.토공집계표" xfId="2445" xr:uid="{00000000-0005-0000-0000-000083090000}"/>
    <cellStyle name="_U수량_취암sample_대야포장공_맹동총집계0728_2.토공수량집계-1013_상수관로토공및집계표(최종)_3.상수관재료집계표" xfId="2446" xr:uid="{00000000-0005-0000-0000-000084090000}"/>
    <cellStyle name="_U수량_취암sample_대야포장공_맹동총집계0728_2.토공수량집계-1013_오수공총괄" xfId="2447" xr:uid="{00000000-0005-0000-0000-000085090000}"/>
    <cellStyle name="_U수량_취암sample_대야포장공_맹동총집계0728_2.토공수량집계-1013_오수공총괄_오수공-대구(0423)" xfId="2448" xr:uid="{00000000-0005-0000-0000-000086090000}"/>
    <cellStyle name="_U수량_취암sample_대야포장공_맹동총집계0728_2.토공수량집계-1028" xfId="2449" xr:uid="{00000000-0005-0000-0000-000087090000}"/>
    <cellStyle name="_U수량_취암sample_대야포장공_맹동총집계0728_2.토공수량집계-1028_02.지장물수량집계-작업중" xfId="2450" xr:uid="{00000000-0005-0000-0000-000088090000}"/>
    <cellStyle name="_U수량_취암sample_대야포장공_맹동총집계0728_2.토공수량집계-1028_02.지장물수량집계-작업중--" xfId="2451" xr:uid="{00000000-0005-0000-0000-000089090000}"/>
    <cellStyle name="_U수량_취암sample_대야포장공_맹동총집계0728_2.토공수량집계-1028_04.구조물깨기" xfId="2452" xr:uid="{00000000-0005-0000-0000-00008A090000}"/>
    <cellStyle name="_U수량_취암sample_대야포장공_맹동총집계0728_2.토공수량집계-1028_BOX재료집계표 1011-1(편집)s" xfId="2453" xr:uid="{00000000-0005-0000-0000-00008B090000}"/>
    <cellStyle name="_U수량_취암sample_대야포장공_맹동총집계0728_2.토공수량집계-1028_BOX재료집계표 1025" xfId="2454" xr:uid="{00000000-0005-0000-0000-00008C090000}"/>
    <cellStyle name="_U수량_취암sample_대야포장공_맹동총집계0728_2.토공수량집계-1028_상수관로토공및집계표(최종)" xfId="2455" xr:uid="{00000000-0005-0000-0000-00008D090000}"/>
    <cellStyle name="_U수량_취암sample_대야포장공_맹동총집계0728_2.토공수량집계-1028_상수관로토공및집계표(최종)_1.토공집계표" xfId="2456" xr:uid="{00000000-0005-0000-0000-00008E090000}"/>
    <cellStyle name="_U수량_취암sample_대야포장공_맹동총집계0728_2.토공수량집계-1028_상수관로토공및집계표(최종)_3.상수관재료집계표" xfId="2457" xr:uid="{00000000-0005-0000-0000-00008F090000}"/>
    <cellStyle name="_U수량_취암sample_대야포장공_맹동총집계0728_2.토공수량집계-1028_오수공총괄" xfId="2458" xr:uid="{00000000-0005-0000-0000-000090090000}"/>
    <cellStyle name="_U수량_취암sample_대야포장공_맹동총집계0728_2.토공수량집계-1028_오수공총괄_오수공-대구(0423)" xfId="2459" xr:uid="{00000000-0005-0000-0000-000091090000}"/>
    <cellStyle name="_U수량_취암sample_대야포장공_맹동총집계0728_BOX재료집계표 1011-1(편집)s" xfId="2460" xr:uid="{00000000-0005-0000-0000-000092090000}"/>
    <cellStyle name="_U수량_취암sample_대야포장공_맹동총집계0728_BOX재료집계표 1025" xfId="2461" xr:uid="{00000000-0005-0000-0000-000093090000}"/>
    <cellStyle name="_U수량_취암sample_대야포장공_맹동총집계0728_골재량환산" xfId="2462" xr:uid="{00000000-0005-0000-0000-000094090000}"/>
    <cellStyle name="_U수량_취암sample_대야포장공_맹동총집계0728_골재량환산_02.지장물수량집계-작업중" xfId="2463" xr:uid="{00000000-0005-0000-0000-000095090000}"/>
    <cellStyle name="_U수량_취암sample_대야포장공_맹동총집계0728_골재량환산_02.지장물수량집계-작업중--" xfId="2464" xr:uid="{00000000-0005-0000-0000-000096090000}"/>
    <cellStyle name="_U수량_취암sample_대야포장공_맹동총집계0728_골재량환산_04.구조물깨기" xfId="2465" xr:uid="{00000000-0005-0000-0000-000097090000}"/>
    <cellStyle name="_U수량_취암sample_대야포장공_맹동총집계0728_골재량환산_BOX재료집계표 1011-1(편집)s" xfId="2466" xr:uid="{00000000-0005-0000-0000-000098090000}"/>
    <cellStyle name="_U수량_취암sample_대야포장공_맹동총집계0728_골재량환산_BOX재료집계표 1025" xfId="2467" xr:uid="{00000000-0005-0000-0000-000099090000}"/>
    <cellStyle name="_U수량_취암sample_대야포장공_맹동총집계0728_골재량환산_상수관로토공및집계표(최종)" xfId="2468" xr:uid="{00000000-0005-0000-0000-00009A090000}"/>
    <cellStyle name="_U수량_취암sample_대야포장공_맹동총집계0728_골재량환산_상수관로토공및집계표(최종)_1.토공집계표" xfId="2469" xr:uid="{00000000-0005-0000-0000-00009B090000}"/>
    <cellStyle name="_U수량_취암sample_대야포장공_맹동총집계0728_골재량환산_상수관로토공및집계표(최종)_3.상수관재료집계표" xfId="2470" xr:uid="{00000000-0005-0000-0000-00009C090000}"/>
    <cellStyle name="_U수량_취암sample_대야포장공_맹동총집계0728_골재량환산_오수공총괄" xfId="2471" xr:uid="{00000000-0005-0000-0000-00009D090000}"/>
    <cellStyle name="_U수량_취암sample_대야포장공_맹동총집계0728_골재량환산_오수공총괄_오수공-대구(0423)" xfId="2472" xr:uid="{00000000-0005-0000-0000-00009E090000}"/>
    <cellStyle name="_U수량_취암sample_대야포장공_맹동총집계0728_상수관로토공및집계표(최종)" xfId="2473" xr:uid="{00000000-0005-0000-0000-00009F090000}"/>
    <cellStyle name="_U수량_취암sample_대야포장공_맹동총집계0728_상수관로토공및집계표(최종)_1.토공집계표" xfId="2474" xr:uid="{00000000-0005-0000-0000-0000A0090000}"/>
    <cellStyle name="_U수량_취암sample_대야포장공_맹동총집계0728_상수관로토공및집계표(최종)_3.상수관재료집계표" xfId="2475" xr:uid="{00000000-0005-0000-0000-0000A1090000}"/>
    <cellStyle name="_U수량_취암sample_대야포장공_맹동총집계0728_오수공총괄" xfId="2476" xr:uid="{00000000-0005-0000-0000-0000A2090000}"/>
    <cellStyle name="_U수량_취암sample_대야포장공_맹동총집계0728_오수공총괄_오수공-대구(0423)" xfId="2477" xr:uid="{00000000-0005-0000-0000-0000A3090000}"/>
    <cellStyle name="_U수량_취암sample_대야포장공_상수관로토공및집계표(최종)" xfId="2478" xr:uid="{00000000-0005-0000-0000-0000A4090000}"/>
    <cellStyle name="_U수량_취암sample_대야포장공_상수관로토공및집계표(최종)_1.토공집계표" xfId="2479" xr:uid="{00000000-0005-0000-0000-0000A5090000}"/>
    <cellStyle name="_U수량_취암sample_대야포장공_상수관로토공및집계표(최종)_3.상수관재료집계표" xfId="2480" xr:uid="{00000000-0005-0000-0000-0000A6090000}"/>
    <cellStyle name="_U수량_취암sample_대야포장공_오수공총괄" xfId="2481" xr:uid="{00000000-0005-0000-0000-0000A7090000}"/>
    <cellStyle name="_U수량_취암sample_대야포장공_오수공총괄_오수공-대구(0423)" xfId="2482" xr:uid="{00000000-0005-0000-0000-0000A8090000}"/>
    <cellStyle name="_U수량_취암sample_맹동총집계0728" xfId="2483" xr:uid="{00000000-0005-0000-0000-0000A9090000}"/>
    <cellStyle name="_U수량_취암sample_맹동총집계0728_02.지장물수량집계-작업중" xfId="2484" xr:uid="{00000000-0005-0000-0000-0000AA090000}"/>
    <cellStyle name="_U수량_취암sample_맹동총집계0728_02.지장물수량집계-작업중--" xfId="2485" xr:uid="{00000000-0005-0000-0000-0000AB090000}"/>
    <cellStyle name="_U수량_취암sample_맹동총집계0728_04.구조물깨기" xfId="2486" xr:uid="{00000000-0005-0000-0000-0000AC090000}"/>
    <cellStyle name="_U수량_취암sample_맹동총집계0728_2.토공수량집계(강서)" xfId="2487" xr:uid="{00000000-0005-0000-0000-0000AD090000}"/>
    <cellStyle name="_U수량_취암sample_맹동총집계0728_2.토공수량집계(강서)_02.지장물수량집계-작업중" xfId="2488" xr:uid="{00000000-0005-0000-0000-0000AE090000}"/>
    <cellStyle name="_U수량_취암sample_맹동총집계0728_2.토공수량집계(강서)_02.지장물수량집계-작업중--" xfId="2489" xr:uid="{00000000-0005-0000-0000-0000AF090000}"/>
    <cellStyle name="_U수량_취암sample_맹동총집계0728_2.토공수량집계(강서)_04.구조물깨기" xfId="2490" xr:uid="{00000000-0005-0000-0000-0000B0090000}"/>
    <cellStyle name="_U수량_취암sample_맹동총집계0728_2.토공수량집계(강서)_BOX재료집계표 1011-1(편집)s" xfId="2491" xr:uid="{00000000-0005-0000-0000-0000B1090000}"/>
    <cellStyle name="_U수량_취암sample_맹동총집계0728_2.토공수량집계(강서)_BOX재료집계표 1025" xfId="2492" xr:uid="{00000000-0005-0000-0000-0000B2090000}"/>
    <cellStyle name="_U수량_취암sample_맹동총집계0728_2.토공수량집계(강서)_상수관로토공및집계표(최종)" xfId="2493" xr:uid="{00000000-0005-0000-0000-0000B3090000}"/>
    <cellStyle name="_U수량_취암sample_맹동총집계0728_2.토공수량집계(강서)_상수관로토공및집계표(최종)_1.토공집계표" xfId="2494" xr:uid="{00000000-0005-0000-0000-0000B4090000}"/>
    <cellStyle name="_U수량_취암sample_맹동총집계0728_2.토공수량집계(강서)_상수관로토공및집계표(최종)_3.상수관재료집계표" xfId="2495" xr:uid="{00000000-0005-0000-0000-0000B5090000}"/>
    <cellStyle name="_U수량_취암sample_맹동총집계0728_2.토공수량집계(강서)_오수공총괄" xfId="2496" xr:uid="{00000000-0005-0000-0000-0000B6090000}"/>
    <cellStyle name="_U수량_취암sample_맹동총집계0728_2.토공수량집계(강서)_오수공총괄_오수공-대구(0423)" xfId="2497" xr:uid="{00000000-0005-0000-0000-0000B7090000}"/>
    <cellStyle name="_U수량_취암sample_맹동총집계0728_2.토공수량집계-1013" xfId="2498" xr:uid="{00000000-0005-0000-0000-0000B8090000}"/>
    <cellStyle name="_U수량_취암sample_맹동총집계0728_2.토공수량집계-1013_02.지장물수량집계-작업중" xfId="2499" xr:uid="{00000000-0005-0000-0000-0000B9090000}"/>
    <cellStyle name="_U수량_취암sample_맹동총집계0728_2.토공수량집계-1013_02.지장물수량집계-작업중--" xfId="2500" xr:uid="{00000000-0005-0000-0000-0000BA090000}"/>
    <cellStyle name="_U수량_취암sample_맹동총집계0728_2.토공수량집계-1013_04.구조물깨기" xfId="2501" xr:uid="{00000000-0005-0000-0000-0000BB090000}"/>
    <cellStyle name="_U수량_취암sample_맹동총집계0728_2.토공수량집계-1013_BOX재료집계표 1011-1(편집)s" xfId="2502" xr:uid="{00000000-0005-0000-0000-0000BC090000}"/>
    <cellStyle name="_U수량_취암sample_맹동총집계0728_2.토공수량집계-1013_BOX재료집계표 1025" xfId="2503" xr:uid="{00000000-0005-0000-0000-0000BD090000}"/>
    <cellStyle name="_U수량_취암sample_맹동총집계0728_2.토공수량집계-1013_상수관로토공및집계표(최종)" xfId="2504" xr:uid="{00000000-0005-0000-0000-0000BE090000}"/>
    <cellStyle name="_U수량_취암sample_맹동총집계0728_2.토공수량집계-1013_상수관로토공및집계표(최종)_1.토공집계표" xfId="2505" xr:uid="{00000000-0005-0000-0000-0000BF090000}"/>
    <cellStyle name="_U수량_취암sample_맹동총집계0728_2.토공수량집계-1013_상수관로토공및집계표(최종)_3.상수관재료집계표" xfId="2506" xr:uid="{00000000-0005-0000-0000-0000C0090000}"/>
    <cellStyle name="_U수량_취암sample_맹동총집계0728_2.토공수량집계-1013_오수공총괄" xfId="2507" xr:uid="{00000000-0005-0000-0000-0000C1090000}"/>
    <cellStyle name="_U수량_취암sample_맹동총집계0728_2.토공수량집계-1013_오수공총괄_오수공-대구(0423)" xfId="2508" xr:uid="{00000000-0005-0000-0000-0000C2090000}"/>
    <cellStyle name="_U수량_취암sample_맹동총집계0728_2.토공수량집계-1028" xfId="2509" xr:uid="{00000000-0005-0000-0000-0000C3090000}"/>
    <cellStyle name="_U수량_취암sample_맹동총집계0728_2.토공수량집계-1028_02.지장물수량집계-작업중" xfId="2510" xr:uid="{00000000-0005-0000-0000-0000C4090000}"/>
    <cellStyle name="_U수량_취암sample_맹동총집계0728_2.토공수량집계-1028_02.지장물수량집계-작업중--" xfId="2511" xr:uid="{00000000-0005-0000-0000-0000C5090000}"/>
    <cellStyle name="_U수량_취암sample_맹동총집계0728_2.토공수량집계-1028_04.구조물깨기" xfId="2512" xr:uid="{00000000-0005-0000-0000-0000C6090000}"/>
    <cellStyle name="_U수량_취암sample_맹동총집계0728_2.토공수량집계-1028_BOX재료집계표 1011-1(편집)s" xfId="2513" xr:uid="{00000000-0005-0000-0000-0000C7090000}"/>
    <cellStyle name="_U수량_취암sample_맹동총집계0728_2.토공수량집계-1028_BOX재료집계표 1025" xfId="2514" xr:uid="{00000000-0005-0000-0000-0000C8090000}"/>
    <cellStyle name="_U수량_취암sample_맹동총집계0728_2.토공수량집계-1028_상수관로토공및집계표(최종)" xfId="2515" xr:uid="{00000000-0005-0000-0000-0000C9090000}"/>
    <cellStyle name="_U수량_취암sample_맹동총집계0728_2.토공수량집계-1028_상수관로토공및집계표(최종)_1.토공집계표" xfId="2516" xr:uid="{00000000-0005-0000-0000-0000CA090000}"/>
    <cellStyle name="_U수량_취암sample_맹동총집계0728_2.토공수량집계-1028_상수관로토공및집계표(최종)_3.상수관재료집계표" xfId="2517" xr:uid="{00000000-0005-0000-0000-0000CB090000}"/>
    <cellStyle name="_U수량_취암sample_맹동총집계0728_2.토공수량집계-1028_오수공총괄" xfId="2518" xr:uid="{00000000-0005-0000-0000-0000CC090000}"/>
    <cellStyle name="_U수량_취암sample_맹동총집계0728_2.토공수량집계-1028_오수공총괄_오수공-대구(0423)" xfId="2519" xr:uid="{00000000-0005-0000-0000-0000CD090000}"/>
    <cellStyle name="_U수량_취암sample_맹동총집계0728_BOX재료집계표 1011-1(편집)s" xfId="2520" xr:uid="{00000000-0005-0000-0000-0000CE090000}"/>
    <cellStyle name="_U수량_취암sample_맹동총집계0728_BOX재료집계표 1025" xfId="2521" xr:uid="{00000000-0005-0000-0000-0000CF090000}"/>
    <cellStyle name="_U수량_취암sample_맹동총집계0728_골재량환산" xfId="2522" xr:uid="{00000000-0005-0000-0000-0000D0090000}"/>
    <cellStyle name="_U수량_취암sample_맹동총집계0728_골재량환산_02.지장물수량집계-작업중" xfId="2523" xr:uid="{00000000-0005-0000-0000-0000D1090000}"/>
    <cellStyle name="_U수량_취암sample_맹동총집계0728_골재량환산_02.지장물수량집계-작업중--" xfId="2524" xr:uid="{00000000-0005-0000-0000-0000D2090000}"/>
    <cellStyle name="_U수량_취암sample_맹동총집계0728_골재량환산_04.구조물깨기" xfId="2525" xr:uid="{00000000-0005-0000-0000-0000D3090000}"/>
    <cellStyle name="_U수량_취암sample_맹동총집계0728_골재량환산_BOX재료집계표 1011-1(편집)s" xfId="2526" xr:uid="{00000000-0005-0000-0000-0000D4090000}"/>
    <cellStyle name="_U수량_취암sample_맹동총집계0728_골재량환산_BOX재료집계표 1025" xfId="2527" xr:uid="{00000000-0005-0000-0000-0000D5090000}"/>
    <cellStyle name="_U수량_취암sample_맹동총집계0728_골재량환산_상수관로토공및집계표(최종)" xfId="2528" xr:uid="{00000000-0005-0000-0000-0000D6090000}"/>
    <cellStyle name="_U수량_취암sample_맹동총집계0728_골재량환산_상수관로토공및집계표(최종)_1.토공집계표" xfId="2529" xr:uid="{00000000-0005-0000-0000-0000D7090000}"/>
    <cellStyle name="_U수량_취암sample_맹동총집계0728_골재량환산_상수관로토공및집계표(최종)_3.상수관재료집계표" xfId="2530" xr:uid="{00000000-0005-0000-0000-0000D8090000}"/>
    <cellStyle name="_U수량_취암sample_맹동총집계0728_골재량환산_오수공총괄" xfId="2531" xr:uid="{00000000-0005-0000-0000-0000D9090000}"/>
    <cellStyle name="_U수량_취암sample_맹동총집계0728_골재량환산_오수공총괄_오수공-대구(0423)" xfId="2532" xr:uid="{00000000-0005-0000-0000-0000DA090000}"/>
    <cellStyle name="_U수량_취암sample_맹동총집계0728_상수관로토공및집계표(최종)" xfId="2533" xr:uid="{00000000-0005-0000-0000-0000DB090000}"/>
    <cellStyle name="_U수량_취암sample_맹동총집계0728_상수관로토공및집계표(최종)_1.토공집계표" xfId="2534" xr:uid="{00000000-0005-0000-0000-0000DC090000}"/>
    <cellStyle name="_U수량_취암sample_맹동총집계0728_상수관로토공및집계표(최종)_3.상수관재료집계표" xfId="2535" xr:uid="{00000000-0005-0000-0000-0000DD090000}"/>
    <cellStyle name="_U수량_취암sample_맹동총집계0728_오수공총괄" xfId="2536" xr:uid="{00000000-0005-0000-0000-0000DE090000}"/>
    <cellStyle name="_U수량_취암sample_맹동총집계0728_오수공총괄_오수공-대구(0423)" xfId="2537" xr:uid="{00000000-0005-0000-0000-0000DF090000}"/>
    <cellStyle name="_U수량_취암sample_상수관로토공및집계표(최종)" xfId="2538" xr:uid="{00000000-0005-0000-0000-0000E0090000}"/>
    <cellStyle name="_U수량_취암sample_상수관로토공및집계표(최종)_1.토공집계표" xfId="2539" xr:uid="{00000000-0005-0000-0000-0000E1090000}"/>
    <cellStyle name="_U수량_취암sample_상수관로토공및집계표(최종)_3.상수관재료집계표" xfId="2540" xr:uid="{00000000-0005-0000-0000-0000E2090000}"/>
    <cellStyle name="_U수량_취암sample_오수공총괄" xfId="2541" xr:uid="{00000000-0005-0000-0000-0000E3090000}"/>
    <cellStyle name="_U수량_취암sample_오수공총괄_오수공-대구(0423)" xfId="2542" xr:uid="{00000000-0005-0000-0000-0000E4090000}"/>
    <cellStyle name="_U수량_토적표" xfId="2543" xr:uid="{00000000-0005-0000-0000-0000E5090000}"/>
    <cellStyle name="_U수량_토적표_02.지장물수량집계-작업중" xfId="2544" xr:uid="{00000000-0005-0000-0000-0000E6090000}"/>
    <cellStyle name="_U수량_토적표_02.지장물수량집계-작업중--" xfId="2545" xr:uid="{00000000-0005-0000-0000-0000E7090000}"/>
    <cellStyle name="_U수량_토적표_04.구조물깨기" xfId="2546" xr:uid="{00000000-0005-0000-0000-0000E8090000}"/>
    <cellStyle name="_U수량_토적표_2.토공수량집계(강서)" xfId="2547" xr:uid="{00000000-0005-0000-0000-0000E9090000}"/>
    <cellStyle name="_U수량_토적표_2.토공수량집계(강서)_02.지장물수량집계-작업중" xfId="2548" xr:uid="{00000000-0005-0000-0000-0000EA090000}"/>
    <cellStyle name="_U수량_토적표_2.토공수량집계(강서)_02.지장물수량집계-작업중--" xfId="2549" xr:uid="{00000000-0005-0000-0000-0000EB090000}"/>
    <cellStyle name="_U수량_토적표_2.토공수량집계(강서)_04.구조물깨기" xfId="2550" xr:uid="{00000000-0005-0000-0000-0000EC090000}"/>
    <cellStyle name="_U수량_토적표_2.토공수량집계(강서)_BOX재료집계표 1011-1(편집)s" xfId="2551" xr:uid="{00000000-0005-0000-0000-0000ED090000}"/>
    <cellStyle name="_U수량_토적표_2.토공수량집계(강서)_BOX재료집계표 1025" xfId="2552" xr:uid="{00000000-0005-0000-0000-0000EE090000}"/>
    <cellStyle name="_U수량_토적표_2.토공수량집계(강서)_상수관로토공및집계표(최종)" xfId="2553" xr:uid="{00000000-0005-0000-0000-0000EF090000}"/>
    <cellStyle name="_U수량_토적표_2.토공수량집계(강서)_상수관로토공및집계표(최종)_1.토공집계표" xfId="2554" xr:uid="{00000000-0005-0000-0000-0000F0090000}"/>
    <cellStyle name="_U수량_토적표_2.토공수량집계(강서)_상수관로토공및집계표(최종)_3.상수관재료집계표" xfId="2555" xr:uid="{00000000-0005-0000-0000-0000F1090000}"/>
    <cellStyle name="_U수량_토적표_2.토공수량집계(강서)_오수공총괄" xfId="2556" xr:uid="{00000000-0005-0000-0000-0000F2090000}"/>
    <cellStyle name="_U수량_토적표_2.토공수량집계(강서)_오수공총괄_오수공-대구(0423)" xfId="2557" xr:uid="{00000000-0005-0000-0000-0000F3090000}"/>
    <cellStyle name="_U수량_토적표_2.토공수량집계-1013" xfId="2558" xr:uid="{00000000-0005-0000-0000-0000F4090000}"/>
    <cellStyle name="_U수량_토적표_2.토공수량집계-1013_02.지장물수량집계-작업중" xfId="2559" xr:uid="{00000000-0005-0000-0000-0000F5090000}"/>
    <cellStyle name="_U수량_토적표_2.토공수량집계-1013_02.지장물수량집계-작업중--" xfId="2560" xr:uid="{00000000-0005-0000-0000-0000F6090000}"/>
    <cellStyle name="_U수량_토적표_2.토공수량집계-1013_04.구조물깨기" xfId="2561" xr:uid="{00000000-0005-0000-0000-0000F7090000}"/>
    <cellStyle name="_U수량_토적표_2.토공수량집계-1013_BOX재료집계표 1011-1(편집)s" xfId="2562" xr:uid="{00000000-0005-0000-0000-0000F8090000}"/>
    <cellStyle name="_U수량_토적표_2.토공수량집계-1013_BOX재료집계표 1025" xfId="2563" xr:uid="{00000000-0005-0000-0000-0000F9090000}"/>
    <cellStyle name="_U수량_토적표_2.토공수량집계-1013_상수관로토공및집계표(최종)" xfId="2564" xr:uid="{00000000-0005-0000-0000-0000FA090000}"/>
    <cellStyle name="_U수량_토적표_2.토공수량집계-1013_상수관로토공및집계표(최종)_1.토공집계표" xfId="2565" xr:uid="{00000000-0005-0000-0000-0000FB090000}"/>
    <cellStyle name="_U수량_토적표_2.토공수량집계-1013_상수관로토공및집계표(최종)_3.상수관재료집계표" xfId="2566" xr:uid="{00000000-0005-0000-0000-0000FC090000}"/>
    <cellStyle name="_U수량_토적표_2.토공수량집계-1013_오수공총괄" xfId="2567" xr:uid="{00000000-0005-0000-0000-0000FD090000}"/>
    <cellStyle name="_U수량_토적표_2.토공수량집계-1013_오수공총괄_오수공-대구(0423)" xfId="2568" xr:uid="{00000000-0005-0000-0000-0000FE090000}"/>
    <cellStyle name="_U수량_토적표_2.토공수량집계-1028" xfId="2569" xr:uid="{00000000-0005-0000-0000-0000FF090000}"/>
    <cellStyle name="_U수량_토적표_2.토공수량집계-1028_02.지장물수량집계-작업중" xfId="2570" xr:uid="{00000000-0005-0000-0000-0000000A0000}"/>
    <cellStyle name="_U수량_토적표_2.토공수량집계-1028_02.지장물수량집계-작업중--" xfId="2571" xr:uid="{00000000-0005-0000-0000-0000010A0000}"/>
    <cellStyle name="_U수량_토적표_2.토공수량집계-1028_04.구조물깨기" xfId="2572" xr:uid="{00000000-0005-0000-0000-0000020A0000}"/>
    <cellStyle name="_U수량_토적표_2.토공수량집계-1028_BOX재료집계표 1011-1(편집)s" xfId="2573" xr:uid="{00000000-0005-0000-0000-0000030A0000}"/>
    <cellStyle name="_U수량_토적표_2.토공수량집계-1028_BOX재료집계표 1025" xfId="2574" xr:uid="{00000000-0005-0000-0000-0000040A0000}"/>
    <cellStyle name="_U수량_토적표_2.토공수량집계-1028_상수관로토공및집계표(최종)" xfId="2575" xr:uid="{00000000-0005-0000-0000-0000050A0000}"/>
    <cellStyle name="_U수량_토적표_2.토공수량집계-1028_상수관로토공및집계표(최종)_1.토공집계표" xfId="2576" xr:uid="{00000000-0005-0000-0000-0000060A0000}"/>
    <cellStyle name="_U수량_토적표_2.토공수량집계-1028_상수관로토공및집계표(최종)_3.상수관재료집계표" xfId="2577" xr:uid="{00000000-0005-0000-0000-0000070A0000}"/>
    <cellStyle name="_U수량_토적표_2.토공수량집계-1028_오수공총괄" xfId="2578" xr:uid="{00000000-0005-0000-0000-0000080A0000}"/>
    <cellStyle name="_U수량_토적표_2.토공수량집계-1028_오수공총괄_오수공-대구(0423)" xfId="2579" xr:uid="{00000000-0005-0000-0000-0000090A0000}"/>
    <cellStyle name="_U수량_토적표_BOX재료집계표 1011-1(편집)s" xfId="2580" xr:uid="{00000000-0005-0000-0000-00000A0A0000}"/>
    <cellStyle name="_U수량_토적표_BOX재료집계표 1025" xfId="2581" xr:uid="{00000000-0005-0000-0000-00000B0A0000}"/>
    <cellStyle name="_U수량_토적표_골재량환산" xfId="2582" xr:uid="{00000000-0005-0000-0000-00000C0A0000}"/>
    <cellStyle name="_U수량_토적표_골재량환산_02.지장물수량집계-작업중" xfId="2583" xr:uid="{00000000-0005-0000-0000-00000D0A0000}"/>
    <cellStyle name="_U수량_토적표_골재량환산_02.지장물수량집계-작업중--" xfId="2584" xr:uid="{00000000-0005-0000-0000-00000E0A0000}"/>
    <cellStyle name="_U수량_토적표_골재량환산_04.구조물깨기" xfId="2585" xr:uid="{00000000-0005-0000-0000-00000F0A0000}"/>
    <cellStyle name="_U수량_토적표_골재량환산_BOX재료집계표 1011-1(편집)s" xfId="2586" xr:uid="{00000000-0005-0000-0000-0000100A0000}"/>
    <cellStyle name="_U수량_토적표_골재량환산_BOX재료집계표 1025" xfId="2587" xr:uid="{00000000-0005-0000-0000-0000110A0000}"/>
    <cellStyle name="_U수량_토적표_골재량환산_상수관로토공및집계표(최종)" xfId="2588" xr:uid="{00000000-0005-0000-0000-0000120A0000}"/>
    <cellStyle name="_U수량_토적표_골재량환산_상수관로토공및집계표(최종)_1.토공집계표" xfId="2589" xr:uid="{00000000-0005-0000-0000-0000130A0000}"/>
    <cellStyle name="_U수량_토적표_골재량환산_상수관로토공및집계표(최종)_3.상수관재료집계표" xfId="2590" xr:uid="{00000000-0005-0000-0000-0000140A0000}"/>
    <cellStyle name="_U수량_토적표_골재량환산_오수공총괄" xfId="2591" xr:uid="{00000000-0005-0000-0000-0000150A0000}"/>
    <cellStyle name="_U수량_토적표_골재량환산_오수공총괄_오수공-대구(0423)" xfId="2592" xr:uid="{00000000-0005-0000-0000-0000160A0000}"/>
    <cellStyle name="_U수량_토적표_상수관로토공및집계표(최종)" xfId="2593" xr:uid="{00000000-0005-0000-0000-0000170A0000}"/>
    <cellStyle name="_U수량_토적표_상수관로토공및집계표(최종)_1.토공집계표" xfId="2594" xr:uid="{00000000-0005-0000-0000-0000180A0000}"/>
    <cellStyle name="_U수량_토적표_상수관로토공및집계표(최종)_3.상수관재료집계표" xfId="2595" xr:uid="{00000000-0005-0000-0000-0000190A0000}"/>
    <cellStyle name="_U수량_토적표_오수공총괄" xfId="2596" xr:uid="{00000000-0005-0000-0000-00001A0A0000}"/>
    <cellStyle name="_U수량_토적표_오수공총괄_오수공-대구(0423)" xfId="2597" xr:uid="{00000000-0005-0000-0000-00001B0A0000}"/>
    <cellStyle name="_WebGIS기능_본수_데이터(ver1.0)" xfId="2598" xr:uid="{00000000-0005-0000-0000-00001C0A0000}"/>
    <cellStyle name="_가격산출내역서_93" xfId="2599" xr:uid="{00000000-0005-0000-0000-00001D0A0000}"/>
    <cellStyle name="_가고리" xfId="2600" xr:uid="{00000000-0005-0000-0000-00001E0A0000}"/>
    <cellStyle name="_가물막이수량" xfId="2601" xr:uid="{00000000-0005-0000-0000-00001F0A0000}"/>
    <cellStyle name="_가실행 최종본사분" xfId="2602" xr:uid="{00000000-0005-0000-0000-0000200A0000}"/>
    <cellStyle name="_가양-화곡내역(일위대가)" xfId="2603" xr:uid="{00000000-0005-0000-0000-0000210A0000}"/>
    <cellStyle name="_가양-화곡내역(일위대가)_5옹벽공" xfId="2604" xr:uid="{00000000-0005-0000-0000-0000220A0000}"/>
    <cellStyle name="_가양-화곡내역(일위대가)_5옹벽공_개봉TL수량산출서-1" xfId="2605" xr:uid="{00000000-0005-0000-0000-0000230A0000}"/>
    <cellStyle name="_가양-화곡내역(일위대가)_가양-화곡내역(토형100M)" xfId="2606" xr:uid="{00000000-0005-0000-0000-0000240A0000}"/>
    <cellStyle name="_가양-화곡내역(일위대가)_가양-화곡내역(토형100M)_5옹벽공" xfId="2607" xr:uid="{00000000-0005-0000-0000-0000250A0000}"/>
    <cellStyle name="_가양-화곡내역(일위대가)_가양-화곡내역(토형100M)_5옹벽공_개봉TL수량산출서-1" xfId="2608" xr:uid="{00000000-0005-0000-0000-0000260A0000}"/>
    <cellStyle name="_가양-화곡내역(일위대가)_가양-화곡내역(토형100M)_개봉TL수량산출서-1" xfId="2609" xr:uid="{00000000-0005-0000-0000-0000270A0000}"/>
    <cellStyle name="_가양-화곡내역(일위대가)_가양-화곡내역(토형100M)_수량산출" xfId="2610" xr:uid="{00000000-0005-0000-0000-0000280A0000}"/>
    <cellStyle name="_가양-화곡내역(일위대가)_가양-화곡내역(토형100M)_수량산출_5옹벽공" xfId="2611" xr:uid="{00000000-0005-0000-0000-0000290A0000}"/>
    <cellStyle name="_가양-화곡내역(일위대가)_가양-화곡내역(토형100M)_수량산출_5옹벽공_개봉TL수량산출서-1" xfId="2612" xr:uid="{00000000-0005-0000-0000-00002A0A0000}"/>
    <cellStyle name="_가양-화곡내역(일위대가)_가양-화곡내역(토형100M)_수량산출_개봉TL수량산출서-1" xfId="2613" xr:uid="{00000000-0005-0000-0000-00002B0A0000}"/>
    <cellStyle name="_가양-화곡내역(일위대가)_가양-화곡내역(토형100M)_수량산출_옹벽공" xfId="2614" xr:uid="{00000000-0005-0000-0000-00002C0A0000}"/>
    <cellStyle name="_가양-화곡내역(일위대가)_가양-화곡내역(토형100M)_수량산출_옹벽공_개봉TL수량산출서-1" xfId="2615" xr:uid="{00000000-0005-0000-0000-00002D0A0000}"/>
    <cellStyle name="_가양-화곡내역(일위대가)_가양-화곡내역(토형100M)_수량산출_옹벽수량" xfId="2616" xr:uid="{00000000-0005-0000-0000-00002E0A0000}"/>
    <cellStyle name="_가양-화곡내역(일위대가)_가양-화곡내역(토형100M)_수량산출_옹벽수량_개봉TL수량산출서-1" xfId="2617" xr:uid="{00000000-0005-0000-0000-00002F0A0000}"/>
    <cellStyle name="_가양-화곡내역(일위대가)_가양-화곡내역(토형100M)_옹벽공" xfId="2618" xr:uid="{00000000-0005-0000-0000-0000300A0000}"/>
    <cellStyle name="_가양-화곡내역(일위대가)_가양-화곡내역(토형100M)_옹벽공_개봉TL수량산출서-1" xfId="2619" xr:uid="{00000000-0005-0000-0000-0000310A0000}"/>
    <cellStyle name="_가양-화곡내역(일위대가)_가양-화곡내역(토형100M)_옹벽수량" xfId="2620" xr:uid="{00000000-0005-0000-0000-0000320A0000}"/>
    <cellStyle name="_가양-화곡내역(일위대가)_가양-화곡내역(토형100M)_옹벽수량_개봉TL수량산출서-1" xfId="2621" xr:uid="{00000000-0005-0000-0000-0000330A0000}"/>
    <cellStyle name="_가양-화곡내역(일위대가)_개봉TL수량산출서-1" xfId="2622" xr:uid="{00000000-0005-0000-0000-0000340A0000}"/>
    <cellStyle name="_가양-화곡내역(일위대가)_옹벽공" xfId="2623" xr:uid="{00000000-0005-0000-0000-0000350A0000}"/>
    <cellStyle name="_가양-화곡내역(일위대가)_옹벽공_개봉TL수량산출서-1" xfId="2624" xr:uid="{00000000-0005-0000-0000-0000360A0000}"/>
    <cellStyle name="_가양-화곡내역(일위대가)_옹벽수량" xfId="2625" xr:uid="{00000000-0005-0000-0000-0000370A0000}"/>
    <cellStyle name="_가양-화곡내역(일위대가)_옹벽수량_개봉TL수량산출서-1" xfId="2626" xr:uid="{00000000-0005-0000-0000-0000380A0000}"/>
    <cellStyle name="_가양-화곡내역(토형100M)" xfId="2627" xr:uid="{00000000-0005-0000-0000-0000390A0000}"/>
    <cellStyle name="_가양-화곡내역(토형100M)_5옹벽공" xfId="2628" xr:uid="{00000000-0005-0000-0000-00003A0A0000}"/>
    <cellStyle name="_가양-화곡내역(토형100M)_5옹벽공_개봉TL수량산출서-1" xfId="2629" xr:uid="{00000000-0005-0000-0000-00003B0A0000}"/>
    <cellStyle name="_가양-화곡내역(토형100M)_개봉TL수량산출서-1" xfId="2630" xr:uid="{00000000-0005-0000-0000-00003C0A0000}"/>
    <cellStyle name="_가양-화곡내역(토형100M)_수량산출" xfId="2631" xr:uid="{00000000-0005-0000-0000-00003D0A0000}"/>
    <cellStyle name="_가양-화곡내역(토형100M)_수량산출_5옹벽공" xfId="2632" xr:uid="{00000000-0005-0000-0000-00003E0A0000}"/>
    <cellStyle name="_가양-화곡내역(토형100M)_수량산출_5옹벽공_개봉TL수량산출서-1" xfId="2633" xr:uid="{00000000-0005-0000-0000-00003F0A0000}"/>
    <cellStyle name="_가양-화곡내역(토형100M)_수량산출_개봉TL수량산출서-1" xfId="2634" xr:uid="{00000000-0005-0000-0000-0000400A0000}"/>
    <cellStyle name="_가양-화곡내역(토형100M)_수량산출_옹벽공" xfId="2635" xr:uid="{00000000-0005-0000-0000-0000410A0000}"/>
    <cellStyle name="_가양-화곡내역(토형100M)_수량산출_옹벽공_개봉TL수량산출서-1" xfId="2636" xr:uid="{00000000-0005-0000-0000-0000420A0000}"/>
    <cellStyle name="_가양-화곡내역(토형100M)_수량산출_옹벽수량" xfId="2637" xr:uid="{00000000-0005-0000-0000-0000430A0000}"/>
    <cellStyle name="_가양-화곡내역(토형100M)_수량산출_옹벽수량_개봉TL수량산출서-1" xfId="2638" xr:uid="{00000000-0005-0000-0000-0000440A0000}"/>
    <cellStyle name="_가양-화곡내역(토형100M)_옹벽공" xfId="2639" xr:uid="{00000000-0005-0000-0000-0000450A0000}"/>
    <cellStyle name="_가양-화곡내역(토형100M)_옹벽공_개봉TL수량산출서-1" xfId="2640" xr:uid="{00000000-0005-0000-0000-0000460A0000}"/>
    <cellStyle name="_가양-화곡내역(토형100M)_옹벽수량" xfId="2641" xr:uid="{00000000-0005-0000-0000-0000470A0000}"/>
    <cellStyle name="_가양-화곡내역(토형100M)_옹벽수량_개봉TL수량산출서-1" xfId="2642" xr:uid="{00000000-0005-0000-0000-0000480A0000}"/>
    <cellStyle name="_가천지방산단-사전&amp;평가" xfId="2643" xr:uid="{00000000-0005-0000-0000-0000490A0000}"/>
    <cellStyle name="_간지" xfId="2644" xr:uid="{00000000-0005-0000-0000-00004A0A0000}"/>
    <cellStyle name="_감계-교통영향평가용역." xfId="2645" xr:uid="{00000000-0005-0000-0000-00004B0A0000}"/>
    <cellStyle name="_감계-재해영향평가용역." xfId="2646" xr:uid="{00000000-0005-0000-0000-00004C0A0000}"/>
    <cellStyle name="_강남대_네트웍_컴스(시스코쓰리콤견적)" xfId="2647" xr:uid="{00000000-0005-0000-0000-00004D0A0000}"/>
    <cellStyle name="_강내 인도설치1" xfId="2648" xr:uid="{00000000-0005-0000-0000-00004E0A0000}"/>
    <cellStyle name="_강릉대학술정보지원센터총괄(월드2낙찰)" xfId="2649" xr:uid="{00000000-0005-0000-0000-00004F0A0000}"/>
    <cellStyle name="_강명산익" xfId="2650" xr:uid="{00000000-0005-0000-0000-0000500A0000}"/>
    <cellStyle name="_강산-지압보도-1020" xfId="18392" xr:uid="{00000000-0005-0000-0000-0000510A0000}"/>
    <cellStyle name="_강산-지압보도-1023" xfId="18393" xr:uid="{00000000-0005-0000-0000-0000520A0000}"/>
    <cellStyle name="_강원도 정책결정지원 인트라넷 구축사업_내역서" xfId="2651" xr:uid="{00000000-0005-0000-0000-0000530A0000}"/>
    <cellStyle name="_개거공사비" xfId="2652" xr:uid="{00000000-0005-0000-0000-0000540A0000}"/>
    <cellStyle name="_개략공사비-(대주,썬카운티)-070911_내역서(수정4)" xfId="2653" xr:uid="{00000000-0005-0000-0000-0000550A0000}"/>
    <cellStyle name="_개략공사비(최종)" xfId="2654" xr:uid="{00000000-0005-0000-0000-0000560A0000}"/>
    <cellStyle name="_개발계획 및 실시계획변경 내역서(검토보고서)" xfId="2655" xr:uid="{00000000-0005-0000-0000-0000570A0000}"/>
    <cellStyle name="_개발비 산출양식(웨이버스)" xfId="2656" xr:uid="{00000000-0005-0000-0000-0000580A0000}"/>
    <cellStyle name="_개봉TL수량산출서-1" xfId="2657" xr:uid="{00000000-0005-0000-0000-0000590A0000}"/>
    <cellStyle name="_개봉라멘철거최종" xfId="2658" xr:uid="{00000000-0005-0000-0000-00005A0A0000}"/>
    <cellStyle name="_개봉라멘철거최종_매교동 18번지선(소3류 1524 호선 수량산출서)1" xfId="2659" xr:uid="{00000000-0005-0000-0000-00005B0A0000}"/>
    <cellStyle name="_개봉라멘철거최종_매교동 18번지선(소3류 1524 호선 수량산출서)1_수량산출서" xfId="2660" xr:uid="{00000000-0005-0000-0000-00005C0A0000}"/>
    <cellStyle name="_개봉라멘철거최종_매교동 18번지선(소3류 1524 호선 수량산출서)1_수량산출서(도청사거리)" xfId="2661" xr:uid="{00000000-0005-0000-0000-00005D0A0000}"/>
    <cellStyle name="_개봉라멘철거최종_매교동 18번지선(소3류 1524 호선 수량산출서)1_수량산출서(도청사거리)_수량산출서" xfId="2662" xr:uid="{00000000-0005-0000-0000-00005E0A0000}"/>
    <cellStyle name="_개봉라멘철거최종_매교동 18번지선(소3류 1524 호선 수량산출서)1_수량산출서(못골사거리)" xfId="2663" xr:uid="{00000000-0005-0000-0000-00005F0A0000}"/>
    <cellStyle name="_개봉라멘철거최종_매교동 18번지선(소3류 1524 호선 수량산출서)1_수량산출서(못골사거리)_수량산출서" xfId="2664" xr:uid="{00000000-0005-0000-0000-0000600A0000}"/>
    <cellStyle name="_개봉라멘철거최종_매교동 18번지선(소3류 1524 호선 수량산출서)1_수량산출서_1" xfId="2665" xr:uid="{00000000-0005-0000-0000-0000610A0000}"/>
    <cellStyle name="_개봉라멘철거최종_매교동 18번지선(소3류 1524 호선 수량산출서)1_수량산출서_수량산출서" xfId="2666" xr:uid="{00000000-0005-0000-0000-0000620A0000}"/>
    <cellStyle name="_개봉라멘철거최종_매교동 18번지선(소3류 1524 호선 수량산출서)1_수량산출서1" xfId="2667" xr:uid="{00000000-0005-0000-0000-0000630A0000}"/>
    <cellStyle name="_개봉라멘철거최종_매교동 18번지선(소3류 1524 호선 수량산출서)1_수량산출서2" xfId="2668" xr:uid="{00000000-0005-0000-0000-0000640A0000}"/>
    <cellStyle name="_개봉라멘철거최종_수량산출서" xfId="2669" xr:uid="{00000000-0005-0000-0000-0000650A0000}"/>
    <cellStyle name="_개봉라멘철거최종_수량산출서(도청사거리)" xfId="2670" xr:uid="{00000000-0005-0000-0000-0000660A0000}"/>
    <cellStyle name="_개봉라멘철거최종_수량산출서(도청사거리)_수량산출서" xfId="2671" xr:uid="{00000000-0005-0000-0000-0000670A0000}"/>
    <cellStyle name="_개봉라멘철거최종_수량산출서_수량산출서" xfId="2672" xr:uid="{00000000-0005-0000-0000-0000680A0000}"/>
    <cellStyle name="_개봉라멘철거최종_수량산출서1" xfId="2673" xr:uid="{00000000-0005-0000-0000-0000690A0000}"/>
    <cellStyle name="_개봉라멘철거최종_수량산출서1_1" xfId="2674" xr:uid="{00000000-0005-0000-0000-00006A0A0000}"/>
    <cellStyle name="_개봉라멘철거최종_수량산출서1_수량산출서" xfId="2675" xr:uid="{00000000-0005-0000-0000-00006B0A0000}"/>
    <cellStyle name="_개봉라멘철거최종_수량산출서1_수량산출서1" xfId="2676" xr:uid="{00000000-0005-0000-0000-00006C0A0000}"/>
    <cellStyle name="_개봉라멘철거최종_수량산출서1_수량산출서2" xfId="2677" xr:uid="{00000000-0005-0000-0000-00006D0A0000}"/>
    <cellStyle name="_개봉라멘철거최종_수량산출서2" xfId="2678" xr:uid="{00000000-0005-0000-0000-00006E0A0000}"/>
    <cellStyle name="_개요" xfId="2679" xr:uid="{00000000-0005-0000-0000-00006F0A0000}"/>
    <cellStyle name="_개요(봉림)-참고용" xfId="2680" xr:uid="{00000000-0005-0000-0000-0000700A0000}"/>
    <cellStyle name="_개요(봉림)-최종" xfId="2681" xr:uid="{00000000-0005-0000-0000-0000710A0000}"/>
    <cellStyle name="_개요(주안-인천)" xfId="2682" xr:uid="{00000000-0005-0000-0000-0000720A0000}"/>
    <cellStyle name="_개요_1" xfId="2683" xr:uid="{00000000-0005-0000-0000-0000730A0000}"/>
    <cellStyle name="_갯벌생태공원 평가부문내역(REV01)" xfId="2684" xr:uid="{00000000-0005-0000-0000-0000740A0000}"/>
    <cellStyle name="_거제시 생활폐기물 설계변경" xfId="2685" xr:uid="{00000000-0005-0000-0000-0000750A0000}"/>
    <cellStyle name="_거창일반 산업단지 설계(범아)" xfId="2686" xr:uid="{00000000-0005-0000-0000-0000760A0000}"/>
    <cellStyle name="_거창지방산단공원계획설계(070324)" xfId="2687" xr:uid="{00000000-0005-0000-0000-0000770A0000}"/>
    <cellStyle name="_건국대학교 매체제작실 견적서 03.0929" xfId="2688" xr:uid="{00000000-0005-0000-0000-0000780A0000}"/>
    <cellStyle name="_건설업 임금실태 조사 보고서(2005년 상하반기)" xfId="2689" xr:uid="{00000000-0005-0000-0000-0000790A0000}"/>
    <cellStyle name="_건축공사" xfId="2690" xr:uid="{00000000-0005-0000-0000-00007A0A0000}"/>
    <cellStyle name="_검사수수료" xfId="2691" xr:uid="{00000000-0005-0000-0000-00007B0A0000}"/>
    <cellStyle name="_게다블럭" xfId="2692" xr:uid="{00000000-0005-0000-0000-00007C0A0000}"/>
    <cellStyle name="_견적(3.878㎢)" xfId="2693" xr:uid="{00000000-0005-0000-0000-00007D0A0000}"/>
    <cellStyle name="_견적결과" xfId="2694" xr:uid="{00000000-0005-0000-0000-00007E0A0000}"/>
    <cellStyle name="_견적결과_간이배수펌프장설치에 따른 타당성용역내역" xfId="2695" xr:uid="{00000000-0005-0000-0000-00007F0A0000}"/>
    <cellStyle name="_견적결과_선정안(삼산)" xfId="2696" xr:uid="{00000000-0005-0000-0000-0000800A0000}"/>
    <cellStyle name="_견적결과_선정안(삼산)_간이배수펌프장설치에 따른 타당성용역내역" xfId="2697" xr:uid="{00000000-0005-0000-0000-0000810A0000}"/>
    <cellStyle name="_견적결과_추풍령" xfId="2698" xr:uid="{00000000-0005-0000-0000-0000820A0000}"/>
    <cellStyle name="_견적결과_추풍령_간이배수펌프장설치에 따른 타당성용역내역" xfId="2699" xr:uid="{00000000-0005-0000-0000-0000830A0000}"/>
    <cellStyle name="_견적결과_추풍령-1" xfId="2700" xr:uid="{00000000-0005-0000-0000-0000840A0000}"/>
    <cellStyle name="_견적결과_추풍령-1_간이배수펌프장설치에 따른 타당성용역내역" xfId="2701" xr:uid="{00000000-0005-0000-0000-0000850A0000}"/>
    <cellStyle name="_견적결과보고서 양식(2002 09 04)" xfId="2702" xr:uid="{00000000-0005-0000-0000-0000860A0000}"/>
    <cellStyle name="_견적서(랜공사)_행자부제출용_0210" xfId="2703" xr:uid="{00000000-0005-0000-0000-0000870A0000}"/>
    <cellStyle name="_견적서(한국경제정책연구소)-20050128" xfId="2704" xr:uid="{00000000-0005-0000-0000-0000880A0000}"/>
    <cellStyle name="_견적서_모바일경기-정현창" xfId="2705" xr:uid="{00000000-0005-0000-0000-0000890A0000}"/>
    <cellStyle name="_견적용청용파일" xfId="2706" xr:uid="{00000000-0005-0000-0000-00008A0A0000}"/>
    <cellStyle name="_견적조건" xfId="2707" xr:uid="{00000000-0005-0000-0000-00008B0A0000}"/>
    <cellStyle name="_견적조건_간이배수펌프장설치에 따른 타당성용역내역" xfId="2708" xr:uid="{00000000-0005-0000-0000-00008C0A0000}"/>
    <cellStyle name="_견적조건_선정안(삼산)" xfId="2709" xr:uid="{00000000-0005-0000-0000-00008D0A0000}"/>
    <cellStyle name="_견적조건_선정안(삼산)_간이배수펌프장설치에 따른 타당성용역내역" xfId="2710" xr:uid="{00000000-0005-0000-0000-00008E0A0000}"/>
    <cellStyle name="_견적조건_추풍령" xfId="2711" xr:uid="{00000000-0005-0000-0000-00008F0A0000}"/>
    <cellStyle name="_견적조건_추풍령_간이배수펌프장설치에 따른 타당성용역내역" xfId="2712" xr:uid="{00000000-0005-0000-0000-0000900A0000}"/>
    <cellStyle name="_견적조건_추풍령-1" xfId="2713" xr:uid="{00000000-0005-0000-0000-0000910A0000}"/>
    <cellStyle name="_견적조건_추풍령-1_간이배수펌프장설치에 따른 타당성용역내역" xfId="2714" xr:uid="{00000000-0005-0000-0000-0000920A0000}"/>
    <cellStyle name="_결재" xfId="2715" xr:uid="{00000000-0005-0000-0000-0000930A0000}"/>
    <cellStyle name="_경계표주수량산출" xfId="2716" xr:uid="{00000000-0005-0000-0000-0000940A0000}"/>
    <cellStyle name="_경계표주수량산출_내지농로(변경)" xfId="2717" xr:uid="{00000000-0005-0000-0000-0000950A0000}"/>
    <cellStyle name="_경계표주수량산출_내지농로(변경)_돈지수량산출" xfId="2718" xr:uid="{00000000-0005-0000-0000-0000960A0000}"/>
    <cellStyle name="_경계표주수량산출_능양수량산출" xfId="2719" xr:uid="{00000000-0005-0000-0000-0000970A0000}"/>
    <cellStyle name="_경계표주수량산출_능양수량산출_돈지수량산출" xfId="2720" xr:uid="{00000000-0005-0000-0000-0000980A0000}"/>
    <cellStyle name="_경계표주수량산출_돈지안길" xfId="2721" xr:uid="{00000000-0005-0000-0000-0000990A0000}"/>
    <cellStyle name="_경계표주수량산출_돈지안길_배수로" xfId="2722" xr:uid="{00000000-0005-0000-0000-00009A0A0000}"/>
    <cellStyle name="_경계표주수량산출_돈지안길1000" xfId="2723" xr:uid="{00000000-0005-0000-0000-00009B0A0000}"/>
    <cellStyle name="_경계표주수량산출_돈지안길1000_배수로" xfId="2724" xr:uid="{00000000-0005-0000-0000-00009C0A0000}"/>
    <cellStyle name="_경계표주수량산출_배수로" xfId="2725" xr:uid="{00000000-0005-0000-0000-00009D0A0000}"/>
    <cellStyle name="_경계표주수량산출_배수로_배수로" xfId="2726" xr:uid="{00000000-0005-0000-0000-00009E0A0000}"/>
    <cellStyle name="_경계표주수량산출_석축쌓기" xfId="2727" xr:uid="{00000000-0005-0000-0000-00009F0A0000}"/>
    <cellStyle name="_경계표주수량산출_석축쌓기_내지농로(변경)" xfId="2728" xr:uid="{00000000-0005-0000-0000-0000A00A0000}"/>
    <cellStyle name="_경계표주수량산출_석축쌓기_내지농로(변경)_돈지수량산출" xfId="2729" xr:uid="{00000000-0005-0000-0000-0000A10A0000}"/>
    <cellStyle name="_경계표주수량산출_석축쌓기_능양수량산출" xfId="2730" xr:uid="{00000000-0005-0000-0000-0000A20A0000}"/>
    <cellStyle name="_경계표주수량산출_석축쌓기_능양수량산출_돈지수량산출" xfId="2731" xr:uid="{00000000-0005-0000-0000-0000A30A0000}"/>
    <cellStyle name="_경계표주수량산출_석축쌓기_돈지안길" xfId="2732" xr:uid="{00000000-0005-0000-0000-0000A40A0000}"/>
    <cellStyle name="_경계표주수량산출_석축쌓기_돈지안길_배수로" xfId="2733" xr:uid="{00000000-0005-0000-0000-0000A50A0000}"/>
    <cellStyle name="_경계표주수량산출_석축쌓기_돈지안길1000" xfId="2734" xr:uid="{00000000-0005-0000-0000-0000A60A0000}"/>
    <cellStyle name="_경계표주수량산출_석축쌓기_돈지안길1000_배수로" xfId="2735" xr:uid="{00000000-0005-0000-0000-0000A70A0000}"/>
    <cellStyle name="_경계표주수량산출_석축쌓기_배수공(명품센터)" xfId="2736" xr:uid="{00000000-0005-0000-0000-0000A80A0000}"/>
    <cellStyle name="_경계표주수량산출_석축쌓기_배수공(명품센터)_내지농로(변경)" xfId="2737" xr:uid="{00000000-0005-0000-0000-0000A90A0000}"/>
    <cellStyle name="_경계표주수량산출_석축쌓기_배수공(명품센터)_내지농로(변경)_돈지수량산출" xfId="2738" xr:uid="{00000000-0005-0000-0000-0000AA0A0000}"/>
    <cellStyle name="_경계표주수량산출_석축쌓기_배수공(명품센터)_능양수량산출" xfId="2739" xr:uid="{00000000-0005-0000-0000-0000AB0A0000}"/>
    <cellStyle name="_경계표주수량산출_석축쌓기_배수공(명품센터)_능양수량산출_돈지수량산출" xfId="2740" xr:uid="{00000000-0005-0000-0000-0000AC0A0000}"/>
    <cellStyle name="_경계표주수량산출_석축쌓기_배수공(명품센터)_돈지안길" xfId="2741" xr:uid="{00000000-0005-0000-0000-0000AD0A0000}"/>
    <cellStyle name="_경계표주수량산출_석축쌓기_배수공(명품센터)_돈지안길_배수로" xfId="2742" xr:uid="{00000000-0005-0000-0000-0000AE0A0000}"/>
    <cellStyle name="_경계표주수량산출_석축쌓기_배수공(명품센터)_돈지안길1000" xfId="2743" xr:uid="{00000000-0005-0000-0000-0000AF0A0000}"/>
    <cellStyle name="_경계표주수량산출_석축쌓기_배수공(명품센터)_돈지안길1000_배수로" xfId="2744" xr:uid="{00000000-0005-0000-0000-0000B00A0000}"/>
    <cellStyle name="_경계표주수량산출_석축쌓기_배수공(명품센터)_배수로" xfId="2745" xr:uid="{00000000-0005-0000-0000-0000B10A0000}"/>
    <cellStyle name="_경계표주수량산출_석축쌓기_배수공(명품센터)_배수로_배수로" xfId="2746" xr:uid="{00000000-0005-0000-0000-0000B20A0000}"/>
    <cellStyle name="_경계표주수량산출_석축쌓기_배수로" xfId="2747" xr:uid="{00000000-0005-0000-0000-0000B30A0000}"/>
    <cellStyle name="_경계표주수량산출_석축쌓기_배수로_배수로" xfId="2748" xr:uid="{00000000-0005-0000-0000-0000B40A0000}"/>
    <cellStyle name="_경계표주수량산출_석축쌓기_수량(전안수해복구)" xfId="2749" xr:uid="{00000000-0005-0000-0000-0000B50A0000}"/>
    <cellStyle name="_경계표주수량산출_석축쌓기_수량(전안수해복구)_내지농로(변경)" xfId="2750" xr:uid="{00000000-0005-0000-0000-0000B60A0000}"/>
    <cellStyle name="_경계표주수량산출_석축쌓기_수량(전안수해복구)_내지농로(변경)_돈지수량산출" xfId="2751" xr:uid="{00000000-0005-0000-0000-0000B70A0000}"/>
    <cellStyle name="_경계표주수량산출_석축쌓기_수량(전안수해복구)_능양수량산출" xfId="2752" xr:uid="{00000000-0005-0000-0000-0000B80A0000}"/>
    <cellStyle name="_경계표주수량산출_석축쌓기_수량(전안수해복구)_능양수량산출_돈지수량산출" xfId="2753" xr:uid="{00000000-0005-0000-0000-0000B90A0000}"/>
    <cellStyle name="_경계표주수량산출_석축쌓기_수량(전안수해복구)_돈지안길" xfId="2754" xr:uid="{00000000-0005-0000-0000-0000BA0A0000}"/>
    <cellStyle name="_경계표주수량산출_석축쌓기_수량(전안수해복구)_돈지안길_배수로" xfId="2755" xr:uid="{00000000-0005-0000-0000-0000BB0A0000}"/>
    <cellStyle name="_경계표주수량산출_석축쌓기_수량(전안수해복구)_돈지안길1000" xfId="2756" xr:uid="{00000000-0005-0000-0000-0000BC0A0000}"/>
    <cellStyle name="_경계표주수량산출_석축쌓기_수량(전안수해복구)_돈지안길1000_배수로" xfId="2757" xr:uid="{00000000-0005-0000-0000-0000BD0A0000}"/>
    <cellStyle name="_경계표주수량산출_석축쌓기_수량(전안수해복구)_배수로" xfId="2758" xr:uid="{00000000-0005-0000-0000-0000BE0A0000}"/>
    <cellStyle name="_경계표주수량산출_석축쌓기_수량(전안수해복구)_배수로_배수로" xfId="2759" xr:uid="{00000000-0005-0000-0000-0000BF0A0000}"/>
    <cellStyle name="_경계표주수량산출_석축쌓기_우수공(k2)" xfId="2760" xr:uid="{00000000-0005-0000-0000-0000C00A0000}"/>
    <cellStyle name="_경계표주수량산출_석축쌓기_우수공(k2)_내지농로(변경)" xfId="2761" xr:uid="{00000000-0005-0000-0000-0000C10A0000}"/>
    <cellStyle name="_경계표주수량산출_석축쌓기_우수공(k2)_내지농로(변경)_돈지수량산출" xfId="2762" xr:uid="{00000000-0005-0000-0000-0000C20A0000}"/>
    <cellStyle name="_경계표주수량산출_석축쌓기_우수공(k2)_능양수량산출" xfId="2763" xr:uid="{00000000-0005-0000-0000-0000C30A0000}"/>
    <cellStyle name="_경계표주수량산출_석축쌓기_우수공(k2)_능양수량산출_돈지수량산출" xfId="2764" xr:uid="{00000000-0005-0000-0000-0000C40A0000}"/>
    <cellStyle name="_경계표주수량산출_석축쌓기_우수공(k2)_돈지안길" xfId="2765" xr:uid="{00000000-0005-0000-0000-0000C50A0000}"/>
    <cellStyle name="_경계표주수량산출_석축쌓기_우수공(k2)_돈지안길_배수로" xfId="2766" xr:uid="{00000000-0005-0000-0000-0000C60A0000}"/>
    <cellStyle name="_경계표주수량산출_석축쌓기_우수공(k2)_돈지안길1000" xfId="2767" xr:uid="{00000000-0005-0000-0000-0000C70A0000}"/>
    <cellStyle name="_경계표주수량산출_석축쌓기_우수공(k2)_돈지안길1000_배수로" xfId="2768" xr:uid="{00000000-0005-0000-0000-0000C80A0000}"/>
    <cellStyle name="_경계표주수량산출_석축쌓기_우수공(k2)_배수로" xfId="2769" xr:uid="{00000000-0005-0000-0000-0000C90A0000}"/>
    <cellStyle name="_경계표주수량산출_석축쌓기_우수공(k2)_배수로_배수로" xfId="2770" xr:uid="{00000000-0005-0000-0000-0000CA0A0000}"/>
    <cellStyle name="_경계확인측량" xfId="2771" xr:uid="{00000000-0005-0000-0000-0000CB0A0000}"/>
    <cellStyle name="_경남교통표지판" xfId="2772" xr:uid="{00000000-0005-0000-0000-0000CC0A0000}"/>
    <cellStyle name="_경남교통표지판_문화의 거리 농로포장(김병국2차)" xfId="2773" xr:uid="{00000000-0005-0000-0000-0000CD0A0000}"/>
    <cellStyle name="_경남교통표지판_문화의 거리 농로포장(김병국2차)_문화의 거리 농로포장(김병국2차)" xfId="2774" xr:uid="{00000000-0005-0000-0000-0000CE0A0000}"/>
    <cellStyle name="_경남교통표지판_문화의 거리 농로포장(김병국2차)_문화의 거리 농로포장(김병국2차)_역사문화촌 조성사업 실시설계용역설계서(안)" xfId="2775" xr:uid="{00000000-0005-0000-0000-0000CF0A0000}"/>
    <cellStyle name="_경남교통표지판_문화의 거리 농로포장(김병국2차)_문화의 거리 농로포장(김병국2차)_전곡도시계획도로(중2-6호선)개설공사 실시설계용역 설계서(안)" xfId="2776" xr:uid="{00000000-0005-0000-0000-0000D00A0000}"/>
    <cellStyle name="_경남교통표지판_문화의 거리 농로포장(김병국2차)_문화의 거리 농로포장(김병국2차)_측량설계내역서(신곡근린공원)" xfId="2777" xr:uid="{00000000-0005-0000-0000-0000D10A0000}"/>
    <cellStyle name="_경남교통표지판_문화의 거리 농로포장(김병국2차)_문화의 거리 농로포장(김병국2차)_투입인력" xfId="2778" xr:uid="{00000000-0005-0000-0000-0000D20A0000}"/>
    <cellStyle name="_경남교통표지판_문화의 거리 농로포장(김병국2차)_역사문화촌 조성사업 실시설계용역설계서(안)" xfId="2779" xr:uid="{00000000-0005-0000-0000-0000D30A0000}"/>
    <cellStyle name="_경남교통표지판_문화의 거리 농로포장(김병국2차)_전곡도시계획도로(중2-6호선)개설공사 실시설계용역 설계서(안)" xfId="2780" xr:uid="{00000000-0005-0000-0000-0000D40A0000}"/>
    <cellStyle name="_경남교통표지판_문화의 거리 농로포장(김병국2차)_측량설계내역서(신곡근린공원)" xfId="2781" xr:uid="{00000000-0005-0000-0000-0000D50A0000}"/>
    <cellStyle name="_경남교통표지판_문화의 거리 농로포장(김병국2차)_투입인력" xfId="2782" xr:uid="{00000000-0005-0000-0000-0000D60A0000}"/>
    <cellStyle name="_경남교통표지판_역사문화촌 조성사업 실시설계용역설계서(안)" xfId="2783" xr:uid="{00000000-0005-0000-0000-0000D70A0000}"/>
    <cellStyle name="_경남교통표지판_전곡도시계획도로(중2-6호선)개설공사 실시설계용역 설계서(안)" xfId="2784" xr:uid="{00000000-0005-0000-0000-0000D80A0000}"/>
    <cellStyle name="_경남교통표지판_측량설계내역서(신곡근린공원)" xfId="2785" xr:uid="{00000000-0005-0000-0000-0000D90A0000}"/>
    <cellStyle name="_경남교통표지판_투입인력" xfId="2786" xr:uid="{00000000-0005-0000-0000-0000DA0A0000}"/>
    <cellStyle name="_경북031002" xfId="2787" xr:uid="{00000000-0005-0000-0000-0000DB0A0000}"/>
    <cellStyle name="_경영개선활동상반기실적(990708)" xfId="2788" xr:uid="{00000000-0005-0000-0000-0000DC0A0000}"/>
    <cellStyle name="_경영개선활동상반기실적(990708)_1" xfId="2789" xr:uid="{00000000-0005-0000-0000-0000DD0A0000}"/>
    <cellStyle name="_경영개선활동상반기실적(990708)_2" xfId="2790" xr:uid="{00000000-0005-0000-0000-0000DE0A0000}"/>
    <cellStyle name="_경영개선활성화방안(990802)" xfId="2791" xr:uid="{00000000-0005-0000-0000-0000DF0A0000}"/>
    <cellStyle name="_경영개선활성화방안(990802)_1" xfId="2792" xr:uid="{00000000-0005-0000-0000-0000E00A0000}"/>
    <cellStyle name="_경영평가시스템 원가계산-수정구분(75%)-최종" xfId="2793" xr:uid="{00000000-0005-0000-0000-0000E10A0000}"/>
    <cellStyle name="_경전철조사측량내역" xfId="2794" xr:uid="{00000000-0005-0000-0000-0000E20A0000}"/>
    <cellStyle name="_계룡네거리원설계" xfId="18394" xr:uid="{00000000-0005-0000-0000-0000E30A0000}"/>
    <cellStyle name="_계약변경 일위대가_수정" xfId="2795" xr:uid="{00000000-0005-0000-0000-0000E40A0000}"/>
    <cellStyle name="_계약수정안_B" xfId="2796" xr:uid="{00000000-0005-0000-0000-0000E50A0000}"/>
    <cellStyle name="_계약-전기" xfId="2797" xr:uid="{00000000-0005-0000-0000-0000E60A0000}"/>
    <cellStyle name="_고대산평가용역내역(환경,교통,재해)" xfId="2798" xr:uid="{00000000-0005-0000-0000-0000E70A0000}"/>
    <cellStyle name="_고무방충재" xfId="2799" xr:uid="{00000000-0005-0000-0000-0000E80A0000}"/>
    <cellStyle name="_고산투찰" xfId="2800" xr:uid="{00000000-0005-0000-0000-0000E90A0000}"/>
    <cellStyle name="_골프장 조명전압강하(규격변경)" xfId="2801" xr:uid="{00000000-0005-0000-0000-0000EA0A0000}"/>
    <cellStyle name="_골프장 측량, 토질, 기본 및 실시설계" xfId="2802" xr:uid="{00000000-0005-0000-0000-0000EB0A0000}"/>
    <cellStyle name="_공문 " xfId="2803" xr:uid="{00000000-0005-0000-0000-0000EC0A0000}"/>
    <cellStyle name="_공문 _내역서" xfId="2804" xr:uid="{00000000-0005-0000-0000-0000ED0A0000}"/>
    <cellStyle name="_공문양식" xfId="2805" xr:uid="{00000000-0005-0000-0000-0000EE0A0000}"/>
    <cellStyle name="_공사" xfId="2806" xr:uid="{00000000-0005-0000-0000-0000EF0A0000}"/>
    <cellStyle name="_공사노임" xfId="2807" xr:uid="{00000000-0005-0000-0000-0000F00A0000}"/>
    <cellStyle name="_공사비비목별요율" xfId="2808" xr:uid="{00000000-0005-0000-0000-0000F10A0000}"/>
    <cellStyle name="_공사요율표-031008" xfId="2809" xr:uid="{00000000-0005-0000-0000-0000F20A0000}"/>
    <cellStyle name="_공원시설정비공사" xfId="18395" xr:uid="{00000000-0005-0000-0000-0000F30A0000}"/>
    <cellStyle name="_공정표" xfId="2810" xr:uid="{00000000-0005-0000-0000-0000F40A0000}"/>
    <cellStyle name="_공통" xfId="2811" xr:uid="{00000000-0005-0000-0000-0000F50A0000}"/>
    <cellStyle name="_공통_2004임율" xfId="2812" xr:uid="{00000000-0005-0000-0000-0000F60A0000}"/>
    <cellStyle name="_공통_2006임율" xfId="2813" xr:uid="{00000000-0005-0000-0000-0000F70A0000}"/>
    <cellStyle name="_공통_MM" xfId="2814" xr:uid="{00000000-0005-0000-0000-0000F80A0000}"/>
    <cellStyle name="_공통_개요" xfId="2815" xr:uid="{00000000-0005-0000-0000-0000F90A0000}"/>
    <cellStyle name="_공통_개요_1" xfId="2816" xr:uid="{00000000-0005-0000-0000-0000FA0A0000}"/>
    <cellStyle name="_공통_건축공사" xfId="2817" xr:uid="{00000000-0005-0000-0000-0000FB0A0000}"/>
    <cellStyle name="_공통_공사" xfId="2818" xr:uid="{00000000-0005-0000-0000-0000FC0A0000}"/>
    <cellStyle name="_공통_공사노임" xfId="2819" xr:uid="{00000000-0005-0000-0000-0000FD0A0000}"/>
    <cellStyle name="_공통_교총괄표" xfId="2820" xr:uid="{00000000-0005-0000-0000-0000FE0A0000}"/>
    <cellStyle name="_공통_금형기초" xfId="2821" xr:uid="{00000000-0005-0000-0000-0000FF0A0000}"/>
    <cellStyle name="_공통_기계" xfId="2822" xr:uid="{00000000-0005-0000-0000-0000000B0000}"/>
    <cellStyle name="_공통_내무대건축" xfId="2823" xr:uid="{00000000-0005-0000-0000-0000010B0000}"/>
    <cellStyle name="_공통_목차" xfId="2824" xr:uid="{00000000-0005-0000-0000-0000020B0000}"/>
    <cellStyle name="_공통_설치비" xfId="2825" xr:uid="{00000000-0005-0000-0000-0000030B0000}"/>
    <cellStyle name="_공통_시제품비2차" xfId="2826" xr:uid="{00000000-0005-0000-0000-0000040B0000}"/>
    <cellStyle name="_공통_용역샘플" xfId="2827" xr:uid="{00000000-0005-0000-0000-0000050B0000}"/>
    <cellStyle name="_공통_제조노임" xfId="2828" xr:uid="{00000000-0005-0000-0000-0000060B0000}"/>
    <cellStyle name="_공통_중기단가산출총괄표(list)" xfId="2829" xr:uid="{00000000-0005-0000-0000-0000070B0000}"/>
    <cellStyle name="_공통_침사인양기" xfId="2830" xr:uid="{00000000-0005-0000-0000-0000080B0000}"/>
    <cellStyle name="_과업내역서(변경4)" xfId="2831" xr:uid="{00000000-0005-0000-0000-0000090B0000}"/>
    <cellStyle name="_곽지관광지내역서" xfId="2832" xr:uid="{00000000-0005-0000-0000-00000A0B0000}"/>
    <cellStyle name="_관곡역사공원 도시계획시설 결정 및 공원조성계획 수립용역(타당성조사용역포함)" xfId="2833" xr:uid="{00000000-0005-0000-0000-00000B0B0000}"/>
    <cellStyle name="_관곡역사공원 조성사업 도시계획시설결정 및 공원조성계획용역" xfId="2834" xr:uid="{00000000-0005-0000-0000-00000C0B0000}"/>
    <cellStyle name="_관내도설계내역(1)(1)" xfId="2835" xr:uid="{00000000-0005-0000-0000-00000D0B0000}"/>
    <cellStyle name="_관내맨홀1차" xfId="2836" xr:uid="{00000000-0005-0000-0000-00000E0B0000}"/>
    <cellStyle name="_관내하수도맨홀인상공사(영통)" xfId="2837" xr:uid="{00000000-0005-0000-0000-00000F0B0000}"/>
    <cellStyle name="_관리계획 내역-20080214" xfId="2838" xr:uid="{00000000-0005-0000-0000-0000100B0000}"/>
    <cellStyle name="_광릉투찰" xfId="2839" xr:uid="{00000000-0005-0000-0000-0000110B0000}"/>
    <cellStyle name="_광릉투찰_무촌투찰" xfId="2840" xr:uid="{00000000-0005-0000-0000-0000120B0000}"/>
    <cellStyle name="_광양시우회도로(투찰)" xfId="2841" xr:uid="{00000000-0005-0000-0000-0000130B0000}"/>
    <cellStyle name="_광역송수관 이설공사 설계(SK판넬, 최종)" xfId="2842" xr:uid="{00000000-0005-0000-0000-0000140B0000}"/>
    <cellStyle name="_광역송수관 이설공사 설계(SK판넬, 최종)_댐직하류 하천정비(환경)사업 기본계획 및 실시설계용역-수공용" xfId="2843" xr:uid="{00000000-0005-0000-0000-0000150B0000}"/>
    <cellStyle name="_광역송수관 이설공사 설계(SK판넬, 최종)_댐직하류 하천정비(환경)사업 기본계획 및 실시설계용역-수공용_용담댐직하류 하천정비공사 설계예산서(남원작성)-" xfId="2844" xr:uid="{00000000-0005-0000-0000-0000160B0000}"/>
    <cellStyle name="_광역송수관 이설공사 설계(토공삭제최종)" xfId="2845" xr:uid="{00000000-0005-0000-0000-0000170B0000}"/>
    <cellStyle name="_광역송수관 이설공사 설계(토공삭제최종)_댐직하류 하천정비(환경)사업 기본계획 및 실시설계용역-수공용" xfId="2846" xr:uid="{00000000-0005-0000-0000-0000180B0000}"/>
    <cellStyle name="_광역송수관 이설공사 설계(토공삭제최종)_댐직하류 하천정비(환경)사업 기본계획 및 실시설계용역-수공용_용담댐직하류 하천정비공사 설계예산서(남원작성)-" xfId="2847" xr:uid="{00000000-0005-0000-0000-0000190B0000}"/>
    <cellStyle name="_광역송수관 이설공사 설계(흙막이)" xfId="2848" xr:uid="{00000000-0005-0000-0000-00001A0B0000}"/>
    <cellStyle name="_광역송수관 이설공사 설계(흙막이)_댐직하류 하천정비(환경)사업 기본계획 및 실시설계용역-수공용" xfId="2849" xr:uid="{00000000-0005-0000-0000-00001B0B0000}"/>
    <cellStyle name="_광역송수관 이설공사 설계(흙막이)_댐직하류 하천정비(환경)사업 기본계획 및 실시설계용역-수공용_용담댐직하류 하천정비공사 설계예산서(남원작성)-" xfId="2850" xr:uid="{00000000-0005-0000-0000-00001C0B0000}"/>
    <cellStyle name="_광역송수관 이설공사 설계(흙막이+양수)" xfId="2851" xr:uid="{00000000-0005-0000-0000-00001D0B0000}"/>
    <cellStyle name="_광역송수관 이설공사 설계(흙막이+양수)_댐직하류 하천정비(환경)사업 기본계획 및 실시설계용역-수공용" xfId="2852" xr:uid="{00000000-0005-0000-0000-00001E0B0000}"/>
    <cellStyle name="_광역송수관 이설공사 설계(흙막이+양수)_댐직하류 하천정비(환경)사업 기본계획 및 실시설계용역-수공용_용담댐직하류 하천정비공사 설계예산서(남원작성)-" xfId="2853" xr:uid="{00000000-0005-0000-0000-00001F0B0000}"/>
    <cellStyle name="_광주시 2차 시스템" xfId="2854" xr:uid="{00000000-0005-0000-0000-0000200B0000}"/>
    <cellStyle name="_광주시 도로와 지하시설물도 공동구축사업(2차) 설계내역서_1.0" xfId="2855" xr:uid="{00000000-0005-0000-0000-0000210B0000}"/>
    <cellStyle name="_광주시 도로와 지하시설물도 공동구축사업(2차) 설계내역서_2.0" xfId="2856" xr:uid="{00000000-0005-0000-0000-0000220B0000}"/>
    <cellStyle name="_광주시도로와지하시설물도공동구축사업_04072" xfId="2857" xr:uid="{00000000-0005-0000-0000-0000230B0000}"/>
    <cellStyle name="_광케이블_SNI_LGCNS_1" xfId="2858" xr:uid="{00000000-0005-0000-0000-0000240B0000}"/>
    <cellStyle name="_교대토공" xfId="2859" xr:uid="{00000000-0005-0000-0000-0000250B0000}"/>
    <cellStyle name="_교대토공_1.여주JCT6교" xfId="2860" xr:uid="{00000000-0005-0000-0000-0000260B0000}"/>
    <cellStyle name="_교대토공_2.여주jc7교" xfId="2861" xr:uid="{00000000-0005-0000-0000-0000270B0000}"/>
    <cellStyle name="_교대토공수량" xfId="2862" xr:uid="{00000000-0005-0000-0000-0000280B0000}"/>
    <cellStyle name="_교대토공수량_1.여주JCT6교" xfId="2863" xr:uid="{00000000-0005-0000-0000-0000290B0000}"/>
    <cellStyle name="_교대토공수량_2.여주jc7교" xfId="2864" xr:uid="{00000000-0005-0000-0000-00002A0B0000}"/>
    <cellStyle name="_교총괄표" xfId="2865" xr:uid="{00000000-0005-0000-0000-00002B0B0000}"/>
    <cellStyle name="_교통안전공단 CI 개편 사업에 대한 원가계산-070404" xfId="2866" xr:uid="{00000000-0005-0000-0000-00002C0B0000}"/>
    <cellStyle name="_교통안전공단-철도차량운전면허 시험설비 구축(최종)" xfId="2867" xr:uid="{00000000-0005-0000-0000-00002D0B0000}"/>
    <cellStyle name="_교통안전공단-홈페이지 및 시스템 재구축 계획(0912)- 강억" xfId="2868" xr:uid="{00000000-0005-0000-0000-00002E0B0000}"/>
    <cellStyle name="_교통유아 육성기금 제도 도입을 위한 연구용역에 대한 원가계산(참여울-25%)-최종" xfId="2869" xr:uid="{00000000-0005-0000-0000-00002F0B0000}"/>
    <cellStyle name="_교평 산출식060612 " xfId="2870" xr:uid="{00000000-0005-0000-0000-0000300B0000}"/>
    <cellStyle name="_구로지사 증축 및 보수공사 2차(최종)-12.16(신규)" xfId="2871" xr:uid="{00000000-0005-0000-0000-0000310B0000}"/>
    <cellStyle name="_구로지사 증축 및 보수공사(최종)+개요" xfId="2872" xr:uid="{00000000-0005-0000-0000-0000320B0000}"/>
    <cellStyle name="_구문소철암투찰" xfId="2873" xr:uid="{00000000-0005-0000-0000-0000330B0000}"/>
    <cellStyle name="_구문소철암투찰_광릉투찰" xfId="2874" xr:uid="{00000000-0005-0000-0000-0000340B0000}"/>
    <cellStyle name="_구문소철암투찰_광릉투찰_무촌투찰" xfId="2875" xr:uid="{00000000-0005-0000-0000-0000350B0000}"/>
    <cellStyle name="_구문소철암투찰_무창투찰" xfId="2876" xr:uid="{00000000-0005-0000-0000-0000360B0000}"/>
    <cellStyle name="_구문소철암투찰_무창투찰_무촌투찰" xfId="2877" xr:uid="{00000000-0005-0000-0000-0000370B0000}"/>
    <cellStyle name="_구문소철암투찰_무촌투찰" xfId="2878" xr:uid="{00000000-0005-0000-0000-0000380B0000}"/>
    <cellStyle name="_구역지정및실시설계용역내역서(수정)" xfId="2879" xr:uid="{00000000-0005-0000-0000-0000390B0000}"/>
    <cellStyle name="_구조물공" xfId="18396" xr:uid="{00000000-0005-0000-0000-00003A0B0000}"/>
    <cellStyle name="_구조물전체계약(2000년2차변경)" xfId="18397" xr:uid="{00000000-0005-0000-0000-00003B0B0000}"/>
    <cellStyle name="_구조물전체변경(2000년1차)" xfId="18398" xr:uid="{00000000-0005-0000-0000-00003C0B0000}"/>
    <cellStyle name="_구즉내역서" xfId="2880" xr:uid="{00000000-0005-0000-0000-00003D0B0000}"/>
    <cellStyle name="_구체집계" xfId="18399" xr:uid="{00000000-0005-0000-0000-00003E0B0000}"/>
    <cellStyle name="_구체철근량" xfId="18400" xr:uid="{00000000-0005-0000-0000-00003F0B0000}"/>
    <cellStyle name="_국공유지실태조사(최종)" xfId="2881" xr:uid="{00000000-0005-0000-0000-0000400B0000}"/>
    <cellStyle name="_국도23호선영암연소지구내역서" xfId="2882" xr:uid="{00000000-0005-0000-0000-0000410B0000}"/>
    <cellStyle name="_국도38호선통리지구내역서" xfId="2883" xr:uid="{00000000-0005-0000-0000-0000420B0000}"/>
    <cellStyle name="_국도42호선여량지구오르막차로" xfId="2884" xr:uid="{00000000-0005-0000-0000-0000430B0000}"/>
    <cellStyle name="_국수교수량" xfId="2885" xr:uid="{00000000-0005-0000-0000-0000440B0000}"/>
    <cellStyle name="_국수교수량_(12)PC암거수량산출(성남시)" xfId="2886" xr:uid="{00000000-0005-0000-0000-0000450B0000}"/>
    <cellStyle name="_국수교수량_(12)PC암거수량산출(성남시)_BOX재료집계표 1011-1(편집)s" xfId="2887" xr:uid="{00000000-0005-0000-0000-0000460B0000}"/>
    <cellStyle name="_국수교수량_(12)PC암거수량산출(성남시)_BOX재료집계표 1025" xfId="2888" xr:uid="{00000000-0005-0000-0000-0000470B0000}"/>
    <cellStyle name="_국수교수량_(12)PC암거수량산출(성남시)_H191-PCBOX" xfId="2889" xr:uid="{00000000-0005-0000-0000-0000480B0000}"/>
    <cellStyle name="_국수교수량_(12)PC암거수량산출(성남시)_H191-PCBOX_BOX재료집계표 1011-1(편집)s" xfId="2890" xr:uid="{00000000-0005-0000-0000-0000490B0000}"/>
    <cellStyle name="_국수교수량_(12)PC암거수량산출(성남시)_H191-PCBOX_BOX재료집계표 1025" xfId="2891" xr:uid="{00000000-0005-0000-0000-00004A0B0000}"/>
    <cellStyle name="_국수교수량_(12)PC암거수량산출(성남시)_H191-PCBOX_H191-PCBOX" xfId="2892" xr:uid="{00000000-0005-0000-0000-00004B0B0000}"/>
    <cellStyle name="_국수교수량_(12)PC암거수량산출(성남시)_H191-PCBOX_H191-PCBOX_BOX재료집계표 1011-1(편집)s" xfId="2893" xr:uid="{00000000-0005-0000-0000-00004C0B0000}"/>
    <cellStyle name="_국수교수량_(12)PC암거수량산출(성남시)_H191-PCBOX_H191-PCBOX_BOX재료집계표 1025" xfId="2894" xr:uid="{00000000-0005-0000-0000-00004D0B0000}"/>
    <cellStyle name="_국수교수량_(12)PC암거수량산출(성남시)_H191-PCBOX_H191-PCBOX_H191-PCBOX" xfId="2895" xr:uid="{00000000-0005-0000-0000-00004E0B0000}"/>
    <cellStyle name="_국수교수량_(12)PC암거수량산출(성남시)_H191-PCBOX_H191-PCBOX_H191-PCBOX_BOX재료집계표 1011-1(편집)s" xfId="2896" xr:uid="{00000000-0005-0000-0000-00004F0B0000}"/>
    <cellStyle name="_국수교수량_(12)PC암거수량산출(성남시)_H191-PCBOX_H191-PCBOX_H191-PCBOX_BOX재료집계표 1025" xfId="2897" xr:uid="{00000000-0005-0000-0000-0000500B0000}"/>
    <cellStyle name="_국수교수량_07.포장공" xfId="18401" xr:uid="{00000000-0005-0000-0000-0000510B0000}"/>
    <cellStyle name="_국수교수량_BOX재료집계표 1011-1(편집)s" xfId="2898" xr:uid="{00000000-0005-0000-0000-0000520B0000}"/>
    <cellStyle name="_국수교수량_BOX재료집계표 1025" xfId="2899" xr:uid="{00000000-0005-0000-0000-0000530B0000}"/>
    <cellStyle name="_국수교수량_H191-PCBOX" xfId="2900" xr:uid="{00000000-0005-0000-0000-0000540B0000}"/>
    <cellStyle name="_국수교수량_H191-PCBOX_BOX재료집계표 1011-1(편집)s" xfId="2901" xr:uid="{00000000-0005-0000-0000-0000550B0000}"/>
    <cellStyle name="_국수교수량_H191-PCBOX_BOX재료집계표 1025" xfId="2902" xr:uid="{00000000-0005-0000-0000-0000560B0000}"/>
    <cellStyle name="_국수교수량_H191-PCBOX_H191-PCBOX" xfId="2903" xr:uid="{00000000-0005-0000-0000-0000570B0000}"/>
    <cellStyle name="_국수교수량_H191-PCBOX_H191-PCBOX_BOX재료집계표 1011-1(편집)s" xfId="2904" xr:uid="{00000000-0005-0000-0000-0000580B0000}"/>
    <cellStyle name="_국수교수량_H191-PCBOX_H191-PCBOX_BOX재료집계표 1025" xfId="2905" xr:uid="{00000000-0005-0000-0000-0000590B0000}"/>
    <cellStyle name="_국수교수량_매교동 18번지선(소3류 1524 호선 수량산출서)1" xfId="2906" xr:uid="{00000000-0005-0000-0000-00005A0B0000}"/>
    <cellStyle name="_국수교수량_매교동 18번지선(소3류 1524 호선 수량산출서)1_수량산출서" xfId="2907" xr:uid="{00000000-0005-0000-0000-00005B0B0000}"/>
    <cellStyle name="_국수교수량_매교동 18번지선(소3류 1524 호선 수량산출서)1_수량산출서(도청사거리)" xfId="2908" xr:uid="{00000000-0005-0000-0000-00005C0B0000}"/>
    <cellStyle name="_국수교수량_매교동 18번지선(소3류 1524 호선 수량산출서)1_수량산출서(도청사거리)_수량산출서" xfId="2909" xr:uid="{00000000-0005-0000-0000-00005D0B0000}"/>
    <cellStyle name="_국수교수량_매교동 18번지선(소3류 1524 호선 수량산출서)1_수량산출서(못골사거리)" xfId="2910" xr:uid="{00000000-0005-0000-0000-00005E0B0000}"/>
    <cellStyle name="_국수교수량_매교동 18번지선(소3류 1524 호선 수량산출서)1_수량산출서(못골사거리)_수량산출서" xfId="2911" xr:uid="{00000000-0005-0000-0000-00005F0B0000}"/>
    <cellStyle name="_국수교수량_매교동 18번지선(소3류 1524 호선 수량산출서)1_수량산출서_1" xfId="2912" xr:uid="{00000000-0005-0000-0000-0000600B0000}"/>
    <cellStyle name="_국수교수량_매교동 18번지선(소3류 1524 호선 수량산출서)1_수량산출서_수량산출서" xfId="2913" xr:uid="{00000000-0005-0000-0000-0000610B0000}"/>
    <cellStyle name="_국수교수량_매교동 18번지선(소3류 1524 호선 수량산출서)1_수량산출서1" xfId="2914" xr:uid="{00000000-0005-0000-0000-0000620B0000}"/>
    <cellStyle name="_국수교수량_매교동 18번지선(소3류 1524 호선 수량산출서)1_수량산출서2" xfId="2915" xr:uid="{00000000-0005-0000-0000-0000630B0000}"/>
    <cellStyle name="_국수교수량_맨홀재료집계표" xfId="2916" xr:uid="{00000000-0005-0000-0000-0000640B0000}"/>
    <cellStyle name="_국수교수량_무주골천수량" xfId="2917" xr:uid="{00000000-0005-0000-0000-0000650B0000}"/>
    <cellStyle name="_국수교수량_무주골천수량_제2 사토장 조경공사" xfId="2918" xr:uid="{00000000-0005-0000-0000-0000660B0000}"/>
    <cellStyle name="_국수교수량_무주골천수량_현석동 1-5번지 일대 마을마당조성" xfId="2919" xr:uid="{00000000-0005-0000-0000-0000670B0000}"/>
    <cellStyle name="_국수교수량_무주골천수량_휘경2동 마을마당 조성공사" xfId="2920" xr:uid="{00000000-0005-0000-0000-0000680B0000}"/>
    <cellStyle name="_국수교수량_상수관로토공및집계표(최종)" xfId="2921" xr:uid="{00000000-0005-0000-0000-0000690B0000}"/>
    <cellStyle name="_국수교수량_상수관로토공및집계표(최종)_1.토공집계표" xfId="2922" xr:uid="{00000000-0005-0000-0000-00006A0B0000}"/>
    <cellStyle name="_국수교수량_상수관로토공및집계표(최종)_3.상수관재료집계표" xfId="2923" xr:uid="{00000000-0005-0000-0000-00006B0B0000}"/>
    <cellStyle name="_국수교수량_수량산출서" xfId="2924" xr:uid="{00000000-0005-0000-0000-00006C0B0000}"/>
    <cellStyle name="_국수교수량_수량산출서(도청사거리)" xfId="2925" xr:uid="{00000000-0005-0000-0000-00006D0B0000}"/>
    <cellStyle name="_국수교수량_수량산출서(도청사거리)_수량산출서" xfId="2926" xr:uid="{00000000-0005-0000-0000-00006E0B0000}"/>
    <cellStyle name="_국수교수량_수량산출서_수량산출서" xfId="2927" xr:uid="{00000000-0005-0000-0000-00006F0B0000}"/>
    <cellStyle name="_국수교수량_수량산출서1" xfId="2928" xr:uid="{00000000-0005-0000-0000-0000700B0000}"/>
    <cellStyle name="_국수교수량_수량산출서1_1" xfId="2929" xr:uid="{00000000-0005-0000-0000-0000710B0000}"/>
    <cellStyle name="_국수교수량_수량산출서1_수량산출서" xfId="2930" xr:uid="{00000000-0005-0000-0000-0000720B0000}"/>
    <cellStyle name="_국수교수량_수량산출서1_수량산출서1" xfId="2931" xr:uid="{00000000-0005-0000-0000-0000730B0000}"/>
    <cellStyle name="_국수교수량_수량산출서1_수량산출서2" xfId="2932" xr:uid="{00000000-0005-0000-0000-0000740B0000}"/>
    <cellStyle name="_국수교수량_수량산출서2" xfId="2933" xr:uid="{00000000-0005-0000-0000-0000750B0000}"/>
    <cellStyle name="_국수교수량_수로BOX일반수량 " xfId="18402" xr:uid="{00000000-0005-0000-0000-0000760B0000}"/>
    <cellStyle name="_국수교수량_수로BOX일반수량 _07.포장공" xfId="18403" xr:uid="{00000000-0005-0000-0000-0000770B0000}"/>
    <cellStyle name="_국수교수량_오수공총괄" xfId="2934" xr:uid="{00000000-0005-0000-0000-0000780B0000}"/>
    <cellStyle name="_국수교수량_오수공총괄_오수공-대구(0423)" xfId="2935" xr:uid="{00000000-0005-0000-0000-0000790B0000}"/>
    <cellStyle name="_국수교수량_일반수량 " xfId="18404" xr:uid="{00000000-0005-0000-0000-00007A0B0000}"/>
    <cellStyle name="_국수교수량_일반수량 _04.구조물공-01 " xfId="18405" xr:uid="{00000000-0005-0000-0000-00007B0B0000}"/>
    <cellStyle name="_국수교수량_일반수량 _04.구조물공-01 _07.포장공" xfId="18406" xr:uid="{00000000-0005-0000-0000-00007C0B0000}"/>
    <cellStyle name="_국수교수량_일반수량 _07.포장공" xfId="18407" xr:uid="{00000000-0005-0000-0000-00007D0B0000}"/>
    <cellStyle name="_국수교수량_일반수량집계" xfId="18408" xr:uid="{00000000-0005-0000-0000-00007E0B0000}"/>
    <cellStyle name="_국수교수량_일반수량집계_04.구조물공-01 " xfId="18409" xr:uid="{00000000-0005-0000-0000-00007F0B0000}"/>
    <cellStyle name="_국수교수량_일반수량집계_04.구조물공-01 _07.포장공" xfId="18410" xr:uid="{00000000-0005-0000-0000-0000800B0000}"/>
    <cellStyle name="_국수교수량_일반수량집계_07.포장공" xfId="18411" xr:uid="{00000000-0005-0000-0000-0000810B0000}"/>
    <cellStyle name="_국수교수량_제2 사토장 조경공사" xfId="2936" xr:uid="{00000000-0005-0000-0000-0000820B0000}"/>
    <cellStyle name="_국수교수량_현석동 1-5번지 일대 마을마당조성" xfId="2937" xr:uid="{00000000-0005-0000-0000-0000830B0000}"/>
    <cellStyle name="_국수교수량_호명12공구" xfId="2938" xr:uid="{00000000-0005-0000-0000-0000840B0000}"/>
    <cellStyle name="_국수교수량_호명12공구_제2 사토장 조경공사" xfId="2939" xr:uid="{00000000-0005-0000-0000-0000850B0000}"/>
    <cellStyle name="_국수교수량_호명12공구_현석동 1-5번지 일대 마을마당조성" xfId="2940" xr:uid="{00000000-0005-0000-0000-0000860B0000}"/>
    <cellStyle name="_국수교수량_호명12공구_휘경2동 마을마당 조성공사" xfId="2941" xr:uid="{00000000-0005-0000-0000-0000870B0000}"/>
    <cellStyle name="_국수교수량_휘경2동 마을마당 조성공사" xfId="2942" xr:uid="{00000000-0005-0000-0000-0000880B0000}"/>
    <cellStyle name="_군산내항-품셈기준" xfId="2943" xr:uid="{00000000-0005-0000-0000-0000890B0000}"/>
    <cellStyle name="_군산시_UIS설계서(0308)" xfId="2944" xr:uid="{00000000-0005-0000-0000-00008A0B0000}"/>
    <cellStyle name="_군포시 지하시설물통합정보시스템 구축사업 설계내역서_2.3" xfId="2945" xr:uid="{00000000-0005-0000-0000-00008B0B0000}"/>
    <cellStyle name="_금강Ⅱ지구김제2-2공구토목공사(동도)" xfId="2946" xr:uid="{00000000-0005-0000-0000-00008C0B0000}"/>
    <cellStyle name="_금강시스템구축_용역내역서" xfId="2947" xr:uid="{00000000-0005-0000-0000-00008D0B0000}"/>
    <cellStyle name="_금속공사정산" xfId="2948" xr:uid="{00000000-0005-0000-0000-00008E0B0000}"/>
    <cellStyle name="_금천청소년수련관(토목林)" xfId="2949" xr:uid="{00000000-0005-0000-0000-00008F0B0000}"/>
    <cellStyle name="_금형기초" xfId="2950" xr:uid="{00000000-0005-0000-0000-0000900B0000}"/>
    <cellStyle name="_기계수정" xfId="2951" xr:uid="{00000000-0005-0000-0000-0000910B0000}"/>
    <cellStyle name="_기본 및 실시설계 예산서" xfId="2952" xr:uid="{00000000-0005-0000-0000-0000920B0000}"/>
    <cellStyle name="_기본 및 실시설계 예산서(071123)-감사반영중" xfId="2953" xr:uid="{00000000-0005-0000-0000-0000930B0000}"/>
    <cellStyle name="_기본 및 실시설계 예산서(부론)-12억" xfId="2954" xr:uid="{00000000-0005-0000-0000-0000940B0000}"/>
    <cellStyle name="_기본 및 실시설계(특수구조물 포함)" xfId="2955" xr:uid="{00000000-0005-0000-0000-0000950B0000}"/>
    <cellStyle name="_기본 및 실시설계, 경관설계(고천)" xfId="2956" xr:uid="{00000000-0005-0000-0000-0000960B0000}"/>
    <cellStyle name="_기본_및_실시설계" xfId="2957" xr:uid="{00000000-0005-0000-0000-0000970B0000}"/>
    <cellStyle name="_기본_및_실시설계,_경관설계(고천)" xfId="2958" xr:uid="{00000000-0005-0000-0000-0000980B0000}"/>
    <cellStyle name="_기본계획_기존(문화재포함)_GJ" xfId="2959" xr:uid="{00000000-0005-0000-0000-0000990B0000}"/>
    <cellStyle name="_기본계획산출내역서(최종)" xfId="2960" xr:uid="{00000000-0005-0000-0000-00009A0B0000}"/>
    <cellStyle name="_기본및실시-샛강내역_0718_680억_감리3%포함" xfId="2961" xr:uid="{00000000-0005-0000-0000-00009B0B0000}"/>
    <cellStyle name="_기본형" xfId="2962" xr:uid="{00000000-0005-0000-0000-00009C0B0000}"/>
    <cellStyle name="_기성1회" xfId="2963" xr:uid="{00000000-0005-0000-0000-00009D0B0000}"/>
    <cellStyle name="_기성검사원" xfId="2964" xr:uid="{00000000-0005-0000-0000-00009E0B0000}"/>
    <cellStyle name="_기성검사원_내역서" xfId="2965" xr:uid="{00000000-0005-0000-0000-00009F0B0000}"/>
    <cellStyle name="_기존구조물깨기수량" xfId="2966" xr:uid="{00000000-0005-0000-0000-0000A00B0000}"/>
    <cellStyle name="_기존구조물깨기수량(참고)" xfId="2967" xr:uid="{00000000-0005-0000-0000-0000A10B0000}"/>
    <cellStyle name="_기초자료" xfId="2968" xr:uid="{00000000-0005-0000-0000-0000A20B0000}"/>
    <cellStyle name="_기흥읍청사신축공사(조원)" xfId="2969" xr:uid="{00000000-0005-0000-0000-0000A30B0000}"/>
    <cellStyle name="_길동배수지건설공사(구보)" xfId="2970" xr:uid="{00000000-0005-0000-0000-0000A40B0000}"/>
    <cellStyle name="_김제시 GIS 구축사업 설계내역서_시스템부문_4" xfId="2971" xr:uid="{00000000-0005-0000-0000-0000A50B0000}"/>
    <cellStyle name="_김제시 도로와 지하시설물 공동구축사업 설계서_계약(1차년도)_1" xfId="2972" xr:uid="{00000000-0005-0000-0000-0000A60B0000}"/>
    <cellStyle name="_김제시_UIS설계서(0706)" xfId="2973" xr:uid="{00000000-0005-0000-0000-0000A70B0000}"/>
    <cellStyle name="_김천시설계서(제출용)" xfId="2974" xr:uid="{00000000-0005-0000-0000-0000A80B0000}"/>
    <cellStyle name="_김포GIS설계1차(최종본.01.05)" xfId="2975" xr:uid="{00000000-0005-0000-0000-0000A90B0000}"/>
    <cellStyle name="_김포시 UIS-설계내역서" xfId="2976" xr:uid="{00000000-0005-0000-0000-0000AA0B0000}"/>
    <cellStyle name="_김해분성고(동성)" xfId="2977" xr:uid="{00000000-0005-0000-0000-0000AB0B0000}"/>
    <cellStyle name="_김해시_도로와지하시설물도공동구축사업 설계내역서.2.9" xfId="2978" xr:uid="{00000000-0005-0000-0000-0000AC0B0000}"/>
    <cellStyle name="_김해임도" xfId="2979" xr:uid="{00000000-0005-0000-0000-0000AD0B0000}"/>
    <cellStyle name="_나주시금천면전남과학고시설변경" xfId="2980" xr:uid="{00000000-0005-0000-0000-0000AE0B0000}"/>
    <cellStyle name="_나주시우회도로(투찰)-0.331%" xfId="2981" xr:uid="{00000000-0005-0000-0000-0000AF0B0000}"/>
    <cellStyle name="_나주시-품셈기준" xfId="2982" xr:uid="{00000000-0005-0000-0000-0000B00B0000}"/>
    <cellStyle name="_낙동강(상류)사전재해내역서(0508)" xfId="2983" xr:uid="{00000000-0005-0000-0000-0000B10B0000}"/>
    <cellStyle name="_남원시_UIS설계서(0624)" xfId="2984" xr:uid="{00000000-0005-0000-0000-0000B20B0000}"/>
    <cellStyle name="_내동수량" xfId="2985" xr:uid="{00000000-0005-0000-0000-0000B30B0000}"/>
    <cellStyle name="_내무대건축" xfId="2986" xr:uid="{00000000-0005-0000-0000-0000B40B0000}"/>
    <cellStyle name="_내역(991895-7)" xfId="2987" xr:uid="{00000000-0005-0000-0000-0000B50B0000}"/>
    <cellStyle name="_내역(991895-7)-01" xfId="2988" xr:uid="{00000000-0005-0000-0000-0000B60B0000}"/>
    <cellStyle name="_내역(991895-7)-12-3일작업" xfId="2989" xr:uid="{00000000-0005-0000-0000-0000B70B0000}"/>
    <cellStyle name="_내역및수량산출서(실적)" xfId="2990" xr:uid="{00000000-0005-0000-0000-0000B80B0000}"/>
    <cellStyle name="_내역및수량산출서(위례성길)-new" xfId="2991" xr:uid="{00000000-0005-0000-0000-0000B90B0000}"/>
    <cellStyle name="_내역서" xfId="2992" xr:uid="{00000000-0005-0000-0000-0000BA0B0000}"/>
    <cellStyle name="_내역서(2003)" xfId="2993" xr:uid="{00000000-0005-0000-0000-0000BB0B0000}"/>
    <cellStyle name="_내역서(개발계획단계-환지)" xfId="2994" xr:uid="{00000000-0005-0000-0000-0000BC0B0000}"/>
    <cellStyle name="_내역서(개발실시)1227" xfId="2995" xr:uid="{00000000-0005-0000-0000-0000BD0B0000}"/>
    <cellStyle name="_내역서(서남권)" xfId="2996" xr:uid="{00000000-0005-0000-0000-0000BE0B0000}"/>
    <cellStyle name="_내역서(실시계획)수정" xfId="2997" xr:uid="{00000000-0005-0000-0000-0000BF0B0000}"/>
    <cellStyle name="_내역서(실시계획단계)" xfId="2998" xr:uid="{00000000-0005-0000-0000-0000C00B0000}"/>
    <cellStyle name="_내역서(제영향평가)" xfId="2999" xr:uid="{00000000-0005-0000-0000-0000C10B0000}"/>
    <cellStyle name="_내역서(총괄착수내역서)" xfId="3000" xr:uid="{00000000-0005-0000-0000-0000C20B0000}"/>
    <cellStyle name="_내역서(총괄착수내역서) 10" xfId="3001" xr:uid="{00000000-0005-0000-0000-0000C30B0000}"/>
    <cellStyle name="_내역서(총괄착수내역서) 11" xfId="3002" xr:uid="{00000000-0005-0000-0000-0000C40B0000}"/>
    <cellStyle name="_내역서(총괄착수내역서) 12" xfId="3003" xr:uid="{00000000-0005-0000-0000-0000C50B0000}"/>
    <cellStyle name="_내역서(총괄착수내역서) 13" xfId="3004" xr:uid="{00000000-0005-0000-0000-0000C60B0000}"/>
    <cellStyle name="_내역서(총괄착수내역서) 14" xfId="3005" xr:uid="{00000000-0005-0000-0000-0000C70B0000}"/>
    <cellStyle name="_내역서(총괄착수내역서) 15" xfId="3006" xr:uid="{00000000-0005-0000-0000-0000C80B0000}"/>
    <cellStyle name="_내역서(총괄착수내역서) 16" xfId="3007" xr:uid="{00000000-0005-0000-0000-0000C90B0000}"/>
    <cellStyle name="_내역서(총괄착수내역서) 17" xfId="3008" xr:uid="{00000000-0005-0000-0000-0000CA0B0000}"/>
    <cellStyle name="_내역서(총괄착수내역서) 18" xfId="3009" xr:uid="{00000000-0005-0000-0000-0000CB0B0000}"/>
    <cellStyle name="_내역서(총괄착수내역서) 19" xfId="3010" xr:uid="{00000000-0005-0000-0000-0000CC0B0000}"/>
    <cellStyle name="_내역서(총괄착수내역서) 2" xfId="3011" xr:uid="{00000000-0005-0000-0000-0000CD0B0000}"/>
    <cellStyle name="_내역서(총괄착수내역서) 20" xfId="3012" xr:uid="{00000000-0005-0000-0000-0000CE0B0000}"/>
    <cellStyle name="_내역서(총괄착수내역서) 21" xfId="3013" xr:uid="{00000000-0005-0000-0000-0000CF0B0000}"/>
    <cellStyle name="_내역서(총괄착수내역서) 22" xfId="3014" xr:uid="{00000000-0005-0000-0000-0000D00B0000}"/>
    <cellStyle name="_내역서(총괄착수내역서) 3" xfId="3015" xr:uid="{00000000-0005-0000-0000-0000D10B0000}"/>
    <cellStyle name="_내역서(총괄착수내역서) 4" xfId="3016" xr:uid="{00000000-0005-0000-0000-0000D20B0000}"/>
    <cellStyle name="_내역서(총괄착수내역서) 5" xfId="3017" xr:uid="{00000000-0005-0000-0000-0000D30B0000}"/>
    <cellStyle name="_내역서(총괄착수내역서) 6" xfId="3018" xr:uid="{00000000-0005-0000-0000-0000D40B0000}"/>
    <cellStyle name="_내역서(총괄착수내역서) 7" xfId="3019" xr:uid="{00000000-0005-0000-0000-0000D50B0000}"/>
    <cellStyle name="_내역서(총괄착수내역서) 8" xfId="3020" xr:uid="{00000000-0005-0000-0000-0000D60B0000}"/>
    <cellStyle name="_내역서(총괄착수내역서) 9" xfId="3021" xr:uid="{00000000-0005-0000-0000-0000D70B0000}"/>
    <cellStyle name="_내역서_150227_청양권 다목적 캠핑공원 실시설계용역 내역서" xfId="3022" xr:uid="{00000000-0005-0000-0000-0000D80B0000}"/>
    <cellStyle name="_내역서_3.공원조성계획" xfId="3023" xr:uid="{00000000-0005-0000-0000-0000D90B0000}"/>
    <cellStyle name="_내역서_문화의 거리 농로포장(김병국2차)" xfId="3024" xr:uid="{00000000-0005-0000-0000-0000DA0B0000}"/>
    <cellStyle name="_내역서_문화의 거리 농로포장(김병국2차)_문화의 거리 농로포장(김병국2차)" xfId="3025" xr:uid="{00000000-0005-0000-0000-0000DB0B0000}"/>
    <cellStyle name="_내역서_문화의 거리 농로포장(김병국2차)_문화의 거리 농로포장(김병국2차)_역사문화촌 조성사업 실시설계용역설계서(안)" xfId="3026" xr:uid="{00000000-0005-0000-0000-0000DC0B0000}"/>
    <cellStyle name="_내역서_문화의 거리 농로포장(김병국2차)_문화의 거리 농로포장(김병국2차)_전곡도시계획도로(중2-6호선)개설공사 실시설계용역 설계서(안)" xfId="3027" xr:uid="{00000000-0005-0000-0000-0000DD0B0000}"/>
    <cellStyle name="_내역서_문화의 거리 농로포장(김병국2차)_문화의 거리 농로포장(김병국2차)_측량설계내역서(신곡근린공원)" xfId="3028" xr:uid="{00000000-0005-0000-0000-0000DE0B0000}"/>
    <cellStyle name="_내역서_문화의 거리 농로포장(김병국2차)_문화의 거리 농로포장(김병국2차)_투입인력" xfId="3029" xr:uid="{00000000-0005-0000-0000-0000DF0B0000}"/>
    <cellStyle name="_내역서_문화의 거리 농로포장(김병국2차)_역사문화촌 조성사업 실시설계용역설계서(안)" xfId="3030" xr:uid="{00000000-0005-0000-0000-0000E00B0000}"/>
    <cellStyle name="_내역서_문화의 거리 농로포장(김병국2차)_전곡도시계획도로(중2-6호선)개설공사 실시설계용역 설계서(안)" xfId="3031" xr:uid="{00000000-0005-0000-0000-0000E10B0000}"/>
    <cellStyle name="_내역서_문화의 거리 농로포장(김병국2차)_측량설계내역서(신곡근린공원)" xfId="3032" xr:uid="{00000000-0005-0000-0000-0000E20B0000}"/>
    <cellStyle name="_내역서_문화의 거리 농로포장(김병국2차)_투입인력" xfId="3033" xr:uid="{00000000-0005-0000-0000-0000E30B0000}"/>
    <cellStyle name="_내역서_부안 매창공원" xfId="3034" xr:uid="{00000000-0005-0000-0000-0000E40B0000}"/>
    <cellStyle name="_내역서_설계용역비산출" xfId="3035" xr:uid="{00000000-0005-0000-0000-0000E50B0000}"/>
    <cellStyle name="_내역서_역사문화촌 조성사업 실시설계용역설계서(안)" xfId="3036" xr:uid="{00000000-0005-0000-0000-0000E60B0000}"/>
    <cellStyle name="_내역서_전곡도시계획도로(중2-6호선)개설공사 실시설계용역 설계서(안)" xfId="3037" xr:uid="{00000000-0005-0000-0000-0000E70B0000}"/>
    <cellStyle name="_내역서_측량설계내역서(신곡근린공원)" xfId="3038" xr:uid="{00000000-0005-0000-0000-0000E80B0000}"/>
    <cellStyle name="_내역서_투입인력" xfId="3039" xr:uid="{00000000-0005-0000-0000-0000E90B0000}"/>
    <cellStyle name="_내역서+개요(월배통신)" xfId="3040" xr:uid="{00000000-0005-0000-0000-0000EA0B0000}"/>
    <cellStyle name="_내역서+개요(전기)-6.7(최종)" xfId="3041" xr:uid="{00000000-0005-0000-0000-0000EB0B0000}"/>
    <cellStyle name="_내역서+개요(통신)" xfId="3042" xr:uid="{00000000-0005-0000-0000-0000EC0B0000}"/>
    <cellStyle name="_내역서-구룡지구" xfId="3043" xr:uid="{00000000-0005-0000-0000-0000ED0B0000}"/>
    <cellStyle name="_노고봉-내역" xfId="18412" xr:uid="{00000000-0005-0000-0000-0000EE0B0000}"/>
    <cellStyle name="_노곡중보수량" xfId="3044" xr:uid="{00000000-0005-0000-0000-0000EF0B0000}"/>
    <cellStyle name="_노면표지정비공사(연간단가)" xfId="3045" xr:uid="{00000000-0005-0000-0000-0000F00B0000}"/>
    <cellStyle name="_노무비계산" xfId="3046" xr:uid="{00000000-0005-0000-0000-0000F10B0000}"/>
    <cellStyle name="_노천1지구1공구" xfId="3047" xr:uid="{00000000-0005-0000-0000-0000F20B0000}"/>
    <cellStyle name="_노천1지구2공구" xfId="3048" xr:uid="{00000000-0005-0000-0000-0000F30B0000}"/>
    <cellStyle name="_노천1지구2공구_2(변경)-토공" xfId="3049" xr:uid="{00000000-0005-0000-0000-0000F40B0000}"/>
    <cellStyle name="_노천3지구3공구" xfId="3050" xr:uid="{00000000-0005-0000-0000-0000F50B0000}"/>
    <cellStyle name="_농악마을조성계획수립(06.10.16)" xfId="3051" xr:uid="{00000000-0005-0000-0000-0000F60B0000}"/>
    <cellStyle name="_능말폐기물내역(2단계-총괄)" xfId="18413" xr:uid="{00000000-0005-0000-0000-0000F70B0000}"/>
    <cellStyle name="_다단터빈펌프" xfId="3052" xr:uid="{00000000-0005-0000-0000-0000F80B0000}"/>
    <cellStyle name="_다리골 수해수량" xfId="18414" xr:uid="{00000000-0005-0000-0000-0000F90B0000}"/>
    <cellStyle name="_다리골 수해수량_05_2015년_수리시설(한발대비 생활용수) 개발공사 실시설계용역" xfId="18415" xr:uid="{00000000-0005-0000-0000-0000FA0B0000}"/>
    <cellStyle name="_다리골 수해수량_수량산출서1" xfId="18416" xr:uid="{00000000-0005-0000-0000-0000FB0B0000}"/>
    <cellStyle name="_다리골 수해수량_수량산출서1_05_2015년_수리시설(한발대비 생활용수) 개발공사 실시설계용역" xfId="18417" xr:uid="{00000000-0005-0000-0000-0000FC0B0000}"/>
    <cellStyle name="_다우SW(1023)" xfId="3053" xr:uid="{00000000-0005-0000-0000-0000FD0B0000}"/>
    <cellStyle name="_단가산출서" xfId="3054" xr:uid="{00000000-0005-0000-0000-0000FE0B0000}"/>
    <cellStyle name="_단가산출서_댐직하류 하천정비(환경)사업 기본계획 및 실시설계용역-수공용" xfId="3055" xr:uid="{00000000-0005-0000-0000-0000FF0B0000}"/>
    <cellStyle name="_단가산출서_댐직하류 하천정비(환경)사업 기본계획 및 실시설계용역-수공용_용담댐직하류 하천정비공사 설계예산서(남원작성)-" xfId="3056" xr:uid="{00000000-0005-0000-0000-0000000C0000}"/>
    <cellStyle name="_단가산출서2공구(관사골)1116" xfId="3057" xr:uid="{00000000-0005-0000-0000-0000010C0000}"/>
    <cellStyle name="_단가표" xfId="3058" xr:uid="{00000000-0005-0000-0000-0000020C0000}"/>
    <cellStyle name="_달성 3차산업단지(항측)_수정_2차(최종)" xfId="3059" xr:uid="{00000000-0005-0000-0000-0000030C0000}"/>
    <cellStyle name="_담양군 수치정사영상지도 제작_최종" xfId="3060" xr:uid="{00000000-0005-0000-0000-0000040C0000}"/>
    <cellStyle name="_담양설계내역서" xfId="3061" xr:uid="{00000000-0005-0000-0000-0000050C0000}"/>
    <cellStyle name="_당동(청강)" xfId="3062" xr:uid="{00000000-0005-0000-0000-0000060C0000}"/>
    <cellStyle name="_당동(청강디스켓1)" xfId="3063" xr:uid="{00000000-0005-0000-0000-0000070C0000}"/>
    <cellStyle name="_당진가압장 펌프설치 배관배선공사_물량" xfId="18418" xr:uid="{00000000-0005-0000-0000-0000080C0000}"/>
    <cellStyle name="_대곡이설(투찰)" xfId="3064" xr:uid="{00000000-0005-0000-0000-0000090C0000}"/>
    <cellStyle name="_대곡이설(투찰)_01 실행(군장산단) Rev00" xfId="3065" xr:uid="{00000000-0005-0000-0000-00000A0C0000}"/>
    <cellStyle name="_대곡이설(투찰)_01 실행(군장산단) Rev00_01 실행(부산남컨가호안109-원안분) REV04" xfId="3066" xr:uid="{00000000-0005-0000-0000-00000B0C0000}"/>
    <cellStyle name="_대곡이설(투찰)_1" xfId="3067" xr:uid="{00000000-0005-0000-0000-00000C0C0000}"/>
    <cellStyle name="_대곡이설(투찰)_1_01 실행(군장산단) Rev00" xfId="3068" xr:uid="{00000000-0005-0000-0000-00000D0C0000}"/>
    <cellStyle name="_대곡이설(투찰)_1_01 실행(군장산단) Rev00_01 실행(부산남컨가호안109-원안분) REV04" xfId="3069" xr:uid="{00000000-0005-0000-0000-00000E0C0000}"/>
    <cellStyle name="_대곡이설(투찰)_1_경찰서-터미널간도로(투찰)②" xfId="3070" xr:uid="{00000000-0005-0000-0000-00000F0C0000}"/>
    <cellStyle name="_대곡이설(투찰)_1_경찰서-터미널간도로(투찰)②_01 실행(군장산단) Rev00" xfId="3071" xr:uid="{00000000-0005-0000-0000-0000100C0000}"/>
    <cellStyle name="_대곡이설(투찰)_1_경찰서-터미널간도로(투찰)②_01 실행(군장산단) Rev00_01 실행(부산남컨가호안109-원안분) REV04" xfId="3072" xr:uid="{00000000-0005-0000-0000-0000110C0000}"/>
    <cellStyle name="_대곡이설(투찰)_1_봉무지방산업단지도로(투찰)②" xfId="3073" xr:uid="{00000000-0005-0000-0000-0000120C0000}"/>
    <cellStyle name="_대곡이설(투찰)_1_봉무지방산업단지도로(투찰)②_01 실행(군장산단) Rev00" xfId="3074" xr:uid="{00000000-0005-0000-0000-0000130C0000}"/>
    <cellStyle name="_대곡이설(투찰)_1_봉무지방산업단지도로(투찰)②_01 실행(군장산단) Rev00_01 실행(부산남컨가호안109-원안분) REV04" xfId="3075" xr:uid="{00000000-0005-0000-0000-0000140C0000}"/>
    <cellStyle name="_대곡이설(투찰)_1_봉무지방산업단지도로(투찰)②+0.250%" xfId="3076" xr:uid="{00000000-0005-0000-0000-0000150C0000}"/>
    <cellStyle name="_대곡이설(투찰)_1_봉무지방산업단지도로(투찰)②+0.250%_01 실행(군장산단) Rev00" xfId="3077" xr:uid="{00000000-0005-0000-0000-0000160C0000}"/>
    <cellStyle name="_대곡이설(투찰)_1_봉무지방산업단지도로(투찰)②+0.250%_01 실행(군장산단) Rev00_01 실행(부산남컨가호안109-원안분) REV04" xfId="3078" xr:uid="{00000000-0005-0000-0000-0000170C0000}"/>
    <cellStyle name="_대곡이설(투찰)_1_합덕-신례원(2공구)투찰" xfId="3079" xr:uid="{00000000-0005-0000-0000-0000180C0000}"/>
    <cellStyle name="_대곡이설(투찰)_1_합덕-신례원(2공구)투찰_01 실행(군장산단) Rev00" xfId="3080" xr:uid="{00000000-0005-0000-0000-0000190C0000}"/>
    <cellStyle name="_대곡이설(투찰)_1_합덕-신례원(2공구)투찰_01 실행(군장산단) Rev00_01 실행(부산남컨가호안109-원안분) REV04" xfId="3081" xr:uid="{00000000-0005-0000-0000-00001A0C0000}"/>
    <cellStyle name="_대곡이설(투찰)_1_합덕-신례원(2공구)투찰_경찰서-터미널간도로(투찰)②" xfId="3082" xr:uid="{00000000-0005-0000-0000-00001B0C0000}"/>
    <cellStyle name="_대곡이설(투찰)_1_합덕-신례원(2공구)투찰_경찰서-터미널간도로(투찰)②_01 실행(군장산단) Rev00" xfId="3083" xr:uid="{00000000-0005-0000-0000-00001C0C0000}"/>
    <cellStyle name="_대곡이설(투찰)_1_합덕-신례원(2공구)투찰_경찰서-터미널간도로(투찰)②_01 실행(군장산단) Rev00_01 실행(부산남컨가호안109-원안분) REV04" xfId="3084" xr:uid="{00000000-0005-0000-0000-00001D0C0000}"/>
    <cellStyle name="_대곡이설(투찰)_1_합덕-신례원(2공구)투찰_봉무지방산업단지도로(투찰)②" xfId="3085" xr:uid="{00000000-0005-0000-0000-00001E0C0000}"/>
    <cellStyle name="_대곡이설(투찰)_1_합덕-신례원(2공구)투찰_봉무지방산업단지도로(투찰)②_01 실행(군장산단) Rev00" xfId="3086" xr:uid="{00000000-0005-0000-0000-00001F0C0000}"/>
    <cellStyle name="_대곡이설(투찰)_1_합덕-신례원(2공구)투찰_봉무지방산업단지도로(투찰)②_01 실행(군장산단) Rev00_01 실행(부산남컨가호안109-원안분) REV04" xfId="3087" xr:uid="{00000000-0005-0000-0000-0000200C0000}"/>
    <cellStyle name="_대곡이설(투찰)_1_합덕-신례원(2공구)투찰_봉무지방산업단지도로(투찰)②+0.250%" xfId="3088" xr:uid="{00000000-0005-0000-0000-0000210C0000}"/>
    <cellStyle name="_대곡이설(투찰)_1_합덕-신례원(2공구)투찰_봉무지방산업단지도로(투찰)②+0.250%_01 실행(군장산단) Rev00" xfId="3089" xr:uid="{00000000-0005-0000-0000-0000220C0000}"/>
    <cellStyle name="_대곡이설(투찰)_1_합덕-신례원(2공구)투찰_봉무지방산업단지도로(투찰)②+0.250%_01 실행(군장산단) Rev00_01 실행(부산남컨가호안109-원안분) REV04" xfId="3090" xr:uid="{00000000-0005-0000-0000-0000230C0000}"/>
    <cellStyle name="_대곡이설(투찰)_1_합덕-신례원(2공구)투찰_합덕-신례원(2공구)투찰" xfId="3091" xr:uid="{00000000-0005-0000-0000-0000240C0000}"/>
    <cellStyle name="_대곡이설(투찰)_1_합덕-신례원(2공구)투찰_합덕-신례원(2공구)투찰_01 실행(군장산단) Rev00" xfId="3092" xr:uid="{00000000-0005-0000-0000-0000250C0000}"/>
    <cellStyle name="_대곡이설(투찰)_1_합덕-신례원(2공구)투찰_합덕-신례원(2공구)투찰_01 실행(군장산단) Rev00_01 실행(부산남컨가호안109-원안분) REV04" xfId="3093" xr:uid="{00000000-0005-0000-0000-0000260C0000}"/>
    <cellStyle name="_대곡이설(투찰)_1_합덕-신례원(2공구)투찰_합덕-신례원(2공구)투찰_경찰서-터미널간도로(투찰)②" xfId="3094" xr:uid="{00000000-0005-0000-0000-0000270C0000}"/>
    <cellStyle name="_대곡이설(투찰)_1_합덕-신례원(2공구)투찰_합덕-신례원(2공구)투찰_경찰서-터미널간도로(투찰)②_01 실행(군장산단) Rev00" xfId="3095" xr:uid="{00000000-0005-0000-0000-0000280C0000}"/>
    <cellStyle name="_대곡이설(투찰)_1_합덕-신례원(2공구)투찰_합덕-신례원(2공구)투찰_경찰서-터미널간도로(투찰)②_01 실행(군장산단) Rev00_01 실행(부산남컨가호안109-원안분) REV04" xfId="3096" xr:uid="{00000000-0005-0000-0000-0000290C0000}"/>
    <cellStyle name="_대곡이설(투찰)_1_합덕-신례원(2공구)투찰_합덕-신례원(2공구)투찰_봉무지방산업단지도로(투찰)②" xfId="3097" xr:uid="{00000000-0005-0000-0000-00002A0C0000}"/>
    <cellStyle name="_대곡이설(투찰)_1_합덕-신례원(2공구)투찰_합덕-신례원(2공구)투찰_봉무지방산업단지도로(투찰)②_01 실행(군장산단) Rev00" xfId="3098" xr:uid="{00000000-0005-0000-0000-00002B0C0000}"/>
    <cellStyle name="_대곡이설(투찰)_1_합덕-신례원(2공구)투찰_합덕-신례원(2공구)투찰_봉무지방산업단지도로(투찰)②_01 실행(군장산단) Rev00_01 실행(부산남컨가호안109-원안분) REV04" xfId="3099" xr:uid="{00000000-0005-0000-0000-00002C0C0000}"/>
    <cellStyle name="_대곡이설(투찰)_1_합덕-신례원(2공구)투찰_합덕-신례원(2공구)투찰_봉무지방산업단지도로(투찰)②+0.250%" xfId="3100" xr:uid="{00000000-0005-0000-0000-00002D0C0000}"/>
    <cellStyle name="_대곡이설(투찰)_1_합덕-신례원(2공구)투찰_합덕-신례원(2공구)투찰_봉무지방산업단지도로(투찰)②+0.250%_01 실행(군장산단) Rev00" xfId="3101" xr:uid="{00000000-0005-0000-0000-00002E0C0000}"/>
    <cellStyle name="_대곡이설(투찰)_1_합덕-신례원(2공구)투찰_합덕-신례원(2공구)투찰_봉무지방산업단지도로(투찰)②+0.250%_01 실행(군장산단) Rev00_01 실행(부산남컨가호안109-원안분) REV04" xfId="3102" xr:uid="{00000000-0005-0000-0000-00002F0C0000}"/>
    <cellStyle name="_대곡이설(투찰)_경찰서-터미널간도로(투찰)②" xfId="3103" xr:uid="{00000000-0005-0000-0000-0000300C0000}"/>
    <cellStyle name="_대곡이설(투찰)_경찰서-터미널간도로(투찰)②_01 실행(군장산단) Rev00" xfId="3104" xr:uid="{00000000-0005-0000-0000-0000310C0000}"/>
    <cellStyle name="_대곡이설(투찰)_경찰서-터미널간도로(투찰)②_01 실행(군장산단) Rev00_01 실행(부산남컨가호안109-원안분) REV04" xfId="3105" xr:uid="{00000000-0005-0000-0000-0000320C0000}"/>
    <cellStyle name="_대곡이설(투찰)_도덕-고흥도로(투찰)" xfId="3106" xr:uid="{00000000-0005-0000-0000-0000330C0000}"/>
    <cellStyle name="_대곡이설(투찰)_도덕-고흥도로(투찰)_01 실행(군장산단) Rev00" xfId="3107" xr:uid="{00000000-0005-0000-0000-0000340C0000}"/>
    <cellStyle name="_대곡이설(투찰)_도덕-고흥도로(투찰)_01 실행(군장산단) Rev00_01 실행(부산남컨가호안109-원안분) REV04" xfId="3108" xr:uid="{00000000-0005-0000-0000-0000350C0000}"/>
    <cellStyle name="_대곡이설(투찰)_도덕-고흥도로(투찰)_경찰서-터미널간도로(투찰)②" xfId="3109" xr:uid="{00000000-0005-0000-0000-0000360C0000}"/>
    <cellStyle name="_대곡이설(투찰)_도덕-고흥도로(투찰)_경찰서-터미널간도로(투찰)②_01 실행(군장산단) Rev00" xfId="3110" xr:uid="{00000000-0005-0000-0000-0000370C0000}"/>
    <cellStyle name="_대곡이설(투찰)_도덕-고흥도로(투찰)_경찰서-터미널간도로(투찰)②_01 실행(군장산단) Rev00_01 실행(부산남컨가호안109-원안분) REV04" xfId="3111" xr:uid="{00000000-0005-0000-0000-0000380C0000}"/>
    <cellStyle name="_대곡이설(투찰)_도덕-고흥도로(투찰)_봉무지방산업단지도로(투찰)②" xfId="3112" xr:uid="{00000000-0005-0000-0000-0000390C0000}"/>
    <cellStyle name="_대곡이설(투찰)_도덕-고흥도로(투찰)_봉무지방산업단지도로(투찰)②_01 실행(군장산단) Rev00" xfId="3113" xr:uid="{00000000-0005-0000-0000-00003A0C0000}"/>
    <cellStyle name="_대곡이설(투찰)_도덕-고흥도로(투찰)_봉무지방산업단지도로(투찰)②_01 실행(군장산단) Rev00_01 실행(부산남컨가호안109-원안분) REV04" xfId="3114" xr:uid="{00000000-0005-0000-0000-00003B0C0000}"/>
    <cellStyle name="_대곡이설(투찰)_도덕-고흥도로(투찰)_봉무지방산업단지도로(투찰)②+0.250%" xfId="3115" xr:uid="{00000000-0005-0000-0000-00003C0C0000}"/>
    <cellStyle name="_대곡이설(투찰)_도덕-고흥도로(투찰)_봉무지방산업단지도로(투찰)②+0.250%_01 실행(군장산단) Rev00" xfId="3116" xr:uid="{00000000-0005-0000-0000-00003D0C0000}"/>
    <cellStyle name="_대곡이설(투찰)_도덕-고흥도로(투찰)_봉무지방산업단지도로(투찰)②+0.250%_01 실행(군장산단) Rev00_01 실행(부산남컨가호안109-원안분) REV04" xfId="3117" xr:uid="{00000000-0005-0000-0000-00003E0C0000}"/>
    <cellStyle name="_대곡이설(투찰)_도덕-고흥도로(투찰)_합덕-신례원(2공구)투찰" xfId="3118" xr:uid="{00000000-0005-0000-0000-00003F0C0000}"/>
    <cellStyle name="_대곡이설(투찰)_도덕-고흥도로(투찰)_합덕-신례원(2공구)투찰_01 실행(군장산단) Rev00" xfId="3119" xr:uid="{00000000-0005-0000-0000-0000400C0000}"/>
    <cellStyle name="_대곡이설(투찰)_도덕-고흥도로(투찰)_합덕-신례원(2공구)투찰_01 실행(군장산단) Rev00_01 실행(부산남컨가호안109-원안분) REV04" xfId="3120" xr:uid="{00000000-0005-0000-0000-0000410C0000}"/>
    <cellStyle name="_대곡이설(투찰)_도덕-고흥도로(투찰)_합덕-신례원(2공구)투찰_경찰서-터미널간도로(투찰)②" xfId="3121" xr:uid="{00000000-0005-0000-0000-0000420C0000}"/>
    <cellStyle name="_대곡이설(투찰)_도덕-고흥도로(투찰)_합덕-신례원(2공구)투찰_경찰서-터미널간도로(투찰)②_01 실행(군장산단) Rev00" xfId="3122" xr:uid="{00000000-0005-0000-0000-0000430C0000}"/>
    <cellStyle name="_대곡이설(투찰)_도덕-고흥도로(투찰)_합덕-신례원(2공구)투찰_경찰서-터미널간도로(투찰)②_01 실행(군장산단) Rev00_01 실행(부산남컨가호안109-원안분) REV04" xfId="3123" xr:uid="{00000000-0005-0000-0000-0000440C0000}"/>
    <cellStyle name="_대곡이설(투찰)_도덕-고흥도로(투찰)_합덕-신례원(2공구)투찰_봉무지방산업단지도로(투찰)②" xfId="3124" xr:uid="{00000000-0005-0000-0000-0000450C0000}"/>
    <cellStyle name="_대곡이설(투찰)_도덕-고흥도로(투찰)_합덕-신례원(2공구)투찰_봉무지방산업단지도로(투찰)②_01 실행(군장산단) Rev00" xfId="3125" xr:uid="{00000000-0005-0000-0000-0000460C0000}"/>
    <cellStyle name="_대곡이설(투찰)_도덕-고흥도로(투찰)_합덕-신례원(2공구)투찰_봉무지방산업단지도로(투찰)②_01 실행(군장산단) Rev00_01 실행(부산남컨가호안109-원안분) REV04" xfId="3126" xr:uid="{00000000-0005-0000-0000-0000470C0000}"/>
    <cellStyle name="_대곡이설(투찰)_도덕-고흥도로(투찰)_합덕-신례원(2공구)투찰_봉무지방산업단지도로(투찰)②+0.250%" xfId="3127" xr:uid="{00000000-0005-0000-0000-0000480C0000}"/>
    <cellStyle name="_대곡이설(투찰)_도덕-고흥도로(투찰)_합덕-신례원(2공구)투찰_봉무지방산업단지도로(투찰)②+0.250%_01 실행(군장산단) Rev00" xfId="3128" xr:uid="{00000000-0005-0000-0000-0000490C0000}"/>
    <cellStyle name="_대곡이설(투찰)_도덕-고흥도로(투찰)_합덕-신례원(2공구)투찰_봉무지방산업단지도로(투찰)②+0.250%_01 실행(군장산단) Rev00_01 실행(부산남컨가호안109-원안분) REV04" xfId="3129" xr:uid="{00000000-0005-0000-0000-00004A0C0000}"/>
    <cellStyle name="_대곡이설(투찰)_도덕-고흥도로(투찰)_합덕-신례원(2공구)투찰_합덕-신례원(2공구)투찰" xfId="3130" xr:uid="{00000000-0005-0000-0000-00004B0C0000}"/>
    <cellStyle name="_대곡이설(투찰)_도덕-고흥도로(투찰)_합덕-신례원(2공구)투찰_합덕-신례원(2공구)투찰_01 실행(군장산단) Rev00" xfId="3131" xr:uid="{00000000-0005-0000-0000-00004C0C0000}"/>
    <cellStyle name="_대곡이설(투찰)_도덕-고흥도로(투찰)_합덕-신례원(2공구)투찰_합덕-신례원(2공구)투찰_01 실행(군장산단) Rev00_01 실행(부산남컨가호안109-원안분) REV04" xfId="3132" xr:uid="{00000000-0005-0000-0000-00004D0C0000}"/>
    <cellStyle name="_대곡이설(투찰)_도덕-고흥도로(투찰)_합덕-신례원(2공구)투찰_합덕-신례원(2공구)투찰_경찰서-터미널간도로(투찰)②" xfId="3133" xr:uid="{00000000-0005-0000-0000-00004E0C0000}"/>
    <cellStyle name="_대곡이설(투찰)_도덕-고흥도로(투찰)_합덕-신례원(2공구)투찰_합덕-신례원(2공구)투찰_경찰서-터미널간도로(투찰)②_01 실행(군장산단) Rev00" xfId="3134" xr:uid="{00000000-0005-0000-0000-00004F0C0000}"/>
    <cellStyle name="_대곡이설(투찰)_도덕-고흥도로(투찰)_합덕-신례원(2공구)투찰_합덕-신례원(2공구)투찰_경찰서-터미널간도로(투찰)②_01 실행(군장산단) Rev00_01 실행(부산남컨가호안109-원안분) REV04" xfId="3135" xr:uid="{00000000-0005-0000-0000-0000500C0000}"/>
    <cellStyle name="_대곡이설(투찰)_도덕-고흥도로(투찰)_합덕-신례원(2공구)투찰_합덕-신례원(2공구)투찰_봉무지방산업단지도로(투찰)②" xfId="3136" xr:uid="{00000000-0005-0000-0000-0000510C0000}"/>
    <cellStyle name="_대곡이설(투찰)_도덕-고흥도로(투찰)_합덕-신례원(2공구)투찰_합덕-신례원(2공구)투찰_봉무지방산업단지도로(투찰)②_01 실행(군장산단) Rev00" xfId="3137" xr:uid="{00000000-0005-0000-0000-0000520C0000}"/>
    <cellStyle name="_대곡이설(투찰)_도덕-고흥도로(투찰)_합덕-신례원(2공구)투찰_합덕-신례원(2공구)투찰_봉무지방산업단지도로(투찰)②_01 실행(군장산단) Rev00_01 실행(부산남컨가호안109-원안분) REV04" xfId="3138" xr:uid="{00000000-0005-0000-0000-0000530C0000}"/>
    <cellStyle name="_대곡이설(투찰)_도덕-고흥도로(투찰)_합덕-신례원(2공구)투찰_합덕-신례원(2공구)투찰_봉무지방산업단지도로(투찰)②+0.250%" xfId="3139" xr:uid="{00000000-0005-0000-0000-0000540C0000}"/>
    <cellStyle name="_대곡이설(투찰)_도덕-고흥도로(투찰)_합덕-신례원(2공구)투찰_합덕-신례원(2공구)투찰_봉무지방산업단지도로(투찰)②+0.250%_01 실행(군장산단) Rev00" xfId="3140" xr:uid="{00000000-0005-0000-0000-0000550C0000}"/>
    <cellStyle name="_대곡이설(투찰)_도덕-고흥도로(투찰)_합덕-신례원(2공구)투찰_합덕-신례원(2공구)투찰_봉무지방산업단지도로(투찰)②+0.250%_01 실행(군장산단) Rev00_01 실행(부산남컨가호안109-원안분) REV04" xfId="3141" xr:uid="{00000000-0005-0000-0000-0000560C0000}"/>
    <cellStyle name="_대곡이설(투찰)_봉무지방산업단지도로(투찰)②" xfId="3142" xr:uid="{00000000-0005-0000-0000-0000570C0000}"/>
    <cellStyle name="_대곡이설(투찰)_봉무지방산업단지도로(투찰)②_01 실행(군장산단) Rev00" xfId="3143" xr:uid="{00000000-0005-0000-0000-0000580C0000}"/>
    <cellStyle name="_대곡이설(투찰)_봉무지방산업단지도로(투찰)②_01 실행(군장산단) Rev00_01 실행(부산남컨가호안109-원안분) REV04" xfId="3144" xr:uid="{00000000-0005-0000-0000-0000590C0000}"/>
    <cellStyle name="_대곡이설(투찰)_봉무지방산업단지도로(투찰)②+0.250%" xfId="3145" xr:uid="{00000000-0005-0000-0000-00005A0C0000}"/>
    <cellStyle name="_대곡이설(투찰)_봉무지방산업단지도로(투찰)②+0.250%_01 실행(군장산단) Rev00" xfId="3146" xr:uid="{00000000-0005-0000-0000-00005B0C0000}"/>
    <cellStyle name="_대곡이설(투찰)_봉무지방산업단지도로(투찰)②+0.250%_01 실행(군장산단) Rev00_01 실행(부산남컨가호안109-원안분) REV04" xfId="3147" xr:uid="{00000000-0005-0000-0000-00005C0C0000}"/>
    <cellStyle name="_대곡이설(투찰)_안산부대(투찰)⑤" xfId="3148" xr:uid="{00000000-0005-0000-0000-00005D0C0000}"/>
    <cellStyle name="_대곡이설(투찰)_안산부대(투찰)⑤_01 실행(군장산단) Rev00" xfId="3149" xr:uid="{00000000-0005-0000-0000-00005E0C0000}"/>
    <cellStyle name="_대곡이설(투찰)_안산부대(투찰)⑤_01 실행(군장산단) Rev00_01 실행(부산남컨가호안109-원안분) REV04" xfId="3150" xr:uid="{00000000-0005-0000-0000-00005F0C0000}"/>
    <cellStyle name="_대곡이설(투찰)_안산부대(투찰)⑤_경찰서-터미널간도로(투찰)②" xfId="3151" xr:uid="{00000000-0005-0000-0000-0000600C0000}"/>
    <cellStyle name="_대곡이설(투찰)_안산부대(투찰)⑤_경찰서-터미널간도로(투찰)②_01 실행(군장산단) Rev00" xfId="3152" xr:uid="{00000000-0005-0000-0000-0000610C0000}"/>
    <cellStyle name="_대곡이설(투찰)_안산부대(투찰)⑤_경찰서-터미널간도로(투찰)②_01 실행(군장산단) Rev00_01 실행(부산남컨가호안109-원안분) REV04" xfId="3153" xr:uid="{00000000-0005-0000-0000-0000620C0000}"/>
    <cellStyle name="_대곡이설(투찰)_안산부대(투찰)⑤_봉무지방산업단지도로(투찰)②" xfId="3154" xr:uid="{00000000-0005-0000-0000-0000630C0000}"/>
    <cellStyle name="_대곡이설(투찰)_안산부대(투찰)⑤_봉무지방산업단지도로(투찰)②_01 실행(군장산단) Rev00" xfId="3155" xr:uid="{00000000-0005-0000-0000-0000640C0000}"/>
    <cellStyle name="_대곡이설(투찰)_안산부대(투찰)⑤_봉무지방산업단지도로(투찰)②_01 실행(군장산단) Rev00_01 실행(부산남컨가호안109-원안분) REV04" xfId="3156" xr:uid="{00000000-0005-0000-0000-0000650C0000}"/>
    <cellStyle name="_대곡이설(투찰)_안산부대(투찰)⑤_봉무지방산업단지도로(투찰)②+0.250%" xfId="3157" xr:uid="{00000000-0005-0000-0000-0000660C0000}"/>
    <cellStyle name="_대곡이설(투찰)_안산부대(투찰)⑤_봉무지방산업단지도로(투찰)②+0.250%_01 실행(군장산단) Rev00" xfId="3158" xr:uid="{00000000-0005-0000-0000-0000670C0000}"/>
    <cellStyle name="_대곡이설(투찰)_안산부대(투찰)⑤_봉무지방산업단지도로(투찰)②+0.250%_01 실행(군장산단) Rev00_01 실행(부산남컨가호안109-원안분) REV04" xfId="3159" xr:uid="{00000000-0005-0000-0000-0000680C0000}"/>
    <cellStyle name="_대곡이설(투찰)_안산부대(투찰)⑤_합덕-신례원(2공구)투찰" xfId="3160" xr:uid="{00000000-0005-0000-0000-0000690C0000}"/>
    <cellStyle name="_대곡이설(투찰)_안산부대(투찰)⑤_합덕-신례원(2공구)투찰_01 실행(군장산단) Rev00" xfId="3161" xr:uid="{00000000-0005-0000-0000-00006A0C0000}"/>
    <cellStyle name="_대곡이설(투찰)_안산부대(투찰)⑤_합덕-신례원(2공구)투찰_01 실행(군장산단) Rev00_01 실행(부산남컨가호안109-원안분) REV04" xfId="3162" xr:uid="{00000000-0005-0000-0000-00006B0C0000}"/>
    <cellStyle name="_대곡이설(투찰)_안산부대(투찰)⑤_합덕-신례원(2공구)투찰_경찰서-터미널간도로(투찰)②" xfId="3163" xr:uid="{00000000-0005-0000-0000-00006C0C0000}"/>
    <cellStyle name="_대곡이설(투찰)_안산부대(투찰)⑤_합덕-신례원(2공구)투찰_경찰서-터미널간도로(투찰)②_01 실행(군장산단) Rev00" xfId="3164" xr:uid="{00000000-0005-0000-0000-00006D0C0000}"/>
    <cellStyle name="_대곡이설(투찰)_안산부대(투찰)⑤_합덕-신례원(2공구)투찰_경찰서-터미널간도로(투찰)②_01 실행(군장산단) Rev00_01 실행(부산남컨가호안109-원안분) REV04" xfId="3165" xr:uid="{00000000-0005-0000-0000-00006E0C0000}"/>
    <cellStyle name="_대곡이설(투찰)_안산부대(투찰)⑤_합덕-신례원(2공구)투찰_봉무지방산업단지도로(투찰)②" xfId="3166" xr:uid="{00000000-0005-0000-0000-00006F0C0000}"/>
    <cellStyle name="_대곡이설(투찰)_안산부대(투찰)⑤_합덕-신례원(2공구)투찰_봉무지방산업단지도로(투찰)②_01 실행(군장산단) Rev00" xfId="3167" xr:uid="{00000000-0005-0000-0000-0000700C0000}"/>
    <cellStyle name="_대곡이설(투찰)_안산부대(투찰)⑤_합덕-신례원(2공구)투찰_봉무지방산업단지도로(투찰)②_01 실행(군장산단) Rev00_01 실행(부산남컨가호안109-원안분) REV04" xfId="3168" xr:uid="{00000000-0005-0000-0000-0000710C0000}"/>
    <cellStyle name="_대곡이설(투찰)_안산부대(투찰)⑤_합덕-신례원(2공구)투찰_봉무지방산업단지도로(투찰)②+0.250%" xfId="3169" xr:uid="{00000000-0005-0000-0000-0000720C0000}"/>
    <cellStyle name="_대곡이설(투찰)_안산부대(투찰)⑤_합덕-신례원(2공구)투찰_봉무지방산업단지도로(투찰)②+0.250%_01 실행(군장산단) Rev00" xfId="3170" xr:uid="{00000000-0005-0000-0000-0000730C0000}"/>
    <cellStyle name="_대곡이설(투찰)_안산부대(투찰)⑤_합덕-신례원(2공구)투찰_봉무지방산업단지도로(투찰)②+0.250%_01 실행(군장산단) Rev00_01 실행(부산남컨가호안109-원안분) REV04" xfId="3171" xr:uid="{00000000-0005-0000-0000-0000740C0000}"/>
    <cellStyle name="_대곡이설(투찰)_안산부대(투찰)⑤_합덕-신례원(2공구)투찰_합덕-신례원(2공구)투찰" xfId="3172" xr:uid="{00000000-0005-0000-0000-0000750C0000}"/>
    <cellStyle name="_대곡이설(투찰)_안산부대(투찰)⑤_합덕-신례원(2공구)투찰_합덕-신례원(2공구)투찰_01 실행(군장산단) Rev00" xfId="3173" xr:uid="{00000000-0005-0000-0000-0000760C0000}"/>
    <cellStyle name="_대곡이설(투찰)_안산부대(투찰)⑤_합덕-신례원(2공구)투찰_합덕-신례원(2공구)투찰_01 실행(군장산단) Rev00_01 실행(부산남컨가호안109-원안분) REV04" xfId="3174" xr:uid="{00000000-0005-0000-0000-0000770C0000}"/>
    <cellStyle name="_대곡이설(투찰)_안산부대(투찰)⑤_합덕-신례원(2공구)투찰_합덕-신례원(2공구)투찰_경찰서-터미널간도로(투찰)②" xfId="3175" xr:uid="{00000000-0005-0000-0000-0000780C0000}"/>
    <cellStyle name="_대곡이설(투찰)_안산부대(투찰)⑤_합덕-신례원(2공구)투찰_합덕-신례원(2공구)투찰_경찰서-터미널간도로(투찰)②_01 실행(군장산단) Rev00" xfId="3176" xr:uid="{00000000-0005-0000-0000-0000790C0000}"/>
    <cellStyle name="_대곡이설(투찰)_안산부대(투찰)⑤_합덕-신례원(2공구)투찰_합덕-신례원(2공구)투찰_경찰서-터미널간도로(투찰)②_01 실행(군장산단) Rev00_01 실행(부산남컨가호안109-원안분) REV04" xfId="3177" xr:uid="{00000000-0005-0000-0000-00007A0C0000}"/>
    <cellStyle name="_대곡이설(투찰)_안산부대(투찰)⑤_합덕-신례원(2공구)투찰_합덕-신례원(2공구)투찰_봉무지방산업단지도로(투찰)②" xfId="3178" xr:uid="{00000000-0005-0000-0000-00007B0C0000}"/>
    <cellStyle name="_대곡이설(투찰)_안산부대(투찰)⑤_합덕-신례원(2공구)투찰_합덕-신례원(2공구)투찰_봉무지방산업단지도로(투찰)②_01 실행(군장산단) Rev00" xfId="3179" xr:uid="{00000000-0005-0000-0000-00007C0C0000}"/>
    <cellStyle name="_대곡이설(투찰)_안산부대(투찰)⑤_합덕-신례원(2공구)투찰_합덕-신례원(2공구)투찰_봉무지방산업단지도로(투찰)②_01 실행(군장산단) Rev00_01 실행(부산남컨가호안109-원안분) REV04" xfId="3180" xr:uid="{00000000-0005-0000-0000-00007D0C0000}"/>
    <cellStyle name="_대곡이설(투찰)_안산부대(투찰)⑤_합덕-신례원(2공구)투찰_합덕-신례원(2공구)투찰_봉무지방산업단지도로(투찰)②+0.250%" xfId="3181" xr:uid="{00000000-0005-0000-0000-00007E0C0000}"/>
    <cellStyle name="_대곡이설(투찰)_안산부대(투찰)⑤_합덕-신례원(2공구)투찰_합덕-신례원(2공구)투찰_봉무지방산업단지도로(투찰)②+0.250%_01 실행(군장산단) Rev00" xfId="3182" xr:uid="{00000000-0005-0000-0000-00007F0C0000}"/>
    <cellStyle name="_대곡이설(투찰)_안산부대(투찰)⑤_합덕-신례원(2공구)투찰_합덕-신례원(2공구)투찰_봉무지방산업단지도로(투찰)②+0.250%_01 실행(군장산단) Rev00_01 실행(부산남컨가호안109-원안분) REV04" xfId="3183" xr:uid="{00000000-0005-0000-0000-0000800C0000}"/>
    <cellStyle name="_대곡이설(투찰)_양곡부두(투찰)-0.31%" xfId="3184" xr:uid="{00000000-0005-0000-0000-0000810C0000}"/>
    <cellStyle name="_대곡이설(투찰)_양곡부두(투찰)-0.31%_01 실행(군장산단) Rev00" xfId="3185" xr:uid="{00000000-0005-0000-0000-0000820C0000}"/>
    <cellStyle name="_대곡이설(투찰)_양곡부두(투찰)-0.31%_01 실행(군장산단) Rev00_01 실행(부산남컨가호안109-원안분) REV04" xfId="3186" xr:uid="{00000000-0005-0000-0000-0000830C0000}"/>
    <cellStyle name="_대곡이설(투찰)_양곡부두(투찰)-0.31%_경찰서-터미널간도로(투찰)②" xfId="3187" xr:uid="{00000000-0005-0000-0000-0000840C0000}"/>
    <cellStyle name="_대곡이설(투찰)_양곡부두(투찰)-0.31%_경찰서-터미널간도로(투찰)②_01 실행(군장산단) Rev00" xfId="3188" xr:uid="{00000000-0005-0000-0000-0000850C0000}"/>
    <cellStyle name="_대곡이설(투찰)_양곡부두(투찰)-0.31%_경찰서-터미널간도로(투찰)②_01 실행(군장산단) Rev00_01 실행(부산남컨가호안109-원안분) REV04" xfId="3189" xr:uid="{00000000-0005-0000-0000-0000860C0000}"/>
    <cellStyle name="_대곡이설(투찰)_양곡부두(투찰)-0.31%_봉무지방산업단지도로(투찰)②" xfId="3190" xr:uid="{00000000-0005-0000-0000-0000870C0000}"/>
    <cellStyle name="_대곡이설(투찰)_양곡부두(투찰)-0.31%_봉무지방산업단지도로(투찰)②_01 실행(군장산단) Rev00" xfId="3191" xr:uid="{00000000-0005-0000-0000-0000880C0000}"/>
    <cellStyle name="_대곡이설(투찰)_양곡부두(투찰)-0.31%_봉무지방산업단지도로(투찰)②_01 실행(군장산단) Rev00_01 실행(부산남컨가호안109-원안분) REV04" xfId="3192" xr:uid="{00000000-0005-0000-0000-0000890C0000}"/>
    <cellStyle name="_대곡이설(투찰)_양곡부두(투찰)-0.31%_봉무지방산업단지도로(투찰)②+0.250%" xfId="3193" xr:uid="{00000000-0005-0000-0000-00008A0C0000}"/>
    <cellStyle name="_대곡이설(투찰)_양곡부두(투찰)-0.31%_봉무지방산업단지도로(투찰)②+0.250%_01 실행(군장산단) Rev00" xfId="3194" xr:uid="{00000000-0005-0000-0000-00008B0C0000}"/>
    <cellStyle name="_대곡이설(투찰)_양곡부두(투찰)-0.31%_봉무지방산업단지도로(투찰)②+0.250%_01 실행(군장산단) Rev00_01 실행(부산남컨가호안109-원안분) REV04" xfId="3195" xr:uid="{00000000-0005-0000-0000-00008C0C0000}"/>
    <cellStyle name="_대곡이설(투찰)_양곡부두(투찰)-0.31%_합덕-신례원(2공구)투찰" xfId="3196" xr:uid="{00000000-0005-0000-0000-00008D0C0000}"/>
    <cellStyle name="_대곡이설(투찰)_양곡부두(투찰)-0.31%_합덕-신례원(2공구)투찰_01 실행(군장산단) Rev00" xfId="3197" xr:uid="{00000000-0005-0000-0000-00008E0C0000}"/>
    <cellStyle name="_대곡이설(투찰)_양곡부두(투찰)-0.31%_합덕-신례원(2공구)투찰_01 실행(군장산단) Rev00_01 실행(부산남컨가호안109-원안분) REV04" xfId="3198" xr:uid="{00000000-0005-0000-0000-00008F0C0000}"/>
    <cellStyle name="_대곡이설(투찰)_양곡부두(투찰)-0.31%_합덕-신례원(2공구)투찰_경찰서-터미널간도로(투찰)②" xfId="3199" xr:uid="{00000000-0005-0000-0000-0000900C0000}"/>
    <cellStyle name="_대곡이설(투찰)_양곡부두(투찰)-0.31%_합덕-신례원(2공구)투찰_경찰서-터미널간도로(투찰)②_01 실행(군장산단) Rev00" xfId="3200" xr:uid="{00000000-0005-0000-0000-0000910C0000}"/>
    <cellStyle name="_대곡이설(투찰)_양곡부두(투찰)-0.31%_합덕-신례원(2공구)투찰_경찰서-터미널간도로(투찰)②_01 실행(군장산단) Rev00_01 실행(부산남컨가호안109-원안분) REV04" xfId="3201" xr:uid="{00000000-0005-0000-0000-0000920C0000}"/>
    <cellStyle name="_대곡이설(투찰)_양곡부두(투찰)-0.31%_합덕-신례원(2공구)투찰_봉무지방산업단지도로(투찰)②" xfId="3202" xr:uid="{00000000-0005-0000-0000-0000930C0000}"/>
    <cellStyle name="_대곡이설(투찰)_양곡부두(투찰)-0.31%_합덕-신례원(2공구)투찰_봉무지방산업단지도로(투찰)②_01 실행(군장산단) Rev00" xfId="3203" xr:uid="{00000000-0005-0000-0000-0000940C0000}"/>
    <cellStyle name="_대곡이설(투찰)_양곡부두(투찰)-0.31%_합덕-신례원(2공구)투찰_봉무지방산업단지도로(투찰)②_01 실행(군장산단) Rev00_01 실행(부산남컨가호안109-원안분) REV04" xfId="3204" xr:uid="{00000000-0005-0000-0000-0000950C0000}"/>
    <cellStyle name="_대곡이설(투찰)_양곡부두(투찰)-0.31%_합덕-신례원(2공구)투찰_봉무지방산업단지도로(투찰)②+0.250%" xfId="3205" xr:uid="{00000000-0005-0000-0000-0000960C0000}"/>
    <cellStyle name="_대곡이설(투찰)_양곡부두(투찰)-0.31%_합덕-신례원(2공구)투찰_봉무지방산업단지도로(투찰)②+0.250%_01 실행(군장산단) Rev00" xfId="3206" xr:uid="{00000000-0005-0000-0000-0000970C0000}"/>
    <cellStyle name="_대곡이설(투찰)_양곡부두(투찰)-0.31%_합덕-신례원(2공구)투찰_봉무지방산업단지도로(투찰)②+0.250%_01 실행(군장산단) Rev00_01 실행(부산남컨가호안109-원안분) REV04" xfId="3207" xr:uid="{00000000-0005-0000-0000-0000980C0000}"/>
    <cellStyle name="_대곡이설(투찰)_양곡부두(투찰)-0.31%_합덕-신례원(2공구)투찰_합덕-신례원(2공구)투찰" xfId="3208" xr:uid="{00000000-0005-0000-0000-0000990C0000}"/>
    <cellStyle name="_대곡이설(투찰)_양곡부두(투찰)-0.31%_합덕-신례원(2공구)투찰_합덕-신례원(2공구)투찰_01 실행(군장산단) Rev00" xfId="3209" xr:uid="{00000000-0005-0000-0000-00009A0C0000}"/>
    <cellStyle name="_대곡이설(투찰)_양곡부두(투찰)-0.31%_합덕-신례원(2공구)투찰_합덕-신례원(2공구)투찰_01 실행(군장산단) Rev00_01 실행(부산남컨가호안109-원안분) REV04" xfId="3210" xr:uid="{00000000-0005-0000-0000-00009B0C0000}"/>
    <cellStyle name="_대곡이설(투찰)_양곡부두(투찰)-0.31%_합덕-신례원(2공구)투찰_합덕-신례원(2공구)투찰_경찰서-터미널간도로(투찰)②" xfId="3211" xr:uid="{00000000-0005-0000-0000-00009C0C0000}"/>
    <cellStyle name="_대곡이설(투찰)_양곡부두(투찰)-0.31%_합덕-신례원(2공구)투찰_합덕-신례원(2공구)투찰_경찰서-터미널간도로(투찰)②_01 실행(군장산단) Rev00" xfId="3212" xr:uid="{00000000-0005-0000-0000-00009D0C0000}"/>
    <cellStyle name="_대곡이설(투찰)_양곡부두(투찰)-0.31%_합덕-신례원(2공구)투찰_합덕-신례원(2공구)투찰_경찰서-터미널간도로(투찰)②_01 실행(군장산단) Rev00_01 실행(부산남컨가호안109-원안분) REV04" xfId="3213" xr:uid="{00000000-0005-0000-0000-00009E0C0000}"/>
    <cellStyle name="_대곡이설(투찰)_양곡부두(투찰)-0.31%_합덕-신례원(2공구)투찰_합덕-신례원(2공구)투찰_봉무지방산업단지도로(투찰)②" xfId="3214" xr:uid="{00000000-0005-0000-0000-00009F0C0000}"/>
    <cellStyle name="_대곡이설(투찰)_양곡부두(투찰)-0.31%_합덕-신례원(2공구)투찰_합덕-신례원(2공구)투찰_봉무지방산업단지도로(투찰)②_01 실행(군장산단) Rev00" xfId="3215" xr:uid="{00000000-0005-0000-0000-0000A00C0000}"/>
    <cellStyle name="_대곡이설(투찰)_양곡부두(투찰)-0.31%_합덕-신례원(2공구)투찰_합덕-신례원(2공구)투찰_봉무지방산업단지도로(투찰)②_01 실행(군장산단) Rev00_01 실행(부산남컨가호안109-원안분) REV04" xfId="3216" xr:uid="{00000000-0005-0000-0000-0000A10C0000}"/>
    <cellStyle name="_대곡이설(투찰)_양곡부두(투찰)-0.31%_합덕-신례원(2공구)투찰_합덕-신례원(2공구)투찰_봉무지방산업단지도로(투찰)②+0.250%" xfId="3217" xr:uid="{00000000-0005-0000-0000-0000A20C0000}"/>
    <cellStyle name="_대곡이설(투찰)_양곡부두(투찰)-0.31%_합덕-신례원(2공구)투찰_합덕-신례원(2공구)투찰_봉무지방산업단지도로(투찰)②+0.250%_01 실행(군장산단) Rev00" xfId="3218" xr:uid="{00000000-0005-0000-0000-0000A30C0000}"/>
    <cellStyle name="_대곡이설(투찰)_양곡부두(투찰)-0.31%_합덕-신례원(2공구)투찰_합덕-신례원(2공구)투찰_봉무지방산업단지도로(투찰)②+0.250%_01 실행(군장산단) Rev00_01 실행(부산남컨가호안109-원안분) REV04" xfId="3219" xr:uid="{00000000-0005-0000-0000-0000A40C0000}"/>
    <cellStyle name="_대곡이설(투찰)_창원상수도(토목)투찰" xfId="3220" xr:uid="{00000000-0005-0000-0000-0000A50C0000}"/>
    <cellStyle name="_대곡이설(투찰)_창원상수도(토목)투찰_01 실행(군장산단) Rev00" xfId="3221" xr:uid="{00000000-0005-0000-0000-0000A60C0000}"/>
    <cellStyle name="_대곡이설(투찰)_창원상수도(토목)투찰_01 실행(군장산단) Rev00_01 실행(부산남컨가호안109-원안분) REV04" xfId="3222" xr:uid="{00000000-0005-0000-0000-0000A70C0000}"/>
    <cellStyle name="_대곡이설(투찰)_창원상수도(토목)투찰_경찰서-터미널간도로(투찰)②" xfId="3223" xr:uid="{00000000-0005-0000-0000-0000A80C0000}"/>
    <cellStyle name="_대곡이설(투찰)_창원상수도(토목)투찰_경찰서-터미널간도로(투찰)②_01 실행(군장산단) Rev00" xfId="3224" xr:uid="{00000000-0005-0000-0000-0000A90C0000}"/>
    <cellStyle name="_대곡이설(투찰)_창원상수도(토목)투찰_경찰서-터미널간도로(투찰)②_01 실행(군장산단) Rev00_01 실행(부산남컨가호안109-원안분) REV04" xfId="3225" xr:uid="{00000000-0005-0000-0000-0000AA0C0000}"/>
    <cellStyle name="_대곡이설(투찰)_창원상수도(토목)투찰_봉무지방산업단지도로(투찰)②" xfId="3226" xr:uid="{00000000-0005-0000-0000-0000AB0C0000}"/>
    <cellStyle name="_대곡이설(투찰)_창원상수도(토목)투찰_봉무지방산업단지도로(투찰)②_01 실행(군장산단) Rev00" xfId="3227" xr:uid="{00000000-0005-0000-0000-0000AC0C0000}"/>
    <cellStyle name="_대곡이설(투찰)_창원상수도(토목)투찰_봉무지방산업단지도로(투찰)②_01 실행(군장산단) Rev00_01 실행(부산남컨가호안109-원안분) REV04" xfId="3228" xr:uid="{00000000-0005-0000-0000-0000AD0C0000}"/>
    <cellStyle name="_대곡이설(투찰)_창원상수도(토목)투찰_봉무지방산업단지도로(투찰)②+0.250%" xfId="3229" xr:uid="{00000000-0005-0000-0000-0000AE0C0000}"/>
    <cellStyle name="_대곡이설(투찰)_창원상수도(토목)투찰_봉무지방산업단지도로(투찰)②+0.250%_01 실행(군장산단) Rev00" xfId="3230" xr:uid="{00000000-0005-0000-0000-0000AF0C0000}"/>
    <cellStyle name="_대곡이설(투찰)_창원상수도(토목)투찰_봉무지방산업단지도로(투찰)②+0.250%_01 실행(군장산단) Rev00_01 실행(부산남컨가호안109-원안분) REV04" xfId="3231" xr:uid="{00000000-0005-0000-0000-0000B00C0000}"/>
    <cellStyle name="_대곡이설(투찰)_창원상수도(토목)투찰_합덕-신례원(2공구)투찰" xfId="3232" xr:uid="{00000000-0005-0000-0000-0000B10C0000}"/>
    <cellStyle name="_대곡이설(투찰)_창원상수도(토목)투찰_합덕-신례원(2공구)투찰_01 실행(군장산단) Rev00" xfId="3233" xr:uid="{00000000-0005-0000-0000-0000B20C0000}"/>
    <cellStyle name="_대곡이설(투찰)_창원상수도(토목)투찰_합덕-신례원(2공구)투찰_01 실행(군장산단) Rev00_01 실행(부산남컨가호안109-원안분) REV04" xfId="3234" xr:uid="{00000000-0005-0000-0000-0000B30C0000}"/>
    <cellStyle name="_대곡이설(투찰)_창원상수도(토목)투찰_합덕-신례원(2공구)투찰_경찰서-터미널간도로(투찰)②" xfId="3235" xr:uid="{00000000-0005-0000-0000-0000B40C0000}"/>
    <cellStyle name="_대곡이설(투찰)_창원상수도(토목)투찰_합덕-신례원(2공구)투찰_경찰서-터미널간도로(투찰)②_01 실행(군장산단) Rev00" xfId="3236" xr:uid="{00000000-0005-0000-0000-0000B50C0000}"/>
    <cellStyle name="_대곡이설(투찰)_창원상수도(토목)투찰_합덕-신례원(2공구)투찰_경찰서-터미널간도로(투찰)②_01 실행(군장산단) Rev00_01 실행(부산남컨가호안109-원안분) REV04" xfId="3237" xr:uid="{00000000-0005-0000-0000-0000B60C0000}"/>
    <cellStyle name="_대곡이설(투찰)_창원상수도(토목)투찰_합덕-신례원(2공구)투찰_봉무지방산업단지도로(투찰)②" xfId="3238" xr:uid="{00000000-0005-0000-0000-0000B70C0000}"/>
    <cellStyle name="_대곡이설(투찰)_창원상수도(토목)투찰_합덕-신례원(2공구)투찰_봉무지방산업단지도로(투찰)②_01 실행(군장산단) Rev00" xfId="3239" xr:uid="{00000000-0005-0000-0000-0000B80C0000}"/>
    <cellStyle name="_대곡이설(투찰)_창원상수도(토목)투찰_합덕-신례원(2공구)투찰_봉무지방산업단지도로(투찰)②_01 실행(군장산단) Rev00_01 실행(부산남컨가호안109-원안분) REV04" xfId="3240" xr:uid="{00000000-0005-0000-0000-0000B90C0000}"/>
    <cellStyle name="_대곡이설(투찰)_창원상수도(토목)투찰_합덕-신례원(2공구)투찰_봉무지방산업단지도로(투찰)②+0.250%" xfId="3241" xr:uid="{00000000-0005-0000-0000-0000BA0C0000}"/>
    <cellStyle name="_대곡이설(투찰)_창원상수도(토목)투찰_합덕-신례원(2공구)투찰_봉무지방산업단지도로(투찰)②+0.250%_01 실행(군장산단) Rev00" xfId="3242" xr:uid="{00000000-0005-0000-0000-0000BB0C0000}"/>
    <cellStyle name="_대곡이설(투찰)_창원상수도(토목)투찰_합덕-신례원(2공구)투찰_봉무지방산업단지도로(투찰)②+0.250%_01 실행(군장산단) Rev00_01 실행(부산남컨가호안109-원안분) REV04" xfId="3243" xr:uid="{00000000-0005-0000-0000-0000BC0C0000}"/>
    <cellStyle name="_대곡이설(투찰)_창원상수도(토목)투찰_합덕-신례원(2공구)투찰_합덕-신례원(2공구)투찰" xfId="3244" xr:uid="{00000000-0005-0000-0000-0000BD0C0000}"/>
    <cellStyle name="_대곡이설(투찰)_창원상수도(토목)투찰_합덕-신례원(2공구)투찰_합덕-신례원(2공구)투찰_01 실행(군장산단) Rev00" xfId="3245" xr:uid="{00000000-0005-0000-0000-0000BE0C0000}"/>
    <cellStyle name="_대곡이설(투찰)_창원상수도(토목)투찰_합덕-신례원(2공구)투찰_합덕-신례원(2공구)투찰_01 실행(군장산단) Rev00_01 실행(부산남컨가호안109-원안분) REV04" xfId="3246" xr:uid="{00000000-0005-0000-0000-0000BF0C0000}"/>
    <cellStyle name="_대곡이설(투찰)_창원상수도(토목)투찰_합덕-신례원(2공구)투찰_합덕-신례원(2공구)투찰_경찰서-터미널간도로(투찰)②" xfId="3247" xr:uid="{00000000-0005-0000-0000-0000C00C0000}"/>
    <cellStyle name="_대곡이설(투찰)_창원상수도(토목)투찰_합덕-신례원(2공구)투찰_합덕-신례원(2공구)투찰_경찰서-터미널간도로(투찰)②_01 실행(군장산단) Rev00" xfId="3248" xr:uid="{00000000-0005-0000-0000-0000C10C0000}"/>
    <cellStyle name="_대곡이설(투찰)_창원상수도(토목)투찰_합덕-신례원(2공구)투찰_합덕-신례원(2공구)투찰_경찰서-터미널간도로(투찰)②_01 실행(군장산단) Rev00_01 실행(부산남컨가호안109-원안분) REV04" xfId="3249" xr:uid="{00000000-0005-0000-0000-0000C20C0000}"/>
    <cellStyle name="_대곡이설(투찰)_창원상수도(토목)투찰_합덕-신례원(2공구)투찰_합덕-신례원(2공구)투찰_봉무지방산업단지도로(투찰)②" xfId="3250" xr:uid="{00000000-0005-0000-0000-0000C30C0000}"/>
    <cellStyle name="_대곡이설(투찰)_창원상수도(토목)투찰_합덕-신례원(2공구)투찰_합덕-신례원(2공구)투찰_봉무지방산업단지도로(투찰)②_01 실행(군장산단) Rev00" xfId="3251" xr:uid="{00000000-0005-0000-0000-0000C40C0000}"/>
    <cellStyle name="_대곡이설(투찰)_창원상수도(토목)투찰_합덕-신례원(2공구)투찰_합덕-신례원(2공구)투찰_봉무지방산업단지도로(투찰)②_01 실행(군장산단) Rev00_01 실행(부산남컨가호안109-원안분) REV04" xfId="3252" xr:uid="{00000000-0005-0000-0000-0000C50C0000}"/>
    <cellStyle name="_대곡이설(투찰)_창원상수도(토목)투찰_합덕-신례원(2공구)투찰_합덕-신례원(2공구)투찰_봉무지방산업단지도로(투찰)②+0.250%" xfId="3253" xr:uid="{00000000-0005-0000-0000-0000C60C0000}"/>
    <cellStyle name="_대곡이설(투찰)_창원상수도(토목)투찰_합덕-신례원(2공구)투찰_합덕-신례원(2공구)투찰_봉무지방산업단지도로(투찰)②+0.250%_01 실행(군장산단) Rev00" xfId="3254" xr:uid="{00000000-0005-0000-0000-0000C70C0000}"/>
    <cellStyle name="_대곡이설(투찰)_창원상수도(토목)투찰_합덕-신례원(2공구)투찰_합덕-신례원(2공구)투찰_봉무지방산업단지도로(투찰)②+0.250%_01 실행(군장산단) Rev00_01 실행(부산남컨가호안109-원안분) REV04" xfId="3255" xr:uid="{00000000-0005-0000-0000-0000C80C0000}"/>
    <cellStyle name="_대곡이설(투찰)_합덕-신례원(2공구)투찰" xfId="3256" xr:uid="{00000000-0005-0000-0000-0000C90C0000}"/>
    <cellStyle name="_대곡이설(투찰)_합덕-신례원(2공구)투찰_01 실행(군장산단) Rev00" xfId="3257" xr:uid="{00000000-0005-0000-0000-0000CA0C0000}"/>
    <cellStyle name="_대곡이설(투찰)_합덕-신례원(2공구)투찰_01 실행(군장산단) Rev00_01 실행(부산남컨가호안109-원안분) REV04" xfId="3258" xr:uid="{00000000-0005-0000-0000-0000CB0C0000}"/>
    <cellStyle name="_대곡이설(투찰)_합덕-신례원(2공구)투찰_경찰서-터미널간도로(투찰)②" xfId="3259" xr:uid="{00000000-0005-0000-0000-0000CC0C0000}"/>
    <cellStyle name="_대곡이설(투찰)_합덕-신례원(2공구)투찰_경찰서-터미널간도로(투찰)②_01 실행(군장산단) Rev00" xfId="3260" xr:uid="{00000000-0005-0000-0000-0000CD0C0000}"/>
    <cellStyle name="_대곡이설(투찰)_합덕-신례원(2공구)투찰_경찰서-터미널간도로(투찰)②_01 실행(군장산단) Rev00_01 실행(부산남컨가호안109-원안분) REV04" xfId="3261" xr:uid="{00000000-0005-0000-0000-0000CE0C0000}"/>
    <cellStyle name="_대곡이설(투찰)_합덕-신례원(2공구)투찰_봉무지방산업단지도로(투찰)②" xfId="3262" xr:uid="{00000000-0005-0000-0000-0000CF0C0000}"/>
    <cellStyle name="_대곡이설(투찰)_합덕-신례원(2공구)투찰_봉무지방산업단지도로(투찰)②_01 실행(군장산단) Rev00" xfId="3263" xr:uid="{00000000-0005-0000-0000-0000D00C0000}"/>
    <cellStyle name="_대곡이설(투찰)_합덕-신례원(2공구)투찰_봉무지방산업단지도로(투찰)②_01 실행(군장산단) Rev00_01 실행(부산남컨가호안109-원안분) REV04" xfId="3264" xr:uid="{00000000-0005-0000-0000-0000D10C0000}"/>
    <cellStyle name="_대곡이설(투찰)_합덕-신례원(2공구)투찰_봉무지방산업단지도로(투찰)②+0.250%" xfId="3265" xr:uid="{00000000-0005-0000-0000-0000D20C0000}"/>
    <cellStyle name="_대곡이설(투찰)_합덕-신례원(2공구)투찰_봉무지방산업단지도로(투찰)②+0.250%_01 실행(군장산단) Rev00" xfId="3266" xr:uid="{00000000-0005-0000-0000-0000D30C0000}"/>
    <cellStyle name="_대곡이설(투찰)_합덕-신례원(2공구)투찰_봉무지방산업단지도로(투찰)②+0.250%_01 실행(군장산단) Rev00_01 실행(부산남컨가호안109-원안분) REV04" xfId="3267" xr:uid="{00000000-0005-0000-0000-0000D40C0000}"/>
    <cellStyle name="_대곡이설(투찰)_합덕-신례원(2공구)투찰_합덕-신례원(2공구)투찰" xfId="3268" xr:uid="{00000000-0005-0000-0000-0000D50C0000}"/>
    <cellStyle name="_대곡이설(투찰)_합덕-신례원(2공구)투찰_합덕-신례원(2공구)투찰_01 실행(군장산단) Rev00" xfId="3269" xr:uid="{00000000-0005-0000-0000-0000D60C0000}"/>
    <cellStyle name="_대곡이설(투찰)_합덕-신례원(2공구)투찰_합덕-신례원(2공구)투찰_01 실행(군장산단) Rev00_01 실행(부산남컨가호안109-원안분) REV04" xfId="3270" xr:uid="{00000000-0005-0000-0000-0000D70C0000}"/>
    <cellStyle name="_대곡이설(투찰)_합덕-신례원(2공구)투찰_합덕-신례원(2공구)투찰_경찰서-터미널간도로(투찰)②" xfId="3271" xr:uid="{00000000-0005-0000-0000-0000D80C0000}"/>
    <cellStyle name="_대곡이설(투찰)_합덕-신례원(2공구)투찰_합덕-신례원(2공구)투찰_경찰서-터미널간도로(투찰)②_01 실행(군장산단) Rev00" xfId="3272" xr:uid="{00000000-0005-0000-0000-0000D90C0000}"/>
    <cellStyle name="_대곡이설(투찰)_합덕-신례원(2공구)투찰_합덕-신례원(2공구)투찰_경찰서-터미널간도로(투찰)②_01 실행(군장산단) Rev00_01 실행(부산남컨가호안109-원안분) REV04" xfId="3273" xr:uid="{00000000-0005-0000-0000-0000DA0C0000}"/>
    <cellStyle name="_대곡이설(투찰)_합덕-신례원(2공구)투찰_합덕-신례원(2공구)투찰_봉무지방산업단지도로(투찰)②" xfId="3274" xr:uid="{00000000-0005-0000-0000-0000DB0C0000}"/>
    <cellStyle name="_대곡이설(투찰)_합덕-신례원(2공구)투찰_합덕-신례원(2공구)투찰_봉무지방산업단지도로(투찰)②_01 실행(군장산단) Rev00" xfId="3275" xr:uid="{00000000-0005-0000-0000-0000DC0C0000}"/>
    <cellStyle name="_대곡이설(투찰)_합덕-신례원(2공구)투찰_합덕-신례원(2공구)투찰_봉무지방산업단지도로(투찰)②_01 실행(군장산단) Rev00_01 실행(부산남컨가호안109-원안분) REV04" xfId="3276" xr:uid="{00000000-0005-0000-0000-0000DD0C0000}"/>
    <cellStyle name="_대곡이설(투찰)_합덕-신례원(2공구)투찰_합덕-신례원(2공구)투찰_봉무지방산업단지도로(투찰)②+0.250%" xfId="3277" xr:uid="{00000000-0005-0000-0000-0000DE0C0000}"/>
    <cellStyle name="_대곡이설(투찰)_합덕-신례원(2공구)투찰_합덕-신례원(2공구)투찰_봉무지방산업단지도로(투찰)②+0.250%_01 실행(군장산단) Rev00" xfId="3278" xr:uid="{00000000-0005-0000-0000-0000DF0C0000}"/>
    <cellStyle name="_대곡이설(투찰)_합덕-신례원(2공구)투찰_합덕-신례원(2공구)투찰_봉무지방산업단지도로(투찰)②+0.250%_01 실행(군장산단) Rev00_01 실행(부산남컨가호안109-원안분) REV04" xfId="3279" xr:uid="{00000000-0005-0000-0000-0000E00C0000}"/>
    <cellStyle name="_대구시 일원 항공사진측량 용역" xfId="3280" xr:uid="{00000000-0005-0000-0000-0000E10C0000}"/>
    <cellStyle name="_대국교일반수량" xfId="3281" xr:uid="{00000000-0005-0000-0000-0000E20C0000}"/>
    <cellStyle name="_대명포구개발계획내역서" xfId="3282" xr:uid="{00000000-0005-0000-0000-0000E30C0000}"/>
    <cellStyle name="_대신체육공원실시설계용역" xfId="3283" xr:uid="{00000000-0005-0000-0000-0000E40C0000}"/>
    <cellStyle name="_대전망운용국 대수선 전기공사+개요" xfId="3284" xr:uid="{00000000-0005-0000-0000-0000E50C0000}"/>
    <cellStyle name="_대전서붕고하도급" xfId="3285" xr:uid="{00000000-0005-0000-0000-0000E60C0000}"/>
    <cellStyle name="_대호지~석문간지방도확포장공사(신일)" xfId="3286" xr:uid="{00000000-0005-0000-0000-0000E70C0000}"/>
    <cellStyle name="_도곡1교 교대 수량" xfId="3287" xr:uid="{00000000-0005-0000-0000-0000E80C0000}"/>
    <cellStyle name="_도곡1교 교대 수량_05_2015년_수리시설(한발대비 생활용수) 개발공사 실시설계용역" xfId="18419" xr:uid="{00000000-0005-0000-0000-0000E90C0000}"/>
    <cellStyle name="_도곡1교 교대 수량_2(변경)-토공" xfId="3288" xr:uid="{00000000-0005-0000-0000-0000EA0C0000}"/>
    <cellStyle name="_도곡1교 교대 수량_3.1가시설수량(송계)" xfId="3289" xr:uid="{00000000-0005-0000-0000-0000EB0C0000}"/>
    <cellStyle name="_도곡1교 교대 수량_3.1제1배수통관(시례우안3제)" xfId="3290" xr:uid="{00000000-0005-0000-0000-0000EC0C0000}"/>
    <cellStyle name="_도곡1교 교대 수량_3.2 제2배수통관" xfId="3291" xr:uid="{00000000-0005-0000-0000-0000ED0C0000}"/>
    <cellStyle name="_도곡1교 교대 수량_3.3 제3배수통관" xfId="3292" xr:uid="{00000000-0005-0000-0000-0000EE0C0000}"/>
    <cellStyle name="_도곡1교 교대 수량_3.구조물공(시례우안2제)" xfId="3293" xr:uid="{00000000-0005-0000-0000-0000EF0C0000}"/>
    <cellStyle name="_도곡1교 교대 수량_6.1가시설수량(녹암)" xfId="3294" xr:uid="{00000000-0005-0000-0000-0000F00C0000}"/>
    <cellStyle name="_도곡1교 교대 수량_RAMP-E교-최종000" xfId="3295" xr:uid="{00000000-0005-0000-0000-0000F10C0000}"/>
    <cellStyle name="_도곡1교 교대 수량_RAMP-E교-최종000_공유수면매립도시관리계획및실시설계용역" xfId="3296" xr:uid="{00000000-0005-0000-0000-0000F20C0000}"/>
    <cellStyle name="_도곡1교 교대 수량_RAMP-E교-최종000_로하스변경내역서-5(06.6.7)" xfId="3297" xr:uid="{00000000-0005-0000-0000-0000F30C0000}"/>
    <cellStyle name="_도곡1교 교대 수량_RAMP-E교-최종000_로하스변경내역서-5(06.6.7)_로하스변경내역서-6(06(1).6.27 당초변경)" xfId="3298" xr:uid="{00000000-0005-0000-0000-0000F40C0000}"/>
    <cellStyle name="_도곡1교 교대 수량_RAMP-E교-최종000_로하스변경내역서-6(06.6.21)" xfId="3299" xr:uid="{00000000-0005-0000-0000-0000F50C0000}"/>
    <cellStyle name="_도곡1교 교대 수량_RAMP-E교-최종000_로하스변경내역서-6(06.6.21)_로하스변경내역서-6(06(1).6.27 당초변경)" xfId="3300" xr:uid="{00000000-0005-0000-0000-0000F60C0000}"/>
    <cellStyle name="_도곡1교 교대 수량_RAMP-E교-최종000_서울대 바이오테크 설계내역서" xfId="3301" xr:uid="{00000000-0005-0000-0000-0000F70C0000}"/>
    <cellStyle name="_도곡1교 교대 수량_RAMP-E교-최종000_서울대 바이오테크 설계내역서(수정)" xfId="3302" xr:uid="{00000000-0005-0000-0000-0000F80C0000}"/>
    <cellStyle name="_도곡1교 교대 수량_RAMP-E교-최종000_시방서" xfId="3303" xr:uid="{00000000-0005-0000-0000-0000F90C0000}"/>
    <cellStyle name="_도곡1교 교대 수량_RAMP-E교-최종000_시방서_공유수면매립도시관리계획및실시설계용역" xfId="3304" xr:uid="{00000000-0005-0000-0000-0000FA0C0000}"/>
    <cellStyle name="_도곡1교 교대 수량_RAMP-E교-최종000_시방서_로하스변경내역서-5(06.6.7)" xfId="3305" xr:uid="{00000000-0005-0000-0000-0000FB0C0000}"/>
    <cellStyle name="_도곡1교 교대 수량_RAMP-E교-최종000_시방서_로하스변경내역서-5(06.6.7)_로하스변경내역서-6(06(1).6.27 당초변경)" xfId="3306" xr:uid="{00000000-0005-0000-0000-0000FC0C0000}"/>
    <cellStyle name="_도곡1교 교대 수량_RAMP-E교-최종000_시방서_로하스변경내역서-6(06.6.21)" xfId="3307" xr:uid="{00000000-0005-0000-0000-0000FD0C0000}"/>
    <cellStyle name="_도곡1교 교대 수량_RAMP-E교-최종000_시방서_로하스변경내역서-6(06.6.21)_로하스변경내역서-6(06(1).6.27 당초변경)" xfId="3308" xr:uid="{00000000-0005-0000-0000-0000FE0C0000}"/>
    <cellStyle name="_도곡1교 교대 수량_RAMP-E교-최종000_시방서_서울대 바이오테크 설계내역서" xfId="3309" xr:uid="{00000000-0005-0000-0000-0000FF0C0000}"/>
    <cellStyle name="_도곡1교 교대 수량_RAMP-E교-최종000_시방서_서울대 바이오테크 설계내역서(수정)" xfId="3310" xr:uid="{00000000-0005-0000-0000-0000000D0000}"/>
    <cellStyle name="_도곡1교 교대 수량_RAMP-E교-최종000_시방서_역사문화촌 조성사업 실시설계용역설계서(안)" xfId="3311" xr:uid="{00000000-0005-0000-0000-0000010D0000}"/>
    <cellStyle name="_도곡1교 교대 수량_RAMP-E교-최종000_역사문화촌 조성사업 실시설계용역설계서(안)" xfId="3312" xr:uid="{00000000-0005-0000-0000-0000020D0000}"/>
    <cellStyle name="_도곡1교 교대 수량_RAMP-E교-최종000_파도 - 모항선 횡배수관 확장" xfId="3313" xr:uid="{00000000-0005-0000-0000-0000030D0000}"/>
    <cellStyle name="_도곡1교 교대 수량_RAMP-E교-최종000_파도 - 모항선 횡배수관 확장_공유수면매립도시관리계획및실시설계용역" xfId="3314" xr:uid="{00000000-0005-0000-0000-0000040D0000}"/>
    <cellStyle name="_도곡1교 교대 수량_RAMP-E교-최종000_파도 - 모항선 횡배수관 확장_로하스변경내역서-5(06.6.7)" xfId="3315" xr:uid="{00000000-0005-0000-0000-0000050D0000}"/>
    <cellStyle name="_도곡1교 교대 수량_RAMP-E교-최종000_파도 - 모항선 횡배수관 확장_로하스변경내역서-5(06.6.7)_로하스변경내역서-6(06(1).6.27 당초변경)" xfId="3316" xr:uid="{00000000-0005-0000-0000-0000060D0000}"/>
    <cellStyle name="_도곡1교 교대 수량_RAMP-E교-최종000_파도 - 모항선 횡배수관 확장_로하스변경내역서-6(06.6.21)" xfId="3317" xr:uid="{00000000-0005-0000-0000-0000070D0000}"/>
    <cellStyle name="_도곡1교 교대 수량_RAMP-E교-최종000_파도 - 모항선 횡배수관 확장_로하스변경내역서-6(06.6.21)_로하스변경내역서-6(06(1).6.27 당초변경)" xfId="3318" xr:uid="{00000000-0005-0000-0000-0000080D0000}"/>
    <cellStyle name="_도곡1교 교대 수량_RAMP-E교-최종000_파도 - 모항선 횡배수관 확장_서울대 바이오테크 설계내역서" xfId="3319" xr:uid="{00000000-0005-0000-0000-0000090D0000}"/>
    <cellStyle name="_도곡1교 교대 수량_RAMP-E교-최종000_파도 - 모항선 횡배수관 확장_서울대 바이오테크 설계내역서(수정)" xfId="3320" xr:uid="{00000000-0005-0000-0000-00000A0D0000}"/>
    <cellStyle name="_도곡1교 교대 수량_RAMP-E교-최종000_파도 - 모항선 횡배수관 확장_시방서" xfId="3321" xr:uid="{00000000-0005-0000-0000-00000B0D0000}"/>
    <cellStyle name="_도곡1교 교대 수량_RAMP-E교-최종000_파도 - 모항선 횡배수관 확장_시방서_공유수면매립도시관리계획및실시설계용역" xfId="3322" xr:uid="{00000000-0005-0000-0000-00000C0D0000}"/>
    <cellStyle name="_도곡1교 교대 수량_RAMP-E교-최종000_파도 - 모항선 횡배수관 확장_시방서_로하스변경내역서-5(06.6.7)" xfId="3323" xr:uid="{00000000-0005-0000-0000-00000D0D0000}"/>
    <cellStyle name="_도곡1교 교대 수량_RAMP-E교-최종000_파도 - 모항선 횡배수관 확장_시방서_로하스변경내역서-5(06.6.7)_로하스변경내역서-6(06(1).6.27 당초변경)" xfId="3324" xr:uid="{00000000-0005-0000-0000-00000E0D0000}"/>
    <cellStyle name="_도곡1교 교대 수량_RAMP-E교-최종000_파도 - 모항선 횡배수관 확장_시방서_로하스변경내역서-6(06.6.21)" xfId="3325" xr:uid="{00000000-0005-0000-0000-00000F0D0000}"/>
    <cellStyle name="_도곡1교 교대 수량_RAMP-E교-최종000_파도 - 모항선 횡배수관 확장_시방서_로하스변경내역서-6(06.6.21)_로하스변경내역서-6(06(1).6.27 당초변경)" xfId="3326" xr:uid="{00000000-0005-0000-0000-0000100D0000}"/>
    <cellStyle name="_도곡1교 교대 수량_RAMP-E교-최종000_파도 - 모항선 횡배수관 확장_시방서_서울대 바이오테크 설계내역서" xfId="3327" xr:uid="{00000000-0005-0000-0000-0000110D0000}"/>
    <cellStyle name="_도곡1교 교대 수량_RAMP-E교-최종000_파도 - 모항선 횡배수관 확장_시방서_서울대 바이오테크 설계내역서(수정)" xfId="3328" xr:uid="{00000000-0005-0000-0000-0000120D0000}"/>
    <cellStyle name="_도곡1교 교대 수량_RAMP-E교-최종000_파도 - 모항선 횡배수관 확장_시방서_역사문화촌 조성사업 실시설계용역설계서(안)" xfId="3329" xr:uid="{00000000-0005-0000-0000-0000130D0000}"/>
    <cellStyle name="_도곡1교 교대 수량_RAMP-E교-최종000_파도 - 모항선 횡배수관 확장_역사문화촌 조성사업 실시설계용역설계서(안)" xfId="3330" xr:uid="{00000000-0005-0000-0000-0000140D0000}"/>
    <cellStyle name="_도곡1교 교대 수량_공유수면매립도시관리계획및실시설계용역" xfId="3331" xr:uid="{00000000-0005-0000-0000-0000150D0000}"/>
    <cellStyle name="_도곡1교 교대 수량_다리골 수해수량" xfId="18420" xr:uid="{00000000-0005-0000-0000-0000160D0000}"/>
    <cellStyle name="_도곡1교 교대 수량_다리골 수해수량_05_2015년_수리시설(한발대비 생활용수) 개발공사 실시설계용역" xfId="18421" xr:uid="{00000000-0005-0000-0000-0000170D0000}"/>
    <cellStyle name="_도곡1교 교대 수량_다리골 수해수량_수량산출서1" xfId="18422" xr:uid="{00000000-0005-0000-0000-0000180D0000}"/>
    <cellStyle name="_도곡1교 교대 수량_다리골 수해수량_수량산출서1_05_2015년_수리시설(한발대비 생활용수) 개발공사 실시설계용역" xfId="18423" xr:uid="{00000000-0005-0000-0000-0000190D0000}"/>
    <cellStyle name="_도곡1교 교대 수량_로하스변경내역서-5(06.6.7)" xfId="3332" xr:uid="{00000000-0005-0000-0000-00001A0D0000}"/>
    <cellStyle name="_도곡1교 교대 수량_로하스변경내역서-5(06.6.7)_로하스변경내역서-6(06(1).6.27 당초변경)" xfId="3333" xr:uid="{00000000-0005-0000-0000-00001B0D0000}"/>
    <cellStyle name="_도곡1교 교대 수량_로하스변경내역서-6(06.6.21)" xfId="3334" xr:uid="{00000000-0005-0000-0000-00001C0D0000}"/>
    <cellStyle name="_도곡1교 교대 수량_로하스변경내역서-6(06.6.21)_로하스변경내역서-6(06(1).6.27 당초변경)" xfId="3335" xr:uid="{00000000-0005-0000-0000-00001D0D0000}"/>
    <cellStyle name="_도곡1교 교대 수량_서울대 바이오테크 설계내역서" xfId="3336" xr:uid="{00000000-0005-0000-0000-00001E0D0000}"/>
    <cellStyle name="_도곡1교 교대 수량_서울대 바이오테크 설계내역서(수정)" xfId="3337" xr:uid="{00000000-0005-0000-0000-00001F0D0000}"/>
    <cellStyle name="_도곡1교 교대 수량_수량산출서(서리다리)" xfId="18424" xr:uid="{00000000-0005-0000-0000-0000200D0000}"/>
    <cellStyle name="_도곡1교 교대 수량_수량산출서(서리다리)_05_2015년_수리시설(한발대비 생활용수) 개발공사 실시설계용역" xfId="18425" xr:uid="{00000000-0005-0000-0000-0000210D0000}"/>
    <cellStyle name="_도곡1교 교대 수량_시방서" xfId="3338" xr:uid="{00000000-0005-0000-0000-0000220D0000}"/>
    <cellStyle name="_도곡1교 교대 수량_시방서_공유수면매립도시관리계획및실시설계용역" xfId="3339" xr:uid="{00000000-0005-0000-0000-0000230D0000}"/>
    <cellStyle name="_도곡1교 교대 수량_시방서_로하스변경내역서-5(06.6.7)" xfId="3340" xr:uid="{00000000-0005-0000-0000-0000240D0000}"/>
    <cellStyle name="_도곡1교 교대 수량_시방서_로하스변경내역서-5(06.6.7)_로하스변경내역서-6(06(1).6.27 당초변경)" xfId="3341" xr:uid="{00000000-0005-0000-0000-0000250D0000}"/>
    <cellStyle name="_도곡1교 교대 수량_시방서_로하스변경내역서-6(06.6.21)" xfId="3342" xr:uid="{00000000-0005-0000-0000-0000260D0000}"/>
    <cellStyle name="_도곡1교 교대 수량_시방서_로하스변경내역서-6(06.6.21)_로하스변경내역서-6(06(1).6.27 당초변경)" xfId="3343" xr:uid="{00000000-0005-0000-0000-0000270D0000}"/>
    <cellStyle name="_도곡1교 교대 수량_시방서_서울대 바이오테크 설계내역서" xfId="3344" xr:uid="{00000000-0005-0000-0000-0000280D0000}"/>
    <cellStyle name="_도곡1교 교대 수량_시방서_서울대 바이오테크 설계내역서(수정)" xfId="3345" xr:uid="{00000000-0005-0000-0000-0000290D0000}"/>
    <cellStyle name="_도곡1교 교대 수량_시방서_역사문화촌 조성사업 실시설계용역설계서(안)" xfId="3346" xr:uid="{00000000-0005-0000-0000-00002A0D0000}"/>
    <cellStyle name="_도곡1교 교대 수량_암거수량" xfId="3347" xr:uid="{00000000-0005-0000-0000-00002B0D0000}"/>
    <cellStyle name="_도곡1교 교대 수량_암거수량(2)" xfId="3348" xr:uid="{00000000-0005-0000-0000-00002C0D0000}"/>
    <cellStyle name="_도곡1교 교대 수량_암거수량(2)_3.1제1배수통관(시례우안3제)" xfId="3349" xr:uid="{00000000-0005-0000-0000-00002D0D0000}"/>
    <cellStyle name="_도곡1교 교대 수량_암거수량(2)_3.2 제2배수통관" xfId="3350" xr:uid="{00000000-0005-0000-0000-00002E0D0000}"/>
    <cellStyle name="_도곡1교 교대 수량_암거수량(2)_3.3 제3배수통관" xfId="3351" xr:uid="{00000000-0005-0000-0000-00002F0D0000}"/>
    <cellStyle name="_도곡1교 교대 수량_암거수량(2)_3.구조물공(시례우안2제)" xfId="3352" xr:uid="{00000000-0005-0000-0000-0000300D0000}"/>
    <cellStyle name="_도곡1교 교대 수량_암거수량_3.1제1배수통관(시례우안3제)" xfId="3353" xr:uid="{00000000-0005-0000-0000-0000310D0000}"/>
    <cellStyle name="_도곡1교 교대 수량_암거수량_3.2 제2배수통관" xfId="3354" xr:uid="{00000000-0005-0000-0000-0000320D0000}"/>
    <cellStyle name="_도곡1교 교대 수량_암거수량_3.3 제3배수통관" xfId="3355" xr:uid="{00000000-0005-0000-0000-0000330D0000}"/>
    <cellStyle name="_도곡1교 교대 수량_암거수량_3.구조물공(시례우안2제)" xfId="3356" xr:uid="{00000000-0005-0000-0000-0000340D0000}"/>
    <cellStyle name="_도곡1교 교대 수량_역사문화촌 조성사업 실시설계용역설계서(안)" xfId="3357" xr:uid="{00000000-0005-0000-0000-0000350D0000}"/>
    <cellStyle name="_도곡1교 교대 수량_최종수로암거" xfId="3358" xr:uid="{00000000-0005-0000-0000-0000360D0000}"/>
    <cellStyle name="_도곡1교 교대 수량_최종수로암거_3.1가시설수량(송계)" xfId="3359" xr:uid="{00000000-0005-0000-0000-0000370D0000}"/>
    <cellStyle name="_도곡1교 교대 수량_최종수로암거_6.1가시설수량(녹암)" xfId="3360" xr:uid="{00000000-0005-0000-0000-0000380D0000}"/>
    <cellStyle name="_도곡1교 교대 수량_최종수로암거_최종수로암거" xfId="3361" xr:uid="{00000000-0005-0000-0000-0000390D0000}"/>
    <cellStyle name="_도곡1교 교대 수량_최종수로암거_최종수로암거_3.1가시설수량(송계)" xfId="3362" xr:uid="{00000000-0005-0000-0000-00003A0D0000}"/>
    <cellStyle name="_도곡1교 교대 수량_최종수로암거_최종수로암거_6.1가시설수량(녹암)" xfId="3363" xr:uid="{00000000-0005-0000-0000-00003B0D0000}"/>
    <cellStyle name="_도곡1교 교대(시점) 수량" xfId="3364" xr:uid="{00000000-0005-0000-0000-00003C0D0000}"/>
    <cellStyle name="_도곡1교 교대(시점) 수량_05_2015년_수리시설(한발대비 생활용수) 개발공사 실시설계용역" xfId="18426" xr:uid="{00000000-0005-0000-0000-00003D0D0000}"/>
    <cellStyle name="_도곡1교 교대(시점) 수량_2(변경)-토공" xfId="3365" xr:uid="{00000000-0005-0000-0000-00003E0D0000}"/>
    <cellStyle name="_도곡1교 교대(시점) 수량_3.1가시설수량(송계)" xfId="3366" xr:uid="{00000000-0005-0000-0000-00003F0D0000}"/>
    <cellStyle name="_도곡1교 교대(시점) 수량_3.1제1배수통관(시례우안3제)" xfId="3367" xr:uid="{00000000-0005-0000-0000-0000400D0000}"/>
    <cellStyle name="_도곡1교 교대(시점) 수량_3.2 제2배수통관" xfId="3368" xr:uid="{00000000-0005-0000-0000-0000410D0000}"/>
    <cellStyle name="_도곡1교 교대(시점) 수량_3.3 제3배수통관" xfId="3369" xr:uid="{00000000-0005-0000-0000-0000420D0000}"/>
    <cellStyle name="_도곡1교 교대(시점) 수량_3.구조물공(시례우안2제)" xfId="3370" xr:uid="{00000000-0005-0000-0000-0000430D0000}"/>
    <cellStyle name="_도곡1교 교대(시점) 수량_6.1가시설수량(녹암)" xfId="3371" xr:uid="{00000000-0005-0000-0000-0000440D0000}"/>
    <cellStyle name="_도곡1교 교대(시점) 수량_RAMP-E교-최종000" xfId="3372" xr:uid="{00000000-0005-0000-0000-0000450D0000}"/>
    <cellStyle name="_도곡1교 교대(시점) 수량_RAMP-E교-최종000_공유수면매립도시관리계획및실시설계용역" xfId="3373" xr:uid="{00000000-0005-0000-0000-0000460D0000}"/>
    <cellStyle name="_도곡1교 교대(시점) 수량_RAMP-E교-최종000_로하스변경내역서-5(06.6.7)" xfId="3374" xr:uid="{00000000-0005-0000-0000-0000470D0000}"/>
    <cellStyle name="_도곡1교 교대(시점) 수량_RAMP-E교-최종000_로하스변경내역서-5(06.6.7)_로하스변경내역서-6(06(1).6.27 당초변경)" xfId="3375" xr:uid="{00000000-0005-0000-0000-0000480D0000}"/>
    <cellStyle name="_도곡1교 교대(시점) 수량_RAMP-E교-최종000_로하스변경내역서-6(06.6.21)" xfId="3376" xr:uid="{00000000-0005-0000-0000-0000490D0000}"/>
    <cellStyle name="_도곡1교 교대(시점) 수량_RAMP-E교-최종000_로하스변경내역서-6(06.6.21)_로하스변경내역서-6(06(1).6.27 당초변경)" xfId="3377" xr:uid="{00000000-0005-0000-0000-00004A0D0000}"/>
    <cellStyle name="_도곡1교 교대(시점) 수량_RAMP-E교-최종000_서울대 바이오테크 설계내역서" xfId="3378" xr:uid="{00000000-0005-0000-0000-00004B0D0000}"/>
    <cellStyle name="_도곡1교 교대(시점) 수량_RAMP-E교-최종000_서울대 바이오테크 설계내역서(수정)" xfId="3379" xr:uid="{00000000-0005-0000-0000-00004C0D0000}"/>
    <cellStyle name="_도곡1교 교대(시점) 수량_RAMP-E교-최종000_시방서" xfId="3380" xr:uid="{00000000-0005-0000-0000-00004D0D0000}"/>
    <cellStyle name="_도곡1교 교대(시점) 수량_RAMP-E교-최종000_시방서_공유수면매립도시관리계획및실시설계용역" xfId="3381" xr:uid="{00000000-0005-0000-0000-00004E0D0000}"/>
    <cellStyle name="_도곡1교 교대(시점) 수량_RAMP-E교-최종000_시방서_로하스변경내역서-5(06.6.7)" xfId="3382" xr:uid="{00000000-0005-0000-0000-00004F0D0000}"/>
    <cellStyle name="_도곡1교 교대(시점) 수량_RAMP-E교-최종000_시방서_로하스변경내역서-5(06.6.7)_로하스변경내역서-6(06(1).6.27 당초변경)" xfId="3383" xr:uid="{00000000-0005-0000-0000-0000500D0000}"/>
    <cellStyle name="_도곡1교 교대(시점) 수량_RAMP-E교-최종000_시방서_로하스변경내역서-6(06.6.21)" xfId="3384" xr:uid="{00000000-0005-0000-0000-0000510D0000}"/>
    <cellStyle name="_도곡1교 교대(시점) 수량_RAMP-E교-최종000_시방서_로하스변경내역서-6(06.6.21)_로하스변경내역서-6(06(1).6.27 당초변경)" xfId="3385" xr:uid="{00000000-0005-0000-0000-0000520D0000}"/>
    <cellStyle name="_도곡1교 교대(시점) 수량_RAMP-E교-최종000_시방서_서울대 바이오테크 설계내역서" xfId="3386" xr:uid="{00000000-0005-0000-0000-0000530D0000}"/>
    <cellStyle name="_도곡1교 교대(시점) 수량_RAMP-E교-최종000_시방서_서울대 바이오테크 설계내역서(수정)" xfId="3387" xr:uid="{00000000-0005-0000-0000-0000540D0000}"/>
    <cellStyle name="_도곡1교 교대(시점) 수량_RAMP-E교-최종000_시방서_역사문화촌 조성사업 실시설계용역설계서(안)" xfId="3388" xr:uid="{00000000-0005-0000-0000-0000550D0000}"/>
    <cellStyle name="_도곡1교 교대(시점) 수량_RAMP-E교-최종000_역사문화촌 조성사업 실시설계용역설계서(안)" xfId="3389" xr:uid="{00000000-0005-0000-0000-0000560D0000}"/>
    <cellStyle name="_도곡1교 교대(시점) 수량_RAMP-E교-최종000_파도 - 모항선 횡배수관 확장" xfId="3390" xr:uid="{00000000-0005-0000-0000-0000570D0000}"/>
    <cellStyle name="_도곡1교 교대(시점) 수량_RAMP-E교-최종000_파도 - 모항선 횡배수관 확장_공유수면매립도시관리계획및실시설계용역" xfId="3391" xr:uid="{00000000-0005-0000-0000-0000580D0000}"/>
    <cellStyle name="_도곡1교 교대(시점) 수량_RAMP-E교-최종000_파도 - 모항선 횡배수관 확장_로하스변경내역서-5(06.6.7)" xfId="3392" xr:uid="{00000000-0005-0000-0000-0000590D0000}"/>
    <cellStyle name="_도곡1교 교대(시점) 수량_RAMP-E교-최종000_파도 - 모항선 횡배수관 확장_로하스변경내역서-5(06.6.7)_로하스변경내역서-6(06(1).6.27 당초변경)" xfId="3393" xr:uid="{00000000-0005-0000-0000-00005A0D0000}"/>
    <cellStyle name="_도곡1교 교대(시점) 수량_RAMP-E교-최종000_파도 - 모항선 횡배수관 확장_로하스변경내역서-6(06.6.21)" xfId="3394" xr:uid="{00000000-0005-0000-0000-00005B0D0000}"/>
    <cellStyle name="_도곡1교 교대(시점) 수량_RAMP-E교-최종000_파도 - 모항선 횡배수관 확장_로하스변경내역서-6(06.6.21)_로하스변경내역서-6(06(1).6.27 당초변경)" xfId="3395" xr:uid="{00000000-0005-0000-0000-00005C0D0000}"/>
    <cellStyle name="_도곡1교 교대(시점) 수량_RAMP-E교-최종000_파도 - 모항선 횡배수관 확장_서울대 바이오테크 설계내역서" xfId="3396" xr:uid="{00000000-0005-0000-0000-00005D0D0000}"/>
    <cellStyle name="_도곡1교 교대(시점) 수량_RAMP-E교-최종000_파도 - 모항선 횡배수관 확장_서울대 바이오테크 설계내역서(수정)" xfId="3397" xr:uid="{00000000-0005-0000-0000-00005E0D0000}"/>
    <cellStyle name="_도곡1교 교대(시점) 수량_RAMP-E교-최종000_파도 - 모항선 횡배수관 확장_시방서" xfId="3398" xr:uid="{00000000-0005-0000-0000-00005F0D0000}"/>
    <cellStyle name="_도곡1교 교대(시점) 수량_RAMP-E교-최종000_파도 - 모항선 횡배수관 확장_시방서_공유수면매립도시관리계획및실시설계용역" xfId="3399" xr:uid="{00000000-0005-0000-0000-0000600D0000}"/>
    <cellStyle name="_도곡1교 교대(시점) 수량_RAMP-E교-최종000_파도 - 모항선 횡배수관 확장_시방서_로하스변경내역서-5(06.6.7)" xfId="3400" xr:uid="{00000000-0005-0000-0000-0000610D0000}"/>
    <cellStyle name="_도곡1교 교대(시점) 수량_RAMP-E교-최종000_파도 - 모항선 횡배수관 확장_시방서_로하스변경내역서-5(06.6.7)_로하스변경내역서-6(06(1).6.27 당초변경)" xfId="3401" xr:uid="{00000000-0005-0000-0000-0000620D0000}"/>
    <cellStyle name="_도곡1교 교대(시점) 수량_RAMP-E교-최종000_파도 - 모항선 횡배수관 확장_시방서_로하스변경내역서-6(06.6.21)" xfId="3402" xr:uid="{00000000-0005-0000-0000-0000630D0000}"/>
    <cellStyle name="_도곡1교 교대(시점) 수량_RAMP-E교-최종000_파도 - 모항선 횡배수관 확장_시방서_로하스변경내역서-6(06.6.21)_로하스변경내역서-6(06(1).6.27 당초변경)" xfId="3403" xr:uid="{00000000-0005-0000-0000-0000640D0000}"/>
    <cellStyle name="_도곡1교 교대(시점) 수량_RAMP-E교-최종000_파도 - 모항선 횡배수관 확장_시방서_서울대 바이오테크 설계내역서" xfId="3404" xr:uid="{00000000-0005-0000-0000-0000650D0000}"/>
    <cellStyle name="_도곡1교 교대(시점) 수량_RAMP-E교-최종000_파도 - 모항선 횡배수관 확장_시방서_서울대 바이오테크 설계내역서(수정)" xfId="3405" xr:uid="{00000000-0005-0000-0000-0000660D0000}"/>
    <cellStyle name="_도곡1교 교대(시점) 수량_RAMP-E교-최종000_파도 - 모항선 횡배수관 확장_시방서_역사문화촌 조성사업 실시설계용역설계서(안)" xfId="3406" xr:uid="{00000000-0005-0000-0000-0000670D0000}"/>
    <cellStyle name="_도곡1교 교대(시점) 수량_RAMP-E교-최종000_파도 - 모항선 횡배수관 확장_역사문화촌 조성사업 실시설계용역설계서(안)" xfId="3407" xr:uid="{00000000-0005-0000-0000-0000680D0000}"/>
    <cellStyle name="_도곡1교 교대(시점) 수량_공유수면매립도시관리계획및실시설계용역" xfId="3408" xr:uid="{00000000-0005-0000-0000-0000690D0000}"/>
    <cellStyle name="_도곡1교 교대(시점) 수량_다리골 수해수량" xfId="18427" xr:uid="{00000000-0005-0000-0000-00006A0D0000}"/>
    <cellStyle name="_도곡1교 교대(시점) 수량_다리골 수해수량_05_2015년_수리시설(한발대비 생활용수) 개발공사 실시설계용역" xfId="18428" xr:uid="{00000000-0005-0000-0000-00006B0D0000}"/>
    <cellStyle name="_도곡1교 교대(시점) 수량_다리골 수해수량_수량산출서1" xfId="18429" xr:uid="{00000000-0005-0000-0000-00006C0D0000}"/>
    <cellStyle name="_도곡1교 교대(시점) 수량_다리골 수해수량_수량산출서1_05_2015년_수리시설(한발대비 생활용수) 개발공사 실시설계용역" xfId="18430" xr:uid="{00000000-0005-0000-0000-00006D0D0000}"/>
    <cellStyle name="_도곡1교 교대(시점) 수량_로하스변경내역서-5(06.6.7)" xfId="3409" xr:uid="{00000000-0005-0000-0000-00006E0D0000}"/>
    <cellStyle name="_도곡1교 교대(시점) 수량_로하스변경내역서-5(06.6.7)_로하스변경내역서-6(06(1).6.27 당초변경)" xfId="3410" xr:uid="{00000000-0005-0000-0000-00006F0D0000}"/>
    <cellStyle name="_도곡1교 교대(시점) 수량_로하스변경내역서-6(06.6.21)" xfId="3411" xr:uid="{00000000-0005-0000-0000-0000700D0000}"/>
    <cellStyle name="_도곡1교 교대(시점) 수량_로하스변경내역서-6(06.6.21)_로하스변경내역서-6(06(1).6.27 당초변경)" xfId="3412" xr:uid="{00000000-0005-0000-0000-0000710D0000}"/>
    <cellStyle name="_도곡1교 교대(시점) 수량_서울대 바이오테크 설계내역서" xfId="3413" xr:uid="{00000000-0005-0000-0000-0000720D0000}"/>
    <cellStyle name="_도곡1교 교대(시점) 수량_서울대 바이오테크 설계내역서(수정)" xfId="3414" xr:uid="{00000000-0005-0000-0000-0000730D0000}"/>
    <cellStyle name="_도곡1교 교대(시점) 수량_수량산출서(서리다리)" xfId="18431" xr:uid="{00000000-0005-0000-0000-0000740D0000}"/>
    <cellStyle name="_도곡1교 교대(시점) 수량_수량산출서(서리다리)_05_2015년_수리시설(한발대비 생활용수) 개발공사 실시설계용역" xfId="18432" xr:uid="{00000000-0005-0000-0000-0000750D0000}"/>
    <cellStyle name="_도곡1교 교대(시점) 수량_시방서" xfId="3415" xr:uid="{00000000-0005-0000-0000-0000760D0000}"/>
    <cellStyle name="_도곡1교 교대(시점) 수량_시방서_공유수면매립도시관리계획및실시설계용역" xfId="3416" xr:uid="{00000000-0005-0000-0000-0000770D0000}"/>
    <cellStyle name="_도곡1교 교대(시점) 수량_시방서_로하스변경내역서-5(06.6.7)" xfId="3417" xr:uid="{00000000-0005-0000-0000-0000780D0000}"/>
    <cellStyle name="_도곡1교 교대(시점) 수량_시방서_로하스변경내역서-5(06.6.7)_로하스변경내역서-6(06(1).6.27 당초변경)" xfId="3418" xr:uid="{00000000-0005-0000-0000-0000790D0000}"/>
    <cellStyle name="_도곡1교 교대(시점) 수량_시방서_로하스변경내역서-6(06.6.21)" xfId="3419" xr:uid="{00000000-0005-0000-0000-00007A0D0000}"/>
    <cellStyle name="_도곡1교 교대(시점) 수량_시방서_로하스변경내역서-6(06.6.21)_로하스변경내역서-6(06(1).6.27 당초변경)" xfId="3420" xr:uid="{00000000-0005-0000-0000-00007B0D0000}"/>
    <cellStyle name="_도곡1교 교대(시점) 수량_시방서_서울대 바이오테크 설계내역서" xfId="3421" xr:uid="{00000000-0005-0000-0000-00007C0D0000}"/>
    <cellStyle name="_도곡1교 교대(시점) 수량_시방서_서울대 바이오테크 설계내역서(수정)" xfId="3422" xr:uid="{00000000-0005-0000-0000-00007D0D0000}"/>
    <cellStyle name="_도곡1교 교대(시점) 수량_시방서_역사문화촌 조성사업 실시설계용역설계서(안)" xfId="3423" xr:uid="{00000000-0005-0000-0000-00007E0D0000}"/>
    <cellStyle name="_도곡1교 교대(시점) 수량_암거수량" xfId="3424" xr:uid="{00000000-0005-0000-0000-00007F0D0000}"/>
    <cellStyle name="_도곡1교 교대(시점) 수량_암거수량(2)" xfId="3425" xr:uid="{00000000-0005-0000-0000-0000800D0000}"/>
    <cellStyle name="_도곡1교 교대(시점) 수량_암거수량(2)_3.1제1배수통관(시례우안3제)" xfId="3426" xr:uid="{00000000-0005-0000-0000-0000810D0000}"/>
    <cellStyle name="_도곡1교 교대(시점) 수량_암거수량(2)_3.2 제2배수통관" xfId="3427" xr:uid="{00000000-0005-0000-0000-0000820D0000}"/>
    <cellStyle name="_도곡1교 교대(시점) 수량_암거수량(2)_3.3 제3배수통관" xfId="3428" xr:uid="{00000000-0005-0000-0000-0000830D0000}"/>
    <cellStyle name="_도곡1교 교대(시점) 수량_암거수량(2)_3.구조물공(시례우안2제)" xfId="3429" xr:uid="{00000000-0005-0000-0000-0000840D0000}"/>
    <cellStyle name="_도곡1교 교대(시점) 수량_암거수량_3.1제1배수통관(시례우안3제)" xfId="3430" xr:uid="{00000000-0005-0000-0000-0000850D0000}"/>
    <cellStyle name="_도곡1교 교대(시점) 수량_암거수량_3.2 제2배수통관" xfId="3431" xr:uid="{00000000-0005-0000-0000-0000860D0000}"/>
    <cellStyle name="_도곡1교 교대(시점) 수량_암거수량_3.3 제3배수통관" xfId="3432" xr:uid="{00000000-0005-0000-0000-0000870D0000}"/>
    <cellStyle name="_도곡1교 교대(시점) 수량_암거수량_3.구조물공(시례우안2제)" xfId="3433" xr:uid="{00000000-0005-0000-0000-0000880D0000}"/>
    <cellStyle name="_도곡1교 교대(시점) 수량_역사문화촌 조성사업 실시설계용역설계서(안)" xfId="3434" xr:uid="{00000000-0005-0000-0000-0000890D0000}"/>
    <cellStyle name="_도곡1교 교대(시점) 수량_최종수로암거" xfId="3435" xr:uid="{00000000-0005-0000-0000-00008A0D0000}"/>
    <cellStyle name="_도곡1교 교대(시점) 수량_최종수로암거_3.1가시설수량(송계)" xfId="3436" xr:uid="{00000000-0005-0000-0000-00008B0D0000}"/>
    <cellStyle name="_도곡1교 교대(시점) 수량_최종수로암거_6.1가시설수량(녹암)" xfId="3437" xr:uid="{00000000-0005-0000-0000-00008C0D0000}"/>
    <cellStyle name="_도곡1교 교대(시점) 수량_최종수로암거_최종수로암거" xfId="3438" xr:uid="{00000000-0005-0000-0000-00008D0D0000}"/>
    <cellStyle name="_도곡1교 교대(시점) 수량_최종수로암거_최종수로암거_3.1가시설수량(송계)" xfId="3439" xr:uid="{00000000-0005-0000-0000-00008E0D0000}"/>
    <cellStyle name="_도곡1교 교대(시점) 수량_최종수로암거_최종수로암거_6.1가시설수량(녹암)" xfId="3440" xr:uid="{00000000-0005-0000-0000-00008F0D0000}"/>
    <cellStyle name="_도곡1교 하부공 수량" xfId="3441" xr:uid="{00000000-0005-0000-0000-0000900D0000}"/>
    <cellStyle name="_도곡1교 하부공 수량_05_2015년_수리시설(한발대비 생활용수) 개발공사 실시설계용역" xfId="18433" xr:uid="{00000000-0005-0000-0000-0000910D0000}"/>
    <cellStyle name="_도곡1교 하부공 수량_2(변경)-토공" xfId="3442" xr:uid="{00000000-0005-0000-0000-0000920D0000}"/>
    <cellStyle name="_도곡1교 하부공 수량_3.1가시설수량(송계)" xfId="3443" xr:uid="{00000000-0005-0000-0000-0000930D0000}"/>
    <cellStyle name="_도곡1교 하부공 수량_3.1제1배수통관(시례우안3제)" xfId="3444" xr:uid="{00000000-0005-0000-0000-0000940D0000}"/>
    <cellStyle name="_도곡1교 하부공 수량_3.2 제2배수통관" xfId="3445" xr:uid="{00000000-0005-0000-0000-0000950D0000}"/>
    <cellStyle name="_도곡1교 하부공 수량_3.3 제3배수통관" xfId="3446" xr:uid="{00000000-0005-0000-0000-0000960D0000}"/>
    <cellStyle name="_도곡1교 하부공 수량_3.구조물공(시례우안2제)" xfId="3447" xr:uid="{00000000-0005-0000-0000-0000970D0000}"/>
    <cellStyle name="_도곡1교 하부공 수량_6.1가시설수량(녹암)" xfId="3448" xr:uid="{00000000-0005-0000-0000-0000980D0000}"/>
    <cellStyle name="_도곡1교 하부공 수량_RAMP-E교-최종000" xfId="3449" xr:uid="{00000000-0005-0000-0000-0000990D0000}"/>
    <cellStyle name="_도곡1교 하부공 수량_RAMP-E교-최종000_공유수면매립도시관리계획및실시설계용역" xfId="3450" xr:uid="{00000000-0005-0000-0000-00009A0D0000}"/>
    <cellStyle name="_도곡1교 하부공 수량_RAMP-E교-최종000_로하스변경내역서-5(06.6.7)" xfId="3451" xr:uid="{00000000-0005-0000-0000-00009B0D0000}"/>
    <cellStyle name="_도곡1교 하부공 수량_RAMP-E교-최종000_로하스변경내역서-5(06.6.7)_로하스변경내역서-6(06(1).6.27 당초변경)" xfId="3452" xr:uid="{00000000-0005-0000-0000-00009C0D0000}"/>
    <cellStyle name="_도곡1교 하부공 수량_RAMP-E교-최종000_로하스변경내역서-6(06.6.21)" xfId="3453" xr:uid="{00000000-0005-0000-0000-00009D0D0000}"/>
    <cellStyle name="_도곡1교 하부공 수량_RAMP-E교-최종000_로하스변경내역서-6(06.6.21)_로하스변경내역서-6(06(1).6.27 당초변경)" xfId="3454" xr:uid="{00000000-0005-0000-0000-00009E0D0000}"/>
    <cellStyle name="_도곡1교 하부공 수량_RAMP-E교-최종000_서울대 바이오테크 설계내역서" xfId="3455" xr:uid="{00000000-0005-0000-0000-00009F0D0000}"/>
    <cellStyle name="_도곡1교 하부공 수량_RAMP-E교-최종000_서울대 바이오테크 설계내역서(수정)" xfId="3456" xr:uid="{00000000-0005-0000-0000-0000A00D0000}"/>
    <cellStyle name="_도곡1교 하부공 수량_RAMP-E교-최종000_시방서" xfId="3457" xr:uid="{00000000-0005-0000-0000-0000A10D0000}"/>
    <cellStyle name="_도곡1교 하부공 수량_RAMP-E교-최종000_시방서_공유수면매립도시관리계획및실시설계용역" xfId="3458" xr:uid="{00000000-0005-0000-0000-0000A20D0000}"/>
    <cellStyle name="_도곡1교 하부공 수량_RAMP-E교-최종000_시방서_로하스변경내역서-5(06.6.7)" xfId="3459" xr:uid="{00000000-0005-0000-0000-0000A30D0000}"/>
    <cellStyle name="_도곡1교 하부공 수량_RAMP-E교-최종000_시방서_로하스변경내역서-5(06.6.7)_로하스변경내역서-6(06(1).6.27 당초변경)" xfId="3460" xr:uid="{00000000-0005-0000-0000-0000A40D0000}"/>
    <cellStyle name="_도곡1교 하부공 수량_RAMP-E교-최종000_시방서_로하스변경내역서-6(06.6.21)" xfId="3461" xr:uid="{00000000-0005-0000-0000-0000A50D0000}"/>
    <cellStyle name="_도곡1교 하부공 수량_RAMP-E교-최종000_시방서_로하스변경내역서-6(06.6.21)_로하스변경내역서-6(06(1).6.27 당초변경)" xfId="3462" xr:uid="{00000000-0005-0000-0000-0000A60D0000}"/>
    <cellStyle name="_도곡1교 하부공 수량_RAMP-E교-최종000_시방서_서울대 바이오테크 설계내역서" xfId="3463" xr:uid="{00000000-0005-0000-0000-0000A70D0000}"/>
    <cellStyle name="_도곡1교 하부공 수량_RAMP-E교-최종000_시방서_서울대 바이오테크 설계내역서(수정)" xfId="3464" xr:uid="{00000000-0005-0000-0000-0000A80D0000}"/>
    <cellStyle name="_도곡1교 하부공 수량_RAMP-E교-최종000_시방서_역사문화촌 조성사업 실시설계용역설계서(안)" xfId="3465" xr:uid="{00000000-0005-0000-0000-0000A90D0000}"/>
    <cellStyle name="_도곡1교 하부공 수량_RAMP-E교-최종000_역사문화촌 조성사업 실시설계용역설계서(안)" xfId="3466" xr:uid="{00000000-0005-0000-0000-0000AA0D0000}"/>
    <cellStyle name="_도곡1교 하부공 수량_RAMP-E교-최종000_파도 - 모항선 횡배수관 확장" xfId="3467" xr:uid="{00000000-0005-0000-0000-0000AB0D0000}"/>
    <cellStyle name="_도곡1교 하부공 수량_RAMP-E교-최종000_파도 - 모항선 횡배수관 확장_공유수면매립도시관리계획및실시설계용역" xfId="3468" xr:uid="{00000000-0005-0000-0000-0000AC0D0000}"/>
    <cellStyle name="_도곡1교 하부공 수량_RAMP-E교-최종000_파도 - 모항선 횡배수관 확장_로하스변경내역서-5(06.6.7)" xfId="3469" xr:uid="{00000000-0005-0000-0000-0000AD0D0000}"/>
    <cellStyle name="_도곡1교 하부공 수량_RAMP-E교-최종000_파도 - 모항선 횡배수관 확장_로하스변경내역서-5(06.6.7)_로하스변경내역서-6(06(1).6.27 당초변경)" xfId="3470" xr:uid="{00000000-0005-0000-0000-0000AE0D0000}"/>
    <cellStyle name="_도곡1교 하부공 수량_RAMP-E교-최종000_파도 - 모항선 횡배수관 확장_로하스변경내역서-6(06.6.21)" xfId="3471" xr:uid="{00000000-0005-0000-0000-0000AF0D0000}"/>
    <cellStyle name="_도곡1교 하부공 수량_RAMP-E교-최종000_파도 - 모항선 횡배수관 확장_로하스변경내역서-6(06.6.21)_로하스변경내역서-6(06(1).6.27 당초변경)" xfId="3472" xr:uid="{00000000-0005-0000-0000-0000B00D0000}"/>
    <cellStyle name="_도곡1교 하부공 수량_RAMP-E교-최종000_파도 - 모항선 횡배수관 확장_서울대 바이오테크 설계내역서" xfId="3473" xr:uid="{00000000-0005-0000-0000-0000B10D0000}"/>
    <cellStyle name="_도곡1교 하부공 수량_RAMP-E교-최종000_파도 - 모항선 횡배수관 확장_서울대 바이오테크 설계내역서(수정)" xfId="3474" xr:uid="{00000000-0005-0000-0000-0000B20D0000}"/>
    <cellStyle name="_도곡1교 하부공 수량_RAMP-E교-최종000_파도 - 모항선 횡배수관 확장_시방서" xfId="3475" xr:uid="{00000000-0005-0000-0000-0000B30D0000}"/>
    <cellStyle name="_도곡1교 하부공 수량_RAMP-E교-최종000_파도 - 모항선 횡배수관 확장_시방서_공유수면매립도시관리계획및실시설계용역" xfId="3476" xr:uid="{00000000-0005-0000-0000-0000B40D0000}"/>
    <cellStyle name="_도곡1교 하부공 수량_RAMP-E교-최종000_파도 - 모항선 횡배수관 확장_시방서_로하스변경내역서-5(06.6.7)" xfId="3477" xr:uid="{00000000-0005-0000-0000-0000B50D0000}"/>
    <cellStyle name="_도곡1교 하부공 수량_RAMP-E교-최종000_파도 - 모항선 횡배수관 확장_시방서_로하스변경내역서-5(06.6.7)_로하스변경내역서-6(06(1).6.27 당초변경)" xfId="3478" xr:uid="{00000000-0005-0000-0000-0000B60D0000}"/>
    <cellStyle name="_도곡1교 하부공 수량_RAMP-E교-최종000_파도 - 모항선 횡배수관 확장_시방서_로하스변경내역서-6(06.6.21)" xfId="3479" xr:uid="{00000000-0005-0000-0000-0000B70D0000}"/>
    <cellStyle name="_도곡1교 하부공 수량_RAMP-E교-최종000_파도 - 모항선 횡배수관 확장_시방서_로하스변경내역서-6(06.6.21)_로하스변경내역서-6(06(1).6.27 당초변경)" xfId="3480" xr:uid="{00000000-0005-0000-0000-0000B80D0000}"/>
    <cellStyle name="_도곡1교 하부공 수량_RAMP-E교-최종000_파도 - 모항선 횡배수관 확장_시방서_서울대 바이오테크 설계내역서" xfId="3481" xr:uid="{00000000-0005-0000-0000-0000B90D0000}"/>
    <cellStyle name="_도곡1교 하부공 수량_RAMP-E교-최종000_파도 - 모항선 횡배수관 확장_시방서_서울대 바이오테크 설계내역서(수정)" xfId="3482" xr:uid="{00000000-0005-0000-0000-0000BA0D0000}"/>
    <cellStyle name="_도곡1교 하부공 수량_RAMP-E교-최종000_파도 - 모항선 횡배수관 확장_시방서_역사문화촌 조성사업 실시설계용역설계서(안)" xfId="3483" xr:uid="{00000000-0005-0000-0000-0000BB0D0000}"/>
    <cellStyle name="_도곡1교 하부공 수량_RAMP-E교-최종000_파도 - 모항선 횡배수관 확장_역사문화촌 조성사업 실시설계용역설계서(안)" xfId="3484" xr:uid="{00000000-0005-0000-0000-0000BC0D0000}"/>
    <cellStyle name="_도곡1교 하부공 수량_공유수면매립도시관리계획및실시설계용역" xfId="3485" xr:uid="{00000000-0005-0000-0000-0000BD0D0000}"/>
    <cellStyle name="_도곡1교 하부공 수량_다리골 수해수량" xfId="18434" xr:uid="{00000000-0005-0000-0000-0000BE0D0000}"/>
    <cellStyle name="_도곡1교 하부공 수량_다리골 수해수량_05_2015년_수리시설(한발대비 생활용수) 개발공사 실시설계용역" xfId="18435" xr:uid="{00000000-0005-0000-0000-0000BF0D0000}"/>
    <cellStyle name="_도곡1교 하부공 수량_다리골 수해수량_수량산출서1" xfId="18436" xr:uid="{00000000-0005-0000-0000-0000C00D0000}"/>
    <cellStyle name="_도곡1교 하부공 수량_다리골 수해수량_수량산출서1_05_2015년_수리시설(한발대비 생활용수) 개발공사 실시설계용역" xfId="18437" xr:uid="{00000000-0005-0000-0000-0000C10D0000}"/>
    <cellStyle name="_도곡1교 하부공 수량_로하스변경내역서-5(06.6.7)" xfId="3486" xr:uid="{00000000-0005-0000-0000-0000C20D0000}"/>
    <cellStyle name="_도곡1교 하부공 수량_로하스변경내역서-5(06.6.7)_로하스변경내역서-6(06(1).6.27 당초변경)" xfId="3487" xr:uid="{00000000-0005-0000-0000-0000C30D0000}"/>
    <cellStyle name="_도곡1교 하부공 수량_로하스변경내역서-6(06.6.21)" xfId="3488" xr:uid="{00000000-0005-0000-0000-0000C40D0000}"/>
    <cellStyle name="_도곡1교 하부공 수량_로하스변경내역서-6(06.6.21)_로하스변경내역서-6(06(1).6.27 당초변경)" xfId="3489" xr:uid="{00000000-0005-0000-0000-0000C50D0000}"/>
    <cellStyle name="_도곡1교 하부공 수량_서울대 바이오테크 설계내역서" xfId="3490" xr:uid="{00000000-0005-0000-0000-0000C60D0000}"/>
    <cellStyle name="_도곡1교 하부공 수량_서울대 바이오테크 설계내역서(수정)" xfId="3491" xr:uid="{00000000-0005-0000-0000-0000C70D0000}"/>
    <cellStyle name="_도곡1교 하부공 수량_수량산출서(서리다리)" xfId="18438" xr:uid="{00000000-0005-0000-0000-0000C80D0000}"/>
    <cellStyle name="_도곡1교 하부공 수량_수량산출서(서리다리)_05_2015년_수리시설(한발대비 생활용수) 개발공사 실시설계용역" xfId="18439" xr:uid="{00000000-0005-0000-0000-0000C90D0000}"/>
    <cellStyle name="_도곡1교 하부공 수량_시방서" xfId="3492" xr:uid="{00000000-0005-0000-0000-0000CA0D0000}"/>
    <cellStyle name="_도곡1교 하부공 수량_시방서_공유수면매립도시관리계획및실시설계용역" xfId="3493" xr:uid="{00000000-0005-0000-0000-0000CB0D0000}"/>
    <cellStyle name="_도곡1교 하부공 수량_시방서_로하스변경내역서-5(06.6.7)" xfId="3494" xr:uid="{00000000-0005-0000-0000-0000CC0D0000}"/>
    <cellStyle name="_도곡1교 하부공 수량_시방서_로하스변경내역서-5(06.6.7)_로하스변경내역서-6(06(1).6.27 당초변경)" xfId="3495" xr:uid="{00000000-0005-0000-0000-0000CD0D0000}"/>
    <cellStyle name="_도곡1교 하부공 수량_시방서_로하스변경내역서-6(06.6.21)" xfId="3496" xr:uid="{00000000-0005-0000-0000-0000CE0D0000}"/>
    <cellStyle name="_도곡1교 하부공 수량_시방서_로하스변경내역서-6(06.6.21)_로하스변경내역서-6(06(1).6.27 당초변경)" xfId="3497" xr:uid="{00000000-0005-0000-0000-0000CF0D0000}"/>
    <cellStyle name="_도곡1교 하부공 수량_시방서_서울대 바이오테크 설계내역서" xfId="3498" xr:uid="{00000000-0005-0000-0000-0000D00D0000}"/>
    <cellStyle name="_도곡1교 하부공 수량_시방서_서울대 바이오테크 설계내역서(수정)" xfId="3499" xr:uid="{00000000-0005-0000-0000-0000D10D0000}"/>
    <cellStyle name="_도곡1교 하부공 수량_시방서_역사문화촌 조성사업 실시설계용역설계서(안)" xfId="3500" xr:uid="{00000000-0005-0000-0000-0000D20D0000}"/>
    <cellStyle name="_도곡1교 하부공 수량_암거수량" xfId="3501" xr:uid="{00000000-0005-0000-0000-0000D30D0000}"/>
    <cellStyle name="_도곡1교 하부공 수량_암거수량(2)" xfId="3502" xr:uid="{00000000-0005-0000-0000-0000D40D0000}"/>
    <cellStyle name="_도곡1교 하부공 수량_암거수량(2)_3.1제1배수통관(시례우안3제)" xfId="3503" xr:uid="{00000000-0005-0000-0000-0000D50D0000}"/>
    <cellStyle name="_도곡1교 하부공 수량_암거수량(2)_3.2 제2배수통관" xfId="3504" xr:uid="{00000000-0005-0000-0000-0000D60D0000}"/>
    <cellStyle name="_도곡1교 하부공 수량_암거수량(2)_3.3 제3배수통관" xfId="3505" xr:uid="{00000000-0005-0000-0000-0000D70D0000}"/>
    <cellStyle name="_도곡1교 하부공 수량_암거수량(2)_3.구조물공(시례우안2제)" xfId="3506" xr:uid="{00000000-0005-0000-0000-0000D80D0000}"/>
    <cellStyle name="_도곡1교 하부공 수량_암거수량_3.1제1배수통관(시례우안3제)" xfId="3507" xr:uid="{00000000-0005-0000-0000-0000D90D0000}"/>
    <cellStyle name="_도곡1교 하부공 수량_암거수량_3.2 제2배수통관" xfId="3508" xr:uid="{00000000-0005-0000-0000-0000DA0D0000}"/>
    <cellStyle name="_도곡1교 하부공 수량_암거수량_3.3 제3배수통관" xfId="3509" xr:uid="{00000000-0005-0000-0000-0000DB0D0000}"/>
    <cellStyle name="_도곡1교 하부공 수량_암거수량_3.구조물공(시례우안2제)" xfId="3510" xr:uid="{00000000-0005-0000-0000-0000DC0D0000}"/>
    <cellStyle name="_도곡1교 하부공 수량_역사문화촌 조성사업 실시설계용역설계서(안)" xfId="3511" xr:uid="{00000000-0005-0000-0000-0000DD0D0000}"/>
    <cellStyle name="_도곡1교 하부공 수량_최종수로암거" xfId="3512" xr:uid="{00000000-0005-0000-0000-0000DE0D0000}"/>
    <cellStyle name="_도곡1교 하부공 수량_최종수로암거_3.1가시설수량(송계)" xfId="3513" xr:uid="{00000000-0005-0000-0000-0000DF0D0000}"/>
    <cellStyle name="_도곡1교 하부공 수량_최종수로암거_6.1가시설수량(녹암)" xfId="3514" xr:uid="{00000000-0005-0000-0000-0000E00D0000}"/>
    <cellStyle name="_도곡1교 하부공 수량_최종수로암거_최종수로암거" xfId="3515" xr:uid="{00000000-0005-0000-0000-0000E10D0000}"/>
    <cellStyle name="_도곡1교 하부공 수량_최종수로암거_최종수로암거_3.1가시설수량(송계)" xfId="3516" xr:uid="{00000000-0005-0000-0000-0000E20D0000}"/>
    <cellStyle name="_도곡1교 하부공 수량_최종수로암거_최종수로암거_6.1가시설수량(녹암)" xfId="3517" xr:uid="{00000000-0005-0000-0000-0000E30D0000}"/>
    <cellStyle name="_도곡2교 교대 수량" xfId="3518" xr:uid="{00000000-0005-0000-0000-0000E40D0000}"/>
    <cellStyle name="_도곡2교 교대 수량_05_2015년_수리시설(한발대비 생활용수) 개발공사 실시설계용역" xfId="18440" xr:uid="{00000000-0005-0000-0000-0000E50D0000}"/>
    <cellStyle name="_도곡2교 교대 수량_2(변경)-토공" xfId="3519" xr:uid="{00000000-0005-0000-0000-0000E60D0000}"/>
    <cellStyle name="_도곡2교 교대 수량_3.1가시설수량(송계)" xfId="3520" xr:uid="{00000000-0005-0000-0000-0000E70D0000}"/>
    <cellStyle name="_도곡2교 교대 수량_3.1제1배수통관(시례우안3제)" xfId="3521" xr:uid="{00000000-0005-0000-0000-0000E80D0000}"/>
    <cellStyle name="_도곡2교 교대 수량_3.2 제2배수통관" xfId="3522" xr:uid="{00000000-0005-0000-0000-0000E90D0000}"/>
    <cellStyle name="_도곡2교 교대 수량_3.3 제3배수통관" xfId="3523" xr:uid="{00000000-0005-0000-0000-0000EA0D0000}"/>
    <cellStyle name="_도곡2교 교대 수량_3.구조물공(시례우안2제)" xfId="3524" xr:uid="{00000000-0005-0000-0000-0000EB0D0000}"/>
    <cellStyle name="_도곡2교 교대 수량_6.1가시설수량(녹암)" xfId="3525" xr:uid="{00000000-0005-0000-0000-0000EC0D0000}"/>
    <cellStyle name="_도곡2교 교대 수량_RAMP-E교-최종000" xfId="3526" xr:uid="{00000000-0005-0000-0000-0000ED0D0000}"/>
    <cellStyle name="_도곡2교 교대 수량_RAMP-E교-최종000_공유수면매립도시관리계획및실시설계용역" xfId="3527" xr:uid="{00000000-0005-0000-0000-0000EE0D0000}"/>
    <cellStyle name="_도곡2교 교대 수량_RAMP-E교-최종000_로하스변경내역서-5(06.6.7)" xfId="3528" xr:uid="{00000000-0005-0000-0000-0000EF0D0000}"/>
    <cellStyle name="_도곡2교 교대 수량_RAMP-E교-최종000_로하스변경내역서-5(06.6.7)_로하스변경내역서-6(06(1).6.27 당초변경)" xfId="3529" xr:uid="{00000000-0005-0000-0000-0000F00D0000}"/>
    <cellStyle name="_도곡2교 교대 수량_RAMP-E교-최종000_로하스변경내역서-6(06.6.21)" xfId="3530" xr:uid="{00000000-0005-0000-0000-0000F10D0000}"/>
    <cellStyle name="_도곡2교 교대 수량_RAMP-E교-최종000_로하스변경내역서-6(06.6.21)_로하스변경내역서-6(06(1).6.27 당초변경)" xfId="3531" xr:uid="{00000000-0005-0000-0000-0000F20D0000}"/>
    <cellStyle name="_도곡2교 교대 수량_RAMP-E교-최종000_서울대 바이오테크 설계내역서" xfId="3532" xr:uid="{00000000-0005-0000-0000-0000F30D0000}"/>
    <cellStyle name="_도곡2교 교대 수량_RAMP-E교-최종000_서울대 바이오테크 설계내역서(수정)" xfId="3533" xr:uid="{00000000-0005-0000-0000-0000F40D0000}"/>
    <cellStyle name="_도곡2교 교대 수량_RAMP-E교-최종000_시방서" xfId="3534" xr:uid="{00000000-0005-0000-0000-0000F50D0000}"/>
    <cellStyle name="_도곡2교 교대 수량_RAMP-E교-최종000_시방서_공유수면매립도시관리계획및실시설계용역" xfId="3535" xr:uid="{00000000-0005-0000-0000-0000F60D0000}"/>
    <cellStyle name="_도곡2교 교대 수량_RAMP-E교-최종000_시방서_로하스변경내역서-5(06.6.7)" xfId="3536" xr:uid="{00000000-0005-0000-0000-0000F70D0000}"/>
    <cellStyle name="_도곡2교 교대 수량_RAMP-E교-최종000_시방서_로하스변경내역서-5(06.6.7)_로하스변경내역서-6(06(1).6.27 당초변경)" xfId="3537" xr:uid="{00000000-0005-0000-0000-0000F80D0000}"/>
    <cellStyle name="_도곡2교 교대 수량_RAMP-E교-최종000_시방서_로하스변경내역서-6(06.6.21)" xfId="3538" xr:uid="{00000000-0005-0000-0000-0000F90D0000}"/>
    <cellStyle name="_도곡2교 교대 수량_RAMP-E교-최종000_시방서_로하스변경내역서-6(06.6.21)_로하스변경내역서-6(06(1).6.27 당초변경)" xfId="3539" xr:uid="{00000000-0005-0000-0000-0000FA0D0000}"/>
    <cellStyle name="_도곡2교 교대 수량_RAMP-E교-최종000_시방서_서울대 바이오테크 설계내역서" xfId="3540" xr:uid="{00000000-0005-0000-0000-0000FB0D0000}"/>
    <cellStyle name="_도곡2교 교대 수량_RAMP-E교-최종000_시방서_서울대 바이오테크 설계내역서(수정)" xfId="3541" xr:uid="{00000000-0005-0000-0000-0000FC0D0000}"/>
    <cellStyle name="_도곡2교 교대 수량_RAMP-E교-최종000_시방서_역사문화촌 조성사업 실시설계용역설계서(안)" xfId="3542" xr:uid="{00000000-0005-0000-0000-0000FD0D0000}"/>
    <cellStyle name="_도곡2교 교대 수량_RAMP-E교-최종000_역사문화촌 조성사업 실시설계용역설계서(안)" xfId="3543" xr:uid="{00000000-0005-0000-0000-0000FE0D0000}"/>
    <cellStyle name="_도곡2교 교대 수량_RAMP-E교-최종000_파도 - 모항선 횡배수관 확장" xfId="3544" xr:uid="{00000000-0005-0000-0000-0000FF0D0000}"/>
    <cellStyle name="_도곡2교 교대 수량_RAMP-E교-최종000_파도 - 모항선 횡배수관 확장_공유수면매립도시관리계획및실시설계용역" xfId="3545" xr:uid="{00000000-0005-0000-0000-0000000E0000}"/>
    <cellStyle name="_도곡2교 교대 수량_RAMP-E교-최종000_파도 - 모항선 횡배수관 확장_로하스변경내역서-5(06.6.7)" xfId="3546" xr:uid="{00000000-0005-0000-0000-0000010E0000}"/>
    <cellStyle name="_도곡2교 교대 수량_RAMP-E교-최종000_파도 - 모항선 횡배수관 확장_로하스변경내역서-5(06.6.7)_로하스변경내역서-6(06(1).6.27 당초변경)" xfId="3547" xr:uid="{00000000-0005-0000-0000-0000020E0000}"/>
    <cellStyle name="_도곡2교 교대 수량_RAMP-E교-최종000_파도 - 모항선 횡배수관 확장_로하스변경내역서-6(06.6.21)" xfId="3548" xr:uid="{00000000-0005-0000-0000-0000030E0000}"/>
    <cellStyle name="_도곡2교 교대 수량_RAMP-E교-최종000_파도 - 모항선 횡배수관 확장_로하스변경내역서-6(06.6.21)_로하스변경내역서-6(06(1).6.27 당초변경)" xfId="3549" xr:uid="{00000000-0005-0000-0000-0000040E0000}"/>
    <cellStyle name="_도곡2교 교대 수량_RAMP-E교-최종000_파도 - 모항선 횡배수관 확장_서울대 바이오테크 설계내역서" xfId="3550" xr:uid="{00000000-0005-0000-0000-0000050E0000}"/>
    <cellStyle name="_도곡2교 교대 수량_RAMP-E교-최종000_파도 - 모항선 횡배수관 확장_서울대 바이오테크 설계내역서(수정)" xfId="3551" xr:uid="{00000000-0005-0000-0000-0000060E0000}"/>
    <cellStyle name="_도곡2교 교대 수량_RAMP-E교-최종000_파도 - 모항선 횡배수관 확장_시방서" xfId="3552" xr:uid="{00000000-0005-0000-0000-0000070E0000}"/>
    <cellStyle name="_도곡2교 교대 수량_RAMP-E교-최종000_파도 - 모항선 횡배수관 확장_시방서_공유수면매립도시관리계획및실시설계용역" xfId="3553" xr:uid="{00000000-0005-0000-0000-0000080E0000}"/>
    <cellStyle name="_도곡2교 교대 수량_RAMP-E교-최종000_파도 - 모항선 횡배수관 확장_시방서_로하스변경내역서-5(06.6.7)" xfId="3554" xr:uid="{00000000-0005-0000-0000-0000090E0000}"/>
    <cellStyle name="_도곡2교 교대 수량_RAMP-E교-최종000_파도 - 모항선 횡배수관 확장_시방서_로하스변경내역서-5(06.6.7)_로하스변경내역서-6(06(1).6.27 당초변경)" xfId="3555" xr:uid="{00000000-0005-0000-0000-00000A0E0000}"/>
    <cellStyle name="_도곡2교 교대 수량_RAMP-E교-최종000_파도 - 모항선 횡배수관 확장_시방서_로하스변경내역서-6(06.6.21)" xfId="3556" xr:uid="{00000000-0005-0000-0000-00000B0E0000}"/>
    <cellStyle name="_도곡2교 교대 수량_RAMP-E교-최종000_파도 - 모항선 횡배수관 확장_시방서_로하스변경내역서-6(06.6.21)_로하스변경내역서-6(06(1).6.27 당초변경)" xfId="3557" xr:uid="{00000000-0005-0000-0000-00000C0E0000}"/>
    <cellStyle name="_도곡2교 교대 수량_RAMP-E교-최종000_파도 - 모항선 횡배수관 확장_시방서_서울대 바이오테크 설계내역서" xfId="3558" xr:uid="{00000000-0005-0000-0000-00000D0E0000}"/>
    <cellStyle name="_도곡2교 교대 수량_RAMP-E교-최종000_파도 - 모항선 횡배수관 확장_시방서_서울대 바이오테크 설계내역서(수정)" xfId="3559" xr:uid="{00000000-0005-0000-0000-00000E0E0000}"/>
    <cellStyle name="_도곡2교 교대 수량_RAMP-E교-최종000_파도 - 모항선 횡배수관 확장_시방서_역사문화촌 조성사업 실시설계용역설계서(안)" xfId="3560" xr:uid="{00000000-0005-0000-0000-00000F0E0000}"/>
    <cellStyle name="_도곡2교 교대 수량_RAMP-E교-최종000_파도 - 모항선 횡배수관 확장_역사문화촌 조성사업 실시설계용역설계서(안)" xfId="3561" xr:uid="{00000000-0005-0000-0000-0000100E0000}"/>
    <cellStyle name="_도곡2교 교대 수량_공유수면매립도시관리계획및실시설계용역" xfId="3562" xr:uid="{00000000-0005-0000-0000-0000110E0000}"/>
    <cellStyle name="_도곡2교 교대 수량_다리골 수해수량" xfId="18441" xr:uid="{00000000-0005-0000-0000-0000120E0000}"/>
    <cellStyle name="_도곡2교 교대 수량_다리골 수해수량_05_2015년_수리시설(한발대비 생활용수) 개발공사 실시설계용역" xfId="18442" xr:uid="{00000000-0005-0000-0000-0000130E0000}"/>
    <cellStyle name="_도곡2교 교대 수량_다리골 수해수량_수량산출서1" xfId="18443" xr:uid="{00000000-0005-0000-0000-0000140E0000}"/>
    <cellStyle name="_도곡2교 교대 수량_다리골 수해수량_수량산출서1_05_2015년_수리시설(한발대비 생활용수) 개발공사 실시설계용역" xfId="18444" xr:uid="{00000000-0005-0000-0000-0000150E0000}"/>
    <cellStyle name="_도곡2교 교대 수량_로하스변경내역서-5(06.6.7)" xfId="3563" xr:uid="{00000000-0005-0000-0000-0000160E0000}"/>
    <cellStyle name="_도곡2교 교대 수량_로하스변경내역서-5(06.6.7)_로하스변경내역서-6(06(1).6.27 당초변경)" xfId="3564" xr:uid="{00000000-0005-0000-0000-0000170E0000}"/>
    <cellStyle name="_도곡2교 교대 수량_로하스변경내역서-6(06.6.21)" xfId="3565" xr:uid="{00000000-0005-0000-0000-0000180E0000}"/>
    <cellStyle name="_도곡2교 교대 수량_로하스변경내역서-6(06.6.21)_로하스변경내역서-6(06(1).6.27 당초변경)" xfId="3566" xr:uid="{00000000-0005-0000-0000-0000190E0000}"/>
    <cellStyle name="_도곡2교 교대 수량_서울대 바이오테크 설계내역서" xfId="3567" xr:uid="{00000000-0005-0000-0000-00001A0E0000}"/>
    <cellStyle name="_도곡2교 교대 수량_서울대 바이오테크 설계내역서(수정)" xfId="3568" xr:uid="{00000000-0005-0000-0000-00001B0E0000}"/>
    <cellStyle name="_도곡2교 교대 수량_수량산출서(서리다리)" xfId="18445" xr:uid="{00000000-0005-0000-0000-00001C0E0000}"/>
    <cellStyle name="_도곡2교 교대 수량_수량산출서(서리다리)_05_2015년_수리시설(한발대비 생활용수) 개발공사 실시설계용역" xfId="18446" xr:uid="{00000000-0005-0000-0000-00001D0E0000}"/>
    <cellStyle name="_도곡2교 교대 수량_시방서" xfId="3569" xr:uid="{00000000-0005-0000-0000-00001E0E0000}"/>
    <cellStyle name="_도곡2교 교대 수량_시방서_공유수면매립도시관리계획및실시설계용역" xfId="3570" xr:uid="{00000000-0005-0000-0000-00001F0E0000}"/>
    <cellStyle name="_도곡2교 교대 수량_시방서_로하스변경내역서-5(06.6.7)" xfId="3571" xr:uid="{00000000-0005-0000-0000-0000200E0000}"/>
    <cellStyle name="_도곡2교 교대 수량_시방서_로하스변경내역서-5(06.6.7)_로하스변경내역서-6(06(1).6.27 당초변경)" xfId="3572" xr:uid="{00000000-0005-0000-0000-0000210E0000}"/>
    <cellStyle name="_도곡2교 교대 수량_시방서_로하스변경내역서-6(06.6.21)" xfId="3573" xr:uid="{00000000-0005-0000-0000-0000220E0000}"/>
    <cellStyle name="_도곡2교 교대 수량_시방서_로하스변경내역서-6(06.6.21)_로하스변경내역서-6(06(1).6.27 당초변경)" xfId="3574" xr:uid="{00000000-0005-0000-0000-0000230E0000}"/>
    <cellStyle name="_도곡2교 교대 수량_시방서_서울대 바이오테크 설계내역서" xfId="3575" xr:uid="{00000000-0005-0000-0000-0000240E0000}"/>
    <cellStyle name="_도곡2교 교대 수량_시방서_서울대 바이오테크 설계내역서(수정)" xfId="3576" xr:uid="{00000000-0005-0000-0000-0000250E0000}"/>
    <cellStyle name="_도곡2교 교대 수량_시방서_역사문화촌 조성사업 실시설계용역설계서(안)" xfId="3577" xr:uid="{00000000-0005-0000-0000-0000260E0000}"/>
    <cellStyle name="_도곡2교 교대 수량_암거수량" xfId="3578" xr:uid="{00000000-0005-0000-0000-0000270E0000}"/>
    <cellStyle name="_도곡2교 교대 수량_암거수량(2)" xfId="3579" xr:uid="{00000000-0005-0000-0000-0000280E0000}"/>
    <cellStyle name="_도곡2교 교대 수량_암거수량(2)_3.1제1배수통관(시례우안3제)" xfId="3580" xr:uid="{00000000-0005-0000-0000-0000290E0000}"/>
    <cellStyle name="_도곡2교 교대 수량_암거수량(2)_3.2 제2배수통관" xfId="3581" xr:uid="{00000000-0005-0000-0000-00002A0E0000}"/>
    <cellStyle name="_도곡2교 교대 수량_암거수량(2)_3.3 제3배수통관" xfId="3582" xr:uid="{00000000-0005-0000-0000-00002B0E0000}"/>
    <cellStyle name="_도곡2교 교대 수량_암거수량(2)_3.구조물공(시례우안2제)" xfId="3583" xr:uid="{00000000-0005-0000-0000-00002C0E0000}"/>
    <cellStyle name="_도곡2교 교대 수량_암거수량_3.1제1배수통관(시례우안3제)" xfId="3584" xr:uid="{00000000-0005-0000-0000-00002D0E0000}"/>
    <cellStyle name="_도곡2교 교대 수량_암거수량_3.2 제2배수통관" xfId="3585" xr:uid="{00000000-0005-0000-0000-00002E0E0000}"/>
    <cellStyle name="_도곡2교 교대 수량_암거수량_3.3 제3배수통관" xfId="3586" xr:uid="{00000000-0005-0000-0000-00002F0E0000}"/>
    <cellStyle name="_도곡2교 교대 수량_암거수량_3.구조물공(시례우안2제)" xfId="3587" xr:uid="{00000000-0005-0000-0000-0000300E0000}"/>
    <cellStyle name="_도곡2교 교대 수량_역사문화촌 조성사업 실시설계용역설계서(안)" xfId="3588" xr:uid="{00000000-0005-0000-0000-0000310E0000}"/>
    <cellStyle name="_도곡2교 교대 수량_최종수로암거" xfId="3589" xr:uid="{00000000-0005-0000-0000-0000320E0000}"/>
    <cellStyle name="_도곡2교 교대 수량_최종수로암거_3.1가시설수량(송계)" xfId="3590" xr:uid="{00000000-0005-0000-0000-0000330E0000}"/>
    <cellStyle name="_도곡2교 교대 수량_최종수로암거_6.1가시설수량(녹암)" xfId="3591" xr:uid="{00000000-0005-0000-0000-0000340E0000}"/>
    <cellStyle name="_도곡2교 교대 수량_최종수로암거_최종수로암거" xfId="3592" xr:uid="{00000000-0005-0000-0000-0000350E0000}"/>
    <cellStyle name="_도곡2교 교대 수량_최종수로암거_최종수로암거_3.1가시설수량(송계)" xfId="3593" xr:uid="{00000000-0005-0000-0000-0000360E0000}"/>
    <cellStyle name="_도곡2교 교대 수량_최종수로암거_최종수로암거_6.1가시설수량(녹암)" xfId="3594" xr:uid="{00000000-0005-0000-0000-0000370E0000}"/>
    <cellStyle name="_도곡2교 교대(종점) 수량" xfId="3595" xr:uid="{00000000-0005-0000-0000-0000380E0000}"/>
    <cellStyle name="_도곡2교 교대(종점) 수량_05_2015년_수리시설(한발대비 생활용수) 개발공사 실시설계용역" xfId="18447" xr:uid="{00000000-0005-0000-0000-0000390E0000}"/>
    <cellStyle name="_도곡2교 교대(종점) 수량_2(변경)-토공" xfId="3596" xr:uid="{00000000-0005-0000-0000-00003A0E0000}"/>
    <cellStyle name="_도곡2교 교대(종점) 수량_3.1가시설수량(송계)" xfId="3597" xr:uid="{00000000-0005-0000-0000-00003B0E0000}"/>
    <cellStyle name="_도곡2교 교대(종점) 수량_3.1제1배수통관(시례우안3제)" xfId="3598" xr:uid="{00000000-0005-0000-0000-00003C0E0000}"/>
    <cellStyle name="_도곡2교 교대(종점) 수량_3.2 제2배수통관" xfId="3599" xr:uid="{00000000-0005-0000-0000-00003D0E0000}"/>
    <cellStyle name="_도곡2교 교대(종점) 수량_3.3 제3배수통관" xfId="3600" xr:uid="{00000000-0005-0000-0000-00003E0E0000}"/>
    <cellStyle name="_도곡2교 교대(종점) 수량_3.구조물공(시례우안2제)" xfId="3601" xr:uid="{00000000-0005-0000-0000-00003F0E0000}"/>
    <cellStyle name="_도곡2교 교대(종점) 수량_6.1가시설수량(녹암)" xfId="3602" xr:uid="{00000000-0005-0000-0000-0000400E0000}"/>
    <cellStyle name="_도곡2교 교대(종점) 수량_RAMP-E교-최종000" xfId="3603" xr:uid="{00000000-0005-0000-0000-0000410E0000}"/>
    <cellStyle name="_도곡2교 교대(종점) 수량_RAMP-E교-최종000_공유수면매립도시관리계획및실시설계용역" xfId="3604" xr:uid="{00000000-0005-0000-0000-0000420E0000}"/>
    <cellStyle name="_도곡2교 교대(종점) 수량_RAMP-E교-최종000_로하스변경내역서-5(06.6.7)" xfId="3605" xr:uid="{00000000-0005-0000-0000-0000430E0000}"/>
    <cellStyle name="_도곡2교 교대(종점) 수량_RAMP-E교-최종000_로하스변경내역서-5(06.6.7)_로하스변경내역서-6(06(1).6.27 당초변경)" xfId="3606" xr:uid="{00000000-0005-0000-0000-0000440E0000}"/>
    <cellStyle name="_도곡2교 교대(종점) 수량_RAMP-E교-최종000_로하스변경내역서-6(06.6.21)" xfId="3607" xr:uid="{00000000-0005-0000-0000-0000450E0000}"/>
    <cellStyle name="_도곡2교 교대(종점) 수량_RAMP-E교-최종000_로하스변경내역서-6(06.6.21)_로하스변경내역서-6(06(1).6.27 당초변경)" xfId="3608" xr:uid="{00000000-0005-0000-0000-0000460E0000}"/>
    <cellStyle name="_도곡2교 교대(종점) 수량_RAMP-E교-최종000_서울대 바이오테크 설계내역서" xfId="3609" xr:uid="{00000000-0005-0000-0000-0000470E0000}"/>
    <cellStyle name="_도곡2교 교대(종점) 수량_RAMP-E교-최종000_서울대 바이오테크 설계내역서(수정)" xfId="3610" xr:uid="{00000000-0005-0000-0000-0000480E0000}"/>
    <cellStyle name="_도곡2교 교대(종점) 수량_RAMP-E교-최종000_시방서" xfId="3611" xr:uid="{00000000-0005-0000-0000-0000490E0000}"/>
    <cellStyle name="_도곡2교 교대(종점) 수량_RAMP-E교-최종000_시방서_공유수면매립도시관리계획및실시설계용역" xfId="3612" xr:uid="{00000000-0005-0000-0000-00004A0E0000}"/>
    <cellStyle name="_도곡2교 교대(종점) 수량_RAMP-E교-최종000_시방서_로하스변경내역서-5(06.6.7)" xfId="3613" xr:uid="{00000000-0005-0000-0000-00004B0E0000}"/>
    <cellStyle name="_도곡2교 교대(종점) 수량_RAMP-E교-최종000_시방서_로하스변경내역서-5(06.6.7)_로하스변경내역서-6(06(1).6.27 당초변경)" xfId="3614" xr:uid="{00000000-0005-0000-0000-00004C0E0000}"/>
    <cellStyle name="_도곡2교 교대(종점) 수량_RAMP-E교-최종000_시방서_로하스변경내역서-6(06.6.21)" xfId="3615" xr:uid="{00000000-0005-0000-0000-00004D0E0000}"/>
    <cellStyle name="_도곡2교 교대(종점) 수량_RAMP-E교-최종000_시방서_로하스변경내역서-6(06.6.21)_로하스변경내역서-6(06(1).6.27 당초변경)" xfId="3616" xr:uid="{00000000-0005-0000-0000-00004E0E0000}"/>
    <cellStyle name="_도곡2교 교대(종점) 수량_RAMP-E교-최종000_시방서_서울대 바이오테크 설계내역서" xfId="3617" xr:uid="{00000000-0005-0000-0000-00004F0E0000}"/>
    <cellStyle name="_도곡2교 교대(종점) 수량_RAMP-E교-최종000_시방서_서울대 바이오테크 설계내역서(수정)" xfId="3618" xr:uid="{00000000-0005-0000-0000-0000500E0000}"/>
    <cellStyle name="_도곡2교 교대(종점) 수량_RAMP-E교-최종000_시방서_역사문화촌 조성사업 실시설계용역설계서(안)" xfId="3619" xr:uid="{00000000-0005-0000-0000-0000510E0000}"/>
    <cellStyle name="_도곡2교 교대(종점) 수량_RAMP-E교-최종000_역사문화촌 조성사업 실시설계용역설계서(안)" xfId="3620" xr:uid="{00000000-0005-0000-0000-0000520E0000}"/>
    <cellStyle name="_도곡2교 교대(종점) 수량_RAMP-E교-최종000_파도 - 모항선 횡배수관 확장" xfId="3621" xr:uid="{00000000-0005-0000-0000-0000530E0000}"/>
    <cellStyle name="_도곡2교 교대(종점) 수량_RAMP-E교-최종000_파도 - 모항선 횡배수관 확장_공유수면매립도시관리계획및실시설계용역" xfId="3622" xr:uid="{00000000-0005-0000-0000-0000540E0000}"/>
    <cellStyle name="_도곡2교 교대(종점) 수량_RAMP-E교-최종000_파도 - 모항선 횡배수관 확장_로하스변경내역서-5(06.6.7)" xfId="3623" xr:uid="{00000000-0005-0000-0000-0000550E0000}"/>
    <cellStyle name="_도곡2교 교대(종점) 수량_RAMP-E교-최종000_파도 - 모항선 횡배수관 확장_로하스변경내역서-5(06.6.7)_로하스변경내역서-6(06(1).6.27 당초변경)" xfId="3624" xr:uid="{00000000-0005-0000-0000-0000560E0000}"/>
    <cellStyle name="_도곡2교 교대(종점) 수량_RAMP-E교-최종000_파도 - 모항선 횡배수관 확장_로하스변경내역서-6(06.6.21)" xfId="3625" xr:uid="{00000000-0005-0000-0000-0000570E0000}"/>
    <cellStyle name="_도곡2교 교대(종점) 수량_RAMP-E교-최종000_파도 - 모항선 횡배수관 확장_로하스변경내역서-6(06.6.21)_로하스변경내역서-6(06(1).6.27 당초변경)" xfId="3626" xr:uid="{00000000-0005-0000-0000-0000580E0000}"/>
    <cellStyle name="_도곡2교 교대(종점) 수량_RAMP-E교-최종000_파도 - 모항선 횡배수관 확장_서울대 바이오테크 설계내역서" xfId="3627" xr:uid="{00000000-0005-0000-0000-0000590E0000}"/>
    <cellStyle name="_도곡2교 교대(종점) 수량_RAMP-E교-최종000_파도 - 모항선 횡배수관 확장_서울대 바이오테크 설계내역서(수정)" xfId="3628" xr:uid="{00000000-0005-0000-0000-00005A0E0000}"/>
    <cellStyle name="_도곡2교 교대(종점) 수량_RAMP-E교-최종000_파도 - 모항선 횡배수관 확장_시방서" xfId="3629" xr:uid="{00000000-0005-0000-0000-00005B0E0000}"/>
    <cellStyle name="_도곡2교 교대(종점) 수량_RAMP-E교-최종000_파도 - 모항선 횡배수관 확장_시방서_공유수면매립도시관리계획및실시설계용역" xfId="3630" xr:uid="{00000000-0005-0000-0000-00005C0E0000}"/>
    <cellStyle name="_도곡2교 교대(종점) 수량_RAMP-E교-최종000_파도 - 모항선 횡배수관 확장_시방서_로하스변경내역서-5(06.6.7)" xfId="3631" xr:uid="{00000000-0005-0000-0000-00005D0E0000}"/>
    <cellStyle name="_도곡2교 교대(종점) 수량_RAMP-E교-최종000_파도 - 모항선 횡배수관 확장_시방서_로하스변경내역서-5(06.6.7)_로하스변경내역서-6(06(1).6.27 당초변경)" xfId="3632" xr:uid="{00000000-0005-0000-0000-00005E0E0000}"/>
    <cellStyle name="_도곡2교 교대(종점) 수량_RAMP-E교-최종000_파도 - 모항선 횡배수관 확장_시방서_로하스변경내역서-6(06.6.21)" xfId="3633" xr:uid="{00000000-0005-0000-0000-00005F0E0000}"/>
    <cellStyle name="_도곡2교 교대(종점) 수량_RAMP-E교-최종000_파도 - 모항선 횡배수관 확장_시방서_로하스변경내역서-6(06.6.21)_로하스변경내역서-6(06(1).6.27 당초변경)" xfId="3634" xr:uid="{00000000-0005-0000-0000-0000600E0000}"/>
    <cellStyle name="_도곡2교 교대(종점) 수량_RAMP-E교-최종000_파도 - 모항선 횡배수관 확장_시방서_서울대 바이오테크 설계내역서" xfId="3635" xr:uid="{00000000-0005-0000-0000-0000610E0000}"/>
    <cellStyle name="_도곡2교 교대(종점) 수량_RAMP-E교-최종000_파도 - 모항선 횡배수관 확장_시방서_서울대 바이오테크 설계내역서(수정)" xfId="3636" xr:uid="{00000000-0005-0000-0000-0000620E0000}"/>
    <cellStyle name="_도곡2교 교대(종점) 수량_RAMP-E교-최종000_파도 - 모항선 횡배수관 확장_시방서_역사문화촌 조성사업 실시설계용역설계서(안)" xfId="3637" xr:uid="{00000000-0005-0000-0000-0000630E0000}"/>
    <cellStyle name="_도곡2교 교대(종점) 수량_RAMP-E교-최종000_파도 - 모항선 횡배수관 확장_역사문화촌 조성사업 실시설계용역설계서(안)" xfId="3638" xr:uid="{00000000-0005-0000-0000-0000640E0000}"/>
    <cellStyle name="_도곡2교 교대(종점) 수량_공유수면매립도시관리계획및실시설계용역" xfId="3639" xr:uid="{00000000-0005-0000-0000-0000650E0000}"/>
    <cellStyle name="_도곡2교 교대(종점) 수량_다리골 수해수량" xfId="18448" xr:uid="{00000000-0005-0000-0000-0000660E0000}"/>
    <cellStyle name="_도곡2교 교대(종점) 수량_다리골 수해수량_05_2015년_수리시설(한발대비 생활용수) 개발공사 실시설계용역" xfId="18449" xr:uid="{00000000-0005-0000-0000-0000670E0000}"/>
    <cellStyle name="_도곡2교 교대(종점) 수량_다리골 수해수량_수량산출서1" xfId="18450" xr:uid="{00000000-0005-0000-0000-0000680E0000}"/>
    <cellStyle name="_도곡2교 교대(종점) 수량_다리골 수해수량_수량산출서1_05_2015년_수리시설(한발대비 생활용수) 개발공사 실시설계용역" xfId="18451" xr:uid="{00000000-0005-0000-0000-0000690E0000}"/>
    <cellStyle name="_도곡2교 교대(종점) 수량_로하스변경내역서-5(06.6.7)" xfId="3640" xr:uid="{00000000-0005-0000-0000-00006A0E0000}"/>
    <cellStyle name="_도곡2교 교대(종점) 수량_로하스변경내역서-5(06.6.7)_로하스변경내역서-6(06(1).6.27 당초변경)" xfId="3641" xr:uid="{00000000-0005-0000-0000-00006B0E0000}"/>
    <cellStyle name="_도곡2교 교대(종점) 수량_로하스변경내역서-6(06.6.21)" xfId="3642" xr:uid="{00000000-0005-0000-0000-00006C0E0000}"/>
    <cellStyle name="_도곡2교 교대(종점) 수량_로하스변경내역서-6(06.6.21)_로하스변경내역서-6(06(1).6.27 당초변경)" xfId="3643" xr:uid="{00000000-0005-0000-0000-00006D0E0000}"/>
    <cellStyle name="_도곡2교 교대(종점) 수량_서울대 바이오테크 설계내역서" xfId="3644" xr:uid="{00000000-0005-0000-0000-00006E0E0000}"/>
    <cellStyle name="_도곡2교 교대(종점) 수량_서울대 바이오테크 설계내역서(수정)" xfId="3645" xr:uid="{00000000-0005-0000-0000-00006F0E0000}"/>
    <cellStyle name="_도곡2교 교대(종점) 수량_수량산출서(서리다리)" xfId="18452" xr:uid="{00000000-0005-0000-0000-0000700E0000}"/>
    <cellStyle name="_도곡2교 교대(종점) 수량_수량산출서(서리다리)_05_2015년_수리시설(한발대비 생활용수) 개발공사 실시설계용역" xfId="18453" xr:uid="{00000000-0005-0000-0000-0000710E0000}"/>
    <cellStyle name="_도곡2교 교대(종점) 수량_시방서" xfId="3646" xr:uid="{00000000-0005-0000-0000-0000720E0000}"/>
    <cellStyle name="_도곡2교 교대(종점) 수량_시방서_공유수면매립도시관리계획및실시설계용역" xfId="3647" xr:uid="{00000000-0005-0000-0000-0000730E0000}"/>
    <cellStyle name="_도곡2교 교대(종점) 수량_시방서_로하스변경내역서-5(06.6.7)" xfId="3648" xr:uid="{00000000-0005-0000-0000-0000740E0000}"/>
    <cellStyle name="_도곡2교 교대(종점) 수량_시방서_로하스변경내역서-5(06.6.7)_로하스변경내역서-6(06(1).6.27 당초변경)" xfId="3649" xr:uid="{00000000-0005-0000-0000-0000750E0000}"/>
    <cellStyle name="_도곡2교 교대(종점) 수량_시방서_로하스변경내역서-6(06.6.21)" xfId="3650" xr:uid="{00000000-0005-0000-0000-0000760E0000}"/>
    <cellStyle name="_도곡2교 교대(종점) 수량_시방서_로하스변경내역서-6(06.6.21)_로하스변경내역서-6(06(1).6.27 당초변경)" xfId="3651" xr:uid="{00000000-0005-0000-0000-0000770E0000}"/>
    <cellStyle name="_도곡2교 교대(종점) 수량_시방서_서울대 바이오테크 설계내역서" xfId="3652" xr:uid="{00000000-0005-0000-0000-0000780E0000}"/>
    <cellStyle name="_도곡2교 교대(종점) 수량_시방서_서울대 바이오테크 설계내역서(수정)" xfId="3653" xr:uid="{00000000-0005-0000-0000-0000790E0000}"/>
    <cellStyle name="_도곡2교 교대(종점) 수량_시방서_역사문화촌 조성사업 실시설계용역설계서(안)" xfId="3654" xr:uid="{00000000-0005-0000-0000-00007A0E0000}"/>
    <cellStyle name="_도곡2교 교대(종점) 수량_암거수량" xfId="3655" xr:uid="{00000000-0005-0000-0000-00007B0E0000}"/>
    <cellStyle name="_도곡2교 교대(종점) 수량_암거수량(2)" xfId="3656" xr:uid="{00000000-0005-0000-0000-00007C0E0000}"/>
    <cellStyle name="_도곡2교 교대(종점) 수량_암거수량(2)_3.1제1배수통관(시례우안3제)" xfId="3657" xr:uid="{00000000-0005-0000-0000-00007D0E0000}"/>
    <cellStyle name="_도곡2교 교대(종점) 수량_암거수량(2)_3.2 제2배수통관" xfId="3658" xr:uid="{00000000-0005-0000-0000-00007E0E0000}"/>
    <cellStyle name="_도곡2교 교대(종점) 수량_암거수량(2)_3.3 제3배수통관" xfId="3659" xr:uid="{00000000-0005-0000-0000-00007F0E0000}"/>
    <cellStyle name="_도곡2교 교대(종점) 수량_암거수량(2)_3.구조물공(시례우안2제)" xfId="3660" xr:uid="{00000000-0005-0000-0000-0000800E0000}"/>
    <cellStyle name="_도곡2교 교대(종점) 수량_암거수량_3.1제1배수통관(시례우안3제)" xfId="3661" xr:uid="{00000000-0005-0000-0000-0000810E0000}"/>
    <cellStyle name="_도곡2교 교대(종점) 수량_암거수량_3.2 제2배수통관" xfId="3662" xr:uid="{00000000-0005-0000-0000-0000820E0000}"/>
    <cellStyle name="_도곡2교 교대(종점) 수량_암거수량_3.3 제3배수통관" xfId="3663" xr:uid="{00000000-0005-0000-0000-0000830E0000}"/>
    <cellStyle name="_도곡2교 교대(종점) 수량_암거수량_3.구조물공(시례우안2제)" xfId="3664" xr:uid="{00000000-0005-0000-0000-0000840E0000}"/>
    <cellStyle name="_도곡2교 교대(종점) 수량_역사문화촌 조성사업 실시설계용역설계서(안)" xfId="3665" xr:uid="{00000000-0005-0000-0000-0000850E0000}"/>
    <cellStyle name="_도곡2교 교대(종점) 수량_최종수로암거" xfId="3666" xr:uid="{00000000-0005-0000-0000-0000860E0000}"/>
    <cellStyle name="_도곡2교 교대(종점) 수량_최종수로암거_3.1가시설수량(송계)" xfId="3667" xr:uid="{00000000-0005-0000-0000-0000870E0000}"/>
    <cellStyle name="_도곡2교 교대(종점) 수량_최종수로암거_6.1가시설수량(녹암)" xfId="3668" xr:uid="{00000000-0005-0000-0000-0000880E0000}"/>
    <cellStyle name="_도곡2교 교대(종점) 수량_최종수로암거_최종수로암거" xfId="3669" xr:uid="{00000000-0005-0000-0000-0000890E0000}"/>
    <cellStyle name="_도곡2교 교대(종점) 수량_최종수로암거_최종수로암거_3.1가시설수량(송계)" xfId="3670" xr:uid="{00000000-0005-0000-0000-00008A0E0000}"/>
    <cellStyle name="_도곡2교 교대(종점) 수량_최종수로암거_최종수로암거_6.1가시설수량(녹암)" xfId="3671" xr:uid="{00000000-0005-0000-0000-00008B0E0000}"/>
    <cellStyle name="_도곡3교 교대 수량" xfId="3672" xr:uid="{00000000-0005-0000-0000-00008C0E0000}"/>
    <cellStyle name="_도곡3교 교대 수량_05_2015년_수리시설(한발대비 생활용수) 개발공사 실시설계용역" xfId="18454" xr:uid="{00000000-0005-0000-0000-00008D0E0000}"/>
    <cellStyle name="_도곡3교 교대 수량_2(변경)-토공" xfId="3673" xr:uid="{00000000-0005-0000-0000-00008E0E0000}"/>
    <cellStyle name="_도곡3교 교대 수량_3.1가시설수량(송계)" xfId="3674" xr:uid="{00000000-0005-0000-0000-00008F0E0000}"/>
    <cellStyle name="_도곡3교 교대 수량_3.1제1배수통관(시례우안3제)" xfId="3675" xr:uid="{00000000-0005-0000-0000-0000900E0000}"/>
    <cellStyle name="_도곡3교 교대 수량_3.2 제2배수통관" xfId="3676" xr:uid="{00000000-0005-0000-0000-0000910E0000}"/>
    <cellStyle name="_도곡3교 교대 수량_3.3 제3배수통관" xfId="3677" xr:uid="{00000000-0005-0000-0000-0000920E0000}"/>
    <cellStyle name="_도곡3교 교대 수량_3.구조물공(시례우안2제)" xfId="3678" xr:uid="{00000000-0005-0000-0000-0000930E0000}"/>
    <cellStyle name="_도곡3교 교대 수량_6.1가시설수량(녹암)" xfId="3679" xr:uid="{00000000-0005-0000-0000-0000940E0000}"/>
    <cellStyle name="_도곡3교 교대 수량_RAMP-E교-최종000" xfId="3680" xr:uid="{00000000-0005-0000-0000-0000950E0000}"/>
    <cellStyle name="_도곡3교 교대 수량_RAMP-E교-최종000_공유수면매립도시관리계획및실시설계용역" xfId="3681" xr:uid="{00000000-0005-0000-0000-0000960E0000}"/>
    <cellStyle name="_도곡3교 교대 수량_RAMP-E교-최종000_로하스변경내역서-5(06.6.7)" xfId="3682" xr:uid="{00000000-0005-0000-0000-0000970E0000}"/>
    <cellStyle name="_도곡3교 교대 수량_RAMP-E교-최종000_로하스변경내역서-5(06.6.7)_로하스변경내역서-6(06(1).6.27 당초변경)" xfId="3683" xr:uid="{00000000-0005-0000-0000-0000980E0000}"/>
    <cellStyle name="_도곡3교 교대 수량_RAMP-E교-최종000_로하스변경내역서-6(06.6.21)" xfId="3684" xr:uid="{00000000-0005-0000-0000-0000990E0000}"/>
    <cellStyle name="_도곡3교 교대 수량_RAMP-E교-최종000_로하스변경내역서-6(06.6.21)_로하스변경내역서-6(06(1).6.27 당초변경)" xfId="3685" xr:uid="{00000000-0005-0000-0000-00009A0E0000}"/>
    <cellStyle name="_도곡3교 교대 수량_RAMP-E교-최종000_서울대 바이오테크 설계내역서" xfId="3686" xr:uid="{00000000-0005-0000-0000-00009B0E0000}"/>
    <cellStyle name="_도곡3교 교대 수량_RAMP-E교-최종000_서울대 바이오테크 설계내역서(수정)" xfId="3687" xr:uid="{00000000-0005-0000-0000-00009C0E0000}"/>
    <cellStyle name="_도곡3교 교대 수량_RAMP-E교-최종000_시방서" xfId="3688" xr:uid="{00000000-0005-0000-0000-00009D0E0000}"/>
    <cellStyle name="_도곡3교 교대 수량_RAMP-E교-최종000_시방서_공유수면매립도시관리계획및실시설계용역" xfId="3689" xr:uid="{00000000-0005-0000-0000-00009E0E0000}"/>
    <cellStyle name="_도곡3교 교대 수량_RAMP-E교-최종000_시방서_로하스변경내역서-5(06.6.7)" xfId="3690" xr:uid="{00000000-0005-0000-0000-00009F0E0000}"/>
    <cellStyle name="_도곡3교 교대 수량_RAMP-E교-최종000_시방서_로하스변경내역서-5(06.6.7)_로하스변경내역서-6(06(1).6.27 당초변경)" xfId="3691" xr:uid="{00000000-0005-0000-0000-0000A00E0000}"/>
    <cellStyle name="_도곡3교 교대 수량_RAMP-E교-최종000_시방서_로하스변경내역서-6(06.6.21)" xfId="3692" xr:uid="{00000000-0005-0000-0000-0000A10E0000}"/>
    <cellStyle name="_도곡3교 교대 수량_RAMP-E교-최종000_시방서_로하스변경내역서-6(06.6.21)_로하스변경내역서-6(06(1).6.27 당초변경)" xfId="3693" xr:uid="{00000000-0005-0000-0000-0000A20E0000}"/>
    <cellStyle name="_도곡3교 교대 수량_RAMP-E교-최종000_시방서_서울대 바이오테크 설계내역서" xfId="3694" xr:uid="{00000000-0005-0000-0000-0000A30E0000}"/>
    <cellStyle name="_도곡3교 교대 수량_RAMP-E교-최종000_시방서_서울대 바이오테크 설계내역서(수정)" xfId="3695" xr:uid="{00000000-0005-0000-0000-0000A40E0000}"/>
    <cellStyle name="_도곡3교 교대 수량_RAMP-E교-최종000_시방서_역사문화촌 조성사업 실시설계용역설계서(안)" xfId="3696" xr:uid="{00000000-0005-0000-0000-0000A50E0000}"/>
    <cellStyle name="_도곡3교 교대 수량_RAMP-E교-최종000_역사문화촌 조성사업 실시설계용역설계서(안)" xfId="3697" xr:uid="{00000000-0005-0000-0000-0000A60E0000}"/>
    <cellStyle name="_도곡3교 교대 수량_RAMP-E교-최종000_파도 - 모항선 횡배수관 확장" xfId="3698" xr:uid="{00000000-0005-0000-0000-0000A70E0000}"/>
    <cellStyle name="_도곡3교 교대 수량_RAMP-E교-최종000_파도 - 모항선 횡배수관 확장_공유수면매립도시관리계획및실시설계용역" xfId="3699" xr:uid="{00000000-0005-0000-0000-0000A80E0000}"/>
    <cellStyle name="_도곡3교 교대 수량_RAMP-E교-최종000_파도 - 모항선 횡배수관 확장_로하스변경내역서-5(06.6.7)" xfId="3700" xr:uid="{00000000-0005-0000-0000-0000A90E0000}"/>
    <cellStyle name="_도곡3교 교대 수량_RAMP-E교-최종000_파도 - 모항선 횡배수관 확장_로하스변경내역서-5(06.6.7)_로하스변경내역서-6(06(1).6.27 당초변경)" xfId="3701" xr:uid="{00000000-0005-0000-0000-0000AA0E0000}"/>
    <cellStyle name="_도곡3교 교대 수량_RAMP-E교-최종000_파도 - 모항선 횡배수관 확장_로하스변경내역서-6(06.6.21)" xfId="3702" xr:uid="{00000000-0005-0000-0000-0000AB0E0000}"/>
    <cellStyle name="_도곡3교 교대 수량_RAMP-E교-최종000_파도 - 모항선 횡배수관 확장_로하스변경내역서-6(06.6.21)_로하스변경내역서-6(06(1).6.27 당초변경)" xfId="3703" xr:uid="{00000000-0005-0000-0000-0000AC0E0000}"/>
    <cellStyle name="_도곡3교 교대 수량_RAMP-E교-최종000_파도 - 모항선 횡배수관 확장_서울대 바이오테크 설계내역서" xfId="3704" xr:uid="{00000000-0005-0000-0000-0000AD0E0000}"/>
    <cellStyle name="_도곡3교 교대 수량_RAMP-E교-최종000_파도 - 모항선 횡배수관 확장_서울대 바이오테크 설계내역서(수정)" xfId="3705" xr:uid="{00000000-0005-0000-0000-0000AE0E0000}"/>
    <cellStyle name="_도곡3교 교대 수량_RAMP-E교-최종000_파도 - 모항선 횡배수관 확장_시방서" xfId="3706" xr:uid="{00000000-0005-0000-0000-0000AF0E0000}"/>
    <cellStyle name="_도곡3교 교대 수량_RAMP-E교-최종000_파도 - 모항선 횡배수관 확장_시방서_공유수면매립도시관리계획및실시설계용역" xfId="3707" xr:uid="{00000000-0005-0000-0000-0000B00E0000}"/>
    <cellStyle name="_도곡3교 교대 수량_RAMP-E교-최종000_파도 - 모항선 횡배수관 확장_시방서_로하스변경내역서-5(06.6.7)" xfId="3708" xr:uid="{00000000-0005-0000-0000-0000B10E0000}"/>
    <cellStyle name="_도곡3교 교대 수량_RAMP-E교-최종000_파도 - 모항선 횡배수관 확장_시방서_로하스변경내역서-5(06.6.7)_로하스변경내역서-6(06(1).6.27 당초변경)" xfId="3709" xr:uid="{00000000-0005-0000-0000-0000B20E0000}"/>
    <cellStyle name="_도곡3교 교대 수량_RAMP-E교-최종000_파도 - 모항선 횡배수관 확장_시방서_로하스변경내역서-6(06.6.21)" xfId="3710" xr:uid="{00000000-0005-0000-0000-0000B30E0000}"/>
    <cellStyle name="_도곡3교 교대 수량_RAMP-E교-최종000_파도 - 모항선 횡배수관 확장_시방서_로하스변경내역서-6(06.6.21)_로하스변경내역서-6(06(1).6.27 당초변경)" xfId="3711" xr:uid="{00000000-0005-0000-0000-0000B40E0000}"/>
    <cellStyle name="_도곡3교 교대 수량_RAMP-E교-최종000_파도 - 모항선 횡배수관 확장_시방서_서울대 바이오테크 설계내역서" xfId="3712" xr:uid="{00000000-0005-0000-0000-0000B50E0000}"/>
    <cellStyle name="_도곡3교 교대 수량_RAMP-E교-최종000_파도 - 모항선 횡배수관 확장_시방서_서울대 바이오테크 설계내역서(수정)" xfId="3713" xr:uid="{00000000-0005-0000-0000-0000B60E0000}"/>
    <cellStyle name="_도곡3교 교대 수량_RAMP-E교-최종000_파도 - 모항선 횡배수관 확장_시방서_역사문화촌 조성사업 실시설계용역설계서(안)" xfId="3714" xr:uid="{00000000-0005-0000-0000-0000B70E0000}"/>
    <cellStyle name="_도곡3교 교대 수량_RAMP-E교-최종000_파도 - 모항선 횡배수관 확장_역사문화촌 조성사업 실시설계용역설계서(안)" xfId="3715" xr:uid="{00000000-0005-0000-0000-0000B80E0000}"/>
    <cellStyle name="_도곡3교 교대 수량_공유수면매립도시관리계획및실시설계용역" xfId="3716" xr:uid="{00000000-0005-0000-0000-0000B90E0000}"/>
    <cellStyle name="_도곡3교 교대 수량_다리골 수해수량" xfId="18455" xr:uid="{00000000-0005-0000-0000-0000BA0E0000}"/>
    <cellStyle name="_도곡3교 교대 수량_다리골 수해수량_05_2015년_수리시설(한발대비 생활용수) 개발공사 실시설계용역" xfId="18456" xr:uid="{00000000-0005-0000-0000-0000BB0E0000}"/>
    <cellStyle name="_도곡3교 교대 수량_다리골 수해수량_수량산출서1" xfId="18457" xr:uid="{00000000-0005-0000-0000-0000BC0E0000}"/>
    <cellStyle name="_도곡3교 교대 수량_다리골 수해수량_수량산출서1_05_2015년_수리시설(한발대비 생활용수) 개발공사 실시설계용역" xfId="18458" xr:uid="{00000000-0005-0000-0000-0000BD0E0000}"/>
    <cellStyle name="_도곡3교 교대 수량_로하스변경내역서-5(06.6.7)" xfId="3717" xr:uid="{00000000-0005-0000-0000-0000BE0E0000}"/>
    <cellStyle name="_도곡3교 교대 수량_로하스변경내역서-5(06.6.7)_로하스변경내역서-6(06(1).6.27 당초변경)" xfId="3718" xr:uid="{00000000-0005-0000-0000-0000BF0E0000}"/>
    <cellStyle name="_도곡3교 교대 수량_로하스변경내역서-6(06.6.21)" xfId="3719" xr:uid="{00000000-0005-0000-0000-0000C00E0000}"/>
    <cellStyle name="_도곡3교 교대 수량_로하스변경내역서-6(06.6.21)_로하스변경내역서-6(06(1).6.27 당초변경)" xfId="3720" xr:uid="{00000000-0005-0000-0000-0000C10E0000}"/>
    <cellStyle name="_도곡3교 교대 수량_서울대 바이오테크 설계내역서" xfId="3721" xr:uid="{00000000-0005-0000-0000-0000C20E0000}"/>
    <cellStyle name="_도곡3교 교대 수량_서울대 바이오테크 설계내역서(수정)" xfId="3722" xr:uid="{00000000-0005-0000-0000-0000C30E0000}"/>
    <cellStyle name="_도곡3교 교대 수량_수량산출서(서리다리)" xfId="18459" xr:uid="{00000000-0005-0000-0000-0000C40E0000}"/>
    <cellStyle name="_도곡3교 교대 수량_수량산출서(서리다리)_05_2015년_수리시설(한발대비 생활용수) 개발공사 실시설계용역" xfId="18460" xr:uid="{00000000-0005-0000-0000-0000C50E0000}"/>
    <cellStyle name="_도곡3교 교대 수량_시방서" xfId="3723" xr:uid="{00000000-0005-0000-0000-0000C60E0000}"/>
    <cellStyle name="_도곡3교 교대 수량_시방서_공유수면매립도시관리계획및실시설계용역" xfId="3724" xr:uid="{00000000-0005-0000-0000-0000C70E0000}"/>
    <cellStyle name="_도곡3교 교대 수량_시방서_로하스변경내역서-5(06.6.7)" xfId="3725" xr:uid="{00000000-0005-0000-0000-0000C80E0000}"/>
    <cellStyle name="_도곡3교 교대 수량_시방서_로하스변경내역서-5(06.6.7)_로하스변경내역서-6(06(1).6.27 당초변경)" xfId="3726" xr:uid="{00000000-0005-0000-0000-0000C90E0000}"/>
    <cellStyle name="_도곡3교 교대 수량_시방서_로하스변경내역서-6(06.6.21)" xfId="3727" xr:uid="{00000000-0005-0000-0000-0000CA0E0000}"/>
    <cellStyle name="_도곡3교 교대 수량_시방서_로하스변경내역서-6(06.6.21)_로하스변경내역서-6(06(1).6.27 당초변경)" xfId="3728" xr:uid="{00000000-0005-0000-0000-0000CB0E0000}"/>
    <cellStyle name="_도곡3교 교대 수량_시방서_서울대 바이오테크 설계내역서" xfId="3729" xr:uid="{00000000-0005-0000-0000-0000CC0E0000}"/>
    <cellStyle name="_도곡3교 교대 수량_시방서_서울대 바이오테크 설계내역서(수정)" xfId="3730" xr:uid="{00000000-0005-0000-0000-0000CD0E0000}"/>
    <cellStyle name="_도곡3교 교대 수량_시방서_역사문화촌 조성사업 실시설계용역설계서(안)" xfId="3731" xr:uid="{00000000-0005-0000-0000-0000CE0E0000}"/>
    <cellStyle name="_도곡3교 교대 수량_암거수량" xfId="3732" xr:uid="{00000000-0005-0000-0000-0000CF0E0000}"/>
    <cellStyle name="_도곡3교 교대 수량_암거수량(2)" xfId="3733" xr:uid="{00000000-0005-0000-0000-0000D00E0000}"/>
    <cellStyle name="_도곡3교 교대 수량_암거수량(2)_3.1제1배수통관(시례우안3제)" xfId="3734" xr:uid="{00000000-0005-0000-0000-0000D10E0000}"/>
    <cellStyle name="_도곡3교 교대 수량_암거수량(2)_3.2 제2배수통관" xfId="3735" xr:uid="{00000000-0005-0000-0000-0000D20E0000}"/>
    <cellStyle name="_도곡3교 교대 수량_암거수량(2)_3.3 제3배수통관" xfId="3736" xr:uid="{00000000-0005-0000-0000-0000D30E0000}"/>
    <cellStyle name="_도곡3교 교대 수량_암거수량(2)_3.구조물공(시례우안2제)" xfId="3737" xr:uid="{00000000-0005-0000-0000-0000D40E0000}"/>
    <cellStyle name="_도곡3교 교대 수량_암거수량_3.1제1배수통관(시례우안3제)" xfId="3738" xr:uid="{00000000-0005-0000-0000-0000D50E0000}"/>
    <cellStyle name="_도곡3교 교대 수량_암거수량_3.2 제2배수통관" xfId="3739" xr:uid="{00000000-0005-0000-0000-0000D60E0000}"/>
    <cellStyle name="_도곡3교 교대 수량_암거수량_3.3 제3배수통관" xfId="3740" xr:uid="{00000000-0005-0000-0000-0000D70E0000}"/>
    <cellStyle name="_도곡3교 교대 수량_암거수량_3.구조물공(시례우안2제)" xfId="3741" xr:uid="{00000000-0005-0000-0000-0000D80E0000}"/>
    <cellStyle name="_도곡3교 교대 수량_역사문화촌 조성사업 실시설계용역설계서(안)" xfId="3742" xr:uid="{00000000-0005-0000-0000-0000D90E0000}"/>
    <cellStyle name="_도곡3교 교대 수량_최종수로암거" xfId="3743" xr:uid="{00000000-0005-0000-0000-0000DA0E0000}"/>
    <cellStyle name="_도곡3교 교대 수량_최종수로암거_3.1가시설수량(송계)" xfId="3744" xr:uid="{00000000-0005-0000-0000-0000DB0E0000}"/>
    <cellStyle name="_도곡3교 교대 수량_최종수로암거_6.1가시설수량(녹암)" xfId="3745" xr:uid="{00000000-0005-0000-0000-0000DC0E0000}"/>
    <cellStyle name="_도곡3교 교대 수량_최종수로암거_최종수로암거" xfId="3746" xr:uid="{00000000-0005-0000-0000-0000DD0E0000}"/>
    <cellStyle name="_도곡3교 교대 수량_최종수로암거_최종수로암거_3.1가시설수량(송계)" xfId="3747" xr:uid="{00000000-0005-0000-0000-0000DE0E0000}"/>
    <cellStyle name="_도곡3교 교대 수량_최종수로암거_최종수로암거_6.1가시설수량(녹암)" xfId="3748" xr:uid="{00000000-0005-0000-0000-0000DF0E0000}"/>
    <cellStyle name="_도곡4교 하부공 수량" xfId="3749" xr:uid="{00000000-0005-0000-0000-0000E00E0000}"/>
    <cellStyle name="_도곡4교 하부공 수량_05_2015년_수리시설(한발대비 생활용수) 개발공사 실시설계용역" xfId="18461" xr:uid="{00000000-0005-0000-0000-0000E10E0000}"/>
    <cellStyle name="_도곡4교 하부공 수량_2(변경)-토공" xfId="3750" xr:uid="{00000000-0005-0000-0000-0000E20E0000}"/>
    <cellStyle name="_도곡4교 하부공 수량_3.1가시설수량(송계)" xfId="3751" xr:uid="{00000000-0005-0000-0000-0000E30E0000}"/>
    <cellStyle name="_도곡4교 하부공 수량_3.1제1배수통관(시례우안3제)" xfId="3752" xr:uid="{00000000-0005-0000-0000-0000E40E0000}"/>
    <cellStyle name="_도곡4교 하부공 수량_3.2 제2배수통관" xfId="3753" xr:uid="{00000000-0005-0000-0000-0000E50E0000}"/>
    <cellStyle name="_도곡4교 하부공 수량_3.3 제3배수통관" xfId="3754" xr:uid="{00000000-0005-0000-0000-0000E60E0000}"/>
    <cellStyle name="_도곡4교 하부공 수량_3.구조물공(시례우안2제)" xfId="3755" xr:uid="{00000000-0005-0000-0000-0000E70E0000}"/>
    <cellStyle name="_도곡4교 하부공 수량_6.1가시설수량(녹암)" xfId="3756" xr:uid="{00000000-0005-0000-0000-0000E80E0000}"/>
    <cellStyle name="_도곡4교 하부공 수량_RAMP-E교-최종000" xfId="3757" xr:uid="{00000000-0005-0000-0000-0000E90E0000}"/>
    <cellStyle name="_도곡4교 하부공 수량_RAMP-E교-최종000_공유수면매립도시관리계획및실시설계용역" xfId="3758" xr:uid="{00000000-0005-0000-0000-0000EA0E0000}"/>
    <cellStyle name="_도곡4교 하부공 수량_RAMP-E교-최종000_로하스변경내역서-5(06.6.7)" xfId="3759" xr:uid="{00000000-0005-0000-0000-0000EB0E0000}"/>
    <cellStyle name="_도곡4교 하부공 수량_RAMP-E교-최종000_로하스변경내역서-5(06.6.7)_로하스변경내역서-6(06(1).6.27 당초변경)" xfId="3760" xr:uid="{00000000-0005-0000-0000-0000EC0E0000}"/>
    <cellStyle name="_도곡4교 하부공 수량_RAMP-E교-최종000_로하스변경내역서-6(06.6.21)" xfId="3761" xr:uid="{00000000-0005-0000-0000-0000ED0E0000}"/>
    <cellStyle name="_도곡4교 하부공 수량_RAMP-E교-최종000_로하스변경내역서-6(06.6.21)_로하스변경내역서-6(06(1).6.27 당초변경)" xfId="3762" xr:uid="{00000000-0005-0000-0000-0000EE0E0000}"/>
    <cellStyle name="_도곡4교 하부공 수량_RAMP-E교-최종000_서울대 바이오테크 설계내역서" xfId="3763" xr:uid="{00000000-0005-0000-0000-0000EF0E0000}"/>
    <cellStyle name="_도곡4교 하부공 수량_RAMP-E교-최종000_서울대 바이오테크 설계내역서(수정)" xfId="3764" xr:uid="{00000000-0005-0000-0000-0000F00E0000}"/>
    <cellStyle name="_도곡4교 하부공 수량_RAMP-E교-최종000_시방서" xfId="3765" xr:uid="{00000000-0005-0000-0000-0000F10E0000}"/>
    <cellStyle name="_도곡4교 하부공 수량_RAMP-E교-최종000_시방서_공유수면매립도시관리계획및실시설계용역" xfId="3766" xr:uid="{00000000-0005-0000-0000-0000F20E0000}"/>
    <cellStyle name="_도곡4교 하부공 수량_RAMP-E교-최종000_시방서_로하스변경내역서-5(06.6.7)" xfId="3767" xr:uid="{00000000-0005-0000-0000-0000F30E0000}"/>
    <cellStyle name="_도곡4교 하부공 수량_RAMP-E교-최종000_시방서_로하스변경내역서-5(06.6.7)_로하스변경내역서-6(06(1).6.27 당초변경)" xfId="3768" xr:uid="{00000000-0005-0000-0000-0000F40E0000}"/>
    <cellStyle name="_도곡4교 하부공 수량_RAMP-E교-최종000_시방서_로하스변경내역서-6(06.6.21)" xfId="3769" xr:uid="{00000000-0005-0000-0000-0000F50E0000}"/>
    <cellStyle name="_도곡4교 하부공 수량_RAMP-E교-최종000_시방서_로하스변경내역서-6(06.6.21)_로하스변경내역서-6(06(1).6.27 당초변경)" xfId="3770" xr:uid="{00000000-0005-0000-0000-0000F60E0000}"/>
    <cellStyle name="_도곡4교 하부공 수량_RAMP-E교-최종000_시방서_서울대 바이오테크 설계내역서" xfId="3771" xr:uid="{00000000-0005-0000-0000-0000F70E0000}"/>
    <cellStyle name="_도곡4교 하부공 수량_RAMP-E교-최종000_시방서_서울대 바이오테크 설계내역서(수정)" xfId="3772" xr:uid="{00000000-0005-0000-0000-0000F80E0000}"/>
    <cellStyle name="_도곡4교 하부공 수량_RAMP-E교-최종000_시방서_역사문화촌 조성사업 실시설계용역설계서(안)" xfId="3773" xr:uid="{00000000-0005-0000-0000-0000F90E0000}"/>
    <cellStyle name="_도곡4교 하부공 수량_RAMP-E교-최종000_역사문화촌 조성사업 실시설계용역설계서(안)" xfId="3774" xr:uid="{00000000-0005-0000-0000-0000FA0E0000}"/>
    <cellStyle name="_도곡4교 하부공 수량_RAMP-E교-최종000_파도 - 모항선 횡배수관 확장" xfId="3775" xr:uid="{00000000-0005-0000-0000-0000FB0E0000}"/>
    <cellStyle name="_도곡4교 하부공 수량_RAMP-E교-최종000_파도 - 모항선 횡배수관 확장_공유수면매립도시관리계획및실시설계용역" xfId="3776" xr:uid="{00000000-0005-0000-0000-0000FC0E0000}"/>
    <cellStyle name="_도곡4교 하부공 수량_RAMP-E교-최종000_파도 - 모항선 횡배수관 확장_로하스변경내역서-5(06.6.7)" xfId="3777" xr:uid="{00000000-0005-0000-0000-0000FD0E0000}"/>
    <cellStyle name="_도곡4교 하부공 수량_RAMP-E교-최종000_파도 - 모항선 횡배수관 확장_로하스변경내역서-5(06.6.7)_로하스변경내역서-6(06(1).6.27 당초변경)" xfId="3778" xr:uid="{00000000-0005-0000-0000-0000FE0E0000}"/>
    <cellStyle name="_도곡4교 하부공 수량_RAMP-E교-최종000_파도 - 모항선 횡배수관 확장_로하스변경내역서-6(06.6.21)" xfId="3779" xr:uid="{00000000-0005-0000-0000-0000FF0E0000}"/>
    <cellStyle name="_도곡4교 하부공 수량_RAMP-E교-최종000_파도 - 모항선 횡배수관 확장_로하스변경내역서-6(06.6.21)_로하스변경내역서-6(06(1).6.27 당초변경)" xfId="3780" xr:uid="{00000000-0005-0000-0000-0000000F0000}"/>
    <cellStyle name="_도곡4교 하부공 수량_RAMP-E교-최종000_파도 - 모항선 횡배수관 확장_서울대 바이오테크 설계내역서" xfId="3781" xr:uid="{00000000-0005-0000-0000-0000010F0000}"/>
    <cellStyle name="_도곡4교 하부공 수량_RAMP-E교-최종000_파도 - 모항선 횡배수관 확장_서울대 바이오테크 설계내역서(수정)" xfId="3782" xr:uid="{00000000-0005-0000-0000-0000020F0000}"/>
    <cellStyle name="_도곡4교 하부공 수량_RAMP-E교-최종000_파도 - 모항선 횡배수관 확장_시방서" xfId="3783" xr:uid="{00000000-0005-0000-0000-0000030F0000}"/>
    <cellStyle name="_도곡4교 하부공 수량_RAMP-E교-최종000_파도 - 모항선 횡배수관 확장_시방서_공유수면매립도시관리계획및실시설계용역" xfId="3784" xr:uid="{00000000-0005-0000-0000-0000040F0000}"/>
    <cellStyle name="_도곡4교 하부공 수량_RAMP-E교-최종000_파도 - 모항선 횡배수관 확장_시방서_로하스변경내역서-5(06.6.7)" xfId="3785" xr:uid="{00000000-0005-0000-0000-0000050F0000}"/>
    <cellStyle name="_도곡4교 하부공 수량_RAMP-E교-최종000_파도 - 모항선 횡배수관 확장_시방서_로하스변경내역서-5(06.6.7)_로하스변경내역서-6(06(1).6.27 당초변경)" xfId="3786" xr:uid="{00000000-0005-0000-0000-0000060F0000}"/>
    <cellStyle name="_도곡4교 하부공 수량_RAMP-E교-최종000_파도 - 모항선 횡배수관 확장_시방서_로하스변경내역서-6(06.6.21)" xfId="3787" xr:uid="{00000000-0005-0000-0000-0000070F0000}"/>
    <cellStyle name="_도곡4교 하부공 수량_RAMP-E교-최종000_파도 - 모항선 횡배수관 확장_시방서_로하스변경내역서-6(06.6.21)_로하스변경내역서-6(06(1).6.27 당초변경)" xfId="3788" xr:uid="{00000000-0005-0000-0000-0000080F0000}"/>
    <cellStyle name="_도곡4교 하부공 수량_RAMP-E교-최종000_파도 - 모항선 횡배수관 확장_시방서_서울대 바이오테크 설계내역서" xfId="3789" xr:uid="{00000000-0005-0000-0000-0000090F0000}"/>
    <cellStyle name="_도곡4교 하부공 수량_RAMP-E교-최종000_파도 - 모항선 횡배수관 확장_시방서_서울대 바이오테크 설계내역서(수정)" xfId="3790" xr:uid="{00000000-0005-0000-0000-00000A0F0000}"/>
    <cellStyle name="_도곡4교 하부공 수량_RAMP-E교-최종000_파도 - 모항선 횡배수관 확장_시방서_역사문화촌 조성사업 실시설계용역설계서(안)" xfId="3791" xr:uid="{00000000-0005-0000-0000-00000B0F0000}"/>
    <cellStyle name="_도곡4교 하부공 수량_RAMP-E교-최종000_파도 - 모항선 횡배수관 확장_역사문화촌 조성사업 실시설계용역설계서(안)" xfId="3792" xr:uid="{00000000-0005-0000-0000-00000C0F0000}"/>
    <cellStyle name="_도곡4교 하부공 수량_공유수면매립도시관리계획및실시설계용역" xfId="3793" xr:uid="{00000000-0005-0000-0000-00000D0F0000}"/>
    <cellStyle name="_도곡4교 하부공 수량_다리골 수해수량" xfId="18462" xr:uid="{00000000-0005-0000-0000-00000E0F0000}"/>
    <cellStyle name="_도곡4교 하부공 수량_다리골 수해수량_05_2015년_수리시설(한발대비 생활용수) 개발공사 실시설계용역" xfId="18463" xr:uid="{00000000-0005-0000-0000-00000F0F0000}"/>
    <cellStyle name="_도곡4교 하부공 수량_다리골 수해수량_수량산출서1" xfId="18464" xr:uid="{00000000-0005-0000-0000-0000100F0000}"/>
    <cellStyle name="_도곡4교 하부공 수량_다리골 수해수량_수량산출서1_05_2015년_수리시설(한발대비 생활용수) 개발공사 실시설계용역" xfId="18465" xr:uid="{00000000-0005-0000-0000-0000110F0000}"/>
    <cellStyle name="_도곡4교 하부공 수량_로하스변경내역서-5(06.6.7)" xfId="3794" xr:uid="{00000000-0005-0000-0000-0000120F0000}"/>
    <cellStyle name="_도곡4교 하부공 수량_로하스변경내역서-5(06.6.7)_로하스변경내역서-6(06(1).6.27 당초변경)" xfId="3795" xr:uid="{00000000-0005-0000-0000-0000130F0000}"/>
    <cellStyle name="_도곡4교 하부공 수량_로하스변경내역서-6(06.6.21)" xfId="3796" xr:uid="{00000000-0005-0000-0000-0000140F0000}"/>
    <cellStyle name="_도곡4교 하부공 수량_로하스변경내역서-6(06.6.21)_로하스변경내역서-6(06(1).6.27 당초변경)" xfId="3797" xr:uid="{00000000-0005-0000-0000-0000150F0000}"/>
    <cellStyle name="_도곡4교 하부공 수량_서울대 바이오테크 설계내역서" xfId="3798" xr:uid="{00000000-0005-0000-0000-0000160F0000}"/>
    <cellStyle name="_도곡4교 하부공 수량_서울대 바이오테크 설계내역서(수정)" xfId="3799" xr:uid="{00000000-0005-0000-0000-0000170F0000}"/>
    <cellStyle name="_도곡4교 하부공 수량_수량산출서(서리다리)" xfId="18466" xr:uid="{00000000-0005-0000-0000-0000180F0000}"/>
    <cellStyle name="_도곡4교 하부공 수량_수량산출서(서리다리)_05_2015년_수리시설(한발대비 생활용수) 개발공사 실시설계용역" xfId="18467" xr:uid="{00000000-0005-0000-0000-0000190F0000}"/>
    <cellStyle name="_도곡4교 하부공 수량_시방서" xfId="3800" xr:uid="{00000000-0005-0000-0000-00001A0F0000}"/>
    <cellStyle name="_도곡4교 하부공 수량_시방서_공유수면매립도시관리계획및실시설계용역" xfId="3801" xr:uid="{00000000-0005-0000-0000-00001B0F0000}"/>
    <cellStyle name="_도곡4교 하부공 수량_시방서_로하스변경내역서-5(06.6.7)" xfId="3802" xr:uid="{00000000-0005-0000-0000-00001C0F0000}"/>
    <cellStyle name="_도곡4교 하부공 수량_시방서_로하스변경내역서-5(06.6.7)_로하스변경내역서-6(06(1).6.27 당초변경)" xfId="3803" xr:uid="{00000000-0005-0000-0000-00001D0F0000}"/>
    <cellStyle name="_도곡4교 하부공 수량_시방서_로하스변경내역서-6(06.6.21)" xfId="3804" xr:uid="{00000000-0005-0000-0000-00001E0F0000}"/>
    <cellStyle name="_도곡4교 하부공 수량_시방서_로하스변경내역서-6(06.6.21)_로하스변경내역서-6(06(1).6.27 당초변경)" xfId="3805" xr:uid="{00000000-0005-0000-0000-00001F0F0000}"/>
    <cellStyle name="_도곡4교 하부공 수량_시방서_서울대 바이오테크 설계내역서" xfId="3806" xr:uid="{00000000-0005-0000-0000-0000200F0000}"/>
    <cellStyle name="_도곡4교 하부공 수량_시방서_서울대 바이오테크 설계내역서(수정)" xfId="3807" xr:uid="{00000000-0005-0000-0000-0000210F0000}"/>
    <cellStyle name="_도곡4교 하부공 수량_시방서_역사문화촌 조성사업 실시설계용역설계서(안)" xfId="3808" xr:uid="{00000000-0005-0000-0000-0000220F0000}"/>
    <cellStyle name="_도곡4교 하부공 수량_암거수량" xfId="3809" xr:uid="{00000000-0005-0000-0000-0000230F0000}"/>
    <cellStyle name="_도곡4교 하부공 수량_암거수량(2)" xfId="3810" xr:uid="{00000000-0005-0000-0000-0000240F0000}"/>
    <cellStyle name="_도곡4교 하부공 수량_암거수량(2)_3.1제1배수통관(시례우안3제)" xfId="3811" xr:uid="{00000000-0005-0000-0000-0000250F0000}"/>
    <cellStyle name="_도곡4교 하부공 수량_암거수량(2)_3.2 제2배수통관" xfId="3812" xr:uid="{00000000-0005-0000-0000-0000260F0000}"/>
    <cellStyle name="_도곡4교 하부공 수량_암거수량(2)_3.3 제3배수통관" xfId="3813" xr:uid="{00000000-0005-0000-0000-0000270F0000}"/>
    <cellStyle name="_도곡4교 하부공 수량_암거수량(2)_3.구조물공(시례우안2제)" xfId="3814" xr:uid="{00000000-0005-0000-0000-0000280F0000}"/>
    <cellStyle name="_도곡4교 하부공 수량_암거수량_3.1제1배수통관(시례우안3제)" xfId="3815" xr:uid="{00000000-0005-0000-0000-0000290F0000}"/>
    <cellStyle name="_도곡4교 하부공 수량_암거수량_3.2 제2배수통관" xfId="3816" xr:uid="{00000000-0005-0000-0000-00002A0F0000}"/>
    <cellStyle name="_도곡4교 하부공 수량_암거수량_3.3 제3배수통관" xfId="3817" xr:uid="{00000000-0005-0000-0000-00002B0F0000}"/>
    <cellStyle name="_도곡4교 하부공 수량_암거수량_3.구조물공(시례우안2제)" xfId="3818" xr:uid="{00000000-0005-0000-0000-00002C0F0000}"/>
    <cellStyle name="_도곡4교 하부공 수량_역사문화촌 조성사업 실시설계용역설계서(안)" xfId="3819" xr:uid="{00000000-0005-0000-0000-00002D0F0000}"/>
    <cellStyle name="_도곡4교 하부공 수량_최종수로암거" xfId="3820" xr:uid="{00000000-0005-0000-0000-00002E0F0000}"/>
    <cellStyle name="_도곡4교 하부공 수량_최종수로암거_3.1가시설수량(송계)" xfId="3821" xr:uid="{00000000-0005-0000-0000-00002F0F0000}"/>
    <cellStyle name="_도곡4교 하부공 수량_최종수로암거_6.1가시설수량(녹암)" xfId="3822" xr:uid="{00000000-0005-0000-0000-0000300F0000}"/>
    <cellStyle name="_도곡4교 하부공 수량_최종수로암거_최종수로암거" xfId="3823" xr:uid="{00000000-0005-0000-0000-0000310F0000}"/>
    <cellStyle name="_도곡4교 하부공 수량_최종수로암거_최종수로암거_3.1가시설수량(송계)" xfId="3824" xr:uid="{00000000-0005-0000-0000-0000320F0000}"/>
    <cellStyle name="_도곡4교 하부공 수량_최종수로암거_최종수로암거_6.1가시설수량(녹암)" xfId="3825" xr:uid="{00000000-0005-0000-0000-0000330F0000}"/>
    <cellStyle name="_도곡교 교대 수량" xfId="3826" xr:uid="{00000000-0005-0000-0000-0000340F0000}"/>
    <cellStyle name="_도곡교 교대 수량_05_2015년_수리시설(한발대비 생활용수) 개발공사 실시설계용역" xfId="18468" xr:uid="{00000000-0005-0000-0000-0000350F0000}"/>
    <cellStyle name="_도곡교 교대 수량_2(변경)-토공" xfId="3827" xr:uid="{00000000-0005-0000-0000-0000360F0000}"/>
    <cellStyle name="_도곡교 교대 수량_3.1가시설수량(송계)" xfId="3828" xr:uid="{00000000-0005-0000-0000-0000370F0000}"/>
    <cellStyle name="_도곡교 교대 수량_3.1제1배수통관(시례우안3제)" xfId="3829" xr:uid="{00000000-0005-0000-0000-0000380F0000}"/>
    <cellStyle name="_도곡교 교대 수량_3.2 제2배수통관" xfId="3830" xr:uid="{00000000-0005-0000-0000-0000390F0000}"/>
    <cellStyle name="_도곡교 교대 수량_3.3 제3배수통관" xfId="3831" xr:uid="{00000000-0005-0000-0000-00003A0F0000}"/>
    <cellStyle name="_도곡교 교대 수량_3.구조물공(시례우안2제)" xfId="3832" xr:uid="{00000000-0005-0000-0000-00003B0F0000}"/>
    <cellStyle name="_도곡교 교대 수량_6.1가시설수량(녹암)" xfId="3833" xr:uid="{00000000-0005-0000-0000-00003C0F0000}"/>
    <cellStyle name="_도곡교 교대 수량_RAMP-E교-최종000" xfId="3834" xr:uid="{00000000-0005-0000-0000-00003D0F0000}"/>
    <cellStyle name="_도곡교 교대 수량_RAMP-E교-최종000_공유수면매립도시관리계획및실시설계용역" xfId="3835" xr:uid="{00000000-0005-0000-0000-00003E0F0000}"/>
    <cellStyle name="_도곡교 교대 수량_RAMP-E교-최종000_로하스변경내역서-5(06.6.7)" xfId="3836" xr:uid="{00000000-0005-0000-0000-00003F0F0000}"/>
    <cellStyle name="_도곡교 교대 수량_RAMP-E교-최종000_로하스변경내역서-5(06.6.7)_로하스변경내역서-6(06(1).6.27 당초변경)" xfId="3837" xr:uid="{00000000-0005-0000-0000-0000400F0000}"/>
    <cellStyle name="_도곡교 교대 수량_RAMP-E교-최종000_로하스변경내역서-6(06.6.21)" xfId="3838" xr:uid="{00000000-0005-0000-0000-0000410F0000}"/>
    <cellStyle name="_도곡교 교대 수량_RAMP-E교-최종000_로하스변경내역서-6(06.6.21)_로하스변경내역서-6(06(1).6.27 당초변경)" xfId="3839" xr:uid="{00000000-0005-0000-0000-0000420F0000}"/>
    <cellStyle name="_도곡교 교대 수량_RAMP-E교-최종000_서울대 바이오테크 설계내역서" xfId="3840" xr:uid="{00000000-0005-0000-0000-0000430F0000}"/>
    <cellStyle name="_도곡교 교대 수량_RAMP-E교-최종000_서울대 바이오테크 설계내역서(수정)" xfId="3841" xr:uid="{00000000-0005-0000-0000-0000440F0000}"/>
    <cellStyle name="_도곡교 교대 수량_RAMP-E교-최종000_시방서" xfId="3842" xr:uid="{00000000-0005-0000-0000-0000450F0000}"/>
    <cellStyle name="_도곡교 교대 수량_RAMP-E교-최종000_시방서_공유수면매립도시관리계획및실시설계용역" xfId="3843" xr:uid="{00000000-0005-0000-0000-0000460F0000}"/>
    <cellStyle name="_도곡교 교대 수량_RAMP-E교-최종000_시방서_로하스변경내역서-5(06.6.7)" xfId="3844" xr:uid="{00000000-0005-0000-0000-0000470F0000}"/>
    <cellStyle name="_도곡교 교대 수량_RAMP-E교-최종000_시방서_로하스변경내역서-5(06.6.7)_로하스변경내역서-6(06(1).6.27 당초변경)" xfId="3845" xr:uid="{00000000-0005-0000-0000-0000480F0000}"/>
    <cellStyle name="_도곡교 교대 수량_RAMP-E교-최종000_시방서_로하스변경내역서-6(06.6.21)" xfId="3846" xr:uid="{00000000-0005-0000-0000-0000490F0000}"/>
    <cellStyle name="_도곡교 교대 수량_RAMP-E교-최종000_시방서_로하스변경내역서-6(06.6.21)_로하스변경내역서-6(06(1).6.27 당초변경)" xfId="3847" xr:uid="{00000000-0005-0000-0000-00004A0F0000}"/>
    <cellStyle name="_도곡교 교대 수량_RAMP-E교-최종000_시방서_서울대 바이오테크 설계내역서" xfId="3848" xr:uid="{00000000-0005-0000-0000-00004B0F0000}"/>
    <cellStyle name="_도곡교 교대 수량_RAMP-E교-최종000_시방서_서울대 바이오테크 설계내역서(수정)" xfId="3849" xr:uid="{00000000-0005-0000-0000-00004C0F0000}"/>
    <cellStyle name="_도곡교 교대 수량_RAMP-E교-최종000_시방서_역사문화촌 조성사업 실시설계용역설계서(안)" xfId="3850" xr:uid="{00000000-0005-0000-0000-00004D0F0000}"/>
    <cellStyle name="_도곡교 교대 수량_RAMP-E교-최종000_역사문화촌 조성사업 실시설계용역설계서(안)" xfId="3851" xr:uid="{00000000-0005-0000-0000-00004E0F0000}"/>
    <cellStyle name="_도곡교 교대 수량_RAMP-E교-최종000_파도 - 모항선 횡배수관 확장" xfId="3852" xr:uid="{00000000-0005-0000-0000-00004F0F0000}"/>
    <cellStyle name="_도곡교 교대 수량_RAMP-E교-최종000_파도 - 모항선 횡배수관 확장_공유수면매립도시관리계획및실시설계용역" xfId="3853" xr:uid="{00000000-0005-0000-0000-0000500F0000}"/>
    <cellStyle name="_도곡교 교대 수량_RAMP-E교-최종000_파도 - 모항선 횡배수관 확장_로하스변경내역서-5(06.6.7)" xfId="3854" xr:uid="{00000000-0005-0000-0000-0000510F0000}"/>
    <cellStyle name="_도곡교 교대 수량_RAMP-E교-최종000_파도 - 모항선 횡배수관 확장_로하스변경내역서-5(06.6.7)_로하스변경내역서-6(06(1).6.27 당초변경)" xfId="3855" xr:uid="{00000000-0005-0000-0000-0000520F0000}"/>
    <cellStyle name="_도곡교 교대 수량_RAMP-E교-최종000_파도 - 모항선 횡배수관 확장_로하스변경내역서-6(06.6.21)" xfId="3856" xr:uid="{00000000-0005-0000-0000-0000530F0000}"/>
    <cellStyle name="_도곡교 교대 수량_RAMP-E교-최종000_파도 - 모항선 횡배수관 확장_로하스변경내역서-6(06.6.21)_로하스변경내역서-6(06(1).6.27 당초변경)" xfId="3857" xr:uid="{00000000-0005-0000-0000-0000540F0000}"/>
    <cellStyle name="_도곡교 교대 수량_RAMP-E교-최종000_파도 - 모항선 횡배수관 확장_서울대 바이오테크 설계내역서" xfId="3858" xr:uid="{00000000-0005-0000-0000-0000550F0000}"/>
    <cellStyle name="_도곡교 교대 수량_RAMP-E교-최종000_파도 - 모항선 횡배수관 확장_서울대 바이오테크 설계내역서(수정)" xfId="3859" xr:uid="{00000000-0005-0000-0000-0000560F0000}"/>
    <cellStyle name="_도곡교 교대 수량_RAMP-E교-최종000_파도 - 모항선 횡배수관 확장_시방서" xfId="3860" xr:uid="{00000000-0005-0000-0000-0000570F0000}"/>
    <cellStyle name="_도곡교 교대 수량_RAMP-E교-최종000_파도 - 모항선 횡배수관 확장_시방서_공유수면매립도시관리계획및실시설계용역" xfId="3861" xr:uid="{00000000-0005-0000-0000-0000580F0000}"/>
    <cellStyle name="_도곡교 교대 수량_RAMP-E교-최종000_파도 - 모항선 횡배수관 확장_시방서_로하스변경내역서-5(06.6.7)" xfId="3862" xr:uid="{00000000-0005-0000-0000-0000590F0000}"/>
    <cellStyle name="_도곡교 교대 수량_RAMP-E교-최종000_파도 - 모항선 횡배수관 확장_시방서_로하스변경내역서-5(06.6.7)_로하스변경내역서-6(06(1).6.27 당초변경)" xfId="3863" xr:uid="{00000000-0005-0000-0000-00005A0F0000}"/>
    <cellStyle name="_도곡교 교대 수량_RAMP-E교-최종000_파도 - 모항선 횡배수관 확장_시방서_로하스변경내역서-6(06.6.21)" xfId="3864" xr:uid="{00000000-0005-0000-0000-00005B0F0000}"/>
    <cellStyle name="_도곡교 교대 수량_RAMP-E교-최종000_파도 - 모항선 횡배수관 확장_시방서_로하스변경내역서-6(06.6.21)_로하스변경내역서-6(06(1).6.27 당초변경)" xfId="3865" xr:uid="{00000000-0005-0000-0000-00005C0F0000}"/>
    <cellStyle name="_도곡교 교대 수량_RAMP-E교-최종000_파도 - 모항선 횡배수관 확장_시방서_서울대 바이오테크 설계내역서" xfId="3866" xr:uid="{00000000-0005-0000-0000-00005D0F0000}"/>
    <cellStyle name="_도곡교 교대 수량_RAMP-E교-최종000_파도 - 모항선 횡배수관 확장_시방서_서울대 바이오테크 설계내역서(수정)" xfId="3867" xr:uid="{00000000-0005-0000-0000-00005E0F0000}"/>
    <cellStyle name="_도곡교 교대 수량_RAMP-E교-최종000_파도 - 모항선 횡배수관 확장_시방서_역사문화촌 조성사업 실시설계용역설계서(안)" xfId="3868" xr:uid="{00000000-0005-0000-0000-00005F0F0000}"/>
    <cellStyle name="_도곡교 교대 수량_RAMP-E교-최종000_파도 - 모항선 횡배수관 확장_역사문화촌 조성사업 실시설계용역설계서(안)" xfId="3869" xr:uid="{00000000-0005-0000-0000-0000600F0000}"/>
    <cellStyle name="_도곡교 교대 수량_공유수면매립도시관리계획및실시설계용역" xfId="3870" xr:uid="{00000000-0005-0000-0000-0000610F0000}"/>
    <cellStyle name="_도곡교 교대 수량_다리골 수해수량" xfId="18469" xr:uid="{00000000-0005-0000-0000-0000620F0000}"/>
    <cellStyle name="_도곡교 교대 수량_다리골 수해수량_05_2015년_수리시설(한발대비 생활용수) 개발공사 실시설계용역" xfId="18470" xr:uid="{00000000-0005-0000-0000-0000630F0000}"/>
    <cellStyle name="_도곡교 교대 수량_다리골 수해수량_수량산출서1" xfId="18471" xr:uid="{00000000-0005-0000-0000-0000640F0000}"/>
    <cellStyle name="_도곡교 교대 수량_다리골 수해수량_수량산출서1_05_2015년_수리시설(한발대비 생활용수) 개발공사 실시설계용역" xfId="18472" xr:uid="{00000000-0005-0000-0000-0000650F0000}"/>
    <cellStyle name="_도곡교 교대 수량_로하스변경내역서-5(06.6.7)" xfId="3871" xr:uid="{00000000-0005-0000-0000-0000660F0000}"/>
    <cellStyle name="_도곡교 교대 수량_로하스변경내역서-5(06.6.7)_로하스변경내역서-6(06(1).6.27 당초변경)" xfId="3872" xr:uid="{00000000-0005-0000-0000-0000670F0000}"/>
    <cellStyle name="_도곡교 교대 수량_로하스변경내역서-6(06.6.21)" xfId="3873" xr:uid="{00000000-0005-0000-0000-0000680F0000}"/>
    <cellStyle name="_도곡교 교대 수량_로하스변경내역서-6(06.6.21)_로하스변경내역서-6(06(1).6.27 당초변경)" xfId="3874" xr:uid="{00000000-0005-0000-0000-0000690F0000}"/>
    <cellStyle name="_도곡교 교대 수량_서울대 바이오테크 설계내역서" xfId="3875" xr:uid="{00000000-0005-0000-0000-00006A0F0000}"/>
    <cellStyle name="_도곡교 교대 수량_서울대 바이오테크 설계내역서(수정)" xfId="3876" xr:uid="{00000000-0005-0000-0000-00006B0F0000}"/>
    <cellStyle name="_도곡교 교대 수량_수량산출서(서리다리)" xfId="18473" xr:uid="{00000000-0005-0000-0000-00006C0F0000}"/>
    <cellStyle name="_도곡교 교대 수량_수량산출서(서리다리)_05_2015년_수리시설(한발대비 생활용수) 개발공사 실시설계용역" xfId="18474" xr:uid="{00000000-0005-0000-0000-00006D0F0000}"/>
    <cellStyle name="_도곡교 교대 수량_시방서" xfId="3877" xr:uid="{00000000-0005-0000-0000-00006E0F0000}"/>
    <cellStyle name="_도곡교 교대 수량_시방서_공유수면매립도시관리계획및실시설계용역" xfId="3878" xr:uid="{00000000-0005-0000-0000-00006F0F0000}"/>
    <cellStyle name="_도곡교 교대 수량_시방서_로하스변경내역서-5(06.6.7)" xfId="3879" xr:uid="{00000000-0005-0000-0000-0000700F0000}"/>
    <cellStyle name="_도곡교 교대 수량_시방서_로하스변경내역서-5(06.6.7)_로하스변경내역서-6(06(1).6.27 당초변경)" xfId="3880" xr:uid="{00000000-0005-0000-0000-0000710F0000}"/>
    <cellStyle name="_도곡교 교대 수량_시방서_로하스변경내역서-6(06.6.21)" xfId="3881" xr:uid="{00000000-0005-0000-0000-0000720F0000}"/>
    <cellStyle name="_도곡교 교대 수량_시방서_로하스변경내역서-6(06.6.21)_로하스변경내역서-6(06(1).6.27 당초변경)" xfId="3882" xr:uid="{00000000-0005-0000-0000-0000730F0000}"/>
    <cellStyle name="_도곡교 교대 수량_시방서_서울대 바이오테크 설계내역서" xfId="3883" xr:uid="{00000000-0005-0000-0000-0000740F0000}"/>
    <cellStyle name="_도곡교 교대 수량_시방서_서울대 바이오테크 설계내역서(수정)" xfId="3884" xr:uid="{00000000-0005-0000-0000-0000750F0000}"/>
    <cellStyle name="_도곡교 교대 수량_시방서_역사문화촌 조성사업 실시설계용역설계서(안)" xfId="3885" xr:uid="{00000000-0005-0000-0000-0000760F0000}"/>
    <cellStyle name="_도곡교 교대 수량_암거수량" xfId="3886" xr:uid="{00000000-0005-0000-0000-0000770F0000}"/>
    <cellStyle name="_도곡교 교대 수량_암거수량(2)" xfId="3887" xr:uid="{00000000-0005-0000-0000-0000780F0000}"/>
    <cellStyle name="_도곡교 교대 수량_암거수량(2)_3.1제1배수통관(시례우안3제)" xfId="3888" xr:uid="{00000000-0005-0000-0000-0000790F0000}"/>
    <cellStyle name="_도곡교 교대 수량_암거수량(2)_3.2 제2배수통관" xfId="3889" xr:uid="{00000000-0005-0000-0000-00007A0F0000}"/>
    <cellStyle name="_도곡교 교대 수량_암거수량(2)_3.3 제3배수통관" xfId="3890" xr:uid="{00000000-0005-0000-0000-00007B0F0000}"/>
    <cellStyle name="_도곡교 교대 수량_암거수량(2)_3.구조물공(시례우안2제)" xfId="3891" xr:uid="{00000000-0005-0000-0000-00007C0F0000}"/>
    <cellStyle name="_도곡교 교대 수량_암거수량_3.1제1배수통관(시례우안3제)" xfId="3892" xr:uid="{00000000-0005-0000-0000-00007D0F0000}"/>
    <cellStyle name="_도곡교 교대 수량_암거수량_3.2 제2배수통관" xfId="3893" xr:uid="{00000000-0005-0000-0000-00007E0F0000}"/>
    <cellStyle name="_도곡교 교대 수량_암거수량_3.3 제3배수통관" xfId="3894" xr:uid="{00000000-0005-0000-0000-00007F0F0000}"/>
    <cellStyle name="_도곡교 교대 수량_암거수량_3.구조물공(시례우안2제)" xfId="3895" xr:uid="{00000000-0005-0000-0000-0000800F0000}"/>
    <cellStyle name="_도곡교 교대 수량_역사문화촌 조성사업 실시설계용역설계서(안)" xfId="3896" xr:uid="{00000000-0005-0000-0000-0000810F0000}"/>
    <cellStyle name="_도곡교 교대 수량_최종수로암거" xfId="3897" xr:uid="{00000000-0005-0000-0000-0000820F0000}"/>
    <cellStyle name="_도곡교 교대 수량_최종수로암거_3.1가시설수량(송계)" xfId="3898" xr:uid="{00000000-0005-0000-0000-0000830F0000}"/>
    <cellStyle name="_도곡교 교대 수량_최종수로암거_6.1가시설수량(녹암)" xfId="3899" xr:uid="{00000000-0005-0000-0000-0000840F0000}"/>
    <cellStyle name="_도곡교 교대 수량_최종수로암거_최종수로암거" xfId="3900" xr:uid="{00000000-0005-0000-0000-0000850F0000}"/>
    <cellStyle name="_도곡교 교대 수량_최종수로암거_최종수로암거_3.1가시설수량(송계)" xfId="3901" xr:uid="{00000000-0005-0000-0000-0000860F0000}"/>
    <cellStyle name="_도곡교 교대 수량_최종수로암거_최종수로암거_6.1가시설수량(녹암)" xfId="3902" xr:uid="{00000000-0005-0000-0000-0000870F0000}"/>
    <cellStyle name="_도급내역서" xfId="3903" xr:uid="{00000000-0005-0000-0000-0000880F0000}"/>
    <cellStyle name="_도덕-고흥도로(투찰)" xfId="3904" xr:uid="{00000000-0005-0000-0000-0000890F0000}"/>
    <cellStyle name="_도로,상,하수 DB구축설계서(2,4급)" xfId="3905" xr:uid="{00000000-0005-0000-0000-00008A0F0000}"/>
    <cellStyle name="_도로,상,하수 DB구축설계서(2,4급)_2005" xfId="3906" xr:uid="{00000000-0005-0000-0000-00008B0F0000}"/>
    <cellStyle name="_도로+상수+하수(2003년진주시)-1차-최종" xfId="3907" xr:uid="{00000000-0005-0000-0000-00008C0F0000}"/>
    <cellStyle name="_도로+상수+하수총괄분(진주시)" xfId="3908" xr:uid="{00000000-0005-0000-0000-00008D0F0000}"/>
    <cellStyle name="_도로+상수+하수총괄분(진주시)-총괄-최종" xfId="3909" xr:uid="{00000000-0005-0000-0000-00008E0F0000}"/>
    <cellStyle name="_도로공사대전지사" xfId="3910" xr:uid="{00000000-0005-0000-0000-00008F0F0000}"/>
    <cellStyle name="_도로및지하시설물도공동구축사업 설계내역서.1.0" xfId="3911" xr:uid="{00000000-0005-0000-0000-0000900F0000}"/>
    <cellStyle name="_도로시설물020517총괄" xfId="3912" xr:uid="{00000000-0005-0000-0000-0000910F0000}"/>
    <cellStyle name="_도로와 지하시설물도 구축사업(2차) 설계내역서_v4" xfId="3913" xr:uid="{00000000-0005-0000-0000-0000920F0000}"/>
    <cellStyle name="_도로와 지하시설물도 시범사업 설계내역서_1.2" xfId="3914" xr:uid="{00000000-0005-0000-0000-0000930F0000}"/>
    <cellStyle name="_도시계획시설결정용역_도로공원" xfId="3915" xr:uid="{00000000-0005-0000-0000-0000940F0000}"/>
    <cellStyle name="_도시관리계획 정비용역 내역서(070316) 수정분" xfId="3916" xr:uid="{00000000-0005-0000-0000-0000950F0000}"/>
    <cellStyle name="_도시관리계획(체육시설) 사전재해영향성검토 내역서20070124" xfId="3917" xr:uid="{00000000-0005-0000-0000-0000960F0000}"/>
    <cellStyle name="_도시관리계획(체육시설) 환경성검토 내역서20070124" xfId="3918" xr:uid="{00000000-0005-0000-0000-0000970F0000}"/>
    <cellStyle name="_도시철도공사(최종)-휴대용비상등 광고수익 원가조사용역(기능실제외)" xfId="3919" xr:uid="{00000000-0005-0000-0000-0000980F0000}"/>
    <cellStyle name="_도원동내역및수량산출서(0813)" xfId="3920" xr:uid="{00000000-0005-0000-0000-0000990F0000}"/>
    <cellStyle name="_돌망태수량(바이리)" xfId="3921" xr:uid="{00000000-0005-0000-0000-00009A0F0000}"/>
    <cellStyle name="_동강리조트(교통성사전재해)" xfId="3922" xr:uid="{00000000-0005-0000-0000-00009B0F0000}"/>
    <cellStyle name="_동대문실내체육관(천마낙찰)" xfId="3923" xr:uid="{00000000-0005-0000-0000-00009C0F0000}"/>
    <cellStyle name="_동대병원(투찰①)" xfId="3924" xr:uid="{00000000-0005-0000-0000-00009D0F0000}"/>
    <cellStyle name="_동락천계약서" xfId="3925" xr:uid="{00000000-0005-0000-0000-00009E0F0000}"/>
    <cellStyle name="_동목포전화국제4회기성청구서" xfId="3926" xr:uid="{00000000-0005-0000-0000-00009F0F0000}"/>
    <cellStyle name="_동백~죽전도로개설공사(효자건설)ES내역서" xfId="3927" xr:uid="{00000000-0005-0000-0000-0000A00F0000}"/>
    <cellStyle name="_동원꽃농원" xfId="3928" xr:uid="{00000000-0005-0000-0000-0000A10F0000}"/>
    <cellStyle name="_동홍천외12개하천(도급내역)" xfId="3929" xr:uid="{00000000-0005-0000-0000-0000A20F0000}"/>
    <cellStyle name="_두계변전소하도급" xfId="3930" xr:uid="{00000000-0005-0000-0000-0000A30F0000}"/>
    <cellStyle name="_두산중공업_021203" xfId="3931" xr:uid="{00000000-0005-0000-0000-0000A40F0000}"/>
    <cellStyle name="_등촌고등총괄(동현하도급)" xfId="3932" xr:uid="{00000000-0005-0000-0000-0000A50F0000}"/>
    <cellStyle name="_디아모_한국전산원_Listprice" xfId="3933" xr:uid="{00000000-0005-0000-0000-0000A60F0000}"/>
    <cellStyle name="_디지털_도시_기반공사_견적_내역" xfId="3934" xr:uid="{00000000-0005-0000-0000-0000A70F0000}"/>
    <cellStyle name="_디지털산업단지견적서" xfId="3935" xr:uid="{00000000-0005-0000-0000-0000A80F0000}"/>
    <cellStyle name="_땅포수량" xfId="3936" xr:uid="{00000000-0005-0000-0000-0000A90F0000}"/>
    <cellStyle name="_라멘교 토공" xfId="3937" xr:uid="{00000000-0005-0000-0000-0000AA0F0000}"/>
    <cellStyle name="_로하스변경내역서-6(06.6.29 당초변경)" xfId="3938" xr:uid="{00000000-0005-0000-0000-0000AB0F0000}"/>
    <cellStyle name="_마무리공사" xfId="3939" xr:uid="{00000000-0005-0000-0000-0000AC0F0000}"/>
    <cellStyle name="_마현~생창국도건설공사" xfId="3940" xr:uid="{00000000-0005-0000-0000-0000AD0F0000}"/>
    <cellStyle name="_만경강수계 치수사업 내역서" xfId="3941" xr:uid="{00000000-0005-0000-0000-0000AE0F0000}"/>
    <cellStyle name="_망향휴게소조경시설물설치공사" xfId="18475" xr:uid="{00000000-0005-0000-0000-0000AF0F0000}"/>
    <cellStyle name="_매출분석" xfId="3942" xr:uid="{00000000-0005-0000-0000-0000B00F0000}"/>
    <cellStyle name="_맨발공원 인공폭포 조성공사" xfId="3943" xr:uid="{00000000-0005-0000-0000-0000B10F0000}"/>
    <cellStyle name="_맨홀토공" xfId="3944" xr:uid="{00000000-0005-0000-0000-0000B20F0000}"/>
    <cellStyle name="_맨홀토공_내지농로(변경)" xfId="3945" xr:uid="{00000000-0005-0000-0000-0000B30F0000}"/>
    <cellStyle name="_맨홀토공_내지농로(변경)_돈지수량산출" xfId="3946" xr:uid="{00000000-0005-0000-0000-0000B40F0000}"/>
    <cellStyle name="_맨홀토공_능양수량산출" xfId="3947" xr:uid="{00000000-0005-0000-0000-0000B50F0000}"/>
    <cellStyle name="_맨홀토공_능양수량산출_돈지수량산출" xfId="3948" xr:uid="{00000000-0005-0000-0000-0000B60F0000}"/>
    <cellStyle name="_맨홀토공_돈지안길" xfId="3949" xr:uid="{00000000-0005-0000-0000-0000B70F0000}"/>
    <cellStyle name="_맨홀토공_돈지안길_배수로" xfId="3950" xr:uid="{00000000-0005-0000-0000-0000B80F0000}"/>
    <cellStyle name="_맨홀토공_돈지안길1000" xfId="3951" xr:uid="{00000000-0005-0000-0000-0000B90F0000}"/>
    <cellStyle name="_맨홀토공_돈지안길1000_배수로" xfId="3952" xr:uid="{00000000-0005-0000-0000-0000BA0F0000}"/>
    <cellStyle name="_맨홀토공_배수로" xfId="3953" xr:uid="{00000000-0005-0000-0000-0000BB0F0000}"/>
    <cellStyle name="_맨홀토공_배수로_배수로" xfId="3954" xr:uid="{00000000-0005-0000-0000-0000BC0F0000}"/>
    <cellStyle name="_맨홀토공_석축쌓기" xfId="3955" xr:uid="{00000000-0005-0000-0000-0000BD0F0000}"/>
    <cellStyle name="_맨홀토공_석축쌓기_내지농로(변경)" xfId="3956" xr:uid="{00000000-0005-0000-0000-0000BE0F0000}"/>
    <cellStyle name="_맨홀토공_석축쌓기_내지농로(변경)_돈지수량산출" xfId="3957" xr:uid="{00000000-0005-0000-0000-0000BF0F0000}"/>
    <cellStyle name="_맨홀토공_석축쌓기_능양수량산출" xfId="3958" xr:uid="{00000000-0005-0000-0000-0000C00F0000}"/>
    <cellStyle name="_맨홀토공_석축쌓기_능양수량산출_돈지수량산출" xfId="3959" xr:uid="{00000000-0005-0000-0000-0000C10F0000}"/>
    <cellStyle name="_맨홀토공_석축쌓기_돈지안길" xfId="3960" xr:uid="{00000000-0005-0000-0000-0000C20F0000}"/>
    <cellStyle name="_맨홀토공_석축쌓기_돈지안길_배수로" xfId="3961" xr:uid="{00000000-0005-0000-0000-0000C30F0000}"/>
    <cellStyle name="_맨홀토공_석축쌓기_돈지안길1000" xfId="3962" xr:uid="{00000000-0005-0000-0000-0000C40F0000}"/>
    <cellStyle name="_맨홀토공_석축쌓기_돈지안길1000_배수로" xfId="3963" xr:uid="{00000000-0005-0000-0000-0000C50F0000}"/>
    <cellStyle name="_맨홀토공_석축쌓기_배수공(명품센터)" xfId="3964" xr:uid="{00000000-0005-0000-0000-0000C60F0000}"/>
    <cellStyle name="_맨홀토공_석축쌓기_배수공(명품센터)_내지농로(변경)" xfId="3965" xr:uid="{00000000-0005-0000-0000-0000C70F0000}"/>
    <cellStyle name="_맨홀토공_석축쌓기_배수공(명품센터)_내지농로(변경)_돈지수량산출" xfId="3966" xr:uid="{00000000-0005-0000-0000-0000C80F0000}"/>
    <cellStyle name="_맨홀토공_석축쌓기_배수공(명품센터)_능양수량산출" xfId="3967" xr:uid="{00000000-0005-0000-0000-0000C90F0000}"/>
    <cellStyle name="_맨홀토공_석축쌓기_배수공(명품센터)_능양수량산출_돈지수량산출" xfId="3968" xr:uid="{00000000-0005-0000-0000-0000CA0F0000}"/>
    <cellStyle name="_맨홀토공_석축쌓기_배수공(명품센터)_돈지안길" xfId="3969" xr:uid="{00000000-0005-0000-0000-0000CB0F0000}"/>
    <cellStyle name="_맨홀토공_석축쌓기_배수공(명품센터)_돈지안길_배수로" xfId="3970" xr:uid="{00000000-0005-0000-0000-0000CC0F0000}"/>
    <cellStyle name="_맨홀토공_석축쌓기_배수공(명품센터)_돈지안길1000" xfId="3971" xr:uid="{00000000-0005-0000-0000-0000CD0F0000}"/>
    <cellStyle name="_맨홀토공_석축쌓기_배수공(명품센터)_돈지안길1000_배수로" xfId="3972" xr:uid="{00000000-0005-0000-0000-0000CE0F0000}"/>
    <cellStyle name="_맨홀토공_석축쌓기_배수공(명품센터)_배수로" xfId="3973" xr:uid="{00000000-0005-0000-0000-0000CF0F0000}"/>
    <cellStyle name="_맨홀토공_석축쌓기_배수공(명품센터)_배수로_배수로" xfId="3974" xr:uid="{00000000-0005-0000-0000-0000D00F0000}"/>
    <cellStyle name="_맨홀토공_석축쌓기_배수로" xfId="3975" xr:uid="{00000000-0005-0000-0000-0000D10F0000}"/>
    <cellStyle name="_맨홀토공_석축쌓기_배수로_배수로" xfId="3976" xr:uid="{00000000-0005-0000-0000-0000D20F0000}"/>
    <cellStyle name="_맨홀토공_석축쌓기_수량(전안수해복구)" xfId="3977" xr:uid="{00000000-0005-0000-0000-0000D30F0000}"/>
    <cellStyle name="_맨홀토공_석축쌓기_수량(전안수해복구)_내지농로(변경)" xfId="3978" xr:uid="{00000000-0005-0000-0000-0000D40F0000}"/>
    <cellStyle name="_맨홀토공_석축쌓기_수량(전안수해복구)_내지농로(변경)_돈지수량산출" xfId="3979" xr:uid="{00000000-0005-0000-0000-0000D50F0000}"/>
    <cellStyle name="_맨홀토공_석축쌓기_수량(전안수해복구)_능양수량산출" xfId="3980" xr:uid="{00000000-0005-0000-0000-0000D60F0000}"/>
    <cellStyle name="_맨홀토공_석축쌓기_수량(전안수해복구)_능양수량산출_돈지수량산출" xfId="3981" xr:uid="{00000000-0005-0000-0000-0000D70F0000}"/>
    <cellStyle name="_맨홀토공_석축쌓기_수량(전안수해복구)_돈지안길" xfId="3982" xr:uid="{00000000-0005-0000-0000-0000D80F0000}"/>
    <cellStyle name="_맨홀토공_석축쌓기_수량(전안수해복구)_돈지안길_배수로" xfId="3983" xr:uid="{00000000-0005-0000-0000-0000D90F0000}"/>
    <cellStyle name="_맨홀토공_석축쌓기_수량(전안수해복구)_돈지안길1000" xfId="3984" xr:uid="{00000000-0005-0000-0000-0000DA0F0000}"/>
    <cellStyle name="_맨홀토공_석축쌓기_수량(전안수해복구)_돈지안길1000_배수로" xfId="3985" xr:uid="{00000000-0005-0000-0000-0000DB0F0000}"/>
    <cellStyle name="_맨홀토공_석축쌓기_수량(전안수해복구)_배수로" xfId="3986" xr:uid="{00000000-0005-0000-0000-0000DC0F0000}"/>
    <cellStyle name="_맨홀토공_석축쌓기_수량(전안수해복구)_배수로_배수로" xfId="3987" xr:uid="{00000000-0005-0000-0000-0000DD0F0000}"/>
    <cellStyle name="_맨홀토공_석축쌓기_우수공(k2)" xfId="3988" xr:uid="{00000000-0005-0000-0000-0000DE0F0000}"/>
    <cellStyle name="_맨홀토공_석축쌓기_우수공(k2)_내지농로(변경)" xfId="3989" xr:uid="{00000000-0005-0000-0000-0000DF0F0000}"/>
    <cellStyle name="_맨홀토공_석축쌓기_우수공(k2)_내지농로(변경)_돈지수량산출" xfId="3990" xr:uid="{00000000-0005-0000-0000-0000E00F0000}"/>
    <cellStyle name="_맨홀토공_석축쌓기_우수공(k2)_능양수량산출" xfId="3991" xr:uid="{00000000-0005-0000-0000-0000E10F0000}"/>
    <cellStyle name="_맨홀토공_석축쌓기_우수공(k2)_능양수량산출_돈지수량산출" xfId="3992" xr:uid="{00000000-0005-0000-0000-0000E20F0000}"/>
    <cellStyle name="_맨홀토공_석축쌓기_우수공(k2)_돈지안길" xfId="3993" xr:uid="{00000000-0005-0000-0000-0000E30F0000}"/>
    <cellStyle name="_맨홀토공_석축쌓기_우수공(k2)_돈지안길_배수로" xfId="3994" xr:uid="{00000000-0005-0000-0000-0000E40F0000}"/>
    <cellStyle name="_맨홀토공_석축쌓기_우수공(k2)_돈지안길1000" xfId="3995" xr:uid="{00000000-0005-0000-0000-0000E50F0000}"/>
    <cellStyle name="_맨홀토공_석축쌓기_우수공(k2)_돈지안길1000_배수로" xfId="3996" xr:uid="{00000000-0005-0000-0000-0000E60F0000}"/>
    <cellStyle name="_맨홀토공_석축쌓기_우수공(k2)_배수로" xfId="3997" xr:uid="{00000000-0005-0000-0000-0000E70F0000}"/>
    <cellStyle name="_맨홀토공_석축쌓기_우수공(k2)_배수로_배수로" xfId="3998" xr:uid="{00000000-0005-0000-0000-0000E80F0000}"/>
    <cellStyle name="_명암지-산성간" xfId="3999" xr:uid="{00000000-0005-0000-0000-0000E90F0000}"/>
    <cellStyle name="_모바일 경기넷 구축 사업(최종)" xfId="4000" xr:uid="{00000000-0005-0000-0000-0000EA0F0000}"/>
    <cellStyle name="_모바일 지리정보 현장관리시스템 설계서" xfId="4001" xr:uid="{00000000-0005-0000-0000-0000EB0F0000}"/>
    <cellStyle name="_목차" xfId="4002" xr:uid="{00000000-0005-0000-0000-0000EC0F0000}"/>
    <cellStyle name="_목포서부초등단가산출서" xfId="4003" xr:uid="{00000000-0005-0000-0000-0000ED0F0000}"/>
    <cellStyle name="_무동-교통영향평가용역." xfId="4004" xr:uid="{00000000-0005-0000-0000-0000EE0F0000}"/>
    <cellStyle name="_무동-재해영향평가용역" xfId="4005" xr:uid="{00000000-0005-0000-0000-0000EF0F0000}"/>
    <cellStyle name="_무명교 일반수량" xfId="18476" xr:uid="{00000000-0005-0000-0000-0000F00F0000}"/>
    <cellStyle name="_무명교 일반수량_07.포장공" xfId="18477" xr:uid="{00000000-0005-0000-0000-0000F10F0000}"/>
    <cellStyle name="_무명교 일반수량_수로BOX일반수량 " xfId="18478" xr:uid="{00000000-0005-0000-0000-0000F20F0000}"/>
    <cellStyle name="_무명교 일반수량_수로BOX일반수량 _07.포장공" xfId="18479" xr:uid="{00000000-0005-0000-0000-0000F30F0000}"/>
    <cellStyle name="_무명교 일반수량_일반수량 " xfId="18480" xr:uid="{00000000-0005-0000-0000-0000F40F0000}"/>
    <cellStyle name="_무명교 일반수량_일반수량 _04.구조물공-01 " xfId="18481" xr:uid="{00000000-0005-0000-0000-0000F50F0000}"/>
    <cellStyle name="_무명교 일반수량_일반수량 _04.구조물공-01 _07.포장공" xfId="18482" xr:uid="{00000000-0005-0000-0000-0000F60F0000}"/>
    <cellStyle name="_무명교 일반수량_일반수량 _07.포장공" xfId="18483" xr:uid="{00000000-0005-0000-0000-0000F70F0000}"/>
    <cellStyle name="_무명교 일반수량_일반수량집계" xfId="18484" xr:uid="{00000000-0005-0000-0000-0000F80F0000}"/>
    <cellStyle name="_무명교 일반수량_일반수량집계_04.구조물공-01 " xfId="18485" xr:uid="{00000000-0005-0000-0000-0000F90F0000}"/>
    <cellStyle name="_무명교 일반수량_일반수량집계_04.구조물공-01 _07.포장공" xfId="18486" xr:uid="{00000000-0005-0000-0000-0000FA0F0000}"/>
    <cellStyle name="_무명교 일반수량_일반수량집계_07.포장공" xfId="18487" xr:uid="{00000000-0005-0000-0000-0000FB0F0000}"/>
    <cellStyle name="_무안군_UIS설계서(1013)" xfId="4006" xr:uid="{00000000-0005-0000-0000-0000FC0F0000}"/>
    <cellStyle name="_무역 전시회 지원성과" xfId="4007" xr:uid="{00000000-0005-0000-0000-0000FD0F0000}"/>
    <cellStyle name="_무주농공단지설계내역서" xfId="4008" xr:uid="{00000000-0005-0000-0000-0000FE0F0000}"/>
    <cellStyle name="_무주전통공예테마파크내역서" xfId="4009" xr:uid="{00000000-0005-0000-0000-0000FF0F0000}"/>
    <cellStyle name="_무주제1종지구단위내역서" xfId="4010" xr:uid="{00000000-0005-0000-0000-000000100000}"/>
    <cellStyle name="_무주청소년수련시설" xfId="4011" xr:uid="{00000000-0005-0000-0000-000001100000}"/>
    <cellStyle name="_무창투찰" xfId="4012" xr:uid="{00000000-0005-0000-0000-000002100000}"/>
    <cellStyle name="_무창투찰_무촌투찰" xfId="4013" xr:uid="{00000000-0005-0000-0000-000003100000}"/>
    <cellStyle name="_무촌투찰" xfId="4014" xr:uid="{00000000-0005-0000-0000-000004100000}"/>
    <cellStyle name="_무학22" xfId="4015" xr:uid="{00000000-0005-0000-0000-000005100000}"/>
    <cellStyle name="_문의 미천 가로등" xfId="4016" xr:uid="{00000000-0005-0000-0000-000006100000}"/>
    <cellStyle name="_문의 예산서" xfId="18488" xr:uid="{00000000-0005-0000-0000-000007100000}"/>
    <cellStyle name="_문화재GIS_설계내역_040718_v3" xfId="4017" xr:uid="{00000000-0005-0000-0000-000008100000}"/>
    <cellStyle name="_문화재지표조사내역서" xfId="4018" xr:uid="{00000000-0005-0000-0000-000009100000}"/>
    <cellStyle name="_물건조사" xfId="4019" xr:uid="{00000000-0005-0000-0000-00000A100000}"/>
    <cellStyle name="_물량기본내역및조사탐사내역" xfId="4020" xr:uid="{00000000-0005-0000-0000-00000B100000}"/>
    <cellStyle name="_발안천수계내역서" xfId="4021" xr:uid="{00000000-0005-0000-0000-00000C100000}"/>
    <cellStyle name="_발주내역" xfId="4022" xr:uid="{00000000-0005-0000-0000-00000D100000}"/>
    <cellStyle name="_밤재터널" xfId="4023" xr:uid="{00000000-0005-0000-0000-00000E100000}"/>
    <cellStyle name="_방동" xfId="4024" xr:uid="{00000000-0005-0000-0000-00000F100000}"/>
    <cellStyle name="_방동_03구조~1" xfId="4025" xr:uid="{00000000-0005-0000-0000-000010100000}"/>
    <cellStyle name="_방동_03구조~1_라멘교 토공" xfId="4026" xr:uid="{00000000-0005-0000-0000-000011100000}"/>
    <cellStyle name="_방동_03구조~1_포장" xfId="4027" xr:uid="{00000000-0005-0000-0000-000012100000}"/>
    <cellStyle name="_방동_03구조~1_포장_라멘교 토공" xfId="4028" xr:uid="{00000000-0005-0000-0000-000013100000}"/>
    <cellStyle name="_방동_03구조물공" xfId="4029" xr:uid="{00000000-0005-0000-0000-000014100000}"/>
    <cellStyle name="_방동_03구조물공_라멘교 토공" xfId="4030" xr:uid="{00000000-0005-0000-0000-000015100000}"/>
    <cellStyle name="_방동_03구조물공_포장" xfId="4031" xr:uid="{00000000-0005-0000-0000-000016100000}"/>
    <cellStyle name="_방동_03구조물공_포장_라멘교 토공" xfId="4032" xr:uid="{00000000-0005-0000-0000-000017100000}"/>
    <cellStyle name="_방동_동막리소교량" xfId="4033" xr:uid="{00000000-0005-0000-0000-000018100000}"/>
    <cellStyle name="_방동_동막리소교량_라멘교 토공" xfId="4034" xr:uid="{00000000-0005-0000-0000-000019100000}"/>
    <cellStyle name="_방동_동막리소교량_포장" xfId="4035" xr:uid="{00000000-0005-0000-0000-00001A100000}"/>
    <cellStyle name="_방동_동막리소교량_포장_라멘교 토공" xfId="4036" xr:uid="{00000000-0005-0000-0000-00001B100000}"/>
    <cellStyle name="_방동_라멘교 토공" xfId="4037" xr:uid="{00000000-0005-0000-0000-00001C100000}"/>
    <cellStyle name="_방동_마현12~1" xfId="4038" xr:uid="{00000000-0005-0000-0000-00001D100000}"/>
    <cellStyle name="_방동_마현12~1_라멘교 토공" xfId="4039" xr:uid="{00000000-0005-0000-0000-00001E100000}"/>
    <cellStyle name="_방동_마현12~1_포장" xfId="4040" xr:uid="{00000000-0005-0000-0000-00001F100000}"/>
    <cellStyle name="_방동_마현12~1_포장_라멘교 토공" xfId="4041" xr:uid="{00000000-0005-0000-0000-000020100000}"/>
    <cellStyle name="_방동_문혜3리" xfId="4042" xr:uid="{00000000-0005-0000-0000-000021100000}"/>
    <cellStyle name="_방동_문혜3리_라멘교 토공" xfId="4043" xr:uid="{00000000-0005-0000-0000-000022100000}"/>
    <cellStyle name="_방동_문혜3리_포장" xfId="4044" xr:uid="{00000000-0005-0000-0000-000023100000}"/>
    <cellStyle name="_방동_문혜3리_포장_라멘교 토공" xfId="4045" xr:uid="{00000000-0005-0000-0000-000024100000}"/>
    <cellStyle name="_방동_방동" xfId="4046" xr:uid="{00000000-0005-0000-0000-000025100000}"/>
    <cellStyle name="_방동_방동_라멘교 토공" xfId="4047" xr:uid="{00000000-0005-0000-0000-000026100000}"/>
    <cellStyle name="_방동_방동_설계서" xfId="18489" xr:uid="{00000000-0005-0000-0000-000027100000}"/>
    <cellStyle name="_방동_방동_성남보행자도로 설계서" xfId="18490" xr:uid="{00000000-0005-0000-0000-000028100000}"/>
    <cellStyle name="_방동_방동_포장" xfId="4048" xr:uid="{00000000-0005-0000-0000-000029100000}"/>
    <cellStyle name="_방동_방동_포장_라멘교 토공" xfId="4049" xr:uid="{00000000-0005-0000-0000-00002A100000}"/>
    <cellStyle name="_방동_산양2리지구" xfId="4050" xr:uid="{00000000-0005-0000-0000-00002B100000}"/>
    <cellStyle name="_방동_산양2리지구_라멘교 토공" xfId="4051" xr:uid="{00000000-0005-0000-0000-00002C100000}"/>
    <cellStyle name="_방동_산양2리지구_포장" xfId="4052" xr:uid="{00000000-0005-0000-0000-00002D100000}"/>
    <cellStyle name="_방동_산양2리지구_포장_라멘교 토공" xfId="4053" xr:uid="{00000000-0005-0000-0000-00002E100000}"/>
    <cellStyle name="_방동_산양리지구" xfId="4054" xr:uid="{00000000-0005-0000-0000-00002F100000}"/>
    <cellStyle name="_방동_산양리지구_라멘교 토공" xfId="4055" xr:uid="{00000000-0005-0000-0000-000030100000}"/>
    <cellStyle name="_방동_산양리지구_설계서" xfId="18491" xr:uid="{00000000-0005-0000-0000-000031100000}"/>
    <cellStyle name="_방동_산양리지구_성남보행자도로 설계서" xfId="18492" xr:uid="{00000000-0005-0000-0000-000032100000}"/>
    <cellStyle name="_방동_산양리지구_포장" xfId="4056" xr:uid="{00000000-0005-0000-0000-000033100000}"/>
    <cellStyle name="_방동_산양리지구_포장_라멘교 토공" xfId="4057" xr:uid="{00000000-0005-0000-0000-000034100000}"/>
    <cellStyle name="_방동_서상2리" xfId="4058" xr:uid="{00000000-0005-0000-0000-000035100000}"/>
    <cellStyle name="_방동_서상2리_라멘교 토공" xfId="4059" xr:uid="{00000000-0005-0000-0000-000036100000}"/>
    <cellStyle name="_방동_서상2리_설계서" xfId="18493" xr:uid="{00000000-0005-0000-0000-000037100000}"/>
    <cellStyle name="_방동_서상2리_성남보행자도로 설계서" xfId="18494" xr:uid="{00000000-0005-0000-0000-000038100000}"/>
    <cellStyle name="_방동_서상2리_포장" xfId="4060" xr:uid="{00000000-0005-0000-0000-000039100000}"/>
    <cellStyle name="_방동_서상2리_포장_라멘교 토공" xfId="4061" xr:uid="{00000000-0005-0000-0000-00003A100000}"/>
    <cellStyle name="_방동_설계서" xfId="18495" xr:uid="{00000000-0005-0000-0000-00003B100000}"/>
    <cellStyle name="_방동_성남보행자도로 설계서" xfId="18496" xr:uid="{00000000-0005-0000-0000-00003C100000}"/>
    <cellStyle name="_방동_오항" xfId="4062" xr:uid="{00000000-0005-0000-0000-00003D100000}"/>
    <cellStyle name="_방동_오항_라멘교 토공" xfId="4063" xr:uid="{00000000-0005-0000-0000-00003E100000}"/>
    <cellStyle name="_방동_오항_포장" xfId="4064" xr:uid="{00000000-0005-0000-0000-00003F100000}"/>
    <cellStyle name="_방동_오항_포장_라멘교 토공" xfId="4065" xr:uid="{00000000-0005-0000-0000-000040100000}"/>
    <cellStyle name="_방동_원평" xfId="4066" xr:uid="{00000000-0005-0000-0000-000041100000}"/>
    <cellStyle name="_방동_원평_라멘교 토공" xfId="4067" xr:uid="{00000000-0005-0000-0000-000042100000}"/>
    <cellStyle name="_방동_원평_설계서" xfId="18497" xr:uid="{00000000-0005-0000-0000-000043100000}"/>
    <cellStyle name="_방동_원평_성남보행자도로 설계서" xfId="18498" xr:uid="{00000000-0005-0000-0000-000044100000}"/>
    <cellStyle name="_방동_원평_포장" xfId="4068" xr:uid="{00000000-0005-0000-0000-000045100000}"/>
    <cellStyle name="_방동_원평_포장_라멘교 토공" xfId="4069" xr:uid="{00000000-0005-0000-0000-000046100000}"/>
    <cellStyle name="_방동_추곡" xfId="4070" xr:uid="{00000000-0005-0000-0000-000047100000}"/>
    <cellStyle name="_방동_추곡_라멘교 토공" xfId="4071" xr:uid="{00000000-0005-0000-0000-000048100000}"/>
    <cellStyle name="_방동_추곡_설계서" xfId="18499" xr:uid="{00000000-0005-0000-0000-000049100000}"/>
    <cellStyle name="_방동_추곡_성남보행자도로 설계서" xfId="18500" xr:uid="{00000000-0005-0000-0000-00004A100000}"/>
    <cellStyle name="_방동_추곡_포장" xfId="4072" xr:uid="{00000000-0005-0000-0000-00004B100000}"/>
    <cellStyle name="_방동_추곡_포장_라멘교 토공" xfId="4073" xr:uid="{00000000-0005-0000-0000-00004C100000}"/>
    <cellStyle name="_방동_포장" xfId="4074" xr:uid="{00000000-0005-0000-0000-00004D100000}"/>
    <cellStyle name="_방동_포장_라멘교 토공" xfId="4075" xr:uid="{00000000-0005-0000-0000-00004E100000}"/>
    <cellStyle name="_방범서비스 년도별 매출분석_20051216" xfId="4076" xr:uid="{00000000-0005-0000-0000-00004F100000}"/>
    <cellStyle name="_배수공" xfId="18501" xr:uid="{00000000-0005-0000-0000-000050100000}"/>
    <cellStyle name="_백마종합-사물함외(05.31)-최종" xfId="4077" xr:uid="{00000000-0005-0000-0000-000051100000}"/>
    <cellStyle name="_백석지구농촌용수개발사업(대원)" xfId="4078" xr:uid="{00000000-0005-0000-0000-000052100000}"/>
    <cellStyle name="_범용 공동구축사업 설계내역서_샘플1.3" xfId="4079" xr:uid="{00000000-0005-0000-0000-000053100000}"/>
    <cellStyle name="_범용 공동구축사업 설계내역서_샘플1.4" xfId="4080" xr:uid="{00000000-0005-0000-0000-000054100000}"/>
    <cellStyle name="_범용추가개발 설계내역서(평균가중치방식)" xfId="4081" xr:uid="{00000000-0005-0000-0000-000055100000}"/>
    <cellStyle name="_범용추가개발내역" xfId="4082" xr:uid="{00000000-0005-0000-0000-000056100000}"/>
    <cellStyle name="_범용프로그램도입 예산설계서(2003기준)_1.6" xfId="4083" xr:uid="{00000000-0005-0000-0000-000057100000}"/>
    <cellStyle name="_범용프로그램도입 예산설계서_1.2" xfId="4084" xr:uid="{00000000-0005-0000-0000-000058100000}"/>
    <cellStyle name="_벤토나이트 및 부동액 소요량 계산" xfId="4085" xr:uid="{00000000-0005-0000-0000-000059100000}"/>
    <cellStyle name="_변경내역서-2차분" xfId="4086" xr:uid="{00000000-0005-0000-0000-00005A100000}"/>
    <cellStyle name="_별첨(계획서및실적서양식)" xfId="4087" xr:uid="{00000000-0005-0000-0000-00005B100000}"/>
    <cellStyle name="_별첨(계획서및실적서양식)_1" xfId="4088" xr:uid="{00000000-0005-0000-0000-00005C100000}"/>
    <cellStyle name="_보건대학조경공사내역서(0302)" xfId="4089" xr:uid="{00000000-0005-0000-0000-00005D100000}"/>
    <cellStyle name="_보완측량_시설물" xfId="4090" xr:uid="{00000000-0005-0000-0000-00005E100000}"/>
    <cellStyle name="_보통천,장현천하천정비기본계획 및 실시설계 내역서(도급)" xfId="4091" xr:uid="{00000000-0005-0000-0000-00005F100000}"/>
    <cellStyle name="_복사본 가격산출서(강)" xfId="4092" xr:uid="{00000000-0005-0000-0000-000060100000}"/>
    <cellStyle name="_복하천(촬영포함)-최종" xfId="4093" xr:uid="{00000000-0005-0000-0000-000061100000}"/>
    <cellStyle name="_복하천도급내역서(1차분)" xfId="4094" xr:uid="{00000000-0005-0000-0000-000062100000}"/>
    <cellStyle name="_본선토공" xfId="4095" xr:uid="{00000000-0005-0000-0000-000063100000}"/>
    <cellStyle name="_본선토공_내지농로(변경)" xfId="4096" xr:uid="{00000000-0005-0000-0000-000064100000}"/>
    <cellStyle name="_본선토공_내지농로(변경)_돈지수량산출" xfId="4097" xr:uid="{00000000-0005-0000-0000-000065100000}"/>
    <cellStyle name="_본선토공_능양수량산출" xfId="4098" xr:uid="{00000000-0005-0000-0000-000066100000}"/>
    <cellStyle name="_본선토공_능양수량산출_돈지수량산출" xfId="4099" xr:uid="{00000000-0005-0000-0000-000067100000}"/>
    <cellStyle name="_본선토공_돈지안길" xfId="4100" xr:uid="{00000000-0005-0000-0000-000068100000}"/>
    <cellStyle name="_본선토공_돈지안길_배수로" xfId="4101" xr:uid="{00000000-0005-0000-0000-000069100000}"/>
    <cellStyle name="_본선토공_돈지안길1000" xfId="4102" xr:uid="{00000000-0005-0000-0000-00006A100000}"/>
    <cellStyle name="_본선토공_돈지안길1000_배수로" xfId="4103" xr:uid="{00000000-0005-0000-0000-00006B100000}"/>
    <cellStyle name="_본선토공_배수로" xfId="4104" xr:uid="{00000000-0005-0000-0000-00006C100000}"/>
    <cellStyle name="_본선토공_배수로_배수로" xfId="4105" xr:uid="{00000000-0005-0000-0000-00006D100000}"/>
    <cellStyle name="_본선토공_석축쌓기" xfId="4106" xr:uid="{00000000-0005-0000-0000-00006E100000}"/>
    <cellStyle name="_본선토공_석축쌓기_내지농로(변경)" xfId="4107" xr:uid="{00000000-0005-0000-0000-00006F100000}"/>
    <cellStyle name="_본선토공_석축쌓기_내지농로(변경)_돈지수량산출" xfId="4108" xr:uid="{00000000-0005-0000-0000-000070100000}"/>
    <cellStyle name="_본선토공_석축쌓기_능양수량산출" xfId="4109" xr:uid="{00000000-0005-0000-0000-000071100000}"/>
    <cellStyle name="_본선토공_석축쌓기_능양수량산출_돈지수량산출" xfId="4110" xr:uid="{00000000-0005-0000-0000-000072100000}"/>
    <cellStyle name="_본선토공_석축쌓기_돈지안길" xfId="4111" xr:uid="{00000000-0005-0000-0000-000073100000}"/>
    <cellStyle name="_본선토공_석축쌓기_돈지안길_배수로" xfId="4112" xr:uid="{00000000-0005-0000-0000-000074100000}"/>
    <cellStyle name="_본선토공_석축쌓기_돈지안길1000" xfId="4113" xr:uid="{00000000-0005-0000-0000-000075100000}"/>
    <cellStyle name="_본선토공_석축쌓기_돈지안길1000_배수로" xfId="4114" xr:uid="{00000000-0005-0000-0000-000076100000}"/>
    <cellStyle name="_본선토공_석축쌓기_배수공(명품센터)" xfId="4115" xr:uid="{00000000-0005-0000-0000-000077100000}"/>
    <cellStyle name="_본선토공_석축쌓기_배수공(명품센터)_내지농로(변경)" xfId="4116" xr:uid="{00000000-0005-0000-0000-000078100000}"/>
    <cellStyle name="_본선토공_석축쌓기_배수공(명품센터)_내지농로(변경)_돈지수량산출" xfId="4117" xr:uid="{00000000-0005-0000-0000-000079100000}"/>
    <cellStyle name="_본선토공_석축쌓기_배수공(명품센터)_능양수량산출" xfId="4118" xr:uid="{00000000-0005-0000-0000-00007A100000}"/>
    <cellStyle name="_본선토공_석축쌓기_배수공(명품센터)_능양수량산출_돈지수량산출" xfId="4119" xr:uid="{00000000-0005-0000-0000-00007B100000}"/>
    <cellStyle name="_본선토공_석축쌓기_배수공(명품센터)_돈지안길" xfId="4120" xr:uid="{00000000-0005-0000-0000-00007C100000}"/>
    <cellStyle name="_본선토공_석축쌓기_배수공(명품센터)_돈지안길_배수로" xfId="4121" xr:uid="{00000000-0005-0000-0000-00007D100000}"/>
    <cellStyle name="_본선토공_석축쌓기_배수공(명품센터)_돈지안길1000" xfId="4122" xr:uid="{00000000-0005-0000-0000-00007E100000}"/>
    <cellStyle name="_본선토공_석축쌓기_배수공(명품센터)_돈지안길1000_배수로" xfId="4123" xr:uid="{00000000-0005-0000-0000-00007F100000}"/>
    <cellStyle name="_본선토공_석축쌓기_배수공(명품센터)_배수로" xfId="4124" xr:uid="{00000000-0005-0000-0000-000080100000}"/>
    <cellStyle name="_본선토공_석축쌓기_배수공(명품센터)_배수로_배수로" xfId="4125" xr:uid="{00000000-0005-0000-0000-000081100000}"/>
    <cellStyle name="_본선토공_석축쌓기_배수로" xfId="4126" xr:uid="{00000000-0005-0000-0000-000082100000}"/>
    <cellStyle name="_본선토공_석축쌓기_배수로_배수로" xfId="4127" xr:uid="{00000000-0005-0000-0000-000083100000}"/>
    <cellStyle name="_본선토공_석축쌓기_수량(전안수해복구)" xfId="4128" xr:uid="{00000000-0005-0000-0000-000084100000}"/>
    <cellStyle name="_본선토공_석축쌓기_수량(전안수해복구)_내지농로(변경)" xfId="4129" xr:uid="{00000000-0005-0000-0000-000085100000}"/>
    <cellStyle name="_본선토공_석축쌓기_수량(전안수해복구)_내지농로(변경)_돈지수량산출" xfId="4130" xr:uid="{00000000-0005-0000-0000-000086100000}"/>
    <cellStyle name="_본선토공_석축쌓기_수량(전안수해복구)_능양수량산출" xfId="4131" xr:uid="{00000000-0005-0000-0000-000087100000}"/>
    <cellStyle name="_본선토공_석축쌓기_수량(전안수해복구)_능양수량산출_돈지수량산출" xfId="4132" xr:uid="{00000000-0005-0000-0000-000088100000}"/>
    <cellStyle name="_본선토공_석축쌓기_수량(전안수해복구)_돈지안길" xfId="4133" xr:uid="{00000000-0005-0000-0000-000089100000}"/>
    <cellStyle name="_본선토공_석축쌓기_수량(전안수해복구)_돈지안길_배수로" xfId="4134" xr:uid="{00000000-0005-0000-0000-00008A100000}"/>
    <cellStyle name="_본선토공_석축쌓기_수량(전안수해복구)_돈지안길1000" xfId="4135" xr:uid="{00000000-0005-0000-0000-00008B100000}"/>
    <cellStyle name="_본선토공_석축쌓기_수량(전안수해복구)_돈지안길1000_배수로" xfId="4136" xr:uid="{00000000-0005-0000-0000-00008C100000}"/>
    <cellStyle name="_본선토공_석축쌓기_수량(전안수해복구)_배수로" xfId="4137" xr:uid="{00000000-0005-0000-0000-00008D100000}"/>
    <cellStyle name="_본선토공_석축쌓기_수량(전안수해복구)_배수로_배수로" xfId="4138" xr:uid="{00000000-0005-0000-0000-00008E100000}"/>
    <cellStyle name="_본선토공_석축쌓기_우수공(k2)" xfId="4139" xr:uid="{00000000-0005-0000-0000-00008F100000}"/>
    <cellStyle name="_본선토공_석축쌓기_우수공(k2)_내지농로(변경)" xfId="4140" xr:uid="{00000000-0005-0000-0000-000090100000}"/>
    <cellStyle name="_본선토공_석축쌓기_우수공(k2)_내지농로(변경)_돈지수량산출" xfId="4141" xr:uid="{00000000-0005-0000-0000-000091100000}"/>
    <cellStyle name="_본선토공_석축쌓기_우수공(k2)_능양수량산출" xfId="4142" xr:uid="{00000000-0005-0000-0000-000092100000}"/>
    <cellStyle name="_본선토공_석축쌓기_우수공(k2)_능양수량산출_돈지수량산출" xfId="4143" xr:uid="{00000000-0005-0000-0000-000093100000}"/>
    <cellStyle name="_본선토공_석축쌓기_우수공(k2)_돈지안길" xfId="4144" xr:uid="{00000000-0005-0000-0000-000094100000}"/>
    <cellStyle name="_본선토공_석축쌓기_우수공(k2)_돈지안길_배수로" xfId="4145" xr:uid="{00000000-0005-0000-0000-000095100000}"/>
    <cellStyle name="_본선토공_석축쌓기_우수공(k2)_돈지안길1000" xfId="4146" xr:uid="{00000000-0005-0000-0000-000096100000}"/>
    <cellStyle name="_본선토공_석축쌓기_우수공(k2)_돈지안길1000_배수로" xfId="4147" xr:uid="{00000000-0005-0000-0000-000097100000}"/>
    <cellStyle name="_본선토공_석축쌓기_우수공(k2)_배수로" xfId="4148" xr:uid="{00000000-0005-0000-0000-000098100000}"/>
    <cellStyle name="_본선토공_석축쌓기_우수공(k2)_배수로_배수로" xfId="4149" xr:uid="{00000000-0005-0000-0000-000099100000}"/>
    <cellStyle name="_본인확인장치" xfId="4150" xr:uid="{00000000-0005-0000-0000-00009A100000}"/>
    <cellStyle name="_봉곡중내역서(대지건설)" xfId="4151" xr:uid="{00000000-0005-0000-0000-00009B100000}"/>
    <cellStyle name="_봉곡중총괄(대지완결)" xfId="4152" xr:uid="{00000000-0005-0000-0000-00009C100000}"/>
    <cellStyle name="_봉림고교 교사신축(최종)" xfId="4153" xr:uid="{00000000-0005-0000-0000-00009D100000}"/>
    <cellStyle name="_봉림고교 교사신축(최종)-참고용" xfId="4154" xr:uid="{00000000-0005-0000-0000-00009E100000}"/>
    <cellStyle name="_봉평-내면도로(투찰)⑦(-1.22)" xfId="4155" xr:uid="{00000000-0005-0000-0000-00009F100000}"/>
    <cellStyle name="_봉평-내면도로(투찰)⑦(-1.22)_01 실행(군장산단) Rev00" xfId="4156" xr:uid="{00000000-0005-0000-0000-0000A0100000}"/>
    <cellStyle name="_봉평-내면도로(투찰)⑦(-1.22)_01 실행(군장산단) Rev00_01 실행(부산남컨가호안109-원안분) REV04" xfId="4157" xr:uid="{00000000-0005-0000-0000-0000A1100000}"/>
    <cellStyle name="_부대견적결과" xfId="4158" xr:uid="{00000000-0005-0000-0000-0000A2100000}"/>
    <cellStyle name="_부대견적결과_01 실행(군장산단) Rev00" xfId="4159" xr:uid="{00000000-0005-0000-0000-0000A3100000}"/>
    <cellStyle name="_부대견적결과_01 실행(군장산단) Rev00_01 실행(부산남컨가호안109-원안분) REV04" xfId="4160" xr:uid="{00000000-0005-0000-0000-0000A4100000}"/>
    <cellStyle name="_부대견적결과1" xfId="4161" xr:uid="{00000000-0005-0000-0000-0000A5100000}"/>
    <cellStyle name="_부대견적결과1_01 실행(군장산단) Rev00" xfId="4162" xr:uid="{00000000-0005-0000-0000-0000A6100000}"/>
    <cellStyle name="_부대견적결과1_01 실행(군장산단) Rev00_01 실행(부산남컨가호안109-원안분) REV04" xfId="4163" xr:uid="{00000000-0005-0000-0000-0000A7100000}"/>
    <cellStyle name="_부대견적의뢰" xfId="4164" xr:uid="{00000000-0005-0000-0000-0000A8100000}"/>
    <cellStyle name="_부대견적의뢰_01 실행(군장산단) Rev00" xfId="4165" xr:uid="{00000000-0005-0000-0000-0000A9100000}"/>
    <cellStyle name="_부대견적의뢰_01 실행(군장산단) Rev00_01 실행(부산남컨가호안109-원안분) REV04" xfId="4166" xr:uid="{00000000-0005-0000-0000-0000AA100000}"/>
    <cellStyle name="_부대공" xfId="4167" xr:uid="{00000000-0005-0000-0000-0000AB100000}"/>
    <cellStyle name="_부대공(변경)" xfId="4168" xr:uid="{00000000-0005-0000-0000-0000AC100000}"/>
    <cellStyle name="_부대공(변경)_매교동 18번지선(소3류 1524 호선 수량산출서)1" xfId="4169" xr:uid="{00000000-0005-0000-0000-0000AD100000}"/>
    <cellStyle name="_부대공(변경)_매교동 18번지선(소3류 1524 호선 수량산출서)1_수량산출서" xfId="4170" xr:uid="{00000000-0005-0000-0000-0000AE100000}"/>
    <cellStyle name="_부대공(변경)_매교동 18번지선(소3류 1524 호선 수량산출서)1_수량산출서(도청사거리)" xfId="4171" xr:uid="{00000000-0005-0000-0000-0000AF100000}"/>
    <cellStyle name="_부대공(변경)_매교동 18번지선(소3류 1524 호선 수량산출서)1_수량산출서(도청사거리)_수량산출서" xfId="4172" xr:uid="{00000000-0005-0000-0000-0000B0100000}"/>
    <cellStyle name="_부대공(변경)_매교동 18번지선(소3류 1524 호선 수량산출서)1_수량산출서(못골사거리)" xfId="4173" xr:uid="{00000000-0005-0000-0000-0000B1100000}"/>
    <cellStyle name="_부대공(변경)_매교동 18번지선(소3류 1524 호선 수량산출서)1_수량산출서(못골사거리)_수량산출서" xfId="4174" xr:uid="{00000000-0005-0000-0000-0000B2100000}"/>
    <cellStyle name="_부대공(변경)_매교동 18번지선(소3류 1524 호선 수량산출서)1_수량산출서_1" xfId="4175" xr:uid="{00000000-0005-0000-0000-0000B3100000}"/>
    <cellStyle name="_부대공(변경)_매교동 18번지선(소3류 1524 호선 수량산출서)1_수량산출서_수량산출서" xfId="4176" xr:uid="{00000000-0005-0000-0000-0000B4100000}"/>
    <cellStyle name="_부대공(변경)_매교동 18번지선(소3류 1524 호선 수량산출서)1_수량산출서1" xfId="4177" xr:uid="{00000000-0005-0000-0000-0000B5100000}"/>
    <cellStyle name="_부대공(변경)_매교동 18번지선(소3류 1524 호선 수량산출서)1_수량산출서2" xfId="4178" xr:uid="{00000000-0005-0000-0000-0000B6100000}"/>
    <cellStyle name="_부대공(변경)_수량산출서" xfId="4179" xr:uid="{00000000-0005-0000-0000-0000B7100000}"/>
    <cellStyle name="_부대공(변경)_수량산출서(도청사거리)" xfId="4180" xr:uid="{00000000-0005-0000-0000-0000B8100000}"/>
    <cellStyle name="_부대공(변경)_수량산출서(도청사거리)_수량산출서" xfId="4181" xr:uid="{00000000-0005-0000-0000-0000B9100000}"/>
    <cellStyle name="_부대공(변경)_수량산출서_수량산출서" xfId="4182" xr:uid="{00000000-0005-0000-0000-0000BA100000}"/>
    <cellStyle name="_부대공(변경)_수량산출서1" xfId="4183" xr:uid="{00000000-0005-0000-0000-0000BB100000}"/>
    <cellStyle name="_부대공(변경)_수량산출서1_수량산출서" xfId="4184" xr:uid="{00000000-0005-0000-0000-0000BC100000}"/>
    <cellStyle name="_부대공(변경)_수량산출서1_수량산출서1" xfId="4185" xr:uid="{00000000-0005-0000-0000-0000BD100000}"/>
    <cellStyle name="_부대공(변경)_수량산출서1_수량산출서2" xfId="4186" xr:uid="{00000000-0005-0000-0000-0000BE100000}"/>
    <cellStyle name="_부대공-방축교차로" xfId="4187" xr:uid="{00000000-0005-0000-0000-0000BF100000}"/>
    <cellStyle name="_부대공-인월교차로" xfId="4188" xr:uid="{00000000-0005-0000-0000-0000C0100000}"/>
    <cellStyle name="_부대선정조정품의" xfId="4189" xr:uid="{00000000-0005-0000-0000-0000C1100000}"/>
    <cellStyle name="_부대선정조정품의_01 실행(군장산단) Rev00" xfId="4190" xr:uid="{00000000-0005-0000-0000-0000C2100000}"/>
    <cellStyle name="_부대선정조정품의_01 실행(군장산단) Rev00_01 실행(부산남컨가호안109-원안분) REV04" xfId="4191" xr:uid="{00000000-0005-0000-0000-0000C3100000}"/>
    <cellStyle name="_부대시설물수량산출" xfId="4192" xr:uid="{00000000-0005-0000-0000-0000C4100000}"/>
    <cellStyle name="_부대입찰결과" xfId="4193" xr:uid="{00000000-0005-0000-0000-0000C5100000}"/>
    <cellStyle name="_부대입찰결과_01 실행(군장산단) Rev00" xfId="4194" xr:uid="{00000000-0005-0000-0000-0000C6100000}"/>
    <cellStyle name="_부대입찰결과_01 실행(군장산단) Rev00_01 실행(부산남컨가호안109-원안분) REV04" xfId="4195" xr:uid="{00000000-0005-0000-0000-0000C7100000}"/>
    <cellStyle name="_부대입찰분개내역서" xfId="4196" xr:uid="{00000000-0005-0000-0000-0000C8100000}"/>
    <cellStyle name="_부대입찰분개내역서(현장검토)" xfId="4197" xr:uid="{00000000-0005-0000-0000-0000C9100000}"/>
    <cellStyle name="_부대입찰분개내역서(현장검토)_5.포장공-1차설계변경(최DL)" xfId="4198" xr:uid="{00000000-0005-0000-0000-0000CA100000}"/>
    <cellStyle name="_부대입찰분개내역서_5.포장공-1차설계변경(최DL)" xfId="4199" xr:uid="{00000000-0005-0000-0000-0000CB100000}"/>
    <cellStyle name="_부대입찰송부" xfId="4200" xr:uid="{00000000-0005-0000-0000-0000CC100000}"/>
    <cellStyle name="_부대입찰송부(1차조정)" xfId="4201" xr:uid="{00000000-0005-0000-0000-0000CD100000}"/>
    <cellStyle name="_부대입찰송부(1차조정)_01 실행(군장산단) Rev00" xfId="4202" xr:uid="{00000000-0005-0000-0000-0000CE100000}"/>
    <cellStyle name="_부대입찰송부(1차조정)_01 실행(군장산단) Rev00_01 실행(부산남컨가호안109-원안분) REV04" xfId="4203" xr:uid="{00000000-0005-0000-0000-0000CF100000}"/>
    <cellStyle name="_부대입찰송부(무안광주)" xfId="4204" xr:uid="{00000000-0005-0000-0000-0000D0100000}"/>
    <cellStyle name="_부대입찰송부(무안광주)_01 실행(군장산단) Rev00" xfId="4205" xr:uid="{00000000-0005-0000-0000-0000D1100000}"/>
    <cellStyle name="_부대입찰송부(무안광주)_01 실행(군장산단) Rev00_01 실행(부산남컨가호안109-원안분) REV04" xfId="4206" xr:uid="{00000000-0005-0000-0000-0000D2100000}"/>
    <cellStyle name="_부대입찰송부_01 실행(군장산단) Rev00" xfId="4207" xr:uid="{00000000-0005-0000-0000-0000D3100000}"/>
    <cellStyle name="_부대입찰송부_01 실행(군장산단) Rev00_01 실행(부산남컨가호안109-원안분) REV04" xfId="4208" xr:uid="{00000000-0005-0000-0000-0000D4100000}"/>
    <cellStyle name="_부대입찰양식②" xfId="4209" xr:uid="{00000000-0005-0000-0000-0000D5100000}"/>
    <cellStyle name="_부대입찰양식②_01 실행(군장산단) Rev00" xfId="4210" xr:uid="{00000000-0005-0000-0000-0000D6100000}"/>
    <cellStyle name="_부대입찰양식②_01 실행(군장산단) Rev00_01 실행(부산남컨가호안109-원안분) REV04" xfId="4211" xr:uid="{00000000-0005-0000-0000-0000D7100000}"/>
    <cellStyle name="_부대입찰양식②_경찰서-터미널간도로(투찰)②" xfId="4212" xr:uid="{00000000-0005-0000-0000-0000D8100000}"/>
    <cellStyle name="_부대입찰양식②_경찰서-터미널간도로(투찰)②_01 실행(군장산단) Rev00" xfId="4213" xr:uid="{00000000-0005-0000-0000-0000D9100000}"/>
    <cellStyle name="_부대입찰양식②_경찰서-터미널간도로(투찰)②_01 실행(군장산단) Rev00_01 실행(부산남컨가호안109-원안분) REV04" xfId="4214" xr:uid="{00000000-0005-0000-0000-0000DA100000}"/>
    <cellStyle name="_부대입찰양식②_봉무지방산업단지도로(투찰)②" xfId="4215" xr:uid="{00000000-0005-0000-0000-0000DB100000}"/>
    <cellStyle name="_부대입찰양식②_봉무지방산업단지도로(투찰)②_01 실행(군장산단) Rev00" xfId="4216" xr:uid="{00000000-0005-0000-0000-0000DC100000}"/>
    <cellStyle name="_부대입찰양식②_봉무지방산업단지도로(투찰)②_01 실행(군장산단) Rev00_01 실행(부산남컨가호안109-원안분) REV04" xfId="4217" xr:uid="{00000000-0005-0000-0000-0000DD100000}"/>
    <cellStyle name="_부대입찰양식②_봉무지방산업단지도로(투찰)②+0.250%" xfId="4218" xr:uid="{00000000-0005-0000-0000-0000DE100000}"/>
    <cellStyle name="_부대입찰양식②_봉무지방산업단지도로(투찰)②+0.250%_01 실행(군장산단) Rev00" xfId="4219" xr:uid="{00000000-0005-0000-0000-0000DF100000}"/>
    <cellStyle name="_부대입찰양식②_봉무지방산업단지도로(투찰)②+0.250%_01 실행(군장산단) Rev00_01 실행(부산남컨가호안109-원안분) REV04" xfId="4220" xr:uid="{00000000-0005-0000-0000-0000E0100000}"/>
    <cellStyle name="_부대입찰양식②_합덕-신례원(2공구)투찰" xfId="4221" xr:uid="{00000000-0005-0000-0000-0000E1100000}"/>
    <cellStyle name="_부대입찰양식②_합덕-신례원(2공구)투찰_01 실행(군장산단) Rev00" xfId="4222" xr:uid="{00000000-0005-0000-0000-0000E2100000}"/>
    <cellStyle name="_부대입찰양식②_합덕-신례원(2공구)투찰_01 실행(군장산단) Rev00_01 실행(부산남컨가호안109-원안분) REV04" xfId="4223" xr:uid="{00000000-0005-0000-0000-0000E3100000}"/>
    <cellStyle name="_부대입찰양식②_합덕-신례원(2공구)투찰_경찰서-터미널간도로(투찰)②" xfId="4224" xr:uid="{00000000-0005-0000-0000-0000E4100000}"/>
    <cellStyle name="_부대입찰양식②_합덕-신례원(2공구)투찰_경찰서-터미널간도로(투찰)②_01 실행(군장산단) Rev00" xfId="4225" xr:uid="{00000000-0005-0000-0000-0000E5100000}"/>
    <cellStyle name="_부대입찰양식②_합덕-신례원(2공구)투찰_경찰서-터미널간도로(투찰)②_01 실행(군장산단) Rev00_01 실행(부산남컨가호안109-원안분) REV04" xfId="4226" xr:uid="{00000000-0005-0000-0000-0000E6100000}"/>
    <cellStyle name="_부대입찰양식②_합덕-신례원(2공구)투찰_봉무지방산업단지도로(투찰)②" xfId="4227" xr:uid="{00000000-0005-0000-0000-0000E7100000}"/>
    <cellStyle name="_부대입찰양식②_합덕-신례원(2공구)투찰_봉무지방산업단지도로(투찰)②_01 실행(군장산단) Rev00" xfId="4228" xr:uid="{00000000-0005-0000-0000-0000E8100000}"/>
    <cellStyle name="_부대입찰양식②_합덕-신례원(2공구)투찰_봉무지방산업단지도로(투찰)②_01 실행(군장산단) Rev00_01 실행(부산남컨가호안109-원안분) REV04" xfId="4229" xr:uid="{00000000-0005-0000-0000-0000E9100000}"/>
    <cellStyle name="_부대입찰양식②_합덕-신례원(2공구)투찰_봉무지방산업단지도로(투찰)②+0.250%" xfId="4230" xr:uid="{00000000-0005-0000-0000-0000EA100000}"/>
    <cellStyle name="_부대입찰양식②_합덕-신례원(2공구)투찰_봉무지방산업단지도로(투찰)②+0.250%_01 실행(군장산단) Rev00" xfId="4231" xr:uid="{00000000-0005-0000-0000-0000EB100000}"/>
    <cellStyle name="_부대입찰양식②_합덕-신례원(2공구)투찰_봉무지방산업단지도로(투찰)②+0.250%_01 실행(군장산단) Rev00_01 실행(부산남컨가호안109-원안분) REV04" xfId="4232" xr:uid="{00000000-0005-0000-0000-0000EC100000}"/>
    <cellStyle name="_부대입찰양식②_합덕-신례원(2공구)투찰_합덕-신례원(2공구)투찰" xfId="4233" xr:uid="{00000000-0005-0000-0000-0000ED100000}"/>
    <cellStyle name="_부대입찰양식②_합덕-신례원(2공구)투찰_합덕-신례원(2공구)투찰_01 실행(군장산단) Rev00" xfId="4234" xr:uid="{00000000-0005-0000-0000-0000EE100000}"/>
    <cellStyle name="_부대입찰양식②_합덕-신례원(2공구)투찰_합덕-신례원(2공구)투찰_01 실행(군장산단) Rev00_01 실행(부산남컨가호안109-원안분) REV04" xfId="4235" xr:uid="{00000000-0005-0000-0000-0000EF100000}"/>
    <cellStyle name="_부대입찰양식②_합덕-신례원(2공구)투찰_합덕-신례원(2공구)투찰_경찰서-터미널간도로(투찰)②" xfId="4236" xr:uid="{00000000-0005-0000-0000-0000F0100000}"/>
    <cellStyle name="_부대입찰양식②_합덕-신례원(2공구)투찰_합덕-신례원(2공구)투찰_경찰서-터미널간도로(투찰)②_01 실행(군장산단) Rev00" xfId="4237" xr:uid="{00000000-0005-0000-0000-0000F1100000}"/>
    <cellStyle name="_부대입찰양식②_합덕-신례원(2공구)투찰_합덕-신례원(2공구)투찰_경찰서-터미널간도로(투찰)②_01 실행(군장산단) Rev00_01 실행(부산남컨가호안109-원안분) REV04" xfId="4238" xr:uid="{00000000-0005-0000-0000-0000F2100000}"/>
    <cellStyle name="_부대입찰양식②_합덕-신례원(2공구)투찰_합덕-신례원(2공구)투찰_봉무지방산업단지도로(투찰)②" xfId="4239" xr:uid="{00000000-0005-0000-0000-0000F3100000}"/>
    <cellStyle name="_부대입찰양식②_합덕-신례원(2공구)투찰_합덕-신례원(2공구)투찰_봉무지방산업단지도로(투찰)②_01 실행(군장산단) Rev00" xfId="4240" xr:uid="{00000000-0005-0000-0000-0000F4100000}"/>
    <cellStyle name="_부대입찰양식②_합덕-신례원(2공구)투찰_합덕-신례원(2공구)투찰_봉무지방산업단지도로(투찰)②_01 실행(군장산단) Rev00_01 실행(부산남컨가호안109-원안분) REV04" xfId="4241" xr:uid="{00000000-0005-0000-0000-0000F5100000}"/>
    <cellStyle name="_부대입찰양식②_합덕-신례원(2공구)투찰_합덕-신례원(2공구)투찰_봉무지방산업단지도로(투찰)②+0.250%" xfId="4242" xr:uid="{00000000-0005-0000-0000-0000F6100000}"/>
    <cellStyle name="_부대입찰양식②_합덕-신례원(2공구)투찰_합덕-신례원(2공구)투찰_봉무지방산업단지도로(투찰)②+0.250%_01 실행(군장산단) Rev00" xfId="4243" xr:uid="{00000000-0005-0000-0000-0000F7100000}"/>
    <cellStyle name="_부대입찰양식②_합덕-신례원(2공구)투찰_합덕-신례원(2공구)투찰_봉무지방산업단지도로(투찰)②+0.250%_01 실행(군장산단) Rev00_01 실행(부산남컨가호안109-원안분) REV04" xfId="4244" xr:uid="{00000000-0005-0000-0000-0000F8100000}"/>
    <cellStyle name="_부대입찰조정" xfId="4245" xr:uid="{00000000-0005-0000-0000-0000F9100000}"/>
    <cellStyle name="_부대입찰조정(광릉숲)" xfId="4246" xr:uid="{00000000-0005-0000-0000-0000FA100000}"/>
    <cellStyle name="_부대입찰조정(광릉숲)_01 실행(군장산단) Rev00" xfId="4247" xr:uid="{00000000-0005-0000-0000-0000FB100000}"/>
    <cellStyle name="_부대입찰조정(광릉숲)_01 실행(군장산단) Rev00_01 실행(부산남컨가호안109-원안분) REV04" xfId="4248" xr:uid="{00000000-0005-0000-0000-0000FC100000}"/>
    <cellStyle name="_부대입찰조정_01 실행(군장산단) Rev00" xfId="4249" xr:uid="{00000000-0005-0000-0000-0000FD100000}"/>
    <cellStyle name="_부대입찰조정_01 실행(군장산단) Rev00_01 실행(부산남컨가호안109-원안분) REV04" xfId="4250" xr:uid="{00000000-0005-0000-0000-0000FE100000}"/>
    <cellStyle name="_부대입찰특별조건및내역송부" xfId="4251" xr:uid="{00000000-0005-0000-0000-0000FF100000}"/>
    <cellStyle name="_부대입찰특별조건및내역송부(최저가)" xfId="4252" xr:uid="{00000000-0005-0000-0000-000000110000}"/>
    <cellStyle name="_부대입찰특별조건및내역송부(최저가)_01 실행(군장산단) Rev00" xfId="4253" xr:uid="{00000000-0005-0000-0000-000001110000}"/>
    <cellStyle name="_부대입찰특별조건및내역송부(최저가)_01 실행(군장산단) Rev00_01 실행(부산남컨가호안109-원안분) REV04" xfId="4254" xr:uid="{00000000-0005-0000-0000-000002110000}"/>
    <cellStyle name="_부대입찰특별조건및내역송부_01 실행(군장산단) Rev00" xfId="4255" xr:uid="{00000000-0005-0000-0000-000003110000}"/>
    <cellStyle name="_부대입찰특별조건및내역송부_01 실행(군장산단) Rev00_01 실행(부산남컨가호안109-원안분) REV04" xfId="4256" xr:uid="{00000000-0005-0000-0000-000004110000}"/>
    <cellStyle name="_부대입찰확약서" xfId="4257" xr:uid="{00000000-0005-0000-0000-000005110000}"/>
    <cellStyle name="_부록" xfId="4258" xr:uid="{00000000-0005-0000-0000-000006110000}"/>
    <cellStyle name="_부림제(혁성종합)" xfId="4259" xr:uid="{00000000-0005-0000-0000-000007110000}"/>
    <cellStyle name="_부산교통가격제안서" xfId="4260" xr:uid="{00000000-0005-0000-0000-000008110000}"/>
    <cellStyle name="_부산면 정주권개발 설계변경내역서" xfId="4261" xr:uid="{00000000-0005-0000-0000-000009110000}"/>
    <cellStyle name="_부산해사고(100%)" xfId="4262" xr:uid="{00000000-0005-0000-0000-00000A110000}"/>
    <cellStyle name="_부안누에타운실시설계 내역서-4 (06.7.17)" xfId="4263" xr:uid="{00000000-0005-0000-0000-00000B110000}"/>
    <cellStyle name="_부천시 지하시설물통합정보시스템 구축사업 설계내역서_0514(FP)" xfId="4264" xr:uid="{00000000-0005-0000-0000-00000C110000}"/>
    <cellStyle name="_부천시 지하시설물통합정보시스템 구축사업 설계내역서_2.1(FP)" xfId="4265" xr:uid="{00000000-0005-0000-0000-00000D110000}"/>
    <cellStyle name="_부천시 현장시설물관리시스템 구축사업 설계내역서_1.2" xfId="4266" xr:uid="{00000000-0005-0000-0000-00000E110000}"/>
    <cellStyle name="_부천시 현장시설물관리시스템 구축사업 설계내역서_2.1(FP)" xfId="4267" xr:uid="{00000000-0005-0000-0000-00000F110000}"/>
    <cellStyle name="_부평배수지(투찰)" xfId="4268" xr:uid="{00000000-0005-0000-0000-000010110000}"/>
    <cellStyle name="_부평배수지(투찰)_01 실행(군장산단) Rev00" xfId="4269" xr:uid="{00000000-0005-0000-0000-000011110000}"/>
    <cellStyle name="_부평배수지(투찰)_01 실행(군장산단) Rev00_01 실행(부산남컨가호안109-원안분) REV04" xfId="4270" xr:uid="{00000000-0005-0000-0000-000012110000}"/>
    <cellStyle name="_부평배수지(투찰)_경찰서-터미널간도로(투찰)②" xfId="4271" xr:uid="{00000000-0005-0000-0000-000013110000}"/>
    <cellStyle name="_부평배수지(투찰)_경찰서-터미널간도로(투찰)②_01 실행(군장산단) Rev00" xfId="4272" xr:uid="{00000000-0005-0000-0000-000014110000}"/>
    <cellStyle name="_부평배수지(투찰)_경찰서-터미널간도로(투찰)②_01 실행(군장산단) Rev00_01 실행(부산남컨가호안109-원안분) REV04" xfId="4273" xr:uid="{00000000-0005-0000-0000-000015110000}"/>
    <cellStyle name="_부평배수지(투찰)_봉무지방산업단지도로(투찰)②" xfId="4274" xr:uid="{00000000-0005-0000-0000-000016110000}"/>
    <cellStyle name="_부평배수지(투찰)_봉무지방산업단지도로(투찰)②_01 실행(군장산단) Rev00" xfId="4275" xr:uid="{00000000-0005-0000-0000-000017110000}"/>
    <cellStyle name="_부평배수지(투찰)_봉무지방산업단지도로(투찰)②_01 실행(군장산단) Rev00_01 실행(부산남컨가호안109-원안분) REV04" xfId="4276" xr:uid="{00000000-0005-0000-0000-000018110000}"/>
    <cellStyle name="_부평배수지(투찰)_봉무지방산업단지도로(투찰)②+0.250%" xfId="4277" xr:uid="{00000000-0005-0000-0000-000019110000}"/>
    <cellStyle name="_부평배수지(투찰)_봉무지방산업단지도로(투찰)②+0.250%_01 실행(군장산단) Rev00" xfId="4278" xr:uid="{00000000-0005-0000-0000-00001A110000}"/>
    <cellStyle name="_부평배수지(투찰)_봉무지방산업단지도로(투찰)②+0.250%_01 실행(군장산단) Rev00_01 실행(부산남컨가호안109-원안분) REV04" xfId="4279" xr:uid="{00000000-0005-0000-0000-00001B110000}"/>
    <cellStyle name="_부평배수지(투찰)_합덕-신례원(2공구)투찰" xfId="4280" xr:uid="{00000000-0005-0000-0000-00001C110000}"/>
    <cellStyle name="_부평배수지(투찰)_합덕-신례원(2공구)투찰_01 실행(군장산단) Rev00" xfId="4281" xr:uid="{00000000-0005-0000-0000-00001D110000}"/>
    <cellStyle name="_부평배수지(투찰)_합덕-신례원(2공구)투찰_01 실행(군장산단) Rev00_01 실행(부산남컨가호안109-원안분) REV04" xfId="4282" xr:uid="{00000000-0005-0000-0000-00001E110000}"/>
    <cellStyle name="_부평배수지(투찰)_합덕-신례원(2공구)투찰_경찰서-터미널간도로(투찰)②" xfId="4283" xr:uid="{00000000-0005-0000-0000-00001F110000}"/>
    <cellStyle name="_부평배수지(투찰)_합덕-신례원(2공구)투찰_경찰서-터미널간도로(투찰)②_01 실행(군장산단) Rev00" xfId="4284" xr:uid="{00000000-0005-0000-0000-000020110000}"/>
    <cellStyle name="_부평배수지(투찰)_합덕-신례원(2공구)투찰_경찰서-터미널간도로(투찰)②_01 실행(군장산단) Rev00_01 실행(부산남컨가호안109-원안분) REV04" xfId="4285" xr:uid="{00000000-0005-0000-0000-000021110000}"/>
    <cellStyle name="_부평배수지(투찰)_합덕-신례원(2공구)투찰_봉무지방산업단지도로(투찰)②" xfId="4286" xr:uid="{00000000-0005-0000-0000-000022110000}"/>
    <cellStyle name="_부평배수지(투찰)_합덕-신례원(2공구)투찰_봉무지방산업단지도로(투찰)②_01 실행(군장산단) Rev00" xfId="4287" xr:uid="{00000000-0005-0000-0000-000023110000}"/>
    <cellStyle name="_부평배수지(투찰)_합덕-신례원(2공구)투찰_봉무지방산업단지도로(투찰)②_01 실행(군장산단) Rev00_01 실행(부산남컨가호안109-원안분) REV04" xfId="4288" xr:uid="{00000000-0005-0000-0000-000024110000}"/>
    <cellStyle name="_부평배수지(투찰)_합덕-신례원(2공구)투찰_봉무지방산업단지도로(투찰)②+0.250%" xfId="4289" xr:uid="{00000000-0005-0000-0000-000025110000}"/>
    <cellStyle name="_부평배수지(투찰)_합덕-신례원(2공구)투찰_봉무지방산업단지도로(투찰)②+0.250%_01 실행(군장산단) Rev00" xfId="4290" xr:uid="{00000000-0005-0000-0000-000026110000}"/>
    <cellStyle name="_부평배수지(투찰)_합덕-신례원(2공구)투찰_봉무지방산업단지도로(투찰)②+0.250%_01 실행(군장산단) Rev00_01 실행(부산남컨가호안109-원안분) REV04" xfId="4291" xr:uid="{00000000-0005-0000-0000-000027110000}"/>
    <cellStyle name="_부평배수지(투찰)_합덕-신례원(2공구)투찰_합덕-신례원(2공구)투찰" xfId="4292" xr:uid="{00000000-0005-0000-0000-000028110000}"/>
    <cellStyle name="_부평배수지(투찰)_합덕-신례원(2공구)투찰_합덕-신례원(2공구)투찰_01 실행(군장산단) Rev00" xfId="4293" xr:uid="{00000000-0005-0000-0000-000029110000}"/>
    <cellStyle name="_부평배수지(투찰)_합덕-신례원(2공구)투찰_합덕-신례원(2공구)투찰_01 실행(군장산단) Rev00_01 실행(부산남컨가호안109-원안분) REV04" xfId="4294" xr:uid="{00000000-0005-0000-0000-00002A110000}"/>
    <cellStyle name="_부평배수지(투찰)_합덕-신례원(2공구)투찰_합덕-신례원(2공구)투찰_경찰서-터미널간도로(투찰)②" xfId="4295" xr:uid="{00000000-0005-0000-0000-00002B110000}"/>
    <cellStyle name="_부평배수지(투찰)_합덕-신례원(2공구)투찰_합덕-신례원(2공구)투찰_경찰서-터미널간도로(투찰)②_01 실행(군장산단) Rev00" xfId="4296" xr:uid="{00000000-0005-0000-0000-00002C110000}"/>
    <cellStyle name="_부평배수지(투찰)_합덕-신례원(2공구)투찰_합덕-신례원(2공구)투찰_경찰서-터미널간도로(투찰)②_01 실행(군장산단) Rev00_01 실행(부산남컨가호안109-원안분) REV04" xfId="4297" xr:uid="{00000000-0005-0000-0000-00002D110000}"/>
    <cellStyle name="_부평배수지(투찰)_합덕-신례원(2공구)투찰_합덕-신례원(2공구)투찰_봉무지방산업단지도로(투찰)②" xfId="4298" xr:uid="{00000000-0005-0000-0000-00002E110000}"/>
    <cellStyle name="_부평배수지(투찰)_합덕-신례원(2공구)투찰_합덕-신례원(2공구)투찰_봉무지방산업단지도로(투찰)②_01 실행(군장산단) Rev00" xfId="4299" xr:uid="{00000000-0005-0000-0000-00002F110000}"/>
    <cellStyle name="_부평배수지(투찰)_합덕-신례원(2공구)투찰_합덕-신례원(2공구)투찰_봉무지방산업단지도로(투찰)②_01 실행(군장산단) Rev00_01 실행(부산남컨가호안109-원안분) REV04" xfId="4300" xr:uid="{00000000-0005-0000-0000-000030110000}"/>
    <cellStyle name="_부평배수지(투찰)_합덕-신례원(2공구)투찰_합덕-신례원(2공구)투찰_봉무지방산업단지도로(투찰)②+0.250%" xfId="4301" xr:uid="{00000000-0005-0000-0000-000031110000}"/>
    <cellStyle name="_부평배수지(투찰)_합덕-신례원(2공구)투찰_합덕-신례원(2공구)투찰_봉무지방산업단지도로(투찰)②+0.250%_01 실행(군장산단) Rev00" xfId="4302" xr:uid="{00000000-0005-0000-0000-000032110000}"/>
    <cellStyle name="_부평배수지(투찰)_합덕-신례원(2공구)투찰_합덕-신례원(2공구)투찰_봉무지방산업단지도로(투찰)②+0.250%_01 실행(군장산단) Rev00_01 실행(부산남컨가호안109-원안분) REV04" xfId="4303" xr:uid="{00000000-0005-0000-0000-000033110000}"/>
    <cellStyle name="_북한강수계내역서_공정보고용" xfId="4304" xr:uid="{00000000-0005-0000-0000-000034110000}"/>
    <cellStyle name="_분당구-지압보도-1024" xfId="18502" xr:uid="{00000000-0005-0000-0000-000035110000}"/>
    <cellStyle name="_브랜드개발" xfId="4305" xr:uid="{00000000-0005-0000-0000-000036110000}"/>
    <cellStyle name="_빔리프트" xfId="4306" xr:uid="{00000000-0005-0000-0000-000037110000}"/>
    <cellStyle name="_사각파고라" xfId="18503" xr:uid="{00000000-0005-0000-0000-000038110000}"/>
    <cellStyle name="_사동초중" xfId="4307" xr:uid="{00000000-0005-0000-0000-000039110000}"/>
    <cellStyle name="_사본 - 수정" xfId="4308" xr:uid="{00000000-0005-0000-0000-00003A110000}"/>
    <cellStyle name="_사본 - 수정_댐직하류 하천정비(환경)사업 기본계획 및 실시설계용역-수공용" xfId="4309" xr:uid="{00000000-0005-0000-0000-00003B110000}"/>
    <cellStyle name="_사본 - 수정_댐직하류 하천정비(환경)사업 기본계획 및 실시설계용역-수공용_용담댐직하류 하천정비공사 설계예산서(남원작성)-" xfId="4310" xr:uid="{00000000-0005-0000-0000-00003C110000}"/>
    <cellStyle name="_사업대가기준(최신자료)" xfId="4311" xr:uid="{00000000-0005-0000-0000-00003D110000}"/>
    <cellStyle name="_사용전검사비산정비" xfId="4312" xr:uid="{00000000-0005-0000-0000-00003E110000}"/>
    <cellStyle name="_사유서" xfId="4313" xr:uid="{00000000-0005-0000-0000-00003F110000}"/>
    <cellStyle name="_사유서_내역서" xfId="4314" xr:uid="{00000000-0005-0000-0000-000040110000}"/>
    <cellStyle name="_사전재해영향검토용역내역서(은행매화공원)" xfId="4315" xr:uid="{00000000-0005-0000-0000-000041110000}"/>
    <cellStyle name="_사전재해영향성검토(1억5천)2" xfId="4316" xr:uid="{00000000-0005-0000-0000-000042110000}"/>
    <cellStyle name="_사전재해영향성검토(개발사업_정량적분석포함)_내역서" xfId="4317" xr:uid="{00000000-0005-0000-0000-000043110000}"/>
    <cellStyle name="_사전재해영향성검토내역(은행매화-근린공원)" xfId="4318" xr:uid="{00000000-0005-0000-0000-000044110000}"/>
    <cellStyle name="_사진대지" xfId="4319" xr:uid="{00000000-0005-0000-0000-000045110000}"/>
    <cellStyle name="_사진대지_B-1,B-1-1노선변경실정보고" xfId="4320" xr:uid="{00000000-0005-0000-0000-000046110000}"/>
    <cellStyle name="_사천시 2차사업 설계내역서_최종(2004.6.10)" xfId="4321" xr:uid="{00000000-0005-0000-0000-000047110000}"/>
    <cellStyle name="_사천시_인트라넷설계서(0316)" xfId="4322" xr:uid="{00000000-0005-0000-0000-000048110000}"/>
    <cellStyle name="_사천시범용도입설계내역서(범아송부)" xfId="4323" xr:uid="{00000000-0005-0000-0000-000049110000}"/>
    <cellStyle name="_산단유통단지 설계내역서(최종발주용)(1)" xfId="4324" xr:uid="{00000000-0005-0000-0000-00004A110000}"/>
    <cellStyle name="_산소발생기 원가계산(05.12.19-최종)" xfId="4325" xr:uid="{00000000-0005-0000-0000-00004B110000}"/>
    <cellStyle name="_산업단지(33만평)기본및실시설계내역서" xfId="4326" xr:uid="{00000000-0005-0000-0000-00004C110000}"/>
    <cellStyle name="_산업단지(33만평)지구지정(개발계획) 내역서" xfId="4327" xr:uid="{00000000-0005-0000-0000-00004D110000}"/>
    <cellStyle name="_산업단지(40만평)내역서" xfId="4328" xr:uid="{00000000-0005-0000-0000-00004E110000}"/>
    <cellStyle name="_산업단지(40만평)지구지정(개발계획) 내역서" xfId="4329" xr:uid="{00000000-0005-0000-0000-00004F110000}"/>
    <cellStyle name="_산업단지_기본설계예산서_100928-2" xfId="4330" xr:uid="{00000000-0005-0000-0000-000050110000}"/>
    <cellStyle name="_산업부문 B2B 네트웍 구축지원사업 산업통계조사 - 최종" xfId="4331" xr:uid="{00000000-0005-0000-0000-000051110000}"/>
    <cellStyle name="_산출내역서" xfId="4332" xr:uid="{00000000-0005-0000-0000-000052110000}"/>
    <cellStyle name="_산하기관·단체고객만족도조사용역-2003년" xfId="4333" xr:uid="{00000000-0005-0000-0000-000053110000}"/>
    <cellStyle name="_삼남" xfId="4334" xr:uid="{00000000-0005-0000-0000-000054110000}"/>
    <cellStyle name="_삼남_2차변경단가산출근거" xfId="4335" xr:uid="{00000000-0005-0000-0000-000055110000}"/>
    <cellStyle name="_삼남_2차변경단가산출근거_3차변경단가산출근거" xfId="4336" xr:uid="{00000000-0005-0000-0000-000056110000}"/>
    <cellStyle name="_삼남_2차변경단가산출근거_3차변경단가산출근거_문화의 거리 농로포장(김병국2차)" xfId="4337" xr:uid="{00000000-0005-0000-0000-000057110000}"/>
    <cellStyle name="_삼남_2차변경단가산출근거_3차변경단가산출근거_문화의 거리 농로포장(김병국2차)_문화의 거리 농로포장(김병국2차)" xfId="4338" xr:uid="{00000000-0005-0000-0000-000058110000}"/>
    <cellStyle name="_삼남_2차변경단가산출근거_3차변경단가산출근거_문화의 거리 농로포장(김병국2차)_문화의 거리 농로포장(김병국2차)_역사문화촌 조성사업 실시설계용역설계서(안)" xfId="4339" xr:uid="{00000000-0005-0000-0000-000059110000}"/>
    <cellStyle name="_삼남_2차변경단가산출근거_3차변경단가산출근거_문화의 거리 농로포장(김병국2차)_문화의 거리 농로포장(김병국2차)_전곡도시계획도로(중2-6호선)개설공사 실시설계용역 설계서(안)" xfId="4340" xr:uid="{00000000-0005-0000-0000-00005A110000}"/>
    <cellStyle name="_삼남_2차변경단가산출근거_3차변경단가산출근거_문화의 거리 농로포장(김병국2차)_문화의 거리 농로포장(김병국2차)_측량설계내역서(신곡근린공원)" xfId="4341" xr:uid="{00000000-0005-0000-0000-00005B110000}"/>
    <cellStyle name="_삼남_2차변경단가산출근거_3차변경단가산출근거_문화의 거리 농로포장(김병국2차)_문화의 거리 농로포장(김병국2차)_투입인력" xfId="4342" xr:uid="{00000000-0005-0000-0000-00005C110000}"/>
    <cellStyle name="_삼남_2차변경단가산출근거_3차변경단가산출근거_문화의 거리 농로포장(김병국2차)_역사문화촌 조성사업 실시설계용역설계서(안)" xfId="4343" xr:uid="{00000000-0005-0000-0000-00005D110000}"/>
    <cellStyle name="_삼남_2차변경단가산출근거_3차변경단가산출근거_문화의 거리 농로포장(김병국2차)_전곡도시계획도로(중2-6호선)개설공사 실시설계용역 설계서(안)" xfId="4344" xr:uid="{00000000-0005-0000-0000-00005E110000}"/>
    <cellStyle name="_삼남_2차변경단가산출근거_3차변경단가산출근거_문화의 거리 농로포장(김병국2차)_측량설계내역서(신곡근린공원)" xfId="4345" xr:uid="{00000000-0005-0000-0000-00005F110000}"/>
    <cellStyle name="_삼남_2차변경단가산출근거_3차변경단가산출근거_문화의 거리 농로포장(김병국2차)_투입인력" xfId="4346" xr:uid="{00000000-0005-0000-0000-000060110000}"/>
    <cellStyle name="_삼남_2차변경단가산출근거_3차변경단가산출근거_역사문화촌 조성사업 실시설계용역설계서(안)" xfId="4347" xr:uid="{00000000-0005-0000-0000-000061110000}"/>
    <cellStyle name="_삼남_2차변경단가산출근거_3차변경단가산출근거_전곡도시계획도로(중2-6호선)개설공사 실시설계용역 설계서(안)" xfId="4348" xr:uid="{00000000-0005-0000-0000-000062110000}"/>
    <cellStyle name="_삼남_2차변경단가산출근거_3차변경단가산출근거_측량설계내역서(신곡근린공원)" xfId="4349" xr:uid="{00000000-0005-0000-0000-000063110000}"/>
    <cellStyle name="_삼남_2차변경단가산출근거_3차변경단가산출근거_투입인력" xfId="4350" xr:uid="{00000000-0005-0000-0000-000064110000}"/>
    <cellStyle name="_삼남_2차변경단가산출근거_문화의 거리 농로포장(김병국2차)" xfId="4351" xr:uid="{00000000-0005-0000-0000-000065110000}"/>
    <cellStyle name="_삼남_2차변경단가산출근거_문화의 거리 농로포장(김병국2차)_문화의 거리 농로포장(김병국2차)" xfId="4352" xr:uid="{00000000-0005-0000-0000-000066110000}"/>
    <cellStyle name="_삼남_2차변경단가산출근거_문화의 거리 농로포장(김병국2차)_문화의 거리 농로포장(김병국2차)_역사문화촌 조성사업 실시설계용역설계서(안)" xfId="4353" xr:uid="{00000000-0005-0000-0000-000067110000}"/>
    <cellStyle name="_삼남_2차변경단가산출근거_문화의 거리 농로포장(김병국2차)_문화의 거리 농로포장(김병국2차)_전곡도시계획도로(중2-6호선)개설공사 실시설계용역 설계서(안)" xfId="4354" xr:uid="{00000000-0005-0000-0000-000068110000}"/>
    <cellStyle name="_삼남_2차변경단가산출근거_문화의 거리 농로포장(김병국2차)_문화의 거리 농로포장(김병국2차)_측량설계내역서(신곡근린공원)" xfId="4355" xr:uid="{00000000-0005-0000-0000-000069110000}"/>
    <cellStyle name="_삼남_2차변경단가산출근거_문화의 거리 농로포장(김병국2차)_문화의 거리 농로포장(김병국2차)_투입인력" xfId="4356" xr:uid="{00000000-0005-0000-0000-00006A110000}"/>
    <cellStyle name="_삼남_2차변경단가산출근거_문화의 거리 농로포장(김병국2차)_역사문화촌 조성사업 실시설계용역설계서(안)" xfId="4357" xr:uid="{00000000-0005-0000-0000-00006B110000}"/>
    <cellStyle name="_삼남_2차변경단가산출근거_문화의 거리 농로포장(김병국2차)_전곡도시계획도로(중2-6호선)개설공사 실시설계용역 설계서(안)" xfId="4358" xr:uid="{00000000-0005-0000-0000-00006C110000}"/>
    <cellStyle name="_삼남_2차변경단가산출근거_문화의 거리 농로포장(김병국2차)_측량설계내역서(신곡근린공원)" xfId="4359" xr:uid="{00000000-0005-0000-0000-00006D110000}"/>
    <cellStyle name="_삼남_2차변경단가산출근거_문화의 거리 농로포장(김병국2차)_투입인력" xfId="4360" xr:uid="{00000000-0005-0000-0000-00006E110000}"/>
    <cellStyle name="_삼남_2차변경단가산출근거_역사문화촌 조성사업 실시설계용역설계서(안)" xfId="4361" xr:uid="{00000000-0005-0000-0000-00006F110000}"/>
    <cellStyle name="_삼남_2차변경단가산출근거_전곡도시계획도로(중2-6호선)개설공사 실시설계용역 설계서(안)" xfId="4362" xr:uid="{00000000-0005-0000-0000-000070110000}"/>
    <cellStyle name="_삼남_2차변경단가산출근거_측량설계내역서(신곡근린공원)" xfId="4363" xr:uid="{00000000-0005-0000-0000-000071110000}"/>
    <cellStyle name="_삼남_2차변경단가산출근거_투입인력" xfId="4364" xr:uid="{00000000-0005-0000-0000-000072110000}"/>
    <cellStyle name="_삼남_문화의 거리 농로포장(김병국2차)" xfId="4365" xr:uid="{00000000-0005-0000-0000-000073110000}"/>
    <cellStyle name="_삼남_문화의 거리 농로포장(김병국2차)_문화의 거리 농로포장(김병국2차)" xfId="4366" xr:uid="{00000000-0005-0000-0000-000074110000}"/>
    <cellStyle name="_삼남_문화의 거리 농로포장(김병국2차)_문화의 거리 농로포장(김병국2차)_역사문화촌 조성사업 실시설계용역설계서(안)" xfId="4367" xr:uid="{00000000-0005-0000-0000-000075110000}"/>
    <cellStyle name="_삼남_문화의 거리 농로포장(김병국2차)_문화의 거리 농로포장(김병국2차)_전곡도시계획도로(중2-6호선)개설공사 실시설계용역 설계서(안)" xfId="4368" xr:uid="{00000000-0005-0000-0000-000076110000}"/>
    <cellStyle name="_삼남_문화의 거리 농로포장(김병국2차)_문화의 거리 농로포장(김병국2차)_측량설계내역서(신곡근린공원)" xfId="4369" xr:uid="{00000000-0005-0000-0000-000077110000}"/>
    <cellStyle name="_삼남_문화의 거리 농로포장(김병국2차)_문화의 거리 농로포장(김병국2차)_투입인력" xfId="4370" xr:uid="{00000000-0005-0000-0000-000078110000}"/>
    <cellStyle name="_삼남_문화의 거리 농로포장(김병국2차)_역사문화촌 조성사업 실시설계용역설계서(안)" xfId="4371" xr:uid="{00000000-0005-0000-0000-000079110000}"/>
    <cellStyle name="_삼남_문화의 거리 농로포장(김병국2차)_전곡도시계획도로(중2-6호선)개설공사 실시설계용역 설계서(안)" xfId="4372" xr:uid="{00000000-0005-0000-0000-00007A110000}"/>
    <cellStyle name="_삼남_문화의 거리 농로포장(김병국2차)_측량설계내역서(신곡근린공원)" xfId="4373" xr:uid="{00000000-0005-0000-0000-00007B110000}"/>
    <cellStyle name="_삼남_문화의 거리 농로포장(김병국2차)_투입인력" xfId="4374" xr:uid="{00000000-0005-0000-0000-00007C110000}"/>
    <cellStyle name="_삼남_역사문화촌 조성사업 실시설계용역설계서(안)" xfId="4375" xr:uid="{00000000-0005-0000-0000-00007D110000}"/>
    <cellStyle name="_삼남_외국인투자지역" xfId="4376" xr:uid="{00000000-0005-0000-0000-00007E110000}"/>
    <cellStyle name="_삼남_외국인투자지역_3차변경단가산출근거" xfId="4377" xr:uid="{00000000-0005-0000-0000-00007F110000}"/>
    <cellStyle name="_삼남_외국인투자지역_3차변경단가산출근거_문화의 거리 농로포장(김병국2차)" xfId="4378" xr:uid="{00000000-0005-0000-0000-000080110000}"/>
    <cellStyle name="_삼남_외국인투자지역_3차변경단가산출근거_문화의 거리 농로포장(김병국2차)_문화의 거리 농로포장(김병국2차)" xfId="4379" xr:uid="{00000000-0005-0000-0000-000081110000}"/>
    <cellStyle name="_삼남_외국인투자지역_3차변경단가산출근거_문화의 거리 농로포장(김병국2차)_문화의 거리 농로포장(김병국2차)_역사문화촌 조성사업 실시설계용역설계서(안)" xfId="4380" xr:uid="{00000000-0005-0000-0000-000082110000}"/>
    <cellStyle name="_삼남_외국인투자지역_3차변경단가산출근거_문화의 거리 농로포장(김병국2차)_문화의 거리 농로포장(김병국2차)_전곡도시계획도로(중2-6호선)개설공사 실시설계용역 설계서(안)" xfId="4381" xr:uid="{00000000-0005-0000-0000-000083110000}"/>
    <cellStyle name="_삼남_외국인투자지역_3차변경단가산출근거_문화의 거리 농로포장(김병국2차)_문화의 거리 농로포장(김병국2차)_측량설계내역서(신곡근린공원)" xfId="4382" xr:uid="{00000000-0005-0000-0000-000084110000}"/>
    <cellStyle name="_삼남_외국인투자지역_3차변경단가산출근거_문화의 거리 농로포장(김병국2차)_문화의 거리 농로포장(김병국2차)_투입인력" xfId="4383" xr:uid="{00000000-0005-0000-0000-000085110000}"/>
    <cellStyle name="_삼남_외국인투자지역_3차변경단가산출근거_문화의 거리 농로포장(김병국2차)_역사문화촌 조성사업 실시설계용역설계서(안)" xfId="4384" xr:uid="{00000000-0005-0000-0000-000086110000}"/>
    <cellStyle name="_삼남_외국인투자지역_3차변경단가산출근거_문화의 거리 농로포장(김병국2차)_전곡도시계획도로(중2-6호선)개설공사 실시설계용역 설계서(안)" xfId="4385" xr:uid="{00000000-0005-0000-0000-000087110000}"/>
    <cellStyle name="_삼남_외국인투자지역_3차변경단가산출근거_문화의 거리 농로포장(김병국2차)_측량설계내역서(신곡근린공원)" xfId="4386" xr:uid="{00000000-0005-0000-0000-000088110000}"/>
    <cellStyle name="_삼남_외국인투자지역_3차변경단가산출근거_문화의 거리 농로포장(김병국2차)_투입인력" xfId="4387" xr:uid="{00000000-0005-0000-0000-000089110000}"/>
    <cellStyle name="_삼남_외국인투자지역_3차변경단가산출근거_역사문화촌 조성사업 실시설계용역설계서(안)" xfId="4388" xr:uid="{00000000-0005-0000-0000-00008A110000}"/>
    <cellStyle name="_삼남_외국인투자지역_3차변경단가산출근거_전곡도시계획도로(중2-6호선)개설공사 실시설계용역 설계서(안)" xfId="4389" xr:uid="{00000000-0005-0000-0000-00008B110000}"/>
    <cellStyle name="_삼남_외국인투자지역_3차변경단가산출근거_측량설계내역서(신곡근린공원)" xfId="4390" xr:uid="{00000000-0005-0000-0000-00008C110000}"/>
    <cellStyle name="_삼남_외국인투자지역_3차변경단가산출근거_투입인력" xfId="4391" xr:uid="{00000000-0005-0000-0000-00008D110000}"/>
    <cellStyle name="_삼남_외국인투자지역_문화의 거리 농로포장(김병국2차)" xfId="4392" xr:uid="{00000000-0005-0000-0000-00008E110000}"/>
    <cellStyle name="_삼남_외국인투자지역_문화의 거리 농로포장(김병국2차)_문화의 거리 농로포장(김병국2차)" xfId="4393" xr:uid="{00000000-0005-0000-0000-00008F110000}"/>
    <cellStyle name="_삼남_외국인투자지역_문화의 거리 농로포장(김병국2차)_문화의 거리 농로포장(김병국2차)_역사문화촌 조성사업 실시설계용역설계서(안)" xfId="4394" xr:uid="{00000000-0005-0000-0000-000090110000}"/>
    <cellStyle name="_삼남_외국인투자지역_문화의 거리 농로포장(김병국2차)_문화의 거리 농로포장(김병국2차)_전곡도시계획도로(중2-6호선)개설공사 실시설계용역 설계서(안)" xfId="4395" xr:uid="{00000000-0005-0000-0000-000091110000}"/>
    <cellStyle name="_삼남_외국인투자지역_문화의 거리 농로포장(김병국2차)_문화의 거리 농로포장(김병국2차)_측량설계내역서(신곡근린공원)" xfId="4396" xr:uid="{00000000-0005-0000-0000-000092110000}"/>
    <cellStyle name="_삼남_외국인투자지역_문화의 거리 농로포장(김병국2차)_문화의 거리 농로포장(김병국2차)_투입인력" xfId="4397" xr:uid="{00000000-0005-0000-0000-000093110000}"/>
    <cellStyle name="_삼남_외국인투자지역_문화의 거리 농로포장(김병국2차)_역사문화촌 조성사업 실시설계용역설계서(안)" xfId="4398" xr:uid="{00000000-0005-0000-0000-000094110000}"/>
    <cellStyle name="_삼남_외국인투자지역_문화의 거리 농로포장(김병국2차)_전곡도시계획도로(중2-6호선)개설공사 실시설계용역 설계서(안)" xfId="4399" xr:uid="{00000000-0005-0000-0000-000095110000}"/>
    <cellStyle name="_삼남_외국인투자지역_문화의 거리 농로포장(김병국2차)_측량설계내역서(신곡근린공원)" xfId="4400" xr:uid="{00000000-0005-0000-0000-000096110000}"/>
    <cellStyle name="_삼남_외국인투자지역_문화의 거리 농로포장(김병국2차)_투입인력" xfId="4401" xr:uid="{00000000-0005-0000-0000-000097110000}"/>
    <cellStyle name="_삼남_외국인투자지역_역사문화촌 조성사업 실시설계용역설계서(안)" xfId="4402" xr:uid="{00000000-0005-0000-0000-000098110000}"/>
    <cellStyle name="_삼남_외국인투자지역_전곡도시계획도로(중2-6호선)개설공사 실시설계용역 설계서(안)" xfId="4403" xr:uid="{00000000-0005-0000-0000-000099110000}"/>
    <cellStyle name="_삼남_외국인투자지역_측량설계내역서(신곡근린공원)" xfId="4404" xr:uid="{00000000-0005-0000-0000-00009A110000}"/>
    <cellStyle name="_삼남_외국인투자지역_투입인력" xfId="4405" xr:uid="{00000000-0005-0000-0000-00009B110000}"/>
    <cellStyle name="_삼남_전곡도시계획도로(중2-6호선)개설공사 실시설계용역 설계서(안)" xfId="4406" xr:uid="{00000000-0005-0000-0000-00009C110000}"/>
    <cellStyle name="_삼남_측량설계내역서(신곡근린공원)" xfId="4407" xr:uid="{00000000-0005-0000-0000-00009D110000}"/>
    <cellStyle name="_삼남_투입인력" xfId="4408" xr:uid="{00000000-0005-0000-0000-00009E110000}"/>
    <cellStyle name="_상리~사천간국도4차로공사내역" xfId="4409" xr:uid="{00000000-0005-0000-0000-00009F110000}"/>
    <cellStyle name="_상수 DB구축설계서(2,4급)-설계중" xfId="4410" xr:uid="{00000000-0005-0000-0000-0000A0110000}"/>
    <cellStyle name="_상수도공" xfId="4411" xr:uid="{00000000-0005-0000-0000-0000A1110000}"/>
    <cellStyle name="_상수도시설물관리시스템 견적서" xfId="4412" xr:uid="{00000000-0005-0000-0000-0000A2110000}"/>
    <cellStyle name="_상월천교토공수량" xfId="4413" xr:uid="{00000000-0005-0000-0000-0000A3110000}"/>
    <cellStyle name="_상하수도 범용도입 설계내역서2.0" xfId="4414" xr:uid="{00000000-0005-0000-0000-0000A4110000}"/>
    <cellStyle name="_상하수탐사내역서" xfId="4415" xr:uid="{00000000-0005-0000-0000-0000A5110000}"/>
    <cellStyle name="_새 Microsoft Excel 워크시트" xfId="4416" xr:uid="{00000000-0005-0000-0000-0000A6110000}"/>
    <cellStyle name="_새들초등학교(동성)" xfId="4417" xr:uid="{00000000-0005-0000-0000-0000A7110000}"/>
    <cellStyle name="_새주소웹서버" xfId="4418" xr:uid="{00000000-0005-0000-0000-0000A8110000}"/>
    <cellStyle name="_서남해안 예산서(전기)9_서남해안기업도시개발제외" xfId="4419" xr:uid="{00000000-0005-0000-0000-0000A9110000}"/>
    <cellStyle name="_서산시 00근린공원 조성계획 및 실시설계 용역" xfId="4420" xr:uid="{00000000-0005-0000-0000-0000AA110000}"/>
    <cellStyle name="_서울대학교사범대교육정보관(에스와이비작업완료)" xfId="4421" xr:uid="{00000000-0005-0000-0000-0000AB110000}"/>
    <cellStyle name="_서울도림초등학교(신한디스켓)" xfId="4422" xr:uid="{00000000-0005-0000-0000-0000AC110000}"/>
    <cellStyle name="_서울시 도로굴착복구관리시스템(2단계) 설계내역서_v6" xfId="4423" xr:uid="{00000000-0005-0000-0000-0000AD110000}"/>
    <cellStyle name="_서울화일초(덕동)" xfId="4424" xr:uid="{00000000-0005-0000-0000-0000AE110000}"/>
    <cellStyle name="_서학내역서(준공내역서)" xfId="4425" xr:uid="{00000000-0005-0000-0000-0000AF110000}"/>
    <cellStyle name="_석수고" xfId="4426" xr:uid="{00000000-0005-0000-0000-0000B0110000}"/>
    <cellStyle name="_석축공" xfId="4427" xr:uid="{00000000-0005-0000-0000-0000B1110000}"/>
    <cellStyle name="_석축수량" xfId="18504" xr:uid="{00000000-0005-0000-0000-0000B2110000}"/>
    <cellStyle name="_석축수량_05_2015년_수리시설(한발대비 생활용수) 개발공사 실시설계용역" xfId="18505" xr:uid="{00000000-0005-0000-0000-0000B3110000}"/>
    <cellStyle name="_선정(1)" xfId="4428" xr:uid="{00000000-0005-0000-0000-0000B4110000}"/>
    <cellStyle name="_선정(1)_간이배수펌프장설치에 따른 타당성용역내역" xfId="4429" xr:uid="{00000000-0005-0000-0000-0000B5110000}"/>
    <cellStyle name="_선정(1)_선정안(삼산)" xfId="4430" xr:uid="{00000000-0005-0000-0000-0000B6110000}"/>
    <cellStyle name="_선정(1)_선정안(삼산)_간이배수펌프장설치에 따른 타당성용역내역" xfId="4431" xr:uid="{00000000-0005-0000-0000-0000B7110000}"/>
    <cellStyle name="_선정(1)_추풍령" xfId="4432" xr:uid="{00000000-0005-0000-0000-0000B8110000}"/>
    <cellStyle name="_선정(1)_추풍령_간이배수펌프장설치에 따른 타당성용역내역" xfId="4433" xr:uid="{00000000-0005-0000-0000-0000B9110000}"/>
    <cellStyle name="_선정(1)_추풍령-1" xfId="4434" xr:uid="{00000000-0005-0000-0000-0000BA110000}"/>
    <cellStyle name="_선정(1)_추풍령-1_간이배수펌프장설치에 따른 타당성용역내역" xfId="4435" xr:uid="{00000000-0005-0000-0000-0000BB110000}"/>
    <cellStyle name="_선정(2)" xfId="4436" xr:uid="{00000000-0005-0000-0000-0000BC110000}"/>
    <cellStyle name="_선정(2)_간이배수펌프장설치에 따른 타당성용역내역" xfId="4437" xr:uid="{00000000-0005-0000-0000-0000BD110000}"/>
    <cellStyle name="_선정(2)_선정안(삼산)" xfId="4438" xr:uid="{00000000-0005-0000-0000-0000BE110000}"/>
    <cellStyle name="_선정(2)_선정안(삼산)_간이배수펌프장설치에 따른 타당성용역내역" xfId="4439" xr:uid="{00000000-0005-0000-0000-0000BF110000}"/>
    <cellStyle name="_선정(2)_추풍령" xfId="4440" xr:uid="{00000000-0005-0000-0000-0000C0110000}"/>
    <cellStyle name="_선정(2)_추풍령_간이배수펌프장설치에 따른 타당성용역내역" xfId="4441" xr:uid="{00000000-0005-0000-0000-0000C1110000}"/>
    <cellStyle name="_선정(2)_추풍령-1" xfId="4442" xr:uid="{00000000-0005-0000-0000-0000C2110000}"/>
    <cellStyle name="_선정(2)_추풍령-1_간이배수펌프장설치에 따른 타당성용역내역" xfId="4443" xr:uid="{00000000-0005-0000-0000-0000C3110000}"/>
    <cellStyle name="_선정(3)" xfId="4444" xr:uid="{00000000-0005-0000-0000-0000C4110000}"/>
    <cellStyle name="_선정(3)_간이배수펌프장설치에 따른 타당성용역내역" xfId="4445" xr:uid="{00000000-0005-0000-0000-0000C5110000}"/>
    <cellStyle name="_선정(3)_선정안(삼산)" xfId="4446" xr:uid="{00000000-0005-0000-0000-0000C6110000}"/>
    <cellStyle name="_선정(3)_선정안(삼산)_간이배수펌프장설치에 따른 타당성용역내역" xfId="4447" xr:uid="{00000000-0005-0000-0000-0000C7110000}"/>
    <cellStyle name="_선정(3)_추풍령" xfId="4448" xr:uid="{00000000-0005-0000-0000-0000C8110000}"/>
    <cellStyle name="_선정(3)_추풍령_간이배수펌프장설치에 따른 타당성용역내역" xfId="4449" xr:uid="{00000000-0005-0000-0000-0000C9110000}"/>
    <cellStyle name="_선정(3)_추풍령-1" xfId="4450" xr:uid="{00000000-0005-0000-0000-0000CA110000}"/>
    <cellStyle name="_선정(3)_추풍령-1_간이배수펌프장설치에 따른 타당성용역내역" xfId="4451" xr:uid="{00000000-0005-0000-0000-0000CB110000}"/>
    <cellStyle name="_선정(4)" xfId="4452" xr:uid="{00000000-0005-0000-0000-0000CC110000}"/>
    <cellStyle name="_선정(4)_간이배수펌프장설치에 따른 타당성용역내역" xfId="4453" xr:uid="{00000000-0005-0000-0000-0000CD110000}"/>
    <cellStyle name="_선정(4)_선정안(삼산)" xfId="4454" xr:uid="{00000000-0005-0000-0000-0000CE110000}"/>
    <cellStyle name="_선정(4)_선정안(삼산)_간이배수펌프장설치에 따른 타당성용역내역" xfId="4455" xr:uid="{00000000-0005-0000-0000-0000CF110000}"/>
    <cellStyle name="_선정(4)_추풍령" xfId="4456" xr:uid="{00000000-0005-0000-0000-0000D0110000}"/>
    <cellStyle name="_선정(4)_추풍령_간이배수펌프장설치에 따른 타당성용역내역" xfId="4457" xr:uid="{00000000-0005-0000-0000-0000D1110000}"/>
    <cellStyle name="_선정(4)_추풍령-1" xfId="4458" xr:uid="{00000000-0005-0000-0000-0000D2110000}"/>
    <cellStyle name="_선정(4)_추풍령-1_간이배수펌프장설치에 따른 타당성용역내역" xfId="4459" xr:uid="{00000000-0005-0000-0000-0000D3110000}"/>
    <cellStyle name="_선정(5)" xfId="4460" xr:uid="{00000000-0005-0000-0000-0000D4110000}"/>
    <cellStyle name="_선정(5)_간이배수펌프장설치에 따른 타당성용역내역" xfId="4461" xr:uid="{00000000-0005-0000-0000-0000D5110000}"/>
    <cellStyle name="_선정(5)_선정안(삼산)" xfId="4462" xr:uid="{00000000-0005-0000-0000-0000D6110000}"/>
    <cellStyle name="_선정(5)_선정안(삼산)_간이배수펌프장설치에 따른 타당성용역내역" xfId="4463" xr:uid="{00000000-0005-0000-0000-0000D7110000}"/>
    <cellStyle name="_선정(5)_추풍령" xfId="4464" xr:uid="{00000000-0005-0000-0000-0000D8110000}"/>
    <cellStyle name="_선정(5)_추풍령_간이배수펌프장설치에 따른 타당성용역내역" xfId="4465" xr:uid="{00000000-0005-0000-0000-0000D9110000}"/>
    <cellStyle name="_선정(5)_추풍령-1" xfId="4466" xr:uid="{00000000-0005-0000-0000-0000DA110000}"/>
    <cellStyle name="_선정(5)_추풍령-1_간이배수펌프장설치에 따른 타당성용역내역" xfId="4467" xr:uid="{00000000-0005-0000-0000-0000DB110000}"/>
    <cellStyle name="_설계내역서" xfId="4468" xr:uid="{00000000-0005-0000-0000-0000DC110000}"/>
    <cellStyle name="_설계내역서(0208)" xfId="4469" xr:uid="{00000000-0005-0000-0000-0000DD110000}"/>
    <cellStyle name="_설계내역서(0208)1" xfId="4470" xr:uid="{00000000-0005-0000-0000-0000DE110000}"/>
    <cellStyle name="_설계내역서(2.5억)" xfId="4471" xr:uid="{00000000-0005-0000-0000-0000DF110000}"/>
    <cellStyle name="_설계내역서(2.7억)" xfId="4472" xr:uid="{00000000-0005-0000-0000-0000E0110000}"/>
    <cellStyle name="_설계내역서(공시지가)" xfId="4473" xr:uid="{00000000-0005-0000-0000-0000E1110000}"/>
    <cellStyle name="_설계내역서(맑은물)" xfId="4474" xr:uid="{00000000-0005-0000-0000-0000E2110000}"/>
    <cellStyle name="_설계내역서(완료)" xfId="4475" xr:uid="{00000000-0005-0000-0000-0000E3110000}"/>
    <cellStyle name="_설계내역서(제영향평가)" xfId="4476" xr:uid="{00000000-0005-0000-0000-0000E4110000}"/>
    <cellStyle name="_설계내역서(총괄)" xfId="4477" xr:uid="{00000000-0005-0000-0000-0000E5110000}"/>
    <cellStyle name="_설계내역서(총괄)_설계변경(담양군최종)" xfId="4478" xr:uid="{00000000-0005-0000-0000-0000E6110000}"/>
    <cellStyle name="_설계내역서_금액조정" xfId="4479" xr:uid="{00000000-0005-0000-0000-0000E7110000}"/>
    <cellStyle name="_설계내역서_내 역 서(20130112)" xfId="4480" xr:uid="{00000000-0005-0000-0000-0000E8110000}"/>
    <cellStyle name="_설계내역서-수정중" xfId="4481" xr:uid="{00000000-0005-0000-0000-0000E9110000}"/>
    <cellStyle name="_설계변경(2004.05)최종" xfId="4482" xr:uid="{00000000-0005-0000-0000-0000EA110000}"/>
    <cellStyle name="_설계변경(2004.06)" xfId="4483" xr:uid="{00000000-0005-0000-0000-0000EB110000}"/>
    <cellStyle name="_설계변경(문화재추가)오산시내역" xfId="4484" xr:uid="{00000000-0005-0000-0000-0000EC110000}"/>
    <cellStyle name="_설계변경(정산용)" xfId="4485" xr:uid="{00000000-0005-0000-0000-0000ED110000}"/>
    <cellStyle name="_설계변경(정산용) 10" xfId="4486" xr:uid="{00000000-0005-0000-0000-0000EE110000}"/>
    <cellStyle name="_설계변경(정산용) 11" xfId="4487" xr:uid="{00000000-0005-0000-0000-0000EF110000}"/>
    <cellStyle name="_설계변경(정산용) 12" xfId="4488" xr:uid="{00000000-0005-0000-0000-0000F0110000}"/>
    <cellStyle name="_설계변경(정산용) 13" xfId="4489" xr:uid="{00000000-0005-0000-0000-0000F1110000}"/>
    <cellStyle name="_설계변경(정산용) 14" xfId="4490" xr:uid="{00000000-0005-0000-0000-0000F2110000}"/>
    <cellStyle name="_설계변경(정산용) 15" xfId="4491" xr:uid="{00000000-0005-0000-0000-0000F3110000}"/>
    <cellStyle name="_설계변경(정산용) 16" xfId="4492" xr:uid="{00000000-0005-0000-0000-0000F4110000}"/>
    <cellStyle name="_설계변경(정산용) 17" xfId="4493" xr:uid="{00000000-0005-0000-0000-0000F5110000}"/>
    <cellStyle name="_설계변경(정산용) 18" xfId="4494" xr:uid="{00000000-0005-0000-0000-0000F6110000}"/>
    <cellStyle name="_설계변경(정산용) 19" xfId="4495" xr:uid="{00000000-0005-0000-0000-0000F7110000}"/>
    <cellStyle name="_설계변경(정산용) 2" xfId="4496" xr:uid="{00000000-0005-0000-0000-0000F8110000}"/>
    <cellStyle name="_설계변경(정산용) 20" xfId="4497" xr:uid="{00000000-0005-0000-0000-0000F9110000}"/>
    <cellStyle name="_설계변경(정산용) 21" xfId="4498" xr:uid="{00000000-0005-0000-0000-0000FA110000}"/>
    <cellStyle name="_설계변경(정산용) 22" xfId="4499" xr:uid="{00000000-0005-0000-0000-0000FB110000}"/>
    <cellStyle name="_설계변경(정산용) 3" xfId="4500" xr:uid="{00000000-0005-0000-0000-0000FC110000}"/>
    <cellStyle name="_설계변경(정산용) 4" xfId="4501" xr:uid="{00000000-0005-0000-0000-0000FD110000}"/>
    <cellStyle name="_설계변경(정산용) 5" xfId="4502" xr:uid="{00000000-0005-0000-0000-0000FE110000}"/>
    <cellStyle name="_설계변경(정산용) 6" xfId="4503" xr:uid="{00000000-0005-0000-0000-0000FF110000}"/>
    <cellStyle name="_설계변경(정산용) 7" xfId="4504" xr:uid="{00000000-0005-0000-0000-000000120000}"/>
    <cellStyle name="_설계변경(정산용) 8" xfId="4505" xr:uid="{00000000-0005-0000-0000-000001120000}"/>
    <cellStyle name="_설계변경(정산용) 9" xfId="4506" xr:uid="{00000000-0005-0000-0000-000002120000}"/>
    <cellStyle name="_설계변경(최종安)" xfId="4507" xr:uid="{00000000-0005-0000-0000-000003120000}"/>
    <cellStyle name="_설계변경(최종安) 10" xfId="4508" xr:uid="{00000000-0005-0000-0000-000004120000}"/>
    <cellStyle name="_설계변경(최종安) 11" xfId="4509" xr:uid="{00000000-0005-0000-0000-000005120000}"/>
    <cellStyle name="_설계변경(최종安) 12" xfId="4510" xr:uid="{00000000-0005-0000-0000-000006120000}"/>
    <cellStyle name="_설계변경(최종安) 13" xfId="4511" xr:uid="{00000000-0005-0000-0000-000007120000}"/>
    <cellStyle name="_설계변경(최종安) 14" xfId="4512" xr:uid="{00000000-0005-0000-0000-000008120000}"/>
    <cellStyle name="_설계변경(최종安) 15" xfId="4513" xr:uid="{00000000-0005-0000-0000-000009120000}"/>
    <cellStyle name="_설계변경(최종安) 16" xfId="4514" xr:uid="{00000000-0005-0000-0000-00000A120000}"/>
    <cellStyle name="_설계변경(최종安) 17" xfId="4515" xr:uid="{00000000-0005-0000-0000-00000B120000}"/>
    <cellStyle name="_설계변경(최종安) 18" xfId="4516" xr:uid="{00000000-0005-0000-0000-00000C120000}"/>
    <cellStyle name="_설계변경(최종安) 19" xfId="4517" xr:uid="{00000000-0005-0000-0000-00000D120000}"/>
    <cellStyle name="_설계변경(최종安) 2" xfId="4518" xr:uid="{00000000-0005-0000-0000-00000E120000}"/>
    <cellStyle name="_설계변경(최종安) 20" xfId="4519" xr:uid="{00000000-0005-0000-0000-00000F120000}"/>
    <cellStyle name="_설계변경(최종安) 21" xfId="4520" xr:uid="{00000000-0005-0000-0000-000010120000}"/>
    <cellStyle name="_설계변경(최종安) 22" xfId="4521" xr:uid="{00000000-0005-0000-0000-000011120000}"/>
    <cellStyle name="_설계변경(최종安) 3" xfId="4522" xr:uid="{00000000-0005-0000-0000-000012120000}"/>
    <cellStyle name="_설계변경(최종安) 4" xfId="4523" xr:uid="{00000000-0005-0000-0000-000013120000}"/>
    <cellStyle name="_설계변경(최종安) 5" xfId="4524" xr:uid="{00000000-0005-0000-0000-000014120000}"/>
    <cellStyle name="_설계변경(최종安) 6" xfId="4525" xr:uid="{00000000-0005-0000-0000-000015120000}"/>
    <cellStyle name="_설계변경(최종安) 7" xfId="4526" xr:uid="{00000000-0005-0000-0000-000016120000}"/>
    <cellStyle name="_설계변경(최종安) 8" xfId="4527" xr:uid="{00000000-0005-0000-0000-000017120000}"/>
    <cellStyle name="_설계변경(최종安) 9" xfId="4528" xr:uid="{00000000-0005-0000-0000-000018120000}"/>
    <cellStyle name="_설계변경내역서(임시)" xfId="4529" xr:uid="{00000000-0005-0000-0000-000019120000}"/>
    <cellStyle name="_설계변경최종(내역서)" xfId="4530" xr:uid="{00000000-0005-0000-0000-00001A120000}"/>
    <cellStyle name="_설계비 내역(2010.5.3)" xfId="4531" xr:uid="{00000000-0005-0000-0000-00001B120000}"/>
    <cellStyle name="_설계서" xfId="4532" xr:uid="{00000000-0005-0000-0000-00001C120000}"/>
    <cellStyle name="_설계서(2004년 sample)" xfId="4533" xr:uid="{00000000-0005-0000-0000-00001D120000}"/>
    <cellStyle name="_설계서(노송천-건산천)" xfId="4534" xr:uid="{00000000-0005-0000-0000-00001E120000}"/>
    <cellStyle name="_설계서(재재재수정)" xfId="4535" xr:uid="{00000000-0005-0000-0000-00001F120000}"/>
    <cellStyle name="_설계서_GIS_1최종(속초시_ver2.1)" xfId="4536" xr:uid="{00000000-0005-0000-0000-000020120000}"/>
    <cellStyle name="_설계서_GIS_1최종(속초시_ver3.3)_1" xfId="4537" xr:uid="{00000000-0005-0000-0000-000021120000}"/>
    <cellStyle name="_설계서00_연기" xfId="4538" xr:uid="{00000000-0005-0000-0000-000022120000}"/>
    <cellStyle name="_설계서-광산로" xfId="4539" xr:uid="{00000000-0005-0000-0000-000023120000}"/>
    <cellStyle name="_설계서-김포시청(백미진)" xfId="4540" xr:uid="{00000000-0005-0000-0000-000024120000}"/>
    <cellStyle name="_설계서-신정공원" xfId="18506" xr:uid="{00000000-0005-0000-0000-000025120000}"/>
    <cellStyle name="_설계예산내역서(원본)" xfId="4541" xr:uid="{00000000-0005-0000-0000-000026120000}"/>
    <cellStyle name="_설계예산서" xfId="4542" xr:uid="{00000000-0005-0000-0000-000027120000}"/>
    <cellStyle name="_설계예산서 - 횡성둔내지구-최종" xfId="4543" xr:uid="{00000000-0005-0000-0000-000028120000}"/>
    <cellStyle name="_설계예산서_동일" xfId="4544" xr:uid="{00000000-0005-0000-0000-000029120000}"/>
    <cellStyle name="_설계예산서-320000" xfId="4545" xr:uid="{00000000-0005-0000-0000-00002A120000}"/>
    <cellStyle name="_설계예산서-320000-타당성검토 제외" xfId="4546" xr:uid="{00000000-0005-0000-0000-00002B120000}"/>
    <cellStyle name="_설계용HW_SW_목록" xfId="4547" xr:uid="{00000000-0005-0000-0000-00002C120000}"/>
    <cellStyle name="_설계용역비산정0727-1안" xfId="4548" xr:uid="{00000000-0005-0000-0000-00002D120000}"/>
    <cellStyle name="_설비" xfId="4549" xr:uid="{00000000-0005-0000-0000-00002E120000}"/>
    <cellStyle name="_설비설계하기" xfId="4550" xr:uid="{00000000-0005-0000-0000-00002F120000}"/>
    <cellStyle name="_설치비" xfId="4551" xr:uid="{00000000-0005-0000-0000-000030120000}"/>
    <cellStyle name="_성남보행자도로 설계서" xfId="18507" xr:uid="{00000000-0005-0000-0000-000031120000}"/>
    <cellStyle name="_성남시 3D설계" xfId="4552" xr:uid="{00000000-0005-0000-0000-000032120000}"/>
    <cellStyle name="_성남시SW개발내역서" xfId="4553" xr:uid="{00000000-0005-0000-0000-000033120000}"/>
    <cellStyle name="_성남시SW개발내역서(V1(1).1)" xfId="4554" xr:uid="{00000000-0005-0000-0000-000034120000}"/>
    <cellStyle name="_성남시SW개발내역서_1215" xfId="4555" xr:uid="{00000000-0005-0000-0000-000035120000}"/>
    <cellStyle name="_성덕초,명진초,신길(토목)" xfId="4556" xr:uid="{00000000-0005-0000-0000-000036120000}"/>
    <cellStyle name="_성산배수지건설공사(덕동)" xfId="4557" xr:uid="{00000000-0005-0000-0000-000037120000}"/>
    <cellStyle name="_성주일반산업단지 기본 및 실시설계(낙찰율적용)" xfId="4558" xr:uid="{00000000-0005-0000-0000-000038120000}"/>
    <cellStyle name="_세계문화유산 수원화성 전통문화관광자원화 프로그램 개발 용역(1203)" xfId="4559" xr:uid="{00000000-0005-0000-0000-000039120000}"/>
    <cellStyle name="_세계문화유산수원화성전통문화관광자원화프로그램개발설계내역작업-최종" xfId="4560" xr:uid="{00000000-0005-0000-0000-00003A120000}"/>
    <cellStyle name="_세계측지계 좌표변환 용역" xfId="4561" xr:uid="{00000000-0005-0000-0000-00003B120000}"/>
    <cellStyle name="_세륜세차시설(수량)" xfId="4562" xr:uid="{00000000-0005-0000-0000-00003C120000}"/>
    <cellStyle name="_소야지수량" xfId="4563" xr:uid="{00000000-0005-0000-0000-00003D120000}"/>
    <cellStyle name="_송곡유입수로" xfId="4564" xr:uid="{00000000-0005-0000-0000-00003E120000}"/>
    <cellStyle name="_송도신도시아파트(개략)" xfId="4565" xr:uid="{00000000-0005-0000-0000-00003F120000}"/>
    <cellStyle name="_송산고(백산하도급포함)" xfId="4566" xr:uid="{00000000-0005-0000-0000-000040120000}"/>
    <cellStyle name="_수공(성남)설계" xfId="4567" xr:uid="{00000000-0005-0000-0000-000041120000}"/>
    <cellStyle name="_수공(성남)설계_원동천교(상)외-수량수정" xfId="4568" xr:uid="{00000000-0005-0000-0000-000042120000}"/>
    <cellStyle name="_수공(성남)설계_인천계양 까치마을 태화,한진아파트 공사내역서(제출용1)" xfId="4569" xr:uid="{00000000-0005-0000-0000-000043120000}"/>
    <cellStyle name="_수공(성남)설계_인천계양 까치마을 태화,한진아파트 공사내역서(제출용1)_계양구 도두리마을 동남 아파트 하자보수공사비산출서(자오)" xfId="4570" xr:uid="{00000000-0005-0000-0000-000044120000}"/>
    <cellStyle name="_수공(성남)설계_인천계양 까치마을 태화,한진아파트 공사내역서(제출용1)_계양구 도두리마을 동남 아파트 하자보수공사비산출서(자오)_원동천교(상)외-수량수정" xfId="4571" xr:uid="{00000000-0005-0000-0000-000045120000}"/>
    <cellStyle name="_수공(성남)설계_인천계양 까치마을 태화,한진아파트 공사내역서(제출용1)_구로동구일우성아파트 하자보수공사비산출서(1)" xfId="4572" xr:uid="{00000000-0005-0000-0000-000046120000}"/>
    <cellStyle name="_수공(성남)설계_인천계양 까치마을 태화,한진아파트 공사내역서(제출용1)_구로동구일우성아파트 하자보수공사비산출서(1)_원동천교(상)외-수량수정" xfId="4573" xr:uid="{00000000-0005-0000-0000-000047120000}"/>
    <cellStyle name="_수공(성남)설계_인천계양 까치마을 태화,한진아파트 공사내역서(제출용1)_동남 아파트" xfId="4574" xr:uid="{00000000-0005-0000-0000-000048120000}"/>
    <cellStyle name="_수공(성남)설계_인천계양 까치마을 태화,한진아파트 공사내역서(제출용1)_동남 아파트_원동천교(상)외-수량수정" xfId="4575" xr:uid="{00000000-0005-0000-0000-000049120000}"/>
    <cellStyle name="_수공(성남)설계_인천계양 까치마을 태화,한진아파트 공사내역서(제출용1)_원동천교(상)외-수량수정" xfId="4576" xr:uid="{00000000-0005-0000-0000-00004A120000}"/>
    <cellStyle name="_수공(성남)설계_인천계양 까치마을 태화,한진아파트 공사내역서(제출용1)_인천계양 까치마을 태화,한진아파트 공사내역서9.12(제출용)" xfId="4577" xr:uid="{00000000-0005-0000-0000-00004B120000}"/>
    <cellStyle name="_수공(성남)설계_인천계양 까치마을 태화,한진아파트 공사내역서(제출용1)_인천계양 까치마을 태화,한진아파트 공사내역서9.12(제출용)_원동천교(상)외-수량수정" xfId="4578" xr:uid="{00000000-0005-0000-0000-00004C120000}"/>
    <cellStyle name="_수공(성남)설계_인천계양 까치마을 태화,한진아파트 공사내역서(제출용1)_인천계양 까치마을 태화,한진아파트 공사내역서9.12(제출용)_인천계양 까치마을 태화,한진아파트 공사내역서9.12(제출용)" xfId="4579" xr:uid="{00000000-0005-0000-0000-00004D120000}"/>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xfId="4580" xr:uid="{00000000-0005-0000-0000-00004E120000}"/>
    <cellStyle name="_수공(성남)설계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xfId="4581" xr:uid="{00000000-0005-0000-0000-00004F120000}"/>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xfId="4582" xr:uid="{00000000-0005-0000-0000-000050120000}"/>
    <cellStyle name="_수공(성남)설계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xfId="4583" xr:uid="{00000000-0005-0000-0000-000051120000}"/>
    <cellStyle name="_수공(성남)설계_인천계양 까치마을 태화,한진아파트 공사내역서(제출용1)_인천계양 까치마을 태화,한진아파트 공사내역서9.12(제출용)_인천계양 까치마을 태화,한진아파트 공사내역서9.12(제출용)_동남 아파트" xfId="4584" xr:uid="{00000000-0005-0000-0000-000052120000}"/>
    <cellStyle name="_수공(성남)설계_인천계양 까치마을 태화,한진아파트 공사내역서(제출용1)_인천계양 까치마을 태화,한진아파트 공사내역서9.12(제출용)_인천계양 까치마을 태화,한진아파트 공사내역서9.12(제출용)_동남 아파트_원동천교(상)외-수량수정" xfId="4585" xr:uid="{00000000-0005-0000-0000-000053120000}"/>
    <cellStyle name="_수공(성남)설계_인천계양 까치마을 태화,한진아파트 공사내역서(제출용1)_인천계양 까치마을 태화,한진아파트 공사내역서9.12(제출용)_인천계양 까치마을 태화,한진아파트 공사내역서9.12(제출용)_원동천교(상)외-수량수정" xfId="4586" xr:uid="{00000000-0005-0000-0000-000054120000}"/>
    <cellStyle name="_수공(성남)설계_인천계양 까치마을 태화,한진아파트 공사내역서9.12(제출용)" xfId="4587" xr:uid="{00000000-0005-0000-0000-000055120000}"/>
    <cellStyle name="_수공(성남)설계_인천계양 까치마을 태화,한진아파트 공사내역서9.12(제출용)_계양구 도두리마을 동남 아파트 하자보수공사비산출서(자오)" xfId="4588" xr:uid="{00000000-0005-0000-0000-000056120000}"/>
    <cellStyle name="_수공(성남)설계_인천계양 까치마을 태화,한진아파트 공사내역서9.12(제출용)_계양구 도두리마을 동남 아파트 하자보수공사비산출서(자오)_원동천교(상)외-수량수정" xfId="4589" xr:uid="{00000000-0005-0000-0000-000057120000}"/>
    <cellStyle name="_수공(성남)설계_인천계양 까치마을 태화,한진아파트 공사내역서9.12(제출용)_구로동구일우성아파트 하자보수공사비산출서(1)" xfId="4590" xr:uid="{00000000-0005-0000-0000-000058120000}"/>
    <cellStyle name="_수공(성남)설계_인천계양 까치마을 태화,한진아파트 공사내역서9.12(제출용)_구로동구일우성아파트 하자보수공사비산출서(1)_원동천교(상)외-수량수정" xfId="4591" xr:uid="{00000000-0005-0000-0000-000059120000}"/>
    <cellStyle name="_수공(성남)설계_인천계양 까치마을 태화,한진아파트 공사내역서9.12(제출용)_동남 아파트" xfId="4592" xr:uid="{00000000-0005-0000-0000-00005A120000}"/>
    <cellStyle name="_수공(성남)설계_인천계양 까치마을 태화,한진아파트 공사내역서9.12(제출용)_동남 아파트_원동천교(상)외-수량수정" xfId="4593" xr:uid="{00000000-0005-0000-0000-00005B120000}"/>
    <cellStyle name="_수공(성남)설계_인천계양 까치마을 태화,한진아파트 공사내역서9.12(제출용)_원동천교(상)외-수량수정" xfId="4594" xr:uid="{00000000-0005-0000-0000-00005C120000}"/>
    <cellStyle name="_수공(성남)설계_인천계양 까치마을 태화,한진아파트 공사내역서9.12(제출용)_인천계양 까치마을 태화,한진아파트 공사내역서9.12(제출용)" xfId="4595" xr:uid="{00000000-0005-0000-0000-00005D120000}"/>
    <cellStyle name="_수공(성남)설계_인천계양 까치마을 태화,한진아파트 공사내역서9.12(제출용)_인천계양 까치마을 태화,한진아파트 공사내역서9.12(제출용)_원동천교(상)외-수량수정" xfId="4596" xr:uid="{00000000-0005-0000-0000-00005E120000}"/>
    <cellStyle name="_수공(성남)설계_인천계양 까치마을 태화,한진아파트 공사내역서9.12(제출용)_인천계양 까치마을 태화,한진아파트 공사내역서9.12(제출용)_인천계양 까치마을 태화,한진아파트 공사내역서9.12(제출용)" xfId="4597" xr:uid="{00000000-0005-0000-0000-00005F12000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xfId="4598" xr:uid="{00000000-0005-0000-0000-000060120000}"/>
    <cellStyle name="_수공(성남)설계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xfId="4599" xr:uid="{00000000-0005-0000-0000-000061120000}"/>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xfId="4600" xr:uid="{00000000-0005-0000-0000-000062120000}"/>
    <cellStyle name="_수공(성남)설계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xfId="4601" xr:uid="{00000000-0005-0000-0000-000063120000}"/>
    <cellStyle name="_수공(성남)설계_인천계양 까치마을 태화,한진아파트 공사내역서9.12(제출용)_인천계양 까치마을 태화,한진아파트 공사내역서9.12(제출용)_인천계양 까치마을 태화,한진아파트 공사내역서9.12(제출용)_동남 아파트" xfId="4602" xr:uid="{00000000-0005-0000-0000-000064120000}"/>
    <cellStyle name="_수공(성남)설계_인천계양 까치마을 태화,한진아파트 공사내역서9.12(제출용)_인천계양 까치마을 태화,한진아파트 공사내역서9.12(제출용)_인천계양 까치마을 태화,한진아파트 공사내역서9.12(제출용)_동남 아파트_원동천교(상)외-수량수정" xfId="4603" xr:uid="{00000000-0005-0000-0000-000065120000}"/>
    <cellStyle name="_수공(성남)설계_인천계양 까치마을 태화,한진아파트 공사내역서9.12(제출용)_인천계양 까치마을 태화,한진아파트 공사내역서9.12(제출용)_인천계양 까치마을 태화,한진아파트 공사내역서9.12(제출용)_원동천교(상)외-수량수정" xfId="4604" xr:uid="{00000000-0005-0000-0000-000066120000}"/>
    <cellStyle name="_수도권매립지" xfId="4605" xr:uid="{00000000-0005-0000-0000-000067120000}"/>
    <cellStyle name="_수도권매립지하도급(명도)" xfId="4606" xr:uid="{00000000-0005-0000-0000-000068120000}"/>
    <cellStyle name="_수락지수량" xfId="4607" xr:uid="{00000000-0005-0000-0000-000069120000}"/>
    <cellStyle name="_수랑하수구수량" xfId="4608" xr:uid="{00000000-0005-0000-0000-00006A120000}"/>
    <cellStyle name="_수량" xfId="4609" xr:uid="{00000000-0005-0000-0000-00006B120000}"/>
    <cellStyle name="_수량(삼가리도로부)" xfId="4610" xr:uid="{00000000-0005-0000-0000-00006C120000}"/>
    <cellStyle name="_수량(오두교3안)(09_08)" xfId="4611" xr:uid="{00000000-0005-0000-0000-00006D120000}"/>
    <cellStyle name="_수량_1" xfId="4612" xr:uid="{00000000-0005-0000-0000-00006E120000}"/>
    <cellStyle name="_수량_1_Dongbu(0424 최종)" xfId="4613" xr:uid="{00000000-0005-0000-0000-00006F120000}"/>
    <cellStyle name="_수량_2" xfId="4614" xr:uid="{00000000-0005-0000-0000-000070120000}"/>
    <cellStyle name="_수량1" xfId="4615" xr:uid="{00000000-0005-0000-0000-000071120000}"/>
    <cellStyle name="_수량1_1" xfId="4616" xr:uid="{00000000-0005-0000-0000-000072120000}"/>
    <cellStyle name="_수량1_1_Dongbu(0424 최종)" xfId="4617" xr:uid="{00000000-0005-0000-0000-000073120000}"/>
    <cellStyle name="_수량2" xfId="4618" xr:uid="{00000000-0005-0000-0000-000074120000}"/>
    <cellStyle name="_수량2_1" xfId="4619" xr:uid="{00000000-0005-0000-0000-000075120000}"/>
    <cellStyle name="_수량2_1_Dongbu(0424 최종)" xfId="4620" xr:uid="{00000000-0005-0000-0000-000076120000}"/>
    <cellStyle name="_수량last" xfId="4621" xr:uid="{00000000-0005-0000-0000-000077120000}"/>
    <cellStyle name="_수량last_1" xfId="4622" xr:uid="{00000000-0005-0000-0000-000078120000}"/>
    <cellStyle name="_수량last_2" xfId="4623" xr:uid="{00000000-0005-0000-0000-000079120000}"/>
    <cellStyle name="_수량산출서" xfId="4624" xr:uid="{00000000-0005-0000-0000-00007A120000}"/>
    <cellStyle name="_수량산출서(서리다리)" xfId="18508" xr:uid="{00000000-0005-0000-0000-00007B120000}"/>
    <cellStyle name="_수량산출서(서리다리)_05_2015년_수리시설(한발대비 생활용수) 개발공사 실시설계용역" xfId="18509" xr:uid="{00000000-0005-0000-0000-00007C120000}"/>
    <cellStyle name="_수량산출서(죽전-대리석)" xfId="4625" xr:uid="{00000000-0005-0000-0000-00007D120000}"/>
    <cellStyle name="_수량산출서-금액조정분" xfId="4626" xr:uid="{00000000-0005-0000-0000-00007E120000}"/>
    <cellStyle name="_수량제목" xfId="4627" xr:uid="{00000000-0005-0000-0000-00007F120000}"/>
    <cellStyle name="_수량제목_내역서" xfId="4628" xr:uid="{00000000-0005-0000-0000-000080120000}"/>
    <cellStyle name="_수배전반" xfId="4629" xr:uid="{00000000-0005-0000-0000-000081120000}"/>
    <cellStyle name="_수산식품지원센터 건립계획 및 실시설계 용역예산서(검토)" xfId="4630" xr:uid="{00000000-0005-0000-0000-000082120000}"/>
    <cellStyle name="_수성중-내역-1" xfId="4631" xr:uid="{00000000-0005-0000-0000-000083120000}"/>
    <cellStyle name="_수원시_장기미집행관리프록그램_설계내역_v1" xfId="4632" xr:uid="{00000000-0005-0000-0000-000084120000}"/>
    <cellStyle name="_수작업설계" xfId="4633" xr:uid="{00000000-0005-0000-0000-000085120000}"/>
    <cellStyle name="_수정갑지" xfId="4634" xr:uid="{00000000-0005-0000-0000-000086120000}"/>
    <cellStyle name="_순창제2종지구단위계획변경" xfId="4635" xr:uid="{00000000-0005-0000-0000-000087120000}"/>
    <cellStyle name="_순창제2종지구단위계획변경-최종 재수정" xfId="4636" xr:uid="{00000000-0005-0000-0000-000088120000}"/>
    <cellStyle name="_시민체육시설조성사업 조사설계용역 설계서" xfId="4637" xr:uid="{00000000-0005-0000-0000-000089120000}"/>
    <cellStyle name="_시방서" xfId="4638" xr:uid="{00000000-0005-0000-0000-00008A120000}"/>
    <cellStyle name="_시방서_공유수면매립도시관리계획및실시설계용역" xfId="4639" xr:uid="{00000000-0005-0000-0000-00008B120000}"/>
    <cellStyle name="_시방서_로하스변경내역서-5(06.6.7)" xfId="4640" xr:uid="{00000000-0005-0000-0000-00008C120000}"/>
    <cellStyle name="_시방서_로하스변경내역서-5(06.6.7)_로하스변경내역서-6(06(1).6.27 당초변경)" xfId="4641" xr:uid="{00000000-0005-0000-0000-00008D120000}"/>
    <cellStyle name="_시방서_로하스변경내역서-6(06.6.21)" xfId="4642" xr:uid="{00000000-0005-0000-0000-00008E120000}"/>
    <cellStyle name="_시방서_로하스변경내역서-6(06.6.21)_로하스변경내역서-6(06(1).6.27 당초변경)" xfId="4643" xr:uid="{00000000-0005-0000-0000-00008F120000}"/>
    <cellStyle name="_시방서_서울대 바이오테크 설계내역서" xfId="4644" xr:uid="{00000000-0005-0000-0000-000090120000}"/>
    <cellStyle name="_시방서_서울대 바이오테크 설계내역서(수정)" xfId="4645" xr:uid="{00000000-0005-0000-0000-000091120000}"/>
    <cellStyle name="_시방서_역사문화촌 조성사업 실시설계용역설계서(안)" xfId="4646" xr:uid="{00000000-0005-0000-0000-000092120000}"/>
    <cellStyle name="_시설물관리시스템상세내역" xfId="4647" xr:uid="{00000000-0005-0000-0000-000093120000}"/>
    <cellStyle name="_시스템" xfId="4648" xr:uid="{00000000-0005-0000-0000-000094120000}"/>
    <cellStyle name="_시스템 부문(전체)" xfId="4649" xr:uid="{00000000-0005-0000-0000-000095120000}"/>
    <cellStyle name="_시스템개발산출양식_2003" xfId="4650" xr:uid="{00000000-0005-0000-0000-000096120000}"/>
    <cellStyle name="_시스템개발세부내역서" xfId="4651" xr:uid="{00000000-0005-0000-0000-000097120000}"/>
    <cellStyle name="_시제품비2차" xfId="4652" xr:uid="{00000000-0005-0000-0000-000098120000}"/>
    <cellStyle name="_시흥시견적" xfId="4653" xr:uid="{00000000-0005-0000-0000-000099120000}"/>
    <cellStyle name="_식품 Traceability 적합성 검증사업 원가계산(최종)" xfId="4654" xr:uid="{00000000-0005-0000-0000-00009A120000}"/>
    <cellStyle name="_신언1공구수량산출" xfId="4655" xr:uid="{00000000-0005-0000-0000-00009B120000}"/>
    <cellStyle name="_신원(변경)-내역서" xfId="4656" xr:uid="{00000000-0005-0000-0000-00009C120000}"/>
    <cellStyle name="_신원종건-내역서" xfId="4657" xr:uid="{00000000-0005-0000-0000-00009D120000}"/>
    <cellStyle name="_신촌수량" xfId="4658" xr:uid="{00000000-0005-0000-0000-00009E120000}"/>
    <cellStyle name="_신탄진선(태림)" xfId="18510" xr:uid="{00000000-0005-0000-0000-00009F120000}"/>
    <cellStyle name="_신태백(가실행)" xfId="4659" xr:uid="{00000000-0005-0000-0000-0000A0120000}"/>
    <cellStyle name="_신태백(가실행)_01 실행(군장산단) Rev00" xfId="4660" xr:uid="{00000000-0005-0000-0000-0000A1120000}"/>
    <cellStyle name="_신태백(가실행)_01 실행(군장산단) Rev00_01 실행(부산남컨가호안109-원안분) REV04" xfId="4661" xr:uid="{00000000-0005-0000-0000-0000A2120000}"/>
    <cellStyle name="_신태백(가실행)_1" xfId="4662" xr:uid="{00000000-0005-0000-0000-0000A3120000}"/>
    <cellStyle name="_신태백(가실행)_1_01 실행(군장산단) Rev00" xfId="4663" xr:uid="{00000000-0005-0000-0000-0000A4120000}"/>
    <cellStyle name="_신태백(가실행)_1_01 실행(군장산단) Rev00_01 실행(부산남컨가호안109-원안분) REV04" xfId="4664" xr:uid="{00000000-0005-0000-0000-0000A5120000}"/>
    <cellStyle name="_신태백(가실행)_1_경찰서-터미널간도로(투찰)②" xfId="4665" xr:uid="{00000000-0005-0000-0000-0000A6120000}"/>
    <cellStyle name="_신태백(가실행)_1_경찰서-터미널간도로(투찰)②_01 실행(군장산단) Rev00" xfId="4666" xr:uid="{00000000-0005-0000-0000-0000A7120000}"/>
    <cellStyle name="_신태백(가실행)_1_경찰서-터미널간도로(투찰)②_01 실행(군장산단) Rev00_01 실행(부산남컨가호안109-원안분) REV04" xfId="4667" xr:uid="{00000000-0005-0000-0000-0000A8120000}"/>
    <cellStyle name="_신태백(가실행)_1_봉무지방산업단지도로(투찰)②" xfId="4668" xr:uid="{00000000-0005-0000-0000-0000A9120000}"/>
    <cellStyle name="_신태백(가실행)_1_봉무지방산업단지도로(투찰)②_01 실행(군장산단) Rev00" xfId="4669" xr:uid="{00000000-0005-0000-0000-0000AA120000}"/>
    <cellStyle name="_신태백(가실행)_1_봉무지방산업단지도로(투찰)②_01 실행(군장산단) Rev00_01 실행(부산남컨가호안109-원안분) REV04" xfId="4670" xr:uid="{00000000-0005-0000-0000-0000AB120000}"/>
    <cellStyle name="_신태백(가실행)_1_봉무지방산업단지도로(투찰)②+0.250%" xfId="4671" xr:uid="{00000000-0005-0000-0000-0000AC120000}"/>
    <cellStyle name="_신태백(가실행)_1_봉무지방산업단지도로(투찰)②+0.250%_01 실행(군장산단) Rev00" xfId="4672" xr:uid="{00000000-0005-0000-0000-0000AD120000}"/>
    <cellStyle name="_신태백(가실행)_1_봉무지방산업단지도로(투찰)②+0.250%_01 실행(군장산단) Rev00_01 실행(부산남컨가호안109-원안분) REV04" xfId="4673" xr:uid="{00000000-0005-0000-0000-0000AE120000}"/>
    <cellStyle name="_신태백(가실행)_1_합덕-신례원(2공구)투찰" xfId="4674" xr:uid="{00000000-0005-0000-0000-0000AF120000}"/>
    <cellStyle name="_신태백(가실행)_1_합덕-신례원(2공구)투찰_01 실행(군장산단) Rev00" xfId="4675" xr:uid="{00000000-0005-0000-0000-0000B0120000}"/>
    <cellStyle name="_신태백(가실행)_1_합덕-신례원(2공구)투찰_01 실행(군장산단) Rev00_01 실행(부산남컨가호안109-원안분) REV04" xfId="4676" xr:uid="{00000000-0005-0000-0000-0000B1120000}"/>
    <cellStyle name="_신태백(가실행)_1_합덕-신례원(2공구)투찰_경찰서-터미널간도로(투찰)②" xfId="4677" xr:uid="{00000000-0005-0000-0000-0000B2120000}"/>
    <cellStyle name="_신태백(가실행)_1_합덕-신례원(2공구)투찰_경찰서-터미널간도로(투찰)②_01 실행(군장산단) Rev00" xfId="4678" xr:uid="{00000000-0005-0000-0000-0000B3120000}"/>
    <cellStyle name="_신태백(가실행)_1_합덕-신례원(2공구)투찰_경찰서-터미널간도로(투찰)②_01 실행(군장산단) Rev00_01 실행(부산남컨가호안109-원안분) REV04" xfId="4679" xr:uid="{00000000-0005-0000-0000-0000B4120000}"/>
    <cellStyle name="_신태백(가실행)_1_합덕-신례원(2공구)투찰_봉무지방산업단지도로(투찰)②" xfId="4680" xr:uid="{00000000-0005-0000-0000-0000B5120000}"/>
    <cellStyle name="_신태백(가실행)_1_합덕-신례원(2공구)투찰_봉무지방산업단지도로(투찰)②_01 실행(군장산단) Rev00" xfId="4681" xr:uid="{00000000-0005-0000-0000-0000B6120000}"/>
    <cellStyle name="_신태백(가실행)_1_합덕-신례원(2공구)투찰_봉무지방산업단지도로(투찰)②_01 실행(군장산단) Rev00_01 실행(부산남컨가호안109-원안분) REV04" xfId="4682" xr:uid="{00000000-0005-0000-0000-0000B7120000}"/>
    <cellStyle name="_신태백(가실행)_1_합덕-신례원(2공구)투찰_봉무지방산업단지도로(투찰)②+0.250%" xfId="4683" xr:uid="{00000000-0005-0000-0000-0000B8120000}"/>
    <cellStyle name="_신태백(가실행)_1_합덕-신례원(2공구)투찰_봉무지방산업단지도로(투찰)②+0.250%_01 실행(군장산단) Rev00" xfId="4684" xr:uid="{00000000-0005-0000-0000-0000B9120000}"/>
    <cellStyle name="_신태백(가실행)_1_합덕-신례원(2공구)투찰_봉무지방산업단지도로(투찰)②+0.250%_01 실행(군장산단) Rev00_01 실행(부산남컨가호안109-원안분) REV04" xfId="4685" xr:uid="{00000000-0005-0000-0000-0000BA120000}"/>
    <cellStyle name="_신태백(가실행)_1_합덕-신례원(2공구)투찰_합덕-신례원(2공구)투찰" xfId="4686" xr:uid="{00000000-0005-0000-0000-0000BB120000}"/>
    <cellStyle name="_신태백(가실행)_1_합덕-신례원(2공구)투찰_합덕-신례원(2공구)투찰_01 실행(군장산단) Rev00" xfId="4687" xr:uid="{00000000-0005-0000-0000-0000BC120000}"/>
    <cellStyle name="_신태백(가실행)_1_합덕-신례원(2공구)투찰_합덕-신례원(2공구)투찰_01 실행(군장산단) Rev00_01 실행(부산남컨가호안109-원안분) REV04" xfId="4688" xr:uid="{00000000-0005-0000-0000-0000BD120000}"/>
    <cellStyle name="_신태백(가실행)_1_합덕-신례원(2공구)투찰_합덕-신례원(2공구)투찰_경찰서-터미널간도로(투찰)②" xfId="4689" xr:uid="{00000000-0005-0000-0000-0000BE120000}"/>
    <cellStyle name="_신태백(가실행)_1_합덕-신례원(2공구)투찰_합덕-신례원(2공구)투찰_경찰서-터미널간도로(투찰)②_01 실행(군장산단) Rev00" xfId="4690" xr:uid="{00000000-0005-0000-0000-0000BF120000}"/>
    <cellStyle name="_신태백(가실행)_1_합덕-신례원(2공구)투찰_합덕-신례원(2공구)투찰_경찰서-터미널간도로(투찰)②_01 실행(군장산단) Rev00_01 실행(부산남컨가호안109-원안분) REV04" xfId="4691" xr:uid="{00000000-0005-0000-0000-0000C0120000}"/>
    <cellStyle name="_신태백(가실행)_1_합덕-신례원(2공구)투찰_합덕-신례원(2공구)투찰_봉무지방산업단지도로(투찰)②" xfId="4692" xr:uid="{00000000-0005-0000-0000-0000C1120000}"/>
    <cellStyle name="_신태백(가실행)_1_합덕-신례원(2공구)투찰_합덕-신례원(2공구)투찰_봉무지방산업단지도로(투찰)②_01 실행(군장산단) Rev00" xfId="4693" xr:uid="{00000000-0005-0000-0000-0000C2120000}"/>
    <cellStyle name="_신태백(가실행)_1_합덕-신례원(2공구)투찰_합덕-신례원(2공구)투찰_봉무지방산업단지도로(투찰)②_01 실행(군장산단) Rev00_01 실행(부산남컨가호안109-원안분) REV04" xfId="4694" xr:uid="{00000000-0005-0000-0000-0000C3120000}"/>
    <cellStyle name="_신태백(가실행)_1_합덕-신례원(2공구)투찰_합덕-신례원(2공구)투찰_봉무지방산업단지도로(투찰)②+0.250%" xfId="4695" xr:uid="{00000000-0005-0000-0000-0000C4120000}"/>
    <cellStyle name="_신태백(가실행)_1_합덕-신례원(2공구)투찰_합덕-신례원(2공구)투찰_봉무지방산업단지도로(투찰)②+0.250%_01 실행(군장산단) Rev00" xfId="4696" xr:uid="{00000000-0005-0000-0000-0000C5120000}"/>
    <cellStyle name="_신태백(가실행)_1_합덕-신례원(2공구)투찰_합덕-신례원(2공구)투찰_봉무지방산업단지도로(투찰)②+0.250%_01 실행(군장산단) Rev00_01 실행(부산남컨가호안109-원안분) REV04" xfId="4697" xr:uid="{00000000-0005-0000-0000-0000C6120000}"/>
    <cellStyle name="_신태백(가실행)_경찰서-터미널간도로(투찰)②" xfId="4698" xr:uid="{00000000-0005-0000-0000-0000C7120000}"/>
    <cellStyle name="_신태백(가실행)_경찰서-터미널간도로(투찰)②_01 실행(군장산단) Rev00" xfId="4699" xr:uid="{00000000-0005-0000-0000-0000C8120000}"/>
    <cellStyle name="_신태백(가실행)_경찰서-터미널간도로(투찰)②_01 실행(군장산단) Rev00_01 실행(부산남컨가호안109-원안분) REV04" xfId="4700" xr:uid="{00000000-0005-0000-0000-0000C9120000}"/>
    <cellStyle name="_신태백(가실행)_도덕-고흥도로(투찰)" xfId="4701" xr:uid="{00000000-0005-0000-0000-0000CA120000}"/>
    <cellStyle name="_신태백(가실행)_도덕-고흥도로(투찰)_01 실행(군장산단) Rev00" xfId="4702" xr:uid="{00000000-0005-0000-0000-0000CB120000}"/>
    <cellStyle name="_신태백(가실행)_도덕-고흥도로(투찰)_01 실행(군장산단) Rev00_01 실행(부산남컨가호안109-원안분) REV04" xfId="4703" xr:uid="{00000000-0005-0000-0000-0000CC120000}"/>
    <cellStyle name="_신태백(가실행)_도덕-고흥도로(투찰)_경찰서-터미널간도로(투찰)②" xfId="4704" xr:uid="{00000000-0005-0000-0000-0000CD120000}"/>
    <cellStyle name="_신태백(가실행)_도덕-고흥도로(투찰)_경찰서-터미널간도로(투찰)②_01 실행(군장산단) Rev00" xfId="4705" xr:uid="{00000000-0005-0000-0000-0000CE120000}"/>
    <cellStyle name="_신태백(가실행)_도덕-고흥도로(투찰)_경찰서-터미널간도로(투찰)②_01 실행(군장산단) Rev00_01 실행(부산남컨가호안109-원안분) REV04" xfId="4706" xr:uid="{00000000-0005-0000-0000-0000CF120000}"/>
    <cellStyle name="_신태백(가실행)_도덕-고흥도로(투찰)_봉무지방산업단지도로(투찰)②" xfId="4707" xr:uid="{00000000-0005-0000-0000-0000D0120000}"/>
    <cellStyle name="_신태백(가실행)_도덕-고흥도로(투찰)_봉무지방산업단지도로(투찰)②_01 실행(군장산단) Rev00" xfId="4708" xr:uid="{00000000-0005-0000-0000-0000D1120000}"/>
    <cellStyle name="_신태백(가실행)_도덕-고흥도로(투찰)_봉무지방산업단지도로(투찰)②_01 실행(군장산단) Rev00_01 실행(부산남컨가호안109-원안분) REV04" xfId="4709" xr:uid="{00000000-0005-0000-0000-0000D2120000}"/>
    <cellStyle name="_신태백(가실행)_도덕-고흥도로(투찰)_봉무지방산업단지도로(투찰)②+0.250%" xfId="4710" xr:uid="{00000000-0005-0000-0000-0000D3120000}"/>
    <cellStyle name="_신태백(가실행)_도덕-고흥도로(투찰)_봉무지방산업단지도로(투찰)②+0.250%_01 실행(군장산단) Rev00" xfId="4711" xr:uid="{00000000-0005-0000-0000-0000D4120000}"/>
    <cellStyle name="_신태백(가실행)_도덕-고흥도로(투찰)_봉무지방산업단지도로(투찰)②+0.250%_01 실행(군장산단) Rev00_01 실행(부산남컨가호안109-원안분) REV04" xfId="4712" xr:uid="{00000000-0005-0000-0000-0000D5120000}"/>
    <cellStyle name="_신태백(가실행)_도덕-고흥도로(투찰)_합덕-신례원(2공구)투찰" xfId="4713" xr:uid="{00000000-0005-0000-0000-0000D6120000}"/>
    <cellStyle name="_신태백(가실행)_도덕-고흥도로(투찰)_합덕-신례원(2공구)투찰_01 실행(군장산단) Rev00" xfId="4714" xr:uid="{00000000-0005-0000-0000-0000D7120000}"/>
    <cellStyle name="_신태백(가실행)_도덕-고흥도로(투찰)_합덕-신례원(2공구)투찰_01 실행(군장산단) Rev00_01 실행(부산남컨가호안109-원안분) REV04" xfId="4715" xr:uid="{00000000-0005-0000-0000-0000D8120000}"/>
    <cellStyle name="_신태백(가실행)_도덕-고흥도로(투찰)_합덕-신례원(2공구)투찰_경찰서-터미널간도로(투찰)②" xfId="4716" xr:uid="{00000000-0005-0000-0000-0000D9120000}"/>
    <cellStyle name="_신태백(가실행)_도덕-고흥도로(투찰)_합덕-신례원(2공구)투찰_경찰서-터미널간도로(투찰)②_01 실행(군장산단) Rev00" xfId="4717" xr:uid="{00000000-0005-0000-0000-0000DA120000}"/>
    <cellStyle name="_신태백(가실행)_도덕-고흥도로(투찰)_합덕-신례원(2공구)투찰_경찰서-터미널간도로(투찰)②_01 실행(군장산단) Rev00_01 실행(부산남컨가호안109-원안분) REV04" xfId="4718" xr:uid="{00000000-0005-0000-0000-0000DB120000}"/>
    <cellStyle name="_신태백(가실행)_도덕-고흥도로(투찰)_합덕-신례원(2공구)투찰_봉무지방산업단지도로(투찰)②" xfId="4719" xr:uid="{00000000-0005-0000-0000-0000DC120000}"/>
    <cellStyle name="_신태백(가실행)_도덕-고흥도로(투찰)_합덕-신례원(2공구)투찰_봉무지방산업단지도로(투찰)②_01 실행(군장산단) Rev00" xfId="4720" xr:uid="{00000000-0005-0000-0000-0000DD120000}"/>
    <cellStyle name="_신태백(가실행)_도덕-고흥도로(투찰)_합덕-신례원(2공구)투찰_봉무지방산업단지도로(투찰)②_01 실행(군장산단) Rev00_01 실행(부산남컨가호안109-원안분) REV04" xfId="4721" xr:uid="{00000000-0005-0000-0000-0000DE120000}"/>
    <cellStyle name="_신태백(가실행)_도덕-고흥도로(투찰)_합덕-신례원(2공구)투찰_봉무지방산업단지도로(투찰)②+0.250%" xfId="4722" xr:uid="{00000000-0005-0000-0000-0000DF120000}"/>
    <cellStyle name="_신태백(가실행)_도덕-고흥도로(투찰)_합덕-신례원(2공구)투찰_봉무지방산업단지도로(투찰)②+0.250%_01 실행(군장산단) Rev00" xfId="4723" xr:uid="{00000000-0005-0000-0000-0000E0120000}"/>
    <cellStyle name="_신태백(가실행)_도덕-고흥도로(투찰)_합덕-신례원(2공구)투찰_봉무지방산업단지도로(투찰)②+0.250%_01 실행(군장산단) Rev00_01 실행(부산남컨가호안109-원안분) REV04" xfId="4724" xr:uid="{00000000-0005-0000-0000-0000E1120000}"/>
    <cellStyle name="_신태백(가실행)_도덕-고흥도로(투찰)_합덕-신례원(2공구)투찰_합덕-신례원(2공구)투찰" xfId="4725" xr:uid="{00000000-0005-0000-0000-0000E2120000}"/>
    <cellStyle name="_신태백(가실행)_도덕-고흥도로(투찰)_합덕-신례원(2공구)투찰_합덕-신례원(2공구)투찰_01 실행(군장산단) Rev00" xfId="4726" xr:uid="{00000000-0005-0000-0000-0000E3120000}"/>
    <cellStyle name="_신태백(가실행)_도덕-고흥도로(투찰)_합덕-신례원(2공구)투찰_합덕-신례원(2공구)투찰_01 실행(군장산단) Rev00_01 실행(부산남컨가호안109-원안분) REV04" xfId="4727" xr:uid="{00000000-0005-0000-0000-0000E4120000}"/>
    <cellStyle name="_신태백(가실행)_도덕-고흥도로(투찰)_합덕-신례원(2공구)투찰_합덕-신례원(2공구)투찰_경찰서-터미널간도로(투찰)②" xfId="4728" xr:uid="{00000000-0005-0000-0000-0000E5120000}"/>
    <cellStyle name="_신태백(가실행)_도덕-고흥도로(투찰)_합덕-신례원(2공구)투찰_합덕-신례원(2공구)투찰_경찰서-터미널간도로(투찰)②_01 실행(군장산단) Rev00" xfId="4729" xr:uid="{00000000-0005-0000-0000-0000E6120000}"/>
    <cellStyle name="_신태백(가실행)_도덕-고흥도로(투찰)_합덕-신례원(2공구)투찰_합덕-신례원(2공구)투찰_경찰서-터미널간도로(투찰)②_01 실행(군장산단) Rev00_01 실행(부산남컨가호안109-원안분) REV04" xfId="4730" xr:uid="{00000000-0005-0000-0000-0000E7120000}"/>
    <cellStyle name="_신태백(가실행)_도덕-고흥도로(투찰)_합덕-신례원(2공구)투찰_합덕-신례원(2공구)투찰_봉무지방산업단지도로(투찰)②" xfId="4731" xr:uid="{00000000-0005-0000-0000-0000E8120000}"/>
    <cellStyle name="_신태백(가실행)_도덕-고흥도로(투찰)_합덕-신례원(2공구)투찰_합덕-신례원(2공구)투찰_봉무지방산업단지도로(투찰)②_01 실행(군장산단) Rev00" xfId="4732" xr:uid="{00000000-0005-0000-0000-0000E9120000}"/>
    <cellStyle name="_신태백(가실행)_도덕-고흥도로(투찰)_합덕-신례원(2공구)투찰_합덕-신례원(2공구)투찰_봉무지방산업단지도로(투찰)②_01 실행(군장산단) Rev00_01 실행(부산남컨가호안109-원안분) REV04" xfId="4733" xr:uid="{00000000-0005-0000-0000-0000EA120000}"/>
    <cellStyle name="_신태백(가실행)_도덕-고흥도로(투찰)_합덕-신례원(2공구)투찰_합덕-신례원(2공구)투찰_봉무지방산업단지도로(투찰)②+0.250%" xfId="4734" xr:uid="{00000000-0005-0000-0000-0000EB120000}"/>
    <cellStyle name="_신태백(가실행)_도덕-고흥도로(투찰)_합덕-신례원(2공구)투찰_합덕-신례원(2공구)투찰_봉무지방산업단지도로(투찰)②+0.250%_01 실행(군장산단) Rev00" xfId="4735" xr:uid="{00000000-0005-0000-0000-0000EC120000}"/>
    <cellStyle name="_신태백(가실행)_도덕-고흥도로(투찰)_합덕-신례원(2공구)투찰_합덕-신례원(2공구)투찰_봉무지방산업단지도로(투찰)②+0.250%_01 실행(군장산단) Rev00_01 실행(부산남컨가호안109-원안분) REV04" xfId="4736" xr:uid="{00000000-0005-0000-0000-0000ED120000}"/>
    <cellStyle name="_신태백(가실행)_봉무지방산업단지도로(투찰)②" xfId="4737" xr:uid="{00000000-0005-0000-0000-0000EE120000}"/>
    <cellStyle name="_신태백(가실행)_봉무지방산업단지도로(투찰)②_01 실행(군장산단) Rev00" xfId="4738" xr:uid="{00000000-0005-0000-0000-0000EF120000}"/>
    <cellStyle name="_신태백(가실행)_봉무지방산업단지도로(투찰)②_01 실행(군장산단) Rev00_01 실행(부산남컨가호안109-원안분) REV04" xfId="4739" xr:uid="{00000000-0005-0000-0000-0000F0120000}"/>
    <cellStyle name="_신태백(가실행)_봉무지방산업단지도로(투찰)②+0.250%" xfId="4740" xr:uid="{00000000-0005-0000-0000-0000F1120000}"/>
    <cellStyle name="_신태백(가실행)_봉무지방산업단지도로(투찰)②+0.250%_01 실행(군장산단) Rev00" xfId="4741" xr:uid="{00000000-0005-0000-0000-0000F2120000}"/>
    <cellStyle name="_신태백(가실행)_봉무지방산업단지도로(투찰)②+0.250%_01 실행(군장산단) Rev00_01 실행(부산남컨가호안109-원안분) REV04" xfId="4742" xr:uid="{00000000-0005-0000-0000-0000F3120000}"/>
    <cellStyle name="_신태백(가실행)_안산부대(투찰)⑤" xfId="4743" xr:uid="{00000000-0005-0000-0000-0000F4120000}"/>
    <cellStyle name="_신태백(가실행)_안산부대(투찰)⑤_01 실행(군장산단) Rev00" xfId="4744" xr:uid="{00000000-0005-0000-0000-0000F5120000}"/>
    <cellStyle name="_신태백(가실행)_안산부대(투찰)⑤_01 실행(군장산단) Rev00_01 실행(부산남컨가호안109-원안분) REV04" xfId="4745" xr:uid="{00000000-0005-0000-0000-0000F6120000}"/>
    <cellStyle name="_신태백(가실행)_안산부대(투찰)⑤_경찰서-터미널간도로(투찰)②" xfId="4746" xr:uid="{00000000-0005-0000-0000-0000F7120000}"/>
    <cellStyle name="_신태백(가실행)_안산부대(투찰)⑤_경찰서-터미널간도로(투찰)②_01 실행(군장산단) Rev00" xfId="4747" xr:uid="{00000000-0005-0000-0000-0000F8120000}"/>
    <cellStyle name="_신태백(가실행)_안산부대(투찰)⑤_경찰서-터미널간도로(투찰)②_01 실행(군장산단) Rev00_01 실행(부산남컨가호안109-원안분) REV04" xfId="4748" xr:uid="{00000000-0005-0000-0000-0000F9120000}"/>
    <cellStyle name="_신태백(가실행)_안산부대(투찰)⑤_봉무지방산업단지도로(투찰)②" xfId="4749" xr:uid="{00000000-0005-0000-0000-0000FA120000}"/>
    <cellStyle name="_신태백(가실행)_안산부대(투찰)⑤_봉무지방산업단지도로(투찰)②_01 실행(군장산단) Rev00" xfId="4750" xr:uid="{00000000-0005-0000-0000-0000FB120000}"/>
    <cellStyle name="_신태백(가실행)_안산부대(투찰)⑤_봉무지방산업단지도로(투찰)②_01 실행(군장산단) Rev00_01 실행(부산남컨가호안109-원안분) REV04" xfId="4751" xr:uid="{00000000-0005-0000-0000-0000FC120000}"/>
    <cellStyle name="_신태백(가실행)_안산부대(투찰)⑤_봉무지방산업단지도로(투찰)②+0.250%" xfId="4752" xr:uid="{00000000-0005-0000-0000-0000FD120000}"/>
    <cellStyle name="_신태백(가실행)_안산부대(투찰)⑤_봉무지방산업단지도로(투찰)②+0.250%_01 실행(군장산단) Rev00" xfId="4753" xr:uid="{00000000-0005-0000-0000-0000FE120000}"/>
    <cellStyle name="_신태백(가실행)_안산부대(투찰)⑤_봉무지방산업단지도로(투찰)②+0.250%_01 실행(군장산단) Rev00_01 실행(부산남컨가호안109-원안분) REV04" xfId="4754" xr:uid="{00000000-0005-0000-0000-0000FF120000}"/>
    <cellStyle name="_신태백(가실행)_안산부대(투찰)⑤_합덕-신례원(2공구)투찰" xfId="4755" xr:uid="{00000000-0005-0000-0000-000000130000}"/>
    <cellStyle name="_신태백(가실행)_안산부대(투찰)⑤_합덕-신례원(2공구)투찰_01 실행(군장산단) Rev00" xfId="4756" xr:uid="{00000000-0005-0000-0000-000001130000}"/>
    <cellStyle name="_신태백(가실행)_안산부대(투찰)⑤_합덕-신례원(2공구)투찰_01 실행(군장산단) Rev00_01 실행(부산남컨가호안109-원안분) REV04" xfId="4757" xr:uid="{00000000-0005-0000-0000-000002130000}"/>
    <cellStyle name="_신태백(가실행)_안산부대(투찰)⑤_합덕-신례원(2공구)투찰_경찰서-터미널간도로(투찰)②" xfId="4758" xr:uid="{00000000-0005-0000-0000-000003130000}"/>
    <cellStyle name="_신태백(가실행)_안산부대(투찰)⑤_합덕-신례원(2공구)투찰_경찰서-터미널간도로(투찰)②_01 실행(군장산단) Rev00" xfId="4759" xr:uid="{00000000-0005-0000-0000-000004130000}"/>
    <cellStyle name="_신태백(가실행)_안산부대(투찰)⑤_합덕-신례원(2공구)투찰_경찰서-터미널간도로(투찰)②_01 실행(군장산단) Rev00_01 실행(부산남컨가호안109-원안분) REV04" xfId="4760" xr:uid="{00000000-0005-0000-0000-000005130000}"/>
    <cellStyle name="_신태백(가실행)_안산부대(투찰)⑤_합덕-신례원(2공구)투찰_봉무지방산업단지도로(투찰)②" xfId="4761" xr:uid="{00000000-0005-0000-0000-000006130000}"/>
    <cellStyle name="_신태백(가실행)_안산부대(투찰)⑤_합덕-신례원(2공구)투찰_봉무지방산업단지도로(투찰)②_01 실행(군장산단) Rev00" xfId="4762" xr:uid="{00000000-0005-0000-0000-000007130000}"/>
    <cellStyle name="_신태백(가실행)_안산부대(투찰)⑤_합덕-신례원(2공구)투찰_봉무지방산업단지도로(투찰)②_01 실행(군장산단) Rev00_01 실행(부산남컨가호안109-원안분) REV04" xfId="4763" xr:uid="{00000000-0005-0000-0000-000008130000}"/>
    <cellStyle name="_신태백(가실행)_안산부대(투찰)⑤_합덕-신례원(2공구)투찰_봉무지방산업단지도로(투찰)②+0.250%" xfId="4764" xr:uid="{00000000-0005-0000-0000-000009130000}"/>
    <cellStyle name="_신태백(가실행)_안산부대(투찰)⑤_합덕-신례원(2공구)투찰_봉무지방산업단지도로(투찰)②+0.250%_01 실행(군장산단) Rev00" xfId="4765" xr:uid="{00000000-0005-0000-0000-00000A130000}"/>
    <cellStyle name="_신태백(가실행)_안산부대(투찰)⑤_합덕-신례원(2공구)투찰_봉무지방산업단지도로(투찰)②+0.250%_01 실행(군장산단) Rev00_01 실행(부산남컨가호안109-원안분) REV04" xfId="4766" xr:uid="{00000000-0005-0000-0000-00000B130000}"/>
    <cellStyle name="_신태백(가실행)_안산부대(투찰)⑤_합덕-신례원(2공구)투찰_합덕-신례원(2공구)투찰" xfId="4767" xr:uid="{00000000-0005-0000-0000-00000C130000}"/>
    <cellStyle name="_신태백(가실행)_안산부대(투찰)⑤_합덕-신례원(2공구)투찰_합덕-신례원(2공구)투찰_01 실행(군장산단) Rev00" xfId="4768" xr:uid="{00000000-0005-0000-0000-00000D130000}"/>
    <cellStyle name="_신태백(가실행)_안산부대(투찰)⑤_합덕-신례원(2공구)투찰_합덕-신례원(2공구)투찰_01 실행(군장산단) Rev00_01 실행(부산남컨가호안109-원안분) REV04" xfId="4769" xr:uid="{00000000-0005-0000-0000-00000E130000}"/>
    <cellStyle name="_신태백(가실행)_안산부대(투찰)⑤_합덕-신례원(2공구)투찰_합덕-신례원(2공구)투찰_경찰서-터미널간도로(투찰)②" xfId="4770" xr:uid="{00000000-0005-0000-0000-00000F130000}"/>
    <cellStyle name="_신태백(가실행)_안산부대(투찰)⑤_합덕-신례원(2공구)투찰_합덕-신례원(2공구)투찰_경찰서-터미널간도로(투찰)②_01 실행(군장산단) Rev00" xfId="4771" xr:uid="{00000000-0005-0000-0000-000010130000}"/>
    <cellStyle name="_신태백(가실행)_안산부대(투찰)⑤_합덕-신례원(2공구)투찰_합덕-신례원(2공구)투찰_경찰서-터미널간도로(투찰)②_01 실행(군장산단) Rev00_01 실행(부산남컨가호안109-원안분) REV04" xfId="4772" xr:uid="{00000000-0005-0000-0000-000011130000}"/>
    <cellStyle name="_신태백(가실행)_안산부대(투찰)⑤_합덕-신례원(2공구)투찰_합덕-신례원(2공구)투찰_봉무지방산업단지도로(투찰)②" xfId="4773" xr:uid="{00000000-0005-0000-0000-000012130000}"/>
    <cellStyle name="_신태백(가실행)_안산부대(투찰)⑤_합덕-신례원(2공구)투찰_합덕-신례원(2공구)투찰_봉무지방산업단지도로(투찰)②_01 실행(군장산단) Rev00" xfId="4774" xr:uid="{00000000-0005-0000-0000-000013130000}"/>
    <cellStyle name="_신태백(가실행)_안산부대(투찰)⑤_합덕-신례원(2공구)투찰_합덕-신례원(2공구)투찰_봉무지방산업단지도로(투찰)②_01 실행(군장산단) Rev00_01 실행(부산남컨가호안109-원안분) REV04" xfId="4775" xr:uid="{00000000-0005-0000-0000-000014130000}"/>
    <cellStyle name="_신태백(가실행)_안산부대(투찰)⑤_합덕-신례원(2공구)투찰_합덕-신례원(2공구)투찰_봉무지방산업단지도로(투찰)②+0.250%" xfId="4776" xr:uid="{00000000-0005-0000-0000-000015130000}"/>
    <cellStyle name="_신태백(가실행)_안산부대(투찰)⑤_합덕-신례원(2공구)투찰_합덕-신례원(2공구)투찰_봉무지방산업단지도로(투찰)②+0.250%_01 실행(군장산단) Rev00" xfId="4777" xr:uid="{00000000-0005-0000-0000-000016130000}"/>
    <cellStyle name="_신태백(가실행)_안산부대(투찰)⑤_합덕-신례원(2공구)투찰_합덕-신례원(2공구)투찰_봉무지방산업단지도로(투찰)②+0.250%_01 실행(군장산단) Rev00_01 실행(부산남컨가호안109-원안분) REV04" xfId="4778" xr:uid="{00000000-0005-0000-0000-000017130000}"/>
    <cellStyle name="_신태백(가실행)_양곡부두(투찰)-0.31%" xfId="4779" xr:uid="{00000000-0005-0000-0000-000018130000}"/>
    <cellStyle name="_신태백(가실행)_양곡부두(투찰)-0.31%_01 실행(군장산단) Rev00" xfId="4780" xr:uid="{00000000-0005-0000-0000-000019130000}"/>
    <cellStyle name="_신태백(가실행)_양곡부두(투찰)-0.31%_01 실행(군장산단) Rev00_01 실행(부산남컨가호안109-원안분) REV04" xfId="4781" xr:uid="{00000000-0005-0000-0000-00001A130000}"/>
    <cellStyle name="_신태백(가실행)_양곡부두(투찰)-0.31%_경찰서-터미널간도로(투찰)②" xfId="4782" xr:uid="{00000000-0005-0000-0000-00001B130000}"/>
    <cellStyle name="_신태백(가실행)_양곡부두(투찰)-0.31%_경찰서-터미널간도로(투찰)②_01 실행(군장산단) Rev00" xfId="4783" xr:uid="{00000000-0005-0000-0000-00001C130000}"/>
    <cellStyle name="_신태백(가실행)_양곡부두(투찰)-0.31%_경찰서-터미널간도로(투찰)②_01 실행(군장산단) Rev00_01 실행(부산남컨가호안109-원안분) REV04" xfId="4784" xr:uid="{00000000-0005-0000-0000-00001D130000}"/>
    <cellStyle name="_신태백(가실행)_양곡부두(투찰)-0.31%_봉무지방산업단지도로(투찰)②" xfId="4785" xr:uid="{00000000-0005-0000-0000-00001E130000}"/>
    <cellStyle name="_신태백(가실행)_양곡부두(투찰)-0.31%_봉무지방산업단지도로(투찰)②_01 실행(군장산단) Rev00" xfId="4786" xr:uid="{00000000-0005-0000-0000-00001F130000}"/>
    <cellStyle name="_신태백(가실행)_양곡부두(투찰)-0.31%_봉무지방산업단지도로(투찰)②_01 실행(군장산단) Rev00_01 실행(부산남컨가호안109-원안분) REV04" xfId="4787" xr:uid="{00000000-0005-0000-0000-000020130000}"/>
    <cellStyle name="_신태백(가실행)_양곡부두(투찰)-0.31%_봉무지방산업단지도로(투찰)②+0.250%" xfId="4788" xr:uid="{00000000-0005-0000-0000-000021130000}"/>
    <cellStyle name="_신태백(가실행)_양곡부두(투찰)-0.31%_봉무지방산업단지도로(투찰)②+0.250%_01 실행(군장산단) Rev00" xfId="4789" xr:uid="{00000000-0005-0000-0000-000022130000}"/>
    <cellStyle name="_신태백(가실행)_양곡부두(투찰)-0.31%_봉무지방산업단지도로(투찰)②+0.250%_01 실행(군장산단) Rev00_01 실행(부산남컨가호안109-원안분) REV04" xfId="4790" xr:uid="{00000000-0005-0000-0000-000023130000}"/>
    <cellStyle name="_신태백(가실행)_양곡부두(투찰)-0.31%_합덕-신례원(2공구)투찰" xfId="4791" xr:uid="{00000000-0005-0000-0000-000024130000}"/>
    <cellStyle name="_신태백(가실행)_양곡부두(투찰)-0.31%_합덕-신례원(2공구)투찰_01 실행(군장산단) Rev00" xfId="4792" xr:uid="{00000000-0005-0000-0000-000025130000}"/>
    <cellStyle name="_신태백(가실행)_양곡부두(투찰)-0.31%_합덕-신례원(2공구)투찰_01 실행(군장산단) Rev00_01 실행(부산남컨가호안109-원안분) REV04" xfId="4793" xr:uid="{00000000-0005-0000-0000-000026130000}"/>
    <cellStyle name="_신태백(가실행)_양곡부두(투찰)-0.31%_합덕-신례원(2공구)투찰_경찰서-터미널간도로(투찰)②" xfId="4794" xr:uid="{00000000-0005-0000-0000-000027130000}"/>
    <cellStyle name="_신태백(가실행)_양곡부두(투찰)-0.31%_합덕-신례원(2공구)투찰_경찰서-터미널간도로(투찰)②_01 실행(군장산단) Rev00" xfId="4795" xr:uid="{00000000-0005-0000-0000-000028130000}"/>
    <cellStyle name="_신태백(가실행)_양곡부두(투찰)-0.31%_합덕-신례원(2공구)투찰_경찰서-터미널간도로(투찰)②_01 실행(군장산단) Rev00_01 실행(부산남컨가호안109-원안분) REV04" xfId="4796" xr:uid="{00000000-0005-0000-0000-000029130000}"/>
    <cellStyle name="_신태백(가실행)_양곡부두(투찰)-0.31%_합덕-신례원(2공구)투찰_봉무지방산업단지도로(투찰)②" xfId="4797" xr:uid="{00000000-0005-0000-0000-00002A130000}"/>
    <cellStyle name="_신태백(가실행)_양곡부두(투찰)-0.31%_합덕-신례원(2공구)투찰_봉무지방산업단지도로(투찰)②_01 실행(군장산단) Rev00" xfId="4798" xr:uid="{00000000-0005-0000-0000-00002B130000}"/>
    <cellStyle name="_신태백(가실행)_양곡부두(투찰)-0.31%_합덕-신례원(2공구)투찰_봉무지방산업단지도로(투찰)②_01 실행(군장산단) Rev00_01 실행(부산남컨가호안109-원안분) REV04" xfId="4799" xr:uid="{00000000-0005-0000-0000-00002C130000}"/>
    <cellStyle name="_신태백(가실행)_양곡부두(투찰)-0.31%_합덕-신례원(2공구)투찰_봉무지방산업단지도로(투찰)②+0.250%" xfId="4800" xr:uid="{00000000-0005-0000-0000-00002D130000}"/>
    <cellStyle name="_신태백(가실행)_양곡부두(투찰)-0.31%_합덕-신례원(2공구)투찰_봉무지방산업단지도로(투찰)②+0.250%_01 실행(군장산단) Rev00" xfId="4801" xr:uid="{00000000-0005-0000-0000-00002E130000}"/>
    <cellStyle name="_신태백(가실행)_양곡부두(투찰)-0.31%_합덕-신례원(2공구)투찰_봉무지방산업단지도로(투찰)②+0.250%_01 실행(군장산단) Rev00_01 실행(부산남컨가호안109-원안분) REV04" xfId="4802" xr:uid="{00000000-0005-0000-0000-00002F130000}"/>
    <cellStyle name="_신태백(가실행)_양곡부두(투찰)-0.31%_합덕-신례원(2공구)투찰_합덕-신례원(2공구)투찰" xfId="4803" xr:uid="{00000000-0005-0000-0000-000030130000}"/>
    <cellStyle name="_신태백(가실행)_양곡부두(투찰)-0.31%_합덕-신례원(2공구)투찰_합덕-신례원(2공구)투찰_01 실행(군장산단) Rev00" xfId="4804" xr:uid="{00000000-0005-0000-0000-000031130000}"/>
    <cellStyle name="_신태백(가실행)_양곡부두(투찰)-0.31%_합덕-신례원(2공구)투찰_합덕-신례원(2공구)투찰_01 실행(군장산단) Rev00_01 실행(부산남컨가호안109-원안분) REV04" xfId="4805" xr:uid="{00000000-0005-0000-0000-000032130000}"/>
    <cellStyle name="_신태백(가실행)_양곡부두(투찰)-0.31%_합덕-신례원(2공구)투찰_합덕-신례원(2공구)투찰_경찰서-터미널간도로(투찰)②" xfId="4806" xr:uid="{00000000-0005-0000-0000-000033130000}"/>
    <cellStyle name="_신태백(가실행)_양곡부두(투찰)-0.31%_합덕-신례원(2공구)투찰_합덕-신례원(2공구)투찰_경찰서-터미널간도로(투찰)②_01 실행(군장산단) Rev00" xfId="4807" xr:uid="{00000000-0005-0000-0000-000034130000}"/>
    <cellStyle name="_신태백(가실행)_양곡부두(투찰)-0.31%_합덕-신례원(2공구)투찰_합덕-신례원(2공구)투찰_경찰서-터미널간도로(투찰)②_01 실행(군장산단) Rev00_01 실행(부산남컨가호안109-원안분) REV04" xfId="4808" xr:uid="{00000000-0005-0000-0000-000035130000}"/>
    <cellStyle name="_신태백(가실행)_양곡부두(투찰)-0.31%_합덕-신례원(2공구)투찰_합덕-신례원(2공구)투찰_봉무지방산업단지도로(투찰)②" xfId="4809" xr:uid="{00000000-0005-0000-0000-000036130000}"/>
    <cellStyle name="_신태백(가실행)_양곡부두(투찰)-0.31%_합덕-신례원(2공구)투찰_합덕-신례원(2공구)투찰_봉무지방산업단지도로(투찰)②_01 실행(군장산단) Rev00" xfId="4810" xr:uid="{00000000-0005-0000-0000-000037130000}"/>
    <cellStyle name="_신태백(가실행)_양곡부두(투찰)-0.31%_합덕-신례원(2공구)투찰_합덕-신례원(2공구)투찰_봉무지방산업단지도로(투찰)②_01 실행(군장산단) Rev00_01 실행(부산남컨가호안109-원안분) REV04" xfId="4811" xr:uid="{00000000-0005-0000-0000-000038130000}"/>
    <cellStyle name="_신태백(가실행)_양곡부두(투찰)-0.31%_합덕-신례원(2공구)투찰_합덕-신례원(2공구)투찰_봉무지방산업단지도로(투찰)②+0.250%" xfId="4812" xr:uid="{00000000-0005-0000-0000-000039130000}"/>
    <cellStyle name="_신태백(가실행)_양곡부두(투찰)-0.31%_합덕-신례원(2공구)투찰_합덕-신례원(2공구)투찰_봉무지방산업단지도로(투찰)②+0.250%_01 실행(군장산단) Rev00" xfId="4813" xr:uid="{00000000-0005-0000-0000-00003A130000}"/>
    <cellStyle name="_신태백(가실행)_양곡부두(투찰)-0.31%_합덕-신례원(2공구)투찰_합덕-신례원(2공구)투찰_봉무지방산업단지도로(투찰)②+0.250%_01 실행(군장산단) Rev00_01 실행(부산남컨가호안109-원안분) REV04" xfId="4814" xr:uid="{00000000-0005-0000-0000-00003B130000}"/>
    <cellStyle name="_신태백(가실행)_창원상수도(토목)투찰" xfId="4815" xr:uid="{00000000-0005-0000-0000-00003C130000}"/>
    <cellStyle name="_신태백(가실행)_창원상수도(토목)투찰_01 실행(군장산단) Rev00" xfId="4816" xr:uid="{00000000-0005-0000-0000-00003D130000}"/>
    <cellStyle name="_신태백(가실행)_창원상수도(토목)투찰_01 실행(군장산단) Rev00_01 실행(부산남컨가호안109-원안분) REV04" xfId="4817" xr:uid="{00000000-0005-0000-0000-00003E130000}"/>
    <cellStyle name="_신태백(가실행)_창원상수도(토목)투찰_경찰서-터미널간도로(투찰)②" xfId="4818" xr:uid="{00000000-0005-0000-0000-00003F130000}"/>
    <cellStyle name="_신태백(가실행)_창원상수도(토목)투찰_경찰서-터미널간도로(투찰)②_01 실행(군장산단) Rev00" xfId="4819" xr:uid="{00000000-0005-0000-0000-000040130000}"/>
    <cellStyle name="_신태백(가실행)_창원상수도(토목)투찰_경찰서-터미널간도로(투찰)②_01 실행(군장산단) Rev00_01 실행(부산남컨가호안109-원안분) REV04" xfId="4820" xr:uid="{00000000-0005-0000-0000-000041130000}"/>
    <cellStyle name="_신태백(가실행)_창원상수도(토목)투찰_봉무지방산업단지도로(투찰)②" xfId="4821" xr:uid="{00000000-0005-0000-0000-000042130000}"/>
    <cellStyle name="_신태백(가실행)_창원상수도(토목)투찰_봉무지방산업단지도로(투찰)②_01 실행(군장산단) Rev00" xfId="4822" xr:uid="{00000000-0005-0000-0000-000043130000}"/>
    <cellStyle name="_신태백(가실행)_창원상수도(토목)투찰_봉무지방산업단지도로(투찰)②_01 실행(군장산단) Rev00_01 실행(부산남컨가호안109-원안분) REV04" xfId="4823" xr:uid="{00000000-0005-0000-0000-000044130000}"/>
    <cellStyle name="_신태백(가실행)_창원상수도(토목)투찰_봉무지방산업단지도로(투찰)②+0.250%" xfId="4824" xr:uid="{00000000-0005-0000-0000-000045130000}"/>
    <cellStyle name="_신태백(가실행)_창원상수도(토목)투찰_봉무지방산업단지도로(투찰)②+0.250%_01 실행(군장산단) Rev00" xfId="4825" xr:uid="{00000000-0005-0000-0000-000046130000}"/>
    <cellStyle name="_신태백(가실행)_창원상수도(토목)투찰_봉무지방산업단지도로(투찰)②+0.250%_01 실행(군장산단) Rev00_01 실행(부산남컨가호안109-원안분) REV04" xfId="4826" xr:uid="{00000000-0005-0000-0000-000047130000}"/>
    <cellStyle name="_신태백(가실행)_창원상수도(토목)투찰_합덕-신례원(2공구)투찰" xfId="4827" xr:uid="{00000000-0005-0000-0000-000048130000}"/>
    <cellStyle name="_신태백(가실행)_창원상수도(토목)투찰_합덕-신례원(2공구)투찰_01 실행(군장산단) Rev00" xfId="4828" xr:uid="{00000000-0005-0000-0000-000049130000}"/>
    <cellStyle name="_신태백(가실행)_창원상수도(토목)투찰_합덕-신례원(2공구)투찰_01 실행(군장산단) Rev00_01 실행(부산남컨가호안109-원안분) REV04" xfId="4829" xr:uid="{00000000-0005-0000-0000-00004A130000}"/>
    <cellStyle name="_신태백(가실행)_창원상수도(토목)투찰_합덕-신례원(2공구)투찰_경찰서-터미널간도로(투찰)②" xfId="4830" xr:uid="{00000000-0005-0000-0000-00004B130000}"/>
    <cellStyle name="_신태백(가실행)_창원상수도(토목)투찰_합덕-신례원(2공구)투찰_경찰서-터미널간도로(투찰)②_01 실행(군장산단) Rev00" xfId="4831" xr:uid="{00000000-0005-0000-0000-00004C130000}"/>
    <cellStyle name="_신태백(가실행)_창원상수도(토목)투찰_합덕-신례원(2공구)투찰_경찰서-터미널간도로(투찰)②_01 실행(군장산단) Rev00_01 실행(부산남컨가호안109-원안분) REV04" xfId="4832" xr:uid="{00000000-0005-0000-0000-00004D130000}"/>
    <cellStyle name="_신태백(가실행)_창원상수도(토목)투찰_합덕-신례원(2공구)투찰_봉무지방산업단지도로(투찰)②" xfId="4833" xr:uid="{00000000-0005-0000-0000-00004E130000}"/>
    <cellStyle name="_신태백(가실행)_창원상수도(토목)투찰_합덕-신례원(2공구)투찰_봉무지방산업단지도로(투찰)②_01 실행(군장산단) Rev00" xfId="4834" xr:uid="{00000000-0005-0000-0000-00004F130000}"/>
    <cellStyle name="_신태백(가실행)_창원상수도(토목)투찰_합덕-신례원(2공구)투찰_봉무지방산업단지도로(투찰)②_01 실행(군장산단) Rev00_01 실행(부산남컨가호안109-원안분) REV04" xfId="4835" xr:uid="{00000000-0005-0000-0000-000050130000}"/>
    <cellStyle name="_신태백(가실행)_창원상수도(토목)투찰_합덕-신례원(2공구)투찰_봉무지방산업단지도로(투찰)②+0.250%" xfId="4836" xr:uid="{00000000-0005-0000-0000-000051130000}"/>
    <cellStyle name="_신태백(가실행)_창원상수도(토목)투찰_합덕-신례원(2공구)투찰_봉무지방산업단지도로(투찰)②+0.250%_01 실행(군장산단) Rev00" xfId="4837" xr:uid="{00000000-0005-0000-0000-000052130000}"/>
    <cellStyle name="_신태백(가실행)_창원상수도(토목)투찰_합덕-신례원(2공구)투찰_봉무지방산업단지도로(투찰)②+0.250%_01 실행(군장산단) Rev00_01 실행(부산남컨가호안109-원안분) REV04" xfId="4838" xr:uid="{00000000-0005-0000-0000-000053130000}"/>
    <cellStyle name="_신태백(가실행)_창원상수도(토목)투찰_합덕-신례원(2공구)투찰_합덕-신례원(2공구)투찰" xfId="4839" xr:uid="{00000000-0005-0000-0000-000054130000}"/>
    <cellStyle name="_신태백(가실행)_창원상수도(토목)투찰_합덕-신례원(2공구)투찰_합덕-신례원(2공구)투찰_01 실행(군장산단) Rev00" xfId="4840" xr:uid="{00000000-0005-0000-0000-000055130000}"/>
    <cellStyle name="_신태백(가실행)_창원상수도(토목)투찰_합덕-신례원(2공구)투찰_합덕-신례원(2공구)투찰_01 실행(군장산단) Rev00_01 실행(부산남컨가호안109-원안분) REV04" xfId="4841" xr:uid="{00000000-0005-0000-0000-000056130000}"/>
    <cellStyle name="_신태백(가실행)_창원상수도(토목)투찰_합덕-신례원(2공구)투찰_합덕-신례원(2공구)투찰_경찰서-터미널간도로(투찰)②" xfId="4842" xr:uid="{00000000-0005-0000-0000-000057130000}"/>
    <cellStyle name="_신태백(가실행)_창원상수도(토목)투찰_합덕-신례원(2공구)투찰_합덕-신례원(2공구)투찰_경찰서-터미널간도로(투찰)②_01 실행(군장산단) Rev00" xfId="4843" xr:uid="{00000000-0005-0000-0000-000058130000}"/>
    <cellStyle name="_신태백(가실행)_창원상수도(토목)투찰_합덕-신례원(2공구)투찰_합덕-신례원(2공구)투찰_경찰서-터미널간도로(투찰)②_01 실행(군장산단) Rev00_01 실행(부산남컨가호안109-원안분) REV04" xfId="4844" xr:uid="{00000000-0005-0000-0000-000059130000}"/>
    <cellStyle name="_신태백(가실행)_창원상수도(토목)투찰_합덕-신례원(2공구)투찰_합덕-신례원(2공구)투찰_봉무지방산업단지도로(투찰)②" xfId="4845" xr:uid="{00000000-0005-0000-0000-00005A130000}"/>
    <cellStyle name="_신태백(가실행)_창원상수도(토목)투찰_합덕-신례원(2공구)투찰_합덕-신례원(2공구)투찰_봉무지방산업단지도로(투찰)②_01 실행(군장산단) Rev00" xfId="4846" xr:uid="{00000000-0005-0000-0000-00005B130000}"/>
    <cellStyle name="_신태백(가실행)_창원상수도(토목)투찰_합덕-신례원(2공구)투찰_합덕-신례원(2공구)투찰_봉무지방산업단지도로(투찰)②_01 실행(군장산단) Rev00_01 실행(부산남컨가호안109-원안분) REV04" xfId="4847" xr:uid="{00000000-0005-0000-0000-00005C130000}"/>
    <cellStyle name="_신태백(가실행)_창원상수도(토목)투찰_합덕-신례원(2공구)투찰_합덕-신례원(2공구)투찰_봉무지방산업단지도로(투찰)②+0.250%" xfId="4848" xr:uid="{00000000-0005-0000-0000-00005D130000}"/>
    <cellStyle name="_신태백(가실행)_창원상수도(토목)투찰_합덕-신례원(2공구)투찰_합덕-신례원(2공구)투찰_봉무지방산업단지도로(투찰)②+0.250%_01 실행(군장산단) Rev00" xfId="4849" xr:uid="{00000000-0005-0000-0000-00005E130000}"/>
    <cellStyle name="_신태백(가실행)_창원상수도(토목)투찰_합덕-신례원(2공구)투찰_합덕-신례원(2공구)투찰_봉무지방산업단지도로(투찰)②+0.250%_01 실행(군장산단) Rev00_01 실행(부산남컨가호안109-원안분) REV04" xfId="4850" xr:uid="{00000000-0005-0000-0000-00005F130000}"/>
    <cellStyle name="_신태백(가실행)_합덕-신례원(2공구)투찰" xfId="4851" xr:uid="{00000000-0005-0000-0000-000060130000}"/>
    <cellStyle name="_신태백(가실행)_합덕-신례원(2공구)투찰_01 실행(군장산단) Rev00" xfId="4852" xr:uid="{00000000-0005-0000-0000-000061130000}"/>
    <cellStyle name="_신태백(가실행)_합덕-신례원(2공구)투찰_01 실행(군장산단) Rev00_01 실행(부산남컨가호안109-원안분) REV04" xfId="4853" xr:uid="{00000000-0005-0000-0000-000062130000}"/>
    <cellStyle name="_신태백(가실행)_합덕-신례원(2공구)투찰_경찰서-터미널간도로(투찰)②" xfId="4854" xr:uid="{00000000-0005-0000-0000-000063130000}"/>
    <cellStyle name="_신태백(가실행)_합덕-신례원(2공구)투찰_경찰서-터미널간도로(투찰)②_01 실행(군장산단) Rev00" xfId="4855" xr:uid="{00000000-0005-0000-0000-000064130000}"/>
    <cellStyle name="_신태백(가실행)_합덕-신례원(2공구)투찰_경찰서-터미널간도로(투찰)②_01 실행(군장산단) Rev00_01 실행(부산남컨가호안109-원안분) REV04" xfId="4856" xr:uid="{00000000-0005-0000-0000-000065130000}"/>
    <cellStyle name="_신태백(가실행)_합덕-신례원(2공구)투찰_봉무지방산업단지도로(투찰)②" xfId="4857" xr:uid="{00000000-0005-0000-0000-000066130000}"/>
    <cellStyle name="_신태백(가실행)_합덕-신례원(2공구)투찰_봉무지방산업단지도로(투찰)②_01 실행(군장산단) Rev00" xfId="4858" xr:uid="{00000000-0005-0000-0000-000067130000}"/>
    <cellStyle name="_신태백(가실행)_합덕-신례원(2공구)투찰_봉무지방산업단지도로(투찰)②_01 실행(군장산단) Rev00_01 실행(부산남컨가호안109-원안분) REV04" xfId="4859" xr:uid="{00000000-0005-0000-0000-000068130000}"/>
    <cellStyle name="_신태백(가실행)_합덕-신례원(2공구)투찰_봉무지방산업단지도로(투찰)②+0.250%" xfId="4860" xr:uid="{00000000-0005-0000-0000-000069130000}"/>
    <cellStyle name="_신태백(가실행)_합덕-신례원(2공구)투찰_봉무지방산업단지도로(투찰)②+0.250%_01 실행(군장산단) Rev00" xfId="4861" xr:uid="{00000000-0005-0000-0000-00006A130000}"/>
    <cellStyle name="_신태백(가실행)_합덕-신례원(2공구)투찰_봉무지방산업단지도로(투찰)②+0.250%_01 실행(군장산단) Rev00_01 실행(부산남컨가호안109-원안분) REV04" xfId="4862" xr:uid="{00000000-0005-0000-0000-00006B130000}"/>
    <cellStyle name="_신태백(가실행)_합덕-신례원(2공구)투찰_합덕-신례원(2공구)투찰" xfId="4863" xr:uid="{00000000-0005-0000-0000-00006C130000}"/>
    <cellStyle name="_신태백(가실행)_합덕-신례원(2공구)투찰_합덕-신례원(2공구)투찰_01 실행(군장산단) Rev00" xfId="4864" xr:uid="{00000000-0005-0000-0000-00006D130000}"/>
    <cellStyle name="_신태백(가실행)_합덕-신례원(2공구)투찰_합덕-신례원(2공구)투찰_01 실행(군장산단) Rev00_01 실행(부산남컨가호안109-원안분) REV04" xfId="4865" xr:uid="{00000000-0005-0000-0000-00006E130000}"/>
    <cellStyle name="_신태백(가실행)_합덕-신례원(2공구)투찰_합덕-신례원(2공구)투찰_경찰서-터미널간도로(투찰)②" xfId="4866" xr:uid="{00000000-0005-0000-0000-00006F130000}"/>
    <cellStyle name="_신태백(가실행)_합덕-신례원(2공구)투찰_합덕-신례원(2공구)투찰_경찰서-터미널간도로(투찰)②_01 실행(군장산단) Rev00" xfId="4867" xr:uid="{00000000-0005-0000-0000-000070130000}"/>
    <cellStyle name="_신태백(가실행)_합덕-신례원(2공구)투찰_합덕-신례원(2공구)투찰_경찰서-터미널간도로(투찰)②_01 실행(군장산단) Rev00_01 실행(부산남컨가호안109-원안분) REV04" xfId="4868" xr:uid="{00000000-0005-0000-0000-000071130000}"/>
    <cellStyle name="_신태백(가실행)_합덕-신례원(2공구)투찰_합덕-신례원(2공구)투찰_봉무지방산업단지도로(투찰)②" xfId="4869" xr:uid="{00000000-0005-0000-0000-000072130000}"/>
    <cellStyle name="_신태백(가실행)_합덕-신례원(2공구)투찰_합덕-신례원(2공구)투찰_봉무지방산업단지도로(투찰)②_01 실행(군장산단) Rev00" xfId="4870" xr:uid="{00000000-0005-0000-0000-000073130000}"/>
    <cellStyle name="_신태백(가실행)_합덕-신례원(2공구)투찰_합덕-신례원(2공구)투찰_봉무지방산업단지도로(투찰)②_01 실행(군장산단) Rev00_01 실행(부산남컨가호안109-원안분) REV04" xfId="4871" xr:uid="{00000000-0005-0000-0000-000074130000}"/>
    <cellStyle name="_신태백(가실행)_합덕-신례원(2공구)투찰_합덕-신례원(2공구)투찰_봉무지방산업단지도로(투찰)②+0.250%" xfId="4872" xr:uid="{00000000-0005-0000-0000-000075130000}"/>
    <cellStyle name="_신태백(가실행)_합덕-신례원(2공구)투찰_합덕-신례원(2공구)투찰_봉무지방산업단지도로(투찰)②+0.250%_01 실행(군장산단) Rev00" xfId="4873" xr:uid="{00000000-0005-0000-0000-000076130000}"/>
    <cellStyle name="_신태백(가실행)_합덕-신례원(2공구)투찰_합덕-신례원(2공구)투찰_봉무지방산업단지도로(투찰)②+0.250%_01 실행(군장산단) Rev00_01 실행(부산남컨가호안109-원안분) REV04" xfId="4874" xr:uid="{00000000-0005-0000-0000-000077130000}"/>
    <cellStyle name="_신태백(투찰내역)2" xfId="4875" xr:uid="{00000000-0005-0000-0000-000078130000}"/>
    <cellStyle name="_실시계획내역서(최종안)-원내역" xfId="4876" xr:uid="{00000000-0005-0000-0000-000079130000}"/>
    <cellStyle name="_실시설계(071205)" xfId="4877" xr:uid="{00000000-0005-0000-0000-00007A130000}"/>
    <cellStyle name="_심사내역서(무안고라)" xfId="4878" xr:uid="{00000000-0005-0000-0000-00007B130000}"/>
    <cellStyle name="_안동시우회도로(투찰)-0.341%" xfId="4879" xr:uid="{00000000-0005-0000-0000-00007C130000}"/>
    <cellStyle name="_안동컨트리클럽-품셈기준" xfId="4880" xr:uid="{00000000-0005-0000-0000-00007D130000}"/>
    <cellStyle name="_안동컨트리클럽-품셈기준(단계별수정)" xfId="4881" xr:uid="{00000000-0005-0000-0000-00007E130000}"/>
    <cellStyle name="_안면도 지포지구-품셈기준" xfId="4882" xr:uid="{00000000-0005-0000-0000-00007F130000}"/>
    <cellStyle name="_안산부대(투찰)⑤" xfId="4883" xr:uid="{00000000-0005-0000-0000-000080130000}"/>
    <cellStyle name="_안산부대(투찰)⑤_01 실행(군장산단) Rev00" xfId="4884" xr:uid="{00000000-0005-0000-0000-000081130000}"/>
    <cellStyle name="_안산부대(투찰)⑤_01 실행(군장산단) Rev00_01 실행(부산남컨가호안109-원안분) REV04" xfId="4885" xr:uid="{00000000-0005-0000-0000-000082130000}"/>
    <cellStyle name="_안산부대(투찰)⑤_경찰서-터미널간도로(투찰)②" xfId="4886" xr:uid="{00000000-0005-0000-0000-000083130000}"/>
    <cellStyle name="_안산부대(투찰)⑤_경찰서-터미널간도로(투찰)②_01 실행(군장산단) Rev00" xfId="4887" xr:uid="{00000000-0005-0000-0000-000084130000}"/>
    <cellStyle name="_안산부대(투찰)⑤_경찰서-터미널간도로(투찰)②_01 실행(군장산단) Rev00_01 실행(부산남컨가호안109-원안분) REV04" xfId="4888" xr:uid="{00000000-0005-0000-0000-000085130000}"/>
    <cellStyle name="_안산부대(투찰)⑤_봉무지방산업단지도로(투찰)②" xfId="4889" xr:uid="{00000000-0005-0000-0000-000086130000}"/>
    <cellStyle name="_안산부대(투찰)⑤_봉무지방산업단지도로(투찰)②_01 실행(군장산단) Rev00" xfId="4890" xr:uid="{00000000-0005-0000-0000-000087130000}"/>
    <cellStyle name="_안산부대(투찰)⑤_봉무지방산업단지도로(투찰)②_01 실행(군장산단) Rev00_01 실행(부산남컨가호안109-원안분) REV04" xfId="4891" xr:uid="{00000000-0005-0000-0000-000088130000}"/>
    <cellStyle name="_안산부대(투찰)⑤_봉무지방산업단지도로(투찰)②+0.250%" xfId="4892" xr:uid="{00000000-0005-0000-0000-000089130000}"/>
    <cellStyle name="_안산부대(투찰)⑤_봉무지방산업단지도로(투찰)②+0.250%_01 실행(군장산단) Rev00" xfId="4893" xr:uid="{00000000-0005-0000-0000-00008A130000}"/>
    <cellStyle name="_안산부대(투찰)⑤_봉무지방산업단지도로(투찰)②+0.250%_01 실행(군장산단) Rev00_01 실행(부산남컨가호안109-원안분) REV04" xfId="4894" xr:uid="{00000000-0005-0000-0000-00008B130000}"/>
    <cellStyle name="_안산부대(투찰)⑤_합덕-신례원(2공구)투찰" xfId="4895" xr:uid="{00000000-0005-0000-0000-00008C130000}"/>
    <cellStyle name="_안산부대(투찰)⑤_합덕-신례원(2공구)투찰_01 실행(군장산단) Rev00" xfId="4896" xr:uid="{00000000-0005-0000-0000-00008D130000}"/>
    <cellStyle name="_안산부대(투찰)⑤_합덕-신례원(2공구)투찰_01 실행(군장산단) Rev00_01 실행(부산남컨가호안109-원안분) REV04" xfId="4897" xr:uid="{00000000-0005-0000-0000-00008E130000}"/>
    <cellStyle name="_안산부대(투찰)⑤_합덕-신례원(2공구)투찰_경찰서-터미널간도로(투찰)②" xfId="4898" xr:uid="{00000000-0005-0000-0000-00008F130000}"/>
    <cellStyle name="_안산부대(투찰)⑤_합덕-신례원(2공구)투찰_경찰서-터미널간도로(투찰)②_01 실행(군장산단) Rev00" xfId="4899" xr:uid="{00000000-0005-0000-0000-000090130000}"/>
    <cellStyle name="_안산부대(투찰)⑤_합덕-신례원(2공구)투찰_경찰서-터미널간도로(투찰)②_01 실행(군장산단) Rev00_01 실행(부산남컨가호안109-원안분) REV04" xfId="4900" xr:uid="{00000000-0005-0000-0000-000091130000}"/>
    <cellStyle name="_안산부대(투찰)⑤_합덕-신례원(2공구)투찰_봉무지방산업단지도로(투찰)②" xfId="4901" xr:uid="{00000000-0005-0000-0000-000092130000}"/>
    <cellStyle name="_안산부대(투찰)⑤_합덕-신례원(2공구)투찰_봉무지방산업단지도로(투찰)②_01 실행(군장산단) Rev00" xfId="4902" xr:uid="{00000000-0005-0000-0000-000093130000}"/>
    <cellStyle name="_안산부대(투찰)⑤_합덕-신례원(2공구)투찰_봉무지방산업단지도로(투찰)②_01 실행(군장산단) Rev00_01 실행(부산남컨가호안109-원안분) REV04" xfId="4903" xr:uid="{00000000-0005-0000-0000-000094130000}"/>
    <cellStyle name="_안산부대(투찰)⑤_합덕-신례원(2공구)투찰_봉무지방산업단지도로(투찰)②+0.250%" xfId="4904" xr:uid="{00000000-0005-0000-0000-000095130000}"/>
    <cellStyle name="_안산부대(투찰)⑤_합덕-신례원(2공구)투찰_봉무지방산업단지도로(투찰)②+0.250%_01 실행(군장산단) Rev00" xfId="4905" xr:uid="{00000000-0005-0000-0000-000096130000}"/>
    <cellStyle name="_안산부대(투찰)⑤_합덕-신례원(2공구)투찰_봉무지방산업단지도로(투찰)②+0.250%_01 실행(군장산단) Rev00_01 실행(부산남컨가호안109-원안분) REV04" xfId="4906" xr:uid="{00000000-0005-0000-0000-000097130000}"/>
    <cellStyle name="_안산부대(투찰)⑤_합덕-신례원(2공구)투찰_합덕-신례원(2공구)투찰" xfId="4907" xr:uid="{00000000-0005-0000-0000-000098130000}"/>
    <cellStyle name="_안산부대(투찰)⑤_합덕-신례원(2공구)투찰_합덕-신례원(2공구)투찰_01 실행(군장산단) Rev00" xfId="4908" xr:uid="{00000000-0005-0000-0000-000099130000}"/>
    <cellStyle name="_안산부대(투찰)⑤_합덕-신례원(2공구)투찰_합덕-신례원(2공구)투찰_01 실행(군장산단) Rev00_01 실행(부산남컨가호안109-원안분) REV04" xfId="4909" xr:uid="{00000000-0005-0000-0000-00009A130000}"/>
    <cellStyle name="_안산부대(투찰)⑤_합덕-신례원(2공구)투찰_합덕-신례원(2공구)투찰_경찰서-터미널간도로(투찰)②" xfId="4910" xr:uid="{00000000-0005-0000-0000-00009B130000}"/>
    <cellStyle name="_안산부대(투찰)⑤_합덕-신례원(2공구)투찰_합덕-신례원(2공구)투찰_경찰서-터미널간도로(투찰)②_01 실행(군장산단) Rev00" xfId="4911" xr:uid="{00000000-0005-0000-0000-00009C130000}"/>
    <cellStyle name="_안산부대(투찰)⑤_합덕-신례원(2공구)투찰_합덕-신례원(2공구)투찰_경찰서-터미널간도로(투찰)②_01 실행(군장산단) Rev00_01 실행(부산남컨가호안109-원안분) REV04" xfId="4912" xr:uid="{00000000-0005-0000-0000-00009D130000}"/>
    <cellStyle name="_안산부대(투찰)⑤_합덕-신례원(2공구)투찰_합덕-신례원(2공구)투찰_봉무지방산업단지도로(투찰)②" xfId="4913" xr:uid="{00000000-0005-0000-0000-00009E130000}"/>
    <cellStyle name="_안산부대(투찰)⑤_합덕-신례원(2공구)투찰_합덕-신례원(2공구)투찰_봉무지방산업단지도로(투찰)②_01 실행(군장산단) Rev00" xfId="4914" xr:uid="{00000000-0005-0000-0000-00009F130000}"/>
    <cellStyle name="_안산부대(투찰)⑤_합덕-신례원(2공구)투찰_합덕-신례원(2공구)투찰_봉무지방산업단지도로(투찰)②_01 실행(군장산단) Rev00_01 실행(부산남컨가호안109-원안분) REV04" xfId="4915" xr:uid="{00000000-0005-0000-0000-0000A0130000}"/>
    <cellStyle name="_안산부대(투찰)⑤_합덕-신례원(2공구)투찰_합덕-신례원(2공구)투찰_봉무지방산업단지도로(투찰)②+0.250%" xfId="4916" xr:uid="{00000000-0005-0000-0000-0000A1130000}"/>
    <cellStyle name="_안산부대(투찰)⑤_합덕-신례원(2공구)투찰_합덕-신례원(2공구)투찰_봉무지방산업단지도로(투찰)②+0.250%_01 실행(군장산단) Rev00" xfId="4917" xr:uid="{00000000-0005-0000-0000-0000A2130000}"/>
    <cellStyle name="_안산부대(투찰)⑤_합덕-신례원(2공구)투찰_합덕-신례원(2공구)투찰_봉무지방산업단지도로(투찰)②+0.250%_01 실행(군장산단) Rev00_01 실행(부산남컨가호안109-원안분) REV04" xfId="4918" xr:uid="{00000000-0005-0000-0000-0000A3130000}"/>
    <cellStyle name="_안성시 GIS 총괄 설계내역서_1.0" xfId="4919" xr:uid="{00000000-0005-0000-0000-0000A4130000}"/>
    <cellStyle name="_안양지식산업진흥원" xfId="4920" xr:uid="{00000000-0005-0000-0000-0000A5130000}"/>
    <cellStyle name="_암거공" xfId="4921" xr:uid="{00000000-0005-0000-0000-0000A6130000}"/>
    <cellStyle name="_암거낙차부" xfId="4922" xr:uid="{00000000-0005-0000-0000-0000A7130000}"/>
    <cellStyle name="_암거낙차부_(12)PC암거수량산출(성남시)" xfId="4923" xr:uid="{00000000-0005-0000-0000-0000A8130000}"/>
    <cellStyle name="_암거낙차부_(12)PC암거수량산출(성남시)_BOX재료집계표 1011-1(편집)s" xfId="4924" xr:uid="{00000000-0005-0000-0000-0000A9130000}"/>
    <cellStyle name="_암거낙차부_(12)PC암거수량산출(성남시)_BOX재료집계표 1025" xfId="4925" xr:uid="{00000000-0005-0000-0000-0000AA130000}"/>
    <cellStyle name="_암거낙차부_(12)PC암거수량산출(성남시)_H191-PCBOX" xfId="4926" xr:uid="{00000000-0005-0000-0000-0000AB130000}"/>
    <cellStyle name="_암거낙차부_(12)PC암거수량산출(성남시)_H191-PCBOX_BOX재료집계표 1011-1(편집)s" xfId="4927" xr:uid="{00000000-0005-0000-0000-0000AC130000}"/>
    <cellStyle name="_암거낙차부_(12)PC암거수량산출(성남시)_H191-PCBOX_BOX재료집계표 1025" xfId="4928" xr:uid="{00000000-0005-0000-0000-0000AD130000}"/>
    <cellStyle name="_암거낙차부_(12)PC암거수량산출(성남시)_H191-PCBOX_H191-PCBOX" xfId="4929" xr:uid="{00000000-0005-0000-0000-0000AE130000}"/>
    <cellStyle name="_암거낙차부_(12)PC암거수량산출(성남시)_H191-PCBOX_H191-PCBOX_BOX재료집계표 1011-1(편집)s" xfId="4930" xr:uid="{00000000-0005-0000-0000-0000AF130000}"/>
    <cellStyle name="_암거낙차부_(12)PC암거수량산출(성남시)_H191-PCBOX_H191-PCBOX_BOX재료집계표 1025" xfId="4931" xr:uid="{00000000-0005-0000-0000-0000B0130000}"/>
    <cellStyle name="_암거낙차부_(12)PC암거수량산출(성남시)_H191-PCBOX_H191-PCBOX_H191-PCBOX" xfId="4932" xr:uid="{00000000-0005-0000-0000-0000B1130000}"/>
    <cellStyle name="_암거낙차부_(12)PC암거수량산출(성남시)_H191-PCBOX_H191-PCBOX_H191-PCBOX_BOX재료집계표 1011-1(편집)s" xfId="4933" xr:uid="{00000000-0005-0000-0000-0000B2130000}"/>
    <cellStyle name="_암거낙차부_(12)PC암거수량산출(성남시)_H191-PCBOX_H191-PCBOX_H191-PCBOX_BOX재료집계표 1025" xfId="4934" xr:uid="{00000000-0005-0000-0000-0000B3130000}"/>
    <cellStyle name="_암거낙차부_BOX재료집계표 1011-1(편집)s" xfId="4935" xr:uid="{00000000-0005-0000-0000-0000B4130000}"/>
    <cellStyle name="_암거낙차부_BOX재료집계표 1025" xfId="4936" xr:uid="{00000000-0005-0000-0000-0000B5130000}"/>
    <cellStyle name="_암거낙차부_H191-PCBOX" xfId="4937" xr:uid="{00000000-0005-0000-0000-0000B6130000}"/>
    <cellStyle name="_암거낙차부_H191-PCBOX_BOX재료집계표 1011-1(편집)s" xfId="4938" xr:uid="{00000000-0005-0000-0000-0000B7130000}"/>
    <cellStyle name="_암거낙차부_H191-PCBOX_BOX재료집계표 1025" xfId="4939" xr:uid="{00000000-0005-0000-0000-0000B8130000}"/>
    <cellStyle name="_암거낙차부_H191-PCBOX_H191-PCBOX" xfId="4940" xr:uid="{00000000-0005-0000-0000-0000B9130000}"/>
    <cellStyle name="_암거낙차부_H191-PCBOX_H191-PCBOX_BOX재료집계표 1011-1(편집)s" xfId="4941" xr:uid="{00000000-0005-0000-0000-0000BA130000}"/>
    <cellStyle name="_암거낙차부_H191-PCBOX_H191-PCBOX_BOX재료집계표 1025" xfId="4942" xr:uid="{00000000-0005-0000-0000-0000BB130000}"/>
    <cellStyle name="_암거낙차부_맨홀재료집계표" xfId="4943" xr:uid="{00000000-0005-0000-0000-0000BC130000}"/>
    <cellStyle name="_암거낙차부_상수관로토공및집계표(최종)" xfId="4944" xr:uid="{00000000-0005-0000-0000-0000BD130000}"/>
    <cellStyle name="_암거낙차부_상수관로토공및집계표(최종)_1.토공집계표" xfId="4945" xr:uid="{00000000-0005-0000-0000-0000BE130000}"/>
    <cellStyle name="_암거낙차부_상수관로토공및집계표(최종)_3.상수관재료집계표" xfId="4946" xr:uid="{00000000-0005-0000-0000-0000BF130000}"/>
    <cellStyle name="_암거낙차부_오수공총괄" xfId="4947" xr:uid="{00000000-0005-0000-0000-0000C0130000}"/>
    <cellStyle name="_암거낙차부_오수공총괄_오수공-대구(0423)" xfId="4948" xr:uid="{00000000-0005-0000-0000-0000C1130000}"/>
    <cellStyle name="_암거수량" xfId="4949" xr:uid="{00000000-0005-0000-0000-0000C2130000}"/>
    <cellStyle name="_암거수량(2)" xfId="4950" xr:uid="{00000000-0005-0000-0000-0000C3130000}"/>
    <cellStyle name="_암거수량(2)_3.1제1배수통관(시례우안3제)" xfId="4951" xr:uid="{00000000-0005-0000-0000-0000C4130000}"/>
    <cellStyle name="_암거수량(2)_3.2 제2배수통관" xfId="4952" xr:uid="{00000000-0005-0000-0000-0000C5130000}"/>
    <cellStyle name="_암거수량(2)_3.3 제3배수통관" xfId="4953" xr:uid="{00000000-0005-0000-0000-0000C6130000}"/>
    <cellStyle name="_암거수량(2)_3.구조물공(시례우안2제)" xfId="4954" xr:uid="{00000000-0005-0000-0000-0000C7130000}"/>
    <cellStyle name="_암거수량_3.1제1배수통관(시례우안3제)" xfId="4955" xr:uid="{00000000-0005-0000-0000-0000C8130000}"/>
    <cellStyle name="_암거수량_3.2 제2배수통관" xfId="4956" xr:uid="{00000000-0005-0000-0000-0000C9130000}"/>
    <cellStyle name="_암거수량_3.3 제3배수통관" xfId="4957" xr:uid="{00000000-0005-0000-0000-0000CA130000}"/>
    <cellStyle name="_암거수량_3.구조물공(시례우안2제)" xfId="4958" xr:uid="{00000000-0005-0000-0000-0000CB130000}"/>
    <cellStyle name="_앙성계통 능암리 관로이설공사" xfId="4959" xr:uid="{00000000-0005-0000-0000-0000CC130000}"/>
    <cellStyle name="_앙성계통 능암리 관로이설공사(최종)" xfId="4960" xr:uid="{00000000-0005-0000-0000-0000CD130000}"/>
    <cellStyle name="_앙성계통 능암리 관로이설공사(최종)_댐직하류 하천정비(환경)사업 기본계획 및 실시설계용역-수공용" xfId="4961" xr:uid="{00000000-0005-0000-0000-0000CE130000}"/>
    <cellStyle name="_앙성계통 능암리 관로이설공사(최종)_댐직하류 하천정비(환경)사업 기본계획 및 실시설계용역-수공용_용담댐직하류 하천정비공사 설계예산서(남원작성)-" xfId="4962" xr:uid="{00000000-0005-0000-0000-0000CF130000}"/>
    <cellStyle name="_앙성계통 능암리 관로이설공사_댐직하류 하천정비(환경)사업 기본계획 및 실시설계용역-수공용" xfId="4963" xr:uid="{00000000-0005-0000-0000-0000D0130000}"/>
    <cellStyle name="_앙성계통 능암리 관로이설공사_댐직하류 하천정비(환경)사업 기본계획 및 실시설계용역-수공용_용담댐직하류 하천정비공사 설계예산서(남원작성)-" xfId="4964" xr:uid="{00000000-0005-0000-0000-0000D1130000}"/>
    <cellStyle name="_앙성수량총괄(관수정)" xfId="4965" xr:uid="{00000000-0005-0000-0000-0000D2130000}"/>
    <cellStyle name="_앙성수량총괄(관수정)_1" xfId="4966" xr:uid="{00000000-0005-0000-0000-0000D3130000}"/>
    <cellStyle name="_앙성수량총괄(관수정)_2" xfId="4967" xr:uid="{00000000-0005-0000-0000-0000D4130000}"/>
    <cellStyle name="_앙성수량총괄(관수정)_2_대부리총괄수량집계표" xfId="4968" xr:uid="{00000000-0005-0000-0000-0000D5130000}"/>
    <cellStyle name="_앙성수량총괄(관수정)_대부리총괄수량집계표" xfId="4969" xr:uid="{00000000-0005-0000-0000-0000D6130000}"/>
    <cellStyle name="_양곡부두(투찰)+0.30%" xfId="4970" xr:uid="{00000000-0005-0000-0000-0000D7130000}"/>
    <cellStyle name="_양곡부두(투찰)-0.31%" xfId="4971" xr:uid="{00000000-0005-0000-0000-0000D8130000}"/>
    <cellStyle name="_양묘장설계서" xfId="18511" xr:uid="{00000000-0005-0000-0000-0000D9130000}"/>
    <cellStyle name="_양묘장수량산출서" xfId="18512" xr:uid="{00000000-0005-0000-0000-0000DA130000}"/>
    <cellStyle name="_양산시 가격설계내역서_1" xfId="4972" xr:uid="{00000000-0005-0000-0000-0000DB130000}"/>
    <cellStyle name="_양식" xfId="4973" xr:uid="{00000000-0005-0000-0000-0000DC130000}"/>
    <cellStyle name="_양식_1" xfId="4974" xr:uid="{00000000-0005-0000-0000-0000DD130000}"/>
    <cellStyle name="_양식_2" xfId="4975" xr:uid="{00000000-0005-0000-0000-0000DE130000}"/>
    <cellStyle name="_에너지테마조성사업용역비" xfId="4976" xr:uid="{00000000-0005-0000-0000-0000DF130000}"/>
    <cellStyle name="_에너지테마조성사업용역비(제영향평가)" xfId="4977" xr:uid="{00000000-0005-0000-0000-0000E0130000}"/>
    <cellStyle name="_여근무복" xfId="4978" xr:uid="{00000000-0005-0000-0000-0000E1130000}"/>
    <cellStyle name="_여수경도 내역서" xfId="4979" xr:uid="{00000000-0005-0000-0000-0000E2130000}"/>
    <cellStyle name="_여수경도 설계내역서 최종(071127)" xfId="4980" xr:uid="{00000000-0005-0000-0000-0000E3130000}"/>
    <cellStyle name="_여수화양지구 견적서" xfId="4981" xr:uid="{00000000-0005-0000-0000-0000E4130000}"/>
    <cellStyle name="_연구원실험대(24종)-최종" xfId="4982" xr:uid="{00000000-0005-0000-0000-0000E5130000}"/>
    <cellStyle name="_연꽃공원 조성사업(변경)" xfId="4983" xr:uid="{00000000-0005-0000-0000-0000E6130000}"/>
    <cellStyle name="_연수복" xfId="4984" xr:uid="{00000000-0005-0000-0000-0000E7130000}"/>
    <cellStyle name="_연인산도립공원 자연환경지구 재정비계획수립용역" xfId="4985" xr:uid="{00000000-0005-0000-0000-0000E8130000}"/>
    <cellStyle name="_연천관리계획용역 내역서" xfId="4986" xr:uid="{00000000-0005-0000-0000-0000E9130000}"/>
    <cellStyle name="_연천군 관리계획 및 지형도면고시용역 설계서" xfId="4987" xr:uid="{00000000-0005-0000-0000-0000EA130000}"/>
    <cellStyle name="_연천군 관리계획용역 설계서" xfId="4988" xr:uid="{00000000-0005-0000-0000-0000EB130000}"/>
    <cellStyle name="_연화-01.터널제트팬(KKN)" xfId="4989" xr:uid="{00000000-0005-0000-0000-0000EC130000}"/>
    <cellStyle name="_영광항공측량" xfId="4990" xr:uid="{00000000-0005-0000-0000-0000ED130000}"/>
    <cellStyle name="_영주시 oo일원 항공사진측량 용역" xfId="4991" xr:uid="{00000000-0005-0000-0000-0000EE130000}"/>
    <cellStyle name="_영주시 OO일원 항공사진측량(설계내역서)" xfId="4992" xr:uid="{00000000-0005-0000-0000-0000EF130000}"/>
    <cellStyle name="_영주시-계약용_설계내역서" xfId="4993" xr:uid="{00000000-0005-0000-0000-0000F0130000}"/>
    <cellStyle name="_영주한국문화테마파크관광지조성계획vol5" xfId="4994" xr:uid="{00000000-0005-0000-0000-0000F1130000}"/>
    <cellStyle name="_오수중계펌프장수량산출" xfId="4995" xr:uid="{00000000-0005-0000-0000-0000F2130000}"/>
    <cellStyle name="_오수차집연결공사" xfId="4996" xr:uid="{00000000-0005-0000-0000-0000F3130000}"/>
    <cellStyle name="_오수차집연결공사(최종분)" xfId="4997" xr:uid="{00000000-0005-0000-0000-0000F4130000}"/>
    <cellStyle name="_오수차집연결공사(최종분)_댐직하류 하천정비(환경)사업 기본계획 및 실시설계용역-수공용" xfId="4998" xr:uid="{00000000-0005-0000-0000-0000F5130000}"/>
    <cellStyle name="_오수차집연결공사(최종분)_댐직하류 하천정비(환경)사업 기본계획 및 실시설계용역-수공용_용담댐직하류 하천정비공사 설계예산서(남원작성)-" xfId="4999" xr:uid="{00000000-0005-0000-0000-0000F6130000}"/>
    <cellStyle name="_오수차집연결공사_댐직하류 하천정비(환경)사업 기본계획 및 실시설계용역-수공용" xfId="5000" xr:uid="{00000000-0005-0000-0000-0000F7130000}"/>
    <cellStyle name="_오수차집연결공사_댐직하류 하천정비(환경)사업 기본계획 및 실시설계용역-수공용_용담댐직하류 하천정비공사 설계예산서(남원작성)-" xfId="5001" xr:uid="{00000000-0005-0000-0000-0000F8130000}"/>
    <cellStyle name="_옥곡5일시장 도시계획시설결정 내역서-081020" xfId="5002" xr:uid="{00000000-0005-0000-0000-0000F9130000}"/>
    <cellStyle name="_옥동천변경내역(최종)" xfId="5003" xr:uid="{00000000-0005-0000-0000-0000FA130000}"/>
    <cellStyle name="_옥련고총괄(100%)" xfId="5004" xr:uid="{00000000-0005-0000-0000-0000FB130000}"/>
    <cellStyle name="_온더아이티_BS 서버견적" xfId="5005" xr:uid="{00000000-0005-0000-0000-0000FC130000}"/>
    <cellStyle name="_옹벽공" xfId="5006" xr:uid="{00000000-0005-0000-0000-0000FD130000}"/>
    <cellStyle name="_옹벽공_개봉TL수량산출서-1" xfId="5007" xr:uid="{00000000-0005-0000-0000-0000FE130000}"/>
    <cellStyle name="_옹벽수량" xfId="5008" xr:uid="{00000000-0005-0000-0000-0000FF130000}"/>
    <cellStyle name="_옹벽수량_개봉TL수량산출서-1" xfId="5009" xr:uid="{00000000-0005-0000-0000-000000140000}"/>
    <cellStyle name="_옹진군항측" xfId="5010" xr:uid="{00000000-0005-0000-0000-000001140000}"/>
    <cellStyle name="_왕가봉정비공사" xfId="5011" xr:uid="{00000000-0005-0000-0000-000002140000}"/>
    <cellStyle name="_요약" xfId="5012" xr:uid="{00000000-0005-0000-0000-000003140000}"/>
    <cellStyle name="_요약,목적" xfId="5013" xr:uid="{00000000-0005-0000-0000-000004140000}"/>
    <cellStyle name="_요약서(1)" xfId="5014" xr:uid="{00000000-0005-0000-0000-000005140000}"/>
    <cellStyle name="_요약예" xfId="5015" xr:uid="{00000000-0005-0000-0000-000006140000}"/>
    <cellStyle name="_용궁온천계약내역서최종" xfId="5016" xr:uid="{00000000-0005-0000-0000-000007140000}"/>
    <cellStyle name="_용담댐직하류 하천정비공사 설계예산서(남원작성)" xfId="5017" xr:uid="{00000000-0005-0000-0000-000008140000}"/>
    <cellStyle name="_용담댐직하류 하천정비공사 설계예산서(남원작성)-" xfId="5018" xr:uid="{00000000-0005-0000-0000-000009140000}"/>
    <cellStyle name="_용담호생태공원설계변경내역서-2 (06.12.5)" xfId="5019" xr:uid="{00000000-0005-0000-0000-00000A140000}"/>
    <cellStyle name="_용역비산정(여주골프장)" xfId="5020" xr:uid="{00000000-0005-0000-0000-00000B140000}"/>
    <cellStyle name="_용역비산정(정선골프장)" xfId="5021" xr:uid="{00000000-0005-0000-0000-00000C140000}"/>
    <cellStyle name="_용역비산정(토질)" xfId="5022" xr:uid="{00000000-0005-0000-0000-00000D140000}"/>
    <cellStyle name="_용역샘플" xfId="5023" xr:uid="{00000000-0005-0000-0000-00000E140000}"/>
    <cellStyle name="_용역설계서 표지" xfId="5024" xr:uid="{00000000-0005-0000-0000-00000F140000}"/>
    <cellStyle name="_용인시 보행육교조성공사 기본 및 실시설계용역" xfId="5025" xr:uid="{00000000-0005-0000-0000-000010140000}"/>
    <cellStyle name="_용인흥덕_시설종합관리_200610_15" xfId="5026" xr:uid="{00000000-0005-0000-0000-000011140000}"/>
    <cellStyle name="_용정2p3(아포)" xfId="5027" xr:uid="{00000000-0005-0000-0000-000012140000}"/>
    <cellStyle name="_용정2p3(아포)_BOX재료집계표 1011-1(편집)s" xfId="5028" xr:uid="{00000000-0005-0000-0000-000013140000}"/>
    <cellStyle name="_용정2p3(아포)_BOX재료집계표 1025" xfId="5029" xr:uid="{00000000-0005-0000-0000-000014140000}"/>
    <cellStyle name="_용화고등학교하도급(명신)" xfId="5030" xr:uid="{00000000-0005-0000-0000-000015140000}"/>
    <cellStyle name="_우곡지구내역서(공사비수정)" xfId="5031" xr:uid="{00000000-0005-0000-0000-000016140000}"/>
    <cellStyle name="_우곡지구내역서(공사비수정) (version 1)" xfId="5032" xr:uid="{00000000-0005-0000-0000-000017140000}"/>
    <cellStyle name="_우동수량" xfId="5033" xr:uid="{00000000-0005-0000-0000-000018140000}"/>
    <cellStyle name="_우정사업진흥회-경영체제별 최적우편사업 구조 연구용역 원가계산(최종제출안)" xfId="5034" xr:uid="{00000000-0005-0000-0000-000019140000}"/>
    <cellStyle name="_우체국 현금잔류 자과초금 연구용역(최종)" xfId="5035" xr:uid="{00000000-0005-0000-0000-00001A140000}"/>
    <cellStyle name="_우체국금융 수익성 제고를 위한 고객관리 전략 연구용역 원가계산" xfId="5036" xr:uid="{00000000-0005-0000-0000-00001B140000}"/>
    <cellStyle name="_운남~송정2교 2차설변" xfId="5037" xr:uid="{00000000-0005-0000-0000-00001C140000}"/>
    <cellStyle name="_운전정밀검사 운영시스템 및 검사기기 개발 원가계산-(070411)강억" xfId="5038" xr:uid="{00000000-0005-0000-0000-00001D140000}"/>
    <cellStyle name="_운전정밀검사 운영시스템 및 검사기기 개발 원가계산-(070412)" xfId="5039" xr:uid="{00000000-0005-0000-0000-00001E140000}"/>
    <cellStyle name="_운전정밀검사 운영시스템 및 검사기기 개발 원가계산-(070412) (version 1)" xfId="5040" xr:uid="{00000000-0005-0000-0000-00001F140000}"/>
    <cellStyle name="_운전정밀검사 운영시스템 및 검사기기 개발 자료요청목록(1)-네오정보" xfId="5041" xr:uid="{00000000-0005-0000-0000-000020140000}"/>
    <cellStyle name="_울릉군 농어촌관광대학 운영계획 원가계산 용역-최종" xfId="5042" xr:uid="{00000000-0005-0000-0000-000021140000}"/>
    <cellStyle name="_울릉군 해양수산 장기종합 발전계획 용역-(최종)" xfId="5043" xr:uid="{00000000-0005-0000-0000-000022140000}"/>
    <cellStyle name="_울릉도항로 해상운송 실태 및 적격선박 투입방안 원가계산(최종)" xfId="5044" xr:uid="{00000000-0005-0000-0000-000023140000}"/>
    <cellStyle name="_울산시총괄안-20030509v1" xfId="5045" xr:uid="{00000000-0005-0000-0000-000024140000}"/>
    <cellStyle name="_울진군폐기물처리시설" xfId="5046" xr:uid="{00000000-0005-0000-0000-000025140000}"/>
    <cellStyle name="_원가계산" xfId="5047" xr:uid="{00000000-0005-0000-0000-000026140000}"/>
    <cellStyle name="_원격유지관리시스템(2004)" xfId="5048" xr:uid="{00000000-0005-0000-0000-000027140000}"/>
    <cellStyle name="_원동천교(상)외-수량수정" xfId="5049" xr:uid="{00000000-0005-0000-0000-000028140000}"/>
    <cellStyle name="_원주견적내역(최종)" xfId="5050" xr:uid="{00000000-0005-0000-0000-000029140000}"/>
    <cellStyle name="_원주도시개발사업" xfId="5051" xr:uid="{00000000-0005-0000-0000-00002A140000}"/>
    <cellStyle name="_원지소제수량산출(발주분)" xfId="5052" xr:uid="{00000000-0005-0000-0000-00002B140000}"/>
    <cellStyle name="_원평지구골프장용역비(최종 2억3천)" xfId="5053" xr:uid="{00000000-0005-0000-0000-00002C140000}"/>
    <cellStyle name="_월곳도시근린공원내역서" xfId="5054" xr:uid="{00000000-0005-0000-0000-00002D140000}"/>
    <cellStyle name="_월명양수장수량" xfId="5055" xr:uid="{00000000-0005-0000-0000-00002E140000}"/>
    <cellStyle name="_웹기반 범용프로그램 기본설계용역 예산설계서_050322" xfId="5056" xr:uid="{00000000-0005-0000-0000-00002F140000}"/>
    <cellStyle name="_웹기반 범용프로그램 기본설계용역 예산설계서_051006" xfId="5057" xr:uid="{00000000-0005-0000-0000-000030140000}"/>
    <cellStyle name="_웹기반 수치지도 관리시스템 개발 용역 산출내역서_1.2" xfId="5058" xr:uid="{00000000-0005-0000-0000-000031140000}"/>
    <cellStyle name="_웹기반 수치지도 활용시스템 도입 설계서_1.1" xfId="5059" xr:uid="{00000000-0005-0000-0000-000032140000}"/>
    <cellStyle name="_웹기반 수치지도 활용시스템 도입 설계서_2.0" xfId="5060" xr:uid="{00000000-0005-0000-0000-000033140000}"/>
    <cellStyle name="_웹기반다차원공간정보활용시스템 설계내역서" xfId="5061" xr:uid="{00000000-0005-0000-0000-000034140000}"/>
    <cellStyle name="_유관기관연계시스템개발내역서" xfId="5062" xr:uid="{00000000-0005-0000-0000-000035140000}"/>
    <cellStyle name="_유첨3(서식)" xfId="5063" xr:uid="{00000000-0005-0000-0000-000036140000}"/>
    <cellStyle name="_유첨3(서식)_1" xfId="5064" xr:uid="{00000000-0005-0000-0000-000037140000}"/>
    <cellStyle name="_은평공원테니스장정비공사" xfId="5065" xr:uid="{00000000-0005-0000-0000-000038140000}"/>
    <cellStyle name="_은행천변경내역서(061128)" xfId="5066" xr:uid="{00000000-0005-0000-0000-000039140000}"/>
    <cellStyle name="_음성방향-p1" xfId="5067" xr:uid="{00000000-0005-0000-0000-00003A140000}"/>
    <cellStyle name="_의왕 왕송저수지 조성사업 기본 및 실시설계용역(1-1)" xfId="5068" xr:uid="{00000000-0005-0000-0000-00003B140000}"/>
    <cellStyle name="_의왕 왕송저수지 조성사업 환경재해영향평가용역" xfId="5069" xr:uid="{00000000-0005-0000-0000-00003C140000}"/>
    <cellStyle name="_의왕 왕송저수지 조성사업 환경재해영향평가용역_공유수면매립도시관리계획및실시설계용역" xfId="5070" xr:uid="{00000000-0005-0000-0000-00003D140000}"/>
    <cellStyle name="_의왕 왕송저수지 조성사업 환경재해영향평가용역_로하스변경내역서-5(06.6.7)" xfId="5071" xr:uid="{00000000-0005-0000-0000-00003E140000}"/>
    <cellStyle name="_의왕 왕송저수지 조성사업 환경재해영향평가용역_로하스변경내역서-5(06.6.7)_로하스변경내역서-6(06(1).6.27 당초변경)" xfId="5072" xr:uid="{00000000-0005-0000-0000-00003F140000}"/>
    <cellStyle name="_의왕 왕송저수지 조성사업 환경재해영향평가용역_로하스변경내역서-6(06.6.21)" xfId="5073" xr:uid="{00000000-0005-0000-0000-000040140000}"/>
    <cellStyle name="_의왕 왕송저수지 조성사업 환경재해영향평가용역_로하스변경내역서-6(06.6.21)_로하스변경내역서-6(06(1).6.27 당초변경)" xfId="5074" xr:uid="{00000000-0005-0000-0000-000041140000}"/>
    <cellStyle name="_의왕 왕송저수지 조성사업 환경재해영향평가용역_서울대 바이오테크 설계내역서" xfId="5075" xr:uid="{00000000-0005-0000-0000-000042140000}"/>
    <cellStyle name="_의왕 왕송저수지 조성사업 환경재해영향평가용역_서울대 바이오테크 설계내역서(수정)" xfId="5076" xr:uid="{00000000-0005-0000-0000-000043140000}"/>
    <cellStyle name="_의왕 왕송저수지 조성사업 환경재해영향평가용역_역사문화촌 조성사업 실시설계용역설계서(안)" xfId="5077" xr:uid="{00000000-0005-0000-0000-000044140000}"/>
    <cellStyle name="_의왕고천 조사설계 내역서(수정)" xfId="5078" xr:uid="{00000000-0005-0000-0000-000045140000}"/>
    <cellStyle name="_의정부  상하수도 설계내역서_1.2" xfId="5079" xr:uid="{00000000-0005-0000-0000-000046140000}"/>
    <cellStyle name="_의정부_설계내역서" xfId="5080" xr:uid="{00000000-0005-0000-0000-000047140000}"/>
    <cellStyle name="_의정부_설계내역서(제출용)" xfId="5081" xr:uid="{00000000-0005-0000-0000-000048140000}"/>
    <cellStyle name="_이담지리지 보완확장사업 설계내역서_1.1" xfId="5082" xr:uid="{00000000-0005-0000-0000-000049140000}"/>
    <cellStyle name="_이장우이사-품셈기준" xfId="5083" xr:uid="{00000000-0005-0000-0000-00004A140000}"/>
    <cellStyle name="_이전비" xfId="5084" xr:uid="{00000000-0005-0000-0000-00004B140000}"/>
    <cellStyle name="_인구평가(시흥군자지구)(1).xls-수정" xfId="5085" xr:uid="{00000000-0005-0000-0000-00004C140000}"/>
    <cellStyle name="_인삼랜드내역서" xfId="5086" xr:uid="{00000000-0005-0000-0000-00004D140000}"/>
    <cellStyle name="_인원계획표 " xfId="5087" xr:uid="{00000000-0005-0000-0000-00004E140000}"/>
    <cellStyle name="_인원계획표 _01 실행(군장산단) Rev00" xfId="5088" xr:uid="{00000000-0005-0000-0000-00004F140000}"/>
    <cellStyle name="_인원계획표 _01 실행(군장산단) Rev00_01 실행(부산남컨가호안109-원안분) REV04" xfId="5089" xr:uid="{00000000-0005-0000-0000-000050140000}"/>
    <cellStyle name="_인원계획표 _1차준공검사원" xfId="5090" xr:uid="{00000000-0005-0000-0000-000051140000}"/>
    <cellStyle name="_인원계획표 _1차준공검사원_부대공1" xfId="5091" xr:uid="{00000000-0005-0000-0000-000052140000}"/>
    <cellStyle name="_인원계획표 _2001-206(CAWTHORNE CHANNEL)" xfId="5092" xr:uid="{00000000-0005-0000-0000-000053140000}"/>
    <cellStyle name="_인원계획표 _2001-206(CAWTHORNE CHANNEL)_CAWTHORNE CHANNEL-1" xfId="5093" xr:uid="{00000000-0005-0000-0000-000054140000}"/>
    <cellStyle name="_인원계획표 _2001-206(CAWTHORNE CHANNEL)_CAWTHORNE CHANNEL-1_마감-1" xfId="5094" xr:uid="{00000000-0005-0000-0000-000055140000}"/>
    <cellStyle name="_인원계획표 _2001-206(CAWTHORNE CHANNEL)_마감-1" xfId="5095" xr:uid="{00000000-0005-0000-0000-000056140000}"/>
    <cellStyle name="_인원계획표 _2001-206(CAWTHORNE CHANNEL인건비)" xfId="5096" xr:uid="{00000000-0005-0000-0000-000057140000}"/>
    <cellStyle name="_인원계획표 _2001-206(CAWTHORNE CHANNEL인건비)_CAWTHORNE CHANNEL-1" xfId="5097" xr:uid="{00000000-0005-0000-0000-000058140000}"/>
    <cellStyle name="_인원계획표 _2001-206(CAWTHORNE CHANNEL인건비)_CAWTHORNE CHANNEL-1_마감-1" xfId="5098" xr:uid="{00000000-0005-0000-0000-000059140000}"/>
    <cellStyle name="_인원계획표 _2001-206(CAWTHORNE CHANNEL인건비)_마감-1" xfId="5099" xr:uid="{00000000-0005-0000-0000-00005A140000}"/>
    <cellStyle name="_인원계획표 _2차1회기공검사원(5월26일)1" xfId="5100" xr:uid="{00000000-0005-0000-0000-00005B140000}"/>
    <cellStyle name="_인원계획표 _2차1회기공검사원(5월26일)1_부대공1" xfId="5101" xr:uid="{00000000-0005-0000-0000-00005C140000}"/>
    <cellStyle name="_인원계획표 _2차분 하도급내역" xfId="5102" xr:uid="{00000000-0005-0000-0000-00005D140000}"/>
    <cellStyle name="_인원계획표 _2차분 하도급내역_부대공1" xfId="5103" xr:uid="{00000000-0005-0000-0000-00005E140000}"/>
    <cellStyle name="_인원계획표 _3공구투찰(103,078)" xfId="5104" xr:uid="{00000000-0005-0000-0000-00005F140000}"/>
    <cellStyle name="_인원계획표 _3공구투찰(103,078)_1차준공검사원" xfId="5105" xr:uid="{00000000-0005-0000-0000-000060140000}"/>
    <cellStyle name="_인원계획표 _3공구투찰(103,078)_1차준공검사원_부대공1" xfId="5106" xr:uid="{00000000-0005-0000-0000-000061140000}"/>
    <cellStyle name="_인원계획표 _3공구투찰(103,078)_2차1회기공검사원(5월26일)1" xfId="5107" xr:uid="{00000000-0005-0000-0000-000062140000}"/>
    <cellStyle name="_인원계획표 _3공구투찰(103,078)_2차1회기공검사원(5월26일)1_부대공1" xfId="5108" xr:uid="{00000000-0005-0000-0000-000063140000}"/>
    <cellStyle name="_인원계획표 _3공구투찰(103,078)_Box 터파기 암판정" xfId="5109" xr:uid="{00000000-0005-0000-0000-000064140000}"/>
    <cellStyle name="_인원계획표 _3공구투찰(103,078)_Box 터파기 암판정_부대공1" xfId="5110" xr:uid="{00000000-0005-0000-0000-000065140000}"/>
    <cellStyle name="_인원계획표 _3공구투찰(103,078)_기성서류" xfId="5111" xr:uid="{00000000-0005-0000-0000-000066140000}"/>
    <cellStyle name="_인원계획표 _3공구투찰(103,078)_기성서류_부대공1" xfId="5112" xr:uid="{00000000-0005-0000-0000-000067140000}"/>
    <cellStyle name="_인원계획표 _3공구투찰(103,078)_부대공1" xfId="5113" xr:uid="{00000000-0005-0000-0000-000068140000}"/>
    <cellStyle name="_인원계획표 _3공구투찰(103,078)_부대입찰선금내역" xfId="5114" xr:uid="{00000000-0005-0000-0000-000069140000}"/>
    <cellStyle name="_인원계획표 _3공구투찰(103,078)_부대입찰선금내역_부대공1" xfId="5115" xr:uid="{00000000-0005-0000-0000-00006A140000}"/>
    <cellStyle name="_인원계획표 _3공구투찰(103,078)_선급금 청구공문1" xfId="5116" xr:uid="{00000000-0005-0000-0000-00006B140000}"/>
    <cellStyle name="_인원계획표 _3공구투찰(103,078)_선급금 청구공문1_부대공1" xfId="5117" xr:uid="{00000000-0005-0000-0000-00006C140000}"/>
    <cellStyle name="_인원계획표 _3공구투찰(103,078)_수목이식(적송)" xfId="5118" xr:uid="{00000000-0005-0000-0000-00006D140000}"/>
    <cellStyle name="_인원계획표 _3공구투찰(103,078)_수목이식(적송)_부대공1" xfId="5119" xr:uid="{00000000-0005-0000-0000-00006E140000}"/>
    <cellStyle name="_인원계획표 _3공구투찰(103,078)_실정보고(차선,가드,갈매기)2" xfId="5120" xr:uid="{00000000-0005-0000-0000-00006F140000}"/>
    <cellStyle name="_인원계획표 _3공구투찰(103,078)_실정보고(차선,가드,갈매기)2_부대공1" xfId="5121" xr:uid="{00000000-0005-0000-0000-000070140000}"/>
    <cellStyle name="_인원계획표 _3공구투찰(103,078)_은행이식(기계,바로정식)" xfId="5122" xr:uid="{00000000-0005-0000-0000-000071140000}"/>
    <cellStyle name="_인원계획표 _3공구투찰(103,078)_은행이식(기계,바로정식)_부대공1" xfId="5123" xr:uid="{00000000-0005-0000-0000-000072140000}"/>
    <cellStyle name="_인원계획표 _3공구투찰(103,078)_재료의 품질" xfId="5124" xr:uid="{00000000-0005-0000-0000-000073140000}"/>
    <cellStyle name="_인원계획표 _3공구투찰(103,078)_재료의 품질_부대공1" xfId="5125" xr:uid="{00000000-0005-0000-0000-000074140000}"/>
    <cellStyle name="_인원계획표 _5.포장공-1차설계변경(최DL)" xfId="5126" xr:uid="{00000000-0005-0000-0000-000075140000}"/>
    <cellStyle name="_인원계획표 _Book2" xfId="5127" xr:uid="{00000000-0005-0000-0000-000076140000}"/>
    <cellStyle name="_인원계획표 _Book2_1" xfId="5128" xr:uid="{00000000-0005-0000-0000-000077140000}"/>
    <cellStyle name="_인원계획표 _Book2_1_마감-1" xfId="5129" xr:uid="{00000000-0005-0000-0000-000078140000}"/>
    <cellStyle name="_인원계획표 _Book2_2001-206(CAWTHORNE CHANNEL)" xfId="5130" xr:uid="{00000000-0005-0000-0000-000079140000}"/>
    <cellStyle name="_인원계획표 _Book2_2001-206(CAWTHORNE CHANNEL)_CAWTHORNE CHANNEL-1" xfId="5131" xr:uid="{00000000-0005-0000-0000-00007A140000}"/>
    <cellStyle name="_인원계획표 _Book2_2001-206(CAWTHORNE CHANNEL)_CAWTHORNE CHANNEL-1_마감-1" xfId="5132" xr:uid="{00000000-0005-0000-0000-00007B140000}"/>
    <cellStyle name="_인원계획표 _Book2_2001-206(CAWTHORNE CHANNEL)_마감-1" xfId="5133" xr:uid="{00000000-0005-0000-0000-00007C140000}"/>
    <cellStyle name="_인원계획표 _Book2_2001-206(CAWTHORNE CHANNEL인건비)" xfId="5134" xr:uid="{00000000-0005-0000-0000-00007D140000}"/>
    <cellStyle name="_인원계획표 _Book2_2001-206(CAWTHORNE CHANNEL인건비)_CAWTHORNE CHANNEL-1" xfId="5135" xr:uid="{00000000-0005-0000-0000-00007E140000}"/>
    <cellStyle name="_인원계획표 _Book2_2001-206(CAWTHORNE CHANNEL인건비)_CAWTHORNE CHANNEL-1_마감-1" xfId="5136" xr:uid="{00000000-0005-0000-0000-00007F140000}"/>
    <cellStyle name="_인원계획표 _Book2_2001-206(CAWTHORNE CHANNEL인건비)_마감-1" xfId="5137" xr:uid="{00000000-0005-0000-0000-000080140000}"/>
    <cellStyle name="_인원계획표 _Book2_Book2" xfId="5138" xr:uid="{00000000-0005-0000-0000-000081140000}"/>
    <cellStyle name="_인원계획표 _Book2_Book2_1" xfId="5139" xr:uid="{00000000-0005-0000-0000-000082140000}"/>
    <cellStyle name="_인원계획표 _Book2_Book2_1_마감-1" xfId="5140" xr:uid="{00000000-0005-0000-0000-000083140000}"/>
    <cellStyle name="_인원계획표 _Book2_Book2_2001-206(CAWTHORNE CHANNEL)" xfId="5141" xr:uid="{00000000-0005-0000-0000-000084140000}"/>
    <cellStyle name="_인원계획표 _Book2_Book2_2001-206(CAWTHORNE CHANNEL)_CAWTHORNE CHANNEL-1" xfId="5142" xr:uid="{00000000-0005-0000-0000-000085140000}"/>
    <cellStyle name="_인원계획표 _Book2_Book2_2001-206(CAWTHORNE CHANNEL)_CAWTHORNE CHANNEL-1_마감-1" xfId="5143" xr:uid="{00000000-0005-0000-0000-000086140000}"/>
    <cellStyle name="_인원계획표 _Book2_Book2_2001-206(CAWTHORNE CHANNEL)_마감-1" xfId="5144" xr:uid="{00000000-0005-0000-0000-000087140000}"/>
    <cellStyle name="_인원계획표 _Book2_Book2_2001-206(CAWTHORNE CHANNEL인건비)" xfId="5145" xr:uid="{00000000-0005-0000-0000-000088140000}"/>
    <cellStyle name="_인원계획표 _Book2_Book2_2001-206(CAWTHORNE CHANNEL인건비)_CAWTHORNE CHANNEL-1" xfId="5146" xr:uid="{00000000-0005-0000-0000-000089140000}"/>
    <cellStyle name="_인원계획표 _Book2_Book2_2001-206(CAWTHORNE CHANNEL인건비)_CAWTHORNE CHANNEL-1_마감-1" xfId="5147" xr:uid="{00000000-0005-0000-0000-00008A140000}"/>
    <cellStyle name="_인원계획표 _Book2_Book2_2001-206(CAWTHORNE CHANNEL인건비)_마감-1" xfId="5148" xr:uid="{00000000-0005-0000-0000-00008B140000}"/>
    <cellStyle name="_인원계획표 _Book2_Book2_Book2" xfId="5149" xr:uid="{00000000-0005-0000-0000-00008C140000}"/>
    <cellStyle name="_인원계획표 _Book2_Book2_Book2_마감-1" xfId="5150" xr:uid="{00000000-0005-0000-0000-00008D140000}"/>
    <cellStyle name="_인원계획표 _Book2_Book2_CAWTHORNE CHANNEL-1" xfId="5151" xr:uid="{00000000-0005-0000-0000-00008E140000}"/>
    <cellStyle name="_인원계획표 _Book2_Book2_CAWTHORNE CHANNEL-1_마감-1" xfId="5152" xr:uid="{00000000-0005-0000-0000-00008F140000}"/>
    <cellStyle name="_인원계획표 _Book2_Book2_Nigerian" xfId="5153" xr:uid="{00000000-0005-0000-0000-000090140000}"/>
    <cellStyle name="_인원계획표 _Book2_Book2_Nigerian_CAWTHORNE CHANNEL-1" xfId="5154" xr:uid="{00000000-0005-0000-0000-000091140000}"/>
    <cellStyle name="_인원계획표 _Book2_Book2_Nigerian_CAWTHORNE CHANNEL-1_마감-1" xfId="5155" xr:uid="{00000000-0005-0000-0000-000092140000}"/>
    <cellStyle name="_인원계획표 _Book2_Book2_Nigerian_마감-1" xfId="5156" xr:uid="{00000000-0005-0000-0000-000093140000}"/>
    <cellStyle name="_인원계획표 _Book2_Book2_마감-1" xfId="5157" xr:uid="{00000000-0005-0000-0000-000094140000}"/>
    <cellStyle name="_인원계획표 _Book2_CAWTHORNE CHANNEL-1" xfId="5158" xr:uid="{00000000-0005-0000-0000-000095140000}"/>
    <cellStyle name="_인원계획표 _Book2_CAWTHORNE CHANNEL-1_마감-1" xfId="5159" xr:uid="{00000000-0005-0000-0000-000096140000}"/>
    <cellStyle name="_인원계획표 _Book2_Nigerian" xfId="5160" xr:uid="{00000000-0005-0000-0000-000097140000}"/>
    <cellStyle name="_인원계획표 _Book2_Nigerian_CAWTHORNE CHANNEL-1" xfId="5161" xr:uid="{00000000-0005-0000-0000-000098140000}"/>
    <cellStyle name="_인원계획표 _Book2_Nigerian_CAWTHORNE CHANNEL-1_마감-1" xfId="5162" xr:uid="{00000000-0005-0000-0000-000099140000}"/>
    <cellStyle name="_인원계획표 _Book2_Nigerian_마감-1" xfId="5163" xr:uid="{00000000-0005-0000-0000-00009A140000}"/>
    <cellStyle name="_인원계획표 _Book2_마감-1" xfId="5164" xr:uid="{00000000-0005-0000-0000-00009B140000}"/>
    <cellStyle name="_인원계획표 _Box 터파기 암판정" xfId="5165" xr:uid="{00000000-0005-0000-0000-00009C140000}"/>
    <cellStyle name="_인원계획표 _Box 터파기 암판정_부대공1" xfId="5166" xr:uid="{00000000-0005-0000-0000-00009D140000}"/>
    <cellStyle name="_인원계획표 _CAWTHORNE CHANNEL-1" xfId="5167" xr:uid="{00000000-0005-0000-0000-00009E140000}"/>
    <cellStyle name="_인원계획표 _CAWTHORNE CHANNEL-1_마감-1" xfId="5168" xr:uid="{00000000-0005-0000-0000-00009F140000}"/>
    <cellStyle name="_인원계획표 _Nigerian" xfId="5169" xr:uid="{00000000-0005-0000-0000-0000A0140000}"/>
    <cellStyle name="_인원계획표 _Nigerian_CAWTHORNE CHANNEL-1" xfId="5170" xr:uid="{00000000-0005-0000-0000-0000A1140000}"/>
    <cellStyle name="_인원계획표 _Nigerian_CAWTHORNE CHANNEL-1_마감-1" xfId="5171" xr:uid="{00000000-0005-0000-0000-0000A2140000}"/>
    <cellStyle name="_인원계획표 _Nigerian_마감-1" xfId="5172" xr:uid="{00000000-0005-0000-0000-0000A3140000}"/>
    <cellStyle name="_인원계획표 _공문" xfId="5173" xr:uid="{00000000-0005-0000-0000-0000A4140000}"/>
    <cellStyle name="_인원계획표 _공문_부대공1" xfId="5174" xr:uid="{00000000-0005-0000-0000-0000A5140000}"/>
    <cellStyle name="_인원계획표 _공문_수목이식(적송)" xfId="5175" xr:uid="{00000000-0005-0000-0000-0000A6140000}"/>
    <cellStyle name="_인원계획표 _공문_수목이식(적송)_부대공1" xfId="5176" xr:uid="{00000000-0005-0000-0000-0000A7140000}"/>
    <cellStyle name="_인원계획표 _공문_은행이식(기계,바로정식)" xfId="5177" xr:uid="{00000000-0005-0000-0000-0000A8140000}"/>
    <cellStyle name="_인원계획표 _공문_은행이식(기계,바로정식)_부대공1" xfId="5178" xr:uid="{00000000-0005-0000-0000-0000A9140000}"/>
    <cellStyle name="_인원계획표 _기성내역" xfId="5179" xr:uid="{00000000-0005-0000-0000-0000AA140000}"/>
    <cellStyle name="_인원계획표 _기성내역_부대공1" xfId="5180" xr:uid="{00000000-0005-0000-0000-0000AB140000}"/>
    <cellStyle name="_인원계획표 _기성서류" xfId="5181" xr:uid="{00000000-0005-0000-0000-0000AC140000}"/>
    <cellStyle name="_인원계획표 _기성서류_부대공1" xfId="5182" xr:uid="{00000000-0005-0000-0000-0000AD140000}"/>
    <cellStyle name="_인원계획표 _마감-1" xfId="5183" xr:uid="{00000000-0005-0000-0000-0000AE140000}"/>
    <cellStyle name="_인원계획표 _부대견적결과" xfId="5184" xr:uid="{00000000-0005-0000-0000-0000AF140000}"/>
    <cellStyle name="_인원계획표 _부대견적결과_01 실행(군장산단) Rev00" xfId="5185" xr:uid="{00000000-0005-0000-0000-0000B0140000}"/>
    <cellStyle name="_인원계획표 _부대견적결과_01 실행(군장산단) Rev00_01 실행(부산남컨가호안109-원안분) REV04" xfId="5186" xr:uid="{00000000-0005-0000-0000-0000B1140000}"/>
    <cellStyle name="_인원계획표 _부대견적결과1" xfId="5187" xr:uid="{00000000-0005-0000-0000-0000B2140000}"/>
    <cellStyle name="_인원계획표 _부대견적결과1_01 실행(군장산단) Rev00" xfId="5188" xr:uid="{00000000-0005-0000-0000-0000B3140000}"/>
    <cellStyle name="_인원계획표 _부대견적결과1_01 실행(군장산단) Rev00_01 실행(부산남컨가호안109-원안분) REV04" xfId="5189" xr:uid="{00000000-0005-0000-0000-0000B4140000}"/>
    <cellStyle name="_인원계획표 _부대견적의뢰" xfId="5190" xr:uid="{00000000-0005-0000-0000-0000B5140000}"/>
    <cellStyle name="_인원계획표 _부대견적의뢰_01 실행(군장산단) Rev00" xfId="5191" xr:uid="{00000000-0005-0000-0000-0000B6140000}"/>
    <cellStyle name="_인원계획표 _부대견적의뢰_01 실행(군장산단) Rev00_01 실행(부산남컨가호안109-원안분) REV04" xfId="5192" xr:uid="{00000000-0005-0000-0000-0000B7140000}"/>
    <cellStyle name="_인원계획표 _부대공1" xfId="5193" xr:uid="{00000000-0005-0000-0000-0000B8140000}"/>
    <cellStyle name="_인원계획표 _부대선정조정품의" xfId="5194" xr:uid="{00000000-0005-0000-0000-0000B9140000}"/>
    <cellStyle name="_인원계획표 _부대선정조정품의_01 실행(군장산단) Rev00" xfId="5195" xr:uid="{00000000-0005-0000-0000-0000BA140000}"/>
    <cellStyle name="_인원계획표 _부대선정조정품의_01 실행(군장산단) Rev00_01 실행(부산남컨가호안109-원안분) REV04" xfId="5196" xr:uid="{00000000-0005-0000-0000-0000BB140000}"/>
    <cellStyle name="_인원계획표 _부대입찰결과" xfId="5197" xr:uid="{00000000-0005-0000-0000-0000BC140000}"/>
    <cellStyle name="_인원계획표 _부대입찰결과_01 실행(군장산단) Rev00" xfId="5198" xr:uid="{00000000-0005-0000-0000-0000BD140000}"/>
    <cellStyle name="_인원계획표 _부대입찰결과_01 실행(군장산단) Rev00_01 실행(부산남컨가호안109-원안분) REV04" xfId="5199" xr:uid="{00000000-0005-0000-0000-0000BE140000}"/>
    <cellStyle name="_인원계획표 _부대입찰분개내역서" xfId="5200" xr:uid="{00000000-0005-0000-0000-0000BF140000}"/>
    <cellStyle name="_인원계획표 _부대입찰분개내역서(현장검토)" xfId="5201" xr:uid="{00000000-0005-0000-0000-0000C0140000}"/>
    <cellStyle name="_인원계획표 _부대입찰분개내역서(현장검토)_5.포장공-1차설계변경(최DL)" xfId="5202" xr:uid="{00000000-0005-0000-0000-0000C1140000}"/>
    <cellStyle name="_인원계획표 _부대입찰분개내역서_5.포장공-1차설계변경(최DL)" xfId="5203" xr:uid="{00000000-0005-0000-0000-0000C2140000}"/>
    <cellStyle name="_인원계획표 _부대입찰선금내역" xfId="5204" xr:uid="{00000000-0005-0000-0000-0000C3140000}"/>
    <cellStyle name="_인원계획표 _부대입찰선금내역_부대공1" xfId="5205" xr:uid="{00000000-0005-0000-0000-0000C4140000}"/>
    <cellStyle name="_인원계획표 _부대입찰송부" xfId="5206" xr:uid="{00000000-0005-0000-0000-0000C5140000}"/>
    <cellStyle name="_인원계획표 _부대입찰송부(1차조정)" xfId="5207" xr:uid="{00000000-0005-0000-0000-0000C6140000}"/>
    <cellStyle name="_인원계획표 _부대입찰송부(1차조정)_01 실행(군장산단) Rev00" xfId="5208" xr:uid="{00000000-0005-0000-0000-0000C7140000}"/>
    <cellStyle name="_인원계획표 _부대입찰송부(1차조정)_01 실행(군장산단) Rev00_01 실행(부산남컨가호안109-원안분) REV04" xfId="5209" xr:uid="{00000000-0005-0000-0000-0000C8140000}"/>
    <cellStyle name="_인원계획표 _부대입찰송부(무안광주)" xfId="5210" xr:uid="{00000000-0005-0000-0000-0000C9140000}"/>
    <cellStyle name="_인원계획표 _부대입찰송부(무안광주)_01 실행(군장산단) Rev00" xfId="5211" xr:uid="{00000000-0005-0000-0000-0000CA140000}"/>
    <cellStyle name="_인원계획표 _부대입찰송부(무안광주)_01 실행(군장산단) Rev00_01 실행(부산남컨가호안109-원안분) REV04" xfId="5212" xr:uid="{00000000-0005-0000-0000-0000CB140000}"/>
    <cellStyle name="_인원계획표 _부대입찰송부_01 실행(군장산단) Rev00" xfId="5213" xr:uid="{00000000-0005-0000-0000-0000CC140000}"/>
    <cellStyle name="_인원계획표 _부대입찰송부_01 실행(군장산단) Rev00_01 실행(부산남컨가호안109-원안분) REV04" xfId="5214" xr:uid="{00000000-0005-0000-0000-0000CD140000}"/>
    <cellStyle name="_인원계획표 _부대입찰조정" xfId="5215" xr:uid="{00000000-0005-0000-0000-0000CE140000}"/>
    <cellStyle name="_인원계획표 _부대입찰조정(광릉숲)" xfId="5216" xr:uid="{00000000-0005-0000-0000-0000CF140000}"/>
    <cellStyle name="_인원계획표 _부대입찰조정(광릉숲)_01 실행(군장산단) Rev00" xfId="5217" xr:uid="{00000000-0005-0000-0000-0000D0140000}"/>
    <cellStyle name="_인원계획표 _부대입찰조정(광릉숲)_01 실행(군장산단) Rev00_01 실행(부산남컨가호안109-원안분) REV04" xfId="5218" xr:uid="{00000000-0005-0000-0000-0000D1140000}"/>
    <cellStyle name="_인원계획표 _부대입찰조정_01 실행(군장산단) Rev00" xfId="5219" xr:uid="{00000000-0005-0000-0000-0000D2140000}"/>
    <cellStyle name="_인원계획표 _부대입찰조정_01 실행(군장산단) Rev00_01 실행(부산남컨가호안109-원안분) REV04" xfId="5220" xr:uid="{00000000-0005-0000-0000-0000D3140000}"/>
    <cellStyle name="_인원계획표 _부대입찰특별조건및내역송부" xfId="5221" xr:uid="{00000000-0005-0000-0000-0000D4140000}"/>
    <cellStyle name="_인원계획표 _부대입찰특별조건및내역송부(최저가)" xfId="5222" xr:uid="{00000000-0005-0000-0000-0000D5140000}"/>
    <cellStyle name="_인원계획표 _부대입찰특별조건및내역송부(최저가)_01 실행(군장산단) Rev00" xfId="5223" xr:uid="{00000000-0005-0000-0000-0000D6140000}"/>
    <cellStyle name="_인원계획표 _부대입찰특별조건및내역송부(최저가)_01 실행(군장산단) Rev00_01 실행(부산남컨가호안109-원안분) REV04" xfId="5224" xr:uid="{00000000-0005-0000-0000-0000D7140000}"/>
    <cellStyle name="_인원계획표 _부대입찰특별조건및내역송부_01 실행(군장산단) Rev00" xfId="5225" xr:uid="{00000000-0005-0000-0000-0000D8140000}"/>
    <cellStyle name="_인원계획표 _부대입찰특별조건및내역송부_01 실행(군장산단) Rev00_01 실행(부산남컨가호안109-원안분) REV04" xfId="5226" xr:uid="{00000000-0005-0000-0000-0000D9140000}"/>
    <cellStyle name="_인원계획표 _선급금 청구공문1" xfId="5227" xr:uid="{00000000-0005-0000-0000-0000DA140000}"/>
    <cellStyle name="_인원계획표 _선급금 청구공문1_부대공1" xfId="5228" xr:uid="{00000000-0005-0000-0000-0000DB140000}"/>
    <cellStyle name="_인원계획표 _수목이식(적송)" xfId="5229" xr:uid="{00000000-0005-0000-0000-0000DC140000}"/>
    <cellStyle name="_인원계획표 _수목이식(적송)_부대공1" xfId="5230" xr:uid="{00000000-0005-0000-0000-0000DD140000}"/>
    <cellStyle name="_인원계획표 _신풍-우성내역서(1차1회변경)" xfId="5231" xr:uid="{00000000-0005-0000-0000-0000DE140000}"/>
    <cellStyle name="_인원계획표 _신풍-우성내역서(1차1회변경)_부대공1" xfId="5232" xr:uid="{00000000-0005-0000-0000-0000DF140000}"/>
    <cellStyle name="_인원계획표 _신풍-우성내역서(1차공사)" xfId="5233" xr:uid="{00000000-0005-0000-0000-0000E0140000}"/>
    <cellStyle name="_인원계획표 _신풍-우성내역서(1차공사)_부대공1" xfId="5234" xr:uid="{00000000-0005-0000-0000-0000E1140000}"/>
    <cellStyle name="_인원계획표 _실정보고(차선,가드,갈매기)2" xfId="5235" xr:uid="{00000000-0005-0000-0000-0000E2140000}"/>
    <cellStyle name="_인원계획표 _실정보고(차선,가드,갈매기)2_부대공1" xfId="5236" xr:uid="{00000000-0005-0000-0000-0000E3140000}"/>
    <cellStyle name="_인원계획표 _실정보고(합성형강관말뚝)1" xfId="5237" xr:uid="{00000000-0005-0000-0000-0000E4140000}"/>
    <cellStyle name="_인원계획표 _실정보고(합성형강관말뚝)1_부대공1" xfId="5238" xr:uid="{00000000-0005-0000-0000-0000E5140000}"/>
    <cellStyle name="_인원계획표 _실정보고-1" xfId="5239" xr:uid="{00000000-0005-0000-0000-0000E6140000}"/>
    <cellStyle name="_인원계획표 _실정보고-1_부대공1" xfId="5240" xr:uid="{00000000-0005-0000-0000-0000E7140000}"/>
    <cellStyle name="_인원계획표 _은행(서울)" xfId="5241" xr:uid="{00000000-0005-0000-0000-0000E8140000}"/>
    <cellStyle name="_인원계획표 _은행(서울)_2차분 하도급내역" xfId="5242" xr:uid="{00000000-0005-0000-0000-0000E9140000}"/>
    <cellStyle name="_인원계획표 _은행(서울)_2차분 하도급내역_부대공1" xfId="5243" xr:uid="{00000000-0005-0000-0000-0000EA140000}"/>
    <cellStyle name="_인원계획표 _은행(서울)_Box 터파기 암판정" xfId="5244" xr:uid="{00000000-0005-0000-0000-0000EB140000}"/>
    <cellStyle name="_인원계획표 _은행(서울)_Box 터파기 암판정_부대공1" xfId="5245" xr:uid="{00000000-0005-0000-0000-0000EC140000}"/>
    <cellStyle name="_인원계획표 _은행(서울)_부대공1" xfId="5246" xr:uid="{00000000-0005-0000-0000-0000ED140000}"/>
    <cellStyle name="_인원계획표 _은행(서울)_수목이식(적송)" xfId="5247" xr:uid="{00000000-0005-0000-0000-0000EE140000}"/>
    <cellStyle name="_인원계획표 _은행(서울)_수목이식(적송)_부대공1" xfId="5248" xr:uid="{00000000-0005-0000-0000-0000EF140000}"/>
    <cellStyle name="_인원계획표 _은행(서울)_신풍-우성내역서(1차1회변경)" xfId="5249" xr:uid="{00000000-0005-0000-0000-0000F0140000}"/>
    <cellStyle name="_인원계획표 _은행(서울)_신풍-우성내역서(1차1회변경)_부대공1" xfId="5250" xr:uid="{00000000-0005-0000-0000-0000F1140000}"/>
    <cellStyle name="_인원계획표 _은행(서울)_신풍-우성내역서(1차공사)" xfId="5251" xr:uid="{00000000-0005-0000-0000-0000F2140000}"/>
    <cellStyle name="_인원계획표 _은행(서울)_신풍-우성내역서(1차공사)_부대공1" xfId="5252" xr:uid="{00000000-0005-0000-0000-0000F3140000}"/>
    <cellStyle name="_인원계획표 _은행(서울)_실정보고(합성형강관말뚝)1" xfId="5253" xr:uid="{00000000-0005-0000-0000-0000F4140000}"/>
    <cellStyle name="_인원계획표 _은행(서울)_실정보고(합성형강관말뚝)1_부대공1" xfId="5254" xr:uid="{00000000-0005-0000-0000-0000F5140000}"/>
    <cellStyle name="_인원계획표 _은행(서울)_실정보고-1" xfId="5255" xr:uid="{00000000-0005-0000-0000-0000F6140000}"/>
    <cellStyle name="_인원계획표 _은행(서울)_실정보고-1_부대공1" xfId="5256" xr:uid="{00000000-0005-0000-0000-0000F7140000}"/>
    <cellStyle name="_인원계획표 _입찰내역서" xfId="5257" xr:uid="{00000000-0005-0000-0000-0000F8140000}"/>
    <cellStyle name="_인원계획표 _입찰내역서_5.포장공-1차설계변경(최DL)" xfId="5258" xr:uid="{00000000-0005-0000-0000-0000F9140000}"/>
    <cellStyle name="_인원계획표 _재료의 품질" xfId="5259" xr:uid="{00000000-0005-0000-0000-0000FA140000}"/>
    <cellStyle name="_인원계획표 _재료의 품질_부대공1" xfId="5260" xr:uid="{00000000-0005-0000-0000-0000FB140000}"/>
    <cellStyle name="_인원계획표 _적격 " xfId="5261" xr:uid="{00000000-0005-0000-0000-0000FC140000}"/>
    <cellStyle name="_인원계획표 _적격 _01 실행(군장산단) Rev00" xfId="5262" xr:uid="{00000000-0005-0000-0000-0000FD140000}"/>
    <cellStyle name="_인원계획표 _적격 _01 실행(군장산단) Rev00_01 실행(부산남컨가호안109-원안분) REV04" xfId="5263" xr:uid="{00000000-0005-0000-0000-0000FE140000}"/>
    <cellStyle name="_인원계획표 _적격 _2001-206(CAWTHORNE CHANNEL)" xfId="5264" xr:uid="{00000000-0005-0000-0000-0000FF140000}"/>
    <cellStyle name="_인원계획표 _적격 _2001-206(CAWTHORNE CHANNEL)_CAWTHORNE CHANNEL-1" xfId="5265" xr:uid="{00000000-0005-0000-0000-000000150000}"/>
    <cellStyle name="_인원계획표 _적격 _2001-206(CAWTHORNE CHANNEL)_CAWTHORNE CHANNEL-1_마감-1" xfId="5266" xr:uid="{00000000-0005-0000-0000-000001150000}"/>
    <cellStyle name="_인원계획표 _적격 _2001-206(CAWTHORNE CHANNEL)_마감-1" xfId="5267" xr:uid="{00000000-0005-0000-0000-000002150000}"/>
    <cellStyle name="_인원계획표 _적격 _2001-206(CAWTHORNE CHANNEL인건비)" xfId="5268" xr:uid="{00000000-0005-0000-0000-000003150000}"/>
    <cellStyle name="_인원계획표 _적격 _2001-206(CAWTHORNE CHANNEL인건비)_CAWTHORNE CHANNEL-1" xfId="5269" xr:uid="{00000000-0005-0000-0000-000004150000}"/>
    <cellStyle name="_인원계획표 _적격 _2001-206(CAWTHORNE CHANNEL인건비)_CAWTHORNE CHANNEL-1_마감-1" xfId="5270" xr:uid="{00000000-0005-0000-0000-000005150000}"/>
    <cellStyle name="_인원계획표 _적격 _2001-206(CAWTHORNE CHANNEL인건비)_마감-1" xfId="5271" xr:uid="{00000000-0005-0000-0000-000006150000}"/>
    <cellStyle name="_인원계획표 _적격 _5.포장공-1차설계변경(최DL)" xfId="5272" xr:uid="{00000000-0005-0000-0000-000007150000}"/>
    <cellStyle name="_인원계획표 _적격 _Book2" xfId="5273" xr:uid="{00000000-0005-0000-0000-000008150000}"/>
    <cellStyle name="_인원계획표 _적격 _Book2_1" xfId="5274" xr:uid="{00000000-0005-0000-0000-000009150000}"/>
    <cellStyle name="_인원계획표 _적격 _Book2_1_마감-1" xfId="5275" xr:uid="{00000000-0005-0000-0000-00000A150000}"/>
    <cellStyle name="_인원계획표 _적격 _Book2_2001-206(CAWTHORNE CHANNEL)" xfId="5276" xr:uid="{00000000-0005-0000-0000-00000B150000}"/>
    <cellStyle name="_인원계획표 _적격 _Book2_2001-206(CAWTHORNE CHANNEL)_CAWTHORNE CHANNEL-1" xfId="5277" xr:uid="{00000000-0005-0000-0000-00000C150000}"/>
    <cellStyle name="_인원계획표 _적격 _Book2_2001-206(CAWTHORNE CHANNEL)_CAWTHORNE CHANNEL-1_마감-1" xfId="5278" xr:uid="{00000000-0005-0000-0000-00000D150000}"/>
    <cellStyle name="_인원계획표 _적격 _Book2_2001-206(CAWTHORNE CHANNEL)_마감-1" xfId="5279" xr:uid="{00000000-0005-0000-0000-00000E150000}"/>
    <cellStyle name="_인원계획표 _적격 _Book2_2001-206(CAWTHORNE CHANNEL인건비)" xfId="5280" xr:uid="{00000000-0005-0000-0000-00000F150000}"/>
    <cellStyle name="_인원계획표 _적격 _Book2_2001-206(CAWTHORNE CHANNEL인건비)_CAWTHORNE CHANNEL-1" xfId="5281" xr:uid="{00000000-0005-0000-0000-000010150000}"/>
    <cellStyle name="_인원계획표 _적격 _Book2_2001-206(CAWTHORNE CHANNEL인건비)_CAWTHORNE CHANNEL-1_마감-1" xfId="5282" xr:uid="{00000000-0005-0000-0000-000011150000}"/>
    <cellStyle name="_인원계획표 _적격 _Book2_2001-206(CAWTHORNE CHANNEL인건비)_마감-1" xfId="5283" xr:uid="{00000000-0005-0000-0000-000012150000}"/>
    <cellStyle name="_인원계획표 _적격 _Book2_Book2" xfId="5284" xr:uid="{00000000-0005-0000-0000-000013150000}"/>
    <cellStyle name="_인원계획표 _적격 _Book2_Book2_1" xfId="5285" xr:uid="{00000000-0005-0000-0000-000014150000}"/>
    <cellStyle name="_인원계획표 _적격 _Book2_Book2_1_마감-1" xfId="5286" xr:uid="{00000000-0005-0000-0000-000015150000}"/>
    <cellStyle name="_인원계획표 _적격 _Book2_Book2_2001-206(CAWTHORNE CHANNEL)" xfId="5287" xr:uid="{00000000-0005-0000-0000-000016150000}"/>
    <cellStyle name="_인원계획표 _적격 _Book2_Book2_2001-206(CAWTHORNE CHANNEL)_CAWTHORNE CHANNEL-1" xfId="5288" xr:uid="{00000000-0005-0000-0000-000017150000}"/>
    <cellStyle name="_인원계획표 _적격 _Book2_Book2_2001-206(CAWTHORNE CHANNEL)_CAWTHORNE CHANNEL-1_마감-1" xfId="5289" xr:uid="{00000000-0005-0000-0000-000018150000}"/>
    <cellStyle name="_인원계획표 _적격 _Book2_Book2_2001-206(CAWTHORNE CHANNEL)_마감-1" xfId="5290" xr:uid="{00000000-0005-0000-0000-000019150000}"/>
    <cellStyle name="_인원계획표 _적격 _Book2_Book2_2001-206(CAWTHORNE CHANNEL인건비)" xfId="5291" xr:uid="{00000000-0005-0000-0000-00001A150000}"/>
    <cellStyle name="_인원계획표 _적격 _Book2_Book2_2001-206(CAWTHORNE CHANNEL인건비)_CAWTHORNE CHANNEL-1" xfId="5292" xr:uid="{00000000-0005-0000-0000-00001B150000}"/>
    <cellStyle name="_인원계획표 _적격 _Book2_Book2_2001-206(CAWTHORNE CHANNEL인건비)_CAWTHORNE CHANNEL-1_마감-1" xfId="5293" xr:uid="{00000000-0005-0000-0000-00001C150000}"/>
    <cellStyle name="_인원계획표 _적격 _Book2_Book2_2001-206(CAWTHORNE CHANNEL인건비)_마감-1" xfId="5294" xr:uid="{00000000-0005-0000-0000-00001D150000}"/>
    <cellStyle name="_인원계획표 _적격 _Book2_Book2_Book2" xfId="5295" xr:uid="{00000000-0005-0000-0000-00001E150000}"/>
    <cellStyle name="_인원계획표 _적격 _Book2_Book2_Book2_마감-1" xfId="5296" xr:uid="{00000000-0005-0000-0000-00001F150000}"/>
    <cellStyle name="_인원계획표 _적격 _Book2_Book2_CAWTHORNE CHANNEL-1" xfId="5297" xr:uid="{00000000-0005-0000-0000-000020150000}"/>
    <cellStyle name="_인원계획표 _적격 _Book2_Book2_CAWTHORNE CHANNEL-1_마감-1" xfId="5298" xr:uid="{00000000-0005-0000-0000-000021150000}"/>
    <cellStyle name="_인원계획표 _적격 _Book2_Book2_Nigerian" xfId="5299" xr:uid="{00000000-0005-0000-0000-000022150000}"/>
    <cellStyle name="_인원계획표 _적격 _Book2_Book2_Nigerian_CAWTHORNE CHANNEL-1" xfId="5300" xr:uid="{00000000-0005-0000-0000-000023150000}"/>
    <cellStyle name="_인원계획표 _적격 _Book2_Book2_Nigerian_CAWTHORNE CHANNEL-1_마감-1" xfId="5301" xr:uid="{00000000-0005-0000-0000-000024150000}"/>
    <cellStyle name="_인원계획표 _적격 _Book2_Book2_Nigerian_마감-1" xfId="5302" xr:uid="{00000000-0005-0000-0000-000025150000}"/>
    <cellStyle name="_인원계획표 _적격 _Book2_Book2_마감-1" xfId="5303" xr:uid="{00000000-0005-0000-0000-000026150000}"/>
    <cellStyle name="_인원계획표 _적격 _Book2_CAWTHORNE CHANNEL-1" xfId="5304" xr:uid="{00000000-0005-0000-0000-000027150000}"/>
    <cellStyle name="_인원계획표 _적격 _Book2_CAWTHORNE CHANNEL-1_마감-1" xfId="5305" xr:uid="{00000000-0005-0000-0000-000028150000}"/>
    <cellStyle name="_인원계획표 _적격 _Book2_Nigerian" xfId="5306" xr:uid="{00000000-0005-0000-0000-000029150000}"/>
    <cellStyle name="_인원계획표 _적격 _Book2_Nigerian_CAWTHORNE CHANNEL-1" xfId="5307" xr:uid="{00000000-0005-0000-0000-00002A150000}"/>
    <cellStyle name="_인원계획표 _적격 _Book2_Nigerian_CAWTHORNE CHANNEL-1_마감-1" xfId="5308" xr:uid="{00000000-0005-0000-0000-00002B150000}"/>
    <cellStyle name="_인원계획표 _적격 _Book2_Nigerian_마감-1" xfId="5309" xr:uid="{00000000-0005-0000-0000-00002C150000}"/>
    <cellStyle name="_인원계획표 _적격 _Book2_마감-1" xfId="5310" xr:uid="{00000000-0005-0000-0000-00002D150000}"/>
    <cellStyle name="_인원계획표 _적격 _CAWTHORNE CHANNEL-1" xfId="5311" xr:uid="{00000000-0005-0000-0000-00002E150000}"/>
    <cellStyle name="_인원계획표 _적격 _CAWTHORNE CHANNEL-1_마감-1" xfId="5312" xr:uid="{00000000-0005-0000-0000-00002F150000}"/>
    <cellStyle name="_인원계획표 _적격 _Nigerian" xfId="5313" xr:uid="{00000000-0005-0000-0000-000030150000}"/>
    <cellStyle name="_인원계획표 _적격 _Nigerian_CAWTHORNE CHANNEL-1" xfId="5314" xr:uid="{00000000-0005-0000-0000-000031150000}"/>
    <cellStyle name="_인원계획표 _적격 _Nigerian_CAWTHORNE CHANNEL-1_마감-1" xfId="5315" xr:uid="{00000000-0005-0000-0000-000032150000}"/>
    <cellStyle name="_인원계획표 _적격 _Nigerian_마감-1" xfId="5316" xr:uid="{00000000-0005-0000-0000-000033150000}"/>
    <cellStyle name="_인원계획표 _적격 _마감-1" xfId="5317" xr:uid="{00000000-0005-0000-0000-000034150000}"/>
    <cellStyle name="_인원계획표 _적격 _부대견적결과" xfId="5318" xr:uid="{00000000-0005-0000-0000-000035150000}"/>
    <cellStyle name="_인원계획표 _적격 _부대견적결과_01 실행(군장산단) Rev00" xfId="5319" xr:uid="{00000000-0005-0000-0000-000036150000}"/>
    <cellStyle name="_인원계획표 _적격 _부대견적결과_01 실행(군장산단) Rev00_01 실행(부산남컨가호안109-원안분) REV04" xfId="5320" xr:uid="{00000000-0005-0000-0000-000037150000}"/>
    <cellStyle name="_인원계획표 _적격 _부대견적결과1" xfId="5321" xr:uid="{00000000-0005-0000-0000-000038150000}"/>
    <cellStyle name="_인원계획표 _적격 _부대견적결과1_01 실행(군장산단) Rev00" xfId="5322" xr:uid="{00000000-0005-0000-0000-000039150000}"/>
    <cellStyle name="_인원계획표 _적격 _부대견적결과1_01 실행(군장산단) Rev00_01 실행(부산남컨가호안109-원안분) REV04" xfId="5323" xr:uid="{00000000-0005-0000-0000-00003A150000}"/>
    <cellStyle name="_인원계획표 _적격 _부대견적의뢰" xfId="5324" xr:uid="{00000000-0005-0000-0000-00003B150000}"/>
    <cellStyle name="_인원계획표 _적격 _부대견적의뢰_01 실행(군장산단) Rev00" xfId="5325" xr:uid="{00000000-0005-0000-0000-00003C150000}"/>
    <cellStyle name="_인원계획표 _적격 _부대견적의뢰_01 실행(군장산단) Rev00_01 실행(부산남컨가호안109-원안분) REV04" xfId="5326" xr:uid="{00000000-0005-0000-0000-00003D150000}"/>
    <cellStyle name="_인원계획표 _적격 _부대선정조정품의" xfId="5327" xr:uid="{00000000-0005-0000-0000-00003E150000}"/>
    <cellStyle name="_인원계획표 _적격 _부대선정조정품의_01 실행(군장산단) Rev00" xfId="5328" xr:uid="{00000000-0005-0000-0000-00003F150000}"/>
    <cellStyle name="_인원계획표 _적격 _부대선정조정품의_01 실행(군장산단) Rev00_01 실행(부산남컨가호안109-원안분) REV04" xfId="5329" xr:uid="{00000000-0005-0000-0000-000040150000}"/>
    <cellStyle name="_인원계획표 _적격 _부대입찰결과" xfId="5330" xr:uid="{00000000-0005-0000-0000-000041150000}"/>
    <cellStyle name="_인원계획표 _적격 _부대입찰결과_01 실행(군장산단) Rev00" xfId="5331" xr:uid="{00000000-0005-0000-0000-000042150000}"/>
    <cellStyle name="_인원계획표 _적격 _부대입찰결과_01 실행(군장산단) Rev00_01 실행(부산남컨가호안109-원안분) REV04" xfId="5332" xr:uid="{00000000-0005-0000-0000-000043150000}"/>
    <cellStyle name="_인원계획표 _적격 _부대입찰분개내역서" xfId="5333" xr:uid="{00000000-0005-0000-0000-000044150000}"/>
    <cellStyle name="_인원계획표 _적격 _부대입찰분개내역서(현장검토)" xfId="5334" xr:uid="{00000000-0005-0000-0000-000045150000}"/>
    <cellStyle name="_인원계획표 _적격 _부대입찰분개내역서(현장검토)_5.포장공-1차설계변경(최DL)" xfId="5335" xr:uid="{00000000-0005-0000-0000-000046150000}"/>
    <cellStyle name="_인원계획표 _적격 _부대입찰분개내역서_5.포장공-1차설계변경(최DL)" xfId="5336" xr:uid="{00000000-0005-0000-0000-000047150000}"/>
    <cellStyle name="_인원계획표 _적격 _부대입찰송부" xfId="5337" xr:uid="{00000000-0005-0000-0000-000048150000}"/>
    <cellStyle name="_인원계획표 _적격 _부대입찰송부(1차조정)" xfId="5338" xr:uid="{00000000-0005-0000-0000-000049150000}"/>
    <cellStyle name="_인원계획표 _적격 _부대입찰송부(1차조정)_01 실행(군장산단) Rev00" xfId="5339" xr:uid="{00000000-0005-0000-0000-00004A150000}"/>
    <cellStyle name="_인원계획표 _적격 _부대입찰송부(1차조정)_01 실행(군장산단) Rev00_01 실행(부산남컨가호안109-원안분) REV04" xfId="5340" xr:uid="{00000000-0005-0000-0000-00004B150000}"/>
    <cellStyle name="_인원계획표 _적격 _부대입찰송부(무안광주)" xfId="5341" xr:uid="{00000000-0005-0000-0000-00004C150000}"/>
    <cellStyle name="_인원계획표 _적격 _부대입찰송부(무안광주)_01 실행(군장산단) Rev00" xfId="5342" xr:uid="{00000000-0005-0000-0000-00004D150000}"/>
    <cellStyle name="_인원계획표 _적격 _부대입찰송부(무안광주)_01 실행(군장산단) Rev00_01 실행(부산남컨가호안109-원안분) REV04" xfId="5343" xr:uid="{00000000-0005-0000-0000-00004E150000}"/>
    <cellStyle name="_인원계획표 _적격 _부대입찰송부_01 실행(군장산단) Rev00" xfId="5344" xr:uid="{00000000-0005-0000-0000-00004F150000}"/>
    <cellStyle name="_인원계획표 _적격 _부대입찰송부_01 실행(군장산단) Rev00_01 실행(부산남컨가호안109-원안분) REV04" xfId="5345" xr:uid="{00000000-0005-0000-0000-000050150000}"/>
    <cellStyle name="_인원계획표 _적격 _부대입찰조정" xfId="5346" xr:uid="{00000000-0005-0000-0000-000051150000}"/>
    <cellStyle name="_인원계획표 _적격 _부대입찰조정(광릉숲)" xfId="5347" xr:uid="{00000000-0005-0000-0000-000052150000}"/>
    <cellStyle name="_인원계획표 _적격 _부대입찰조정(광릉숲)_01 실행(군장산단) Rev00" xfId="5348" xr:uid="{00000000-0005-0000-0000-000053150000}"/>
    <cellStyle name="_인원계획표 _적격 _부대입찰조정(광릉숲)_01 실행(군장산단) Rev00_01 실행(부산남컨가호안109-원안분) REV04" xfId="5349" xr:uid="{00000000-0005-0000-0000-000054150000}"/>
    <cellStyle name="_인원계획표 _적격 _부대입찰조정_01 실행(군장산단) Rev00" xfId="5350" xr:uid="{00000000-0005-0000-0000-000055150000}"/>
    <cellStyle name="_인원계획표 _적격 _부대입찰조정_01 실행(군장산단) Rev00_01 실행(부산남컨가호안109-원안분) REV04" xfId="5351" xr:uid="{00000000-0005-0000-0000-000056150000}"/>
    <cellStyle name="_인원계획표 _적격 _부대입찰특별조건및내역송부" xfId="5352" xr:uid="{00000000-0005-0000-0000-000057150000}"/>
    <cellStyle name="_인원계획표 _적격 _부대입찰특별조건및내역송부(최저가)" xfId="5353" xr:uid="{00000000-0005-0000-0000-000058150000}"/>
    <cellStyle name="_인원계획표 _적격 _부대입찰특별조건및내역송부(최저가)_01 실행(군장산단) Rev00" xfId="5354" xr:uid="{00000000-0005-0000-0000-000059150000}"/>
    <cellStyle name="_인원계획표 _적격 _부대입찰특별조건및내역송부(최저가)_01 실행(군장산단) Rev00_01 실행(부산남컨가호안109-원안분) REV04" xfId="5355" xr:uid="{00000000-0005-0000-0000-00005A150000}"/>
    <cellStyle name="_인원계획표 _적격 _부대입찰특별조건및내역송부_01 실행(군장산단) Rev00" xfId="5356" xr:uid="{00000000-0005-0000-0000-00005B150000}"/>
    <cellStyle name="_인원계획표 _적격 _부대입찰특별조건및내역송부_01 실행(군장산단) Rev00_01 실행(부산남컨가호안109-원안분) REV04" xfId="5357" xr:uid="{00000000-0005-0000-0000-00005C150000}"/>
    <cellStyle name="_인원계획표 _적격 _입찰내역서" xfId="5358" xr:uid="{00000000-0005-0000-0000-00005D150000}"/>
    <cellStyle name="_인원계획표 _적격 _입찰내역서_5.포장공-1차설계변경(최DL)" xfId="5359" xr:uid="{00000000-0005-0000-0000-00005E150000}"/>
    <cellStyle name="_인원계획표 _적격 _투찰" xfId="5360" xr:uid="{00000000-0005-0000-0000-00005F150000}"/>
    <cellStyle name="_인원계획표 _적격 _투찰(14-1)" xfId="5361" xr:uid="{00000000-0005-0000-0000-000060150000}"/>
    <cellStyle name="_인원계획표 _적격 _투찰(14-1)_01 실행(군장산단) Rev00" xfId="5362" xr:uid="{00000000-0005-0000-0000-000061150000}"/>
    <cellStyle name="_인원계획표 _적격 _투찰(14-1)_01 실행(군장산단) Rev00_01 실행(부산남컨가호안109-원안분) REV04" xfId="5363" xr:uid="{00000000-0005-0000-0000-000062150000}"/>
    <cellStyle name="_인원계획표 _적격 _투찰(8공구)" xfId="5364" xr:uid="{00000000-0005-0000-0000-000063150000}"/>
    <cellStyle name="_인원계획표 _적격 _투찰(8공구)_01 실행(군장산단) Rev00" xfId="5365" xr:uid="{00000000-0005-0000-0000-000064150000}"/>
    <cellStyle name="_인원계획표 _적격 _투찰(8공구)_01 실행(군장산단) Rev00_01 실행(부산남컨가호안109-원안분) REV04" xfId="5366" xr:uid="{00000000-0005-0000-0000-000065150000}"/>
    <cellStyle name="_인원계획표 _적격 _투찰(고철10-4)" xfId="5367" xr:uid="{00000000-0005-0000-0000-000066150000}"/>
    <cellStyle name="_인원계획표 _적격 _투찰(고철10-4)_01 실행(군장산단) Rev00" xfId="5368" xr:uid="{00000000-0005-0000-0000-000067150000}"/>
    <cellStyle name="_인원계획표 _적격 _투찰(고철10-4)_01 실행(군장산단) Rev00_01 실행(부산남컨가호안109-원안분) REV04" xfId="5369" xr:uid="{00000000-0005-0000-0000-000068150000}"/>
    <cellStyle name="_인원계획표 _적격 _투찰(무안광주3공구)" xfId="5370" xr:uid="{00000000-0005-0000-0000-000069150000}"/>
    <cellStyle name="_인원계획표 _적격 _투찰(무안광주3공구)_01 실행(군장산단) Rev00" xfId="5371" xr:uid="{00000000-0005-0000-0000-00006A150000}"/>
    <cellStyle name="_인원계획표 _적격 _투찰(무안광주3공구)_01 실행(군장산단) Rev00_01 실행(부산남컨가호안109-원안분) REV04" xfId="5372" xr:uid="{00000000-0005-0000-0000-00006B150000}"/>
    <cellStyle name="_인원계획표 _적격 _투찰(토목)" xfId="5373" xr:uid="{00000000-0005-0000-0000-00006C150000}"/>
    <cellStyle name="_인원계획표 _적격 _투찰(토목)_01 실행(군장산단) Rev00" xfId="5374" xr:uid="{00000000-0005-0000-0000-00006D150000}"/>
    <cellStyle name="_인원계획표 _적격 _투찰(토목)_01 실행(군장산단) Rev00_01 실행(부산남컨가호안109-원안분) REV04" xfId="5375" xr:uid="{00000000-0005-0000-0000-00006E150000}"/>
    <cellStyle name="_인원계획표 _적격 _투찰_01 실행(군장산단) Rev00" xfId="5376" xr:uid="{00000000-0005-0000-0000-00006F150000}"/>
    <cellStyle name="_인원계획표 _적격 _투찰_01 실행(군장산단) Rev00_01 실행(부산남컨가호안109-원안분) REV04" xfId="5377" xr:uid="{00000000-0005-0000-0000-000070150000}"/>
    <cellStyle name="_인원계획표 _적격 _투찰_1" xfId="5378" xr:uid="{00000000-0005-0000-0000-000071150000}"/>
    <cellStyle name="_인원계획표 _적격 _투찰_1_01 실행(군장산단) Rev00" xfId="5379" xr:uid="{00000000-0005-0000-0000-000072150000}"/>
    <cellStyle name="_인원계획표 _적격 _투찰_1_01 실행(군장산단) Rev00_01 실행(부산남컨가호안109-원안분) REV04" xfId="5380" xr:uid="{00000000-0005-0000-0000-000073150000}"/>
    <cellStyle name="_인원계획표 _적격 _투찰_부대견적결과" xfId="5381" xr:uid="{00000000-0005-0000-0000-000074150000}"/>
    <cellStyle name="_인원계획표 _적격 _투찰_부대견적결과_01 실행(군장산단) Rev00" xfId="5382" xr:uid="{00000000-0005-0000-0000-000075150000}"/>
    <cellStyle name="_인원계획표 _적격 _투찰_부대견적결과_01 실행(군장산단) Rev00_01 실행(부산남컨가호안109-원안분) REV04" xfId="5383" xr:uid="{00000000-0005-0000-0000-000076150000}"/>
    <cellStyle name="_인원계획표 _적격 _투찰_부대견적결과1" xfId="5384" xr:uid="{00000000-0005-0000-0000-000077150000}"/>
    <cellStyle name="_인원계획표 _적격 _투찰_부대견적결과1_01 실행(군장산단) Rev00" xfId="5385" xr:uid="{00000000-0005-0000-0000-000078150000}"/>
    <cellStyle name="_인원계획표 _적격 _투찰_부대견적결과1_01 실행(군장산단) Rev00_01 실행(부산남컨가호안109-원안분) REV04" xfId="5386" xr:uid="{00000000-0005-0000-0000-000079150000}"/>
    <cellStyle name="_인원계획표 _적격 _투찰_부대견적의뢰" xfId="5387" xr:uid="{00000000-0005-0000-0000-00007A150000}"/>
    <cellStyle name="_인원계획표 _적격 _투찰_부대견적의뢰_01 실행(군장산단) Rev00" xfId="5388" xr:uid="{00000000-0005-0000-0000-00007B150000}"/>
    <cellStyle name="_인원계획표 _적격 _투찰_부대견적의뢰_01 실행(군장산단) Rev00_01 실행(부산남컨가호안109-원안분) REV04" xfId="5389" xr:uid="{00000000-0005-0000-0000-00007C150000}"/>
    <cellStyle name="_인원계획표 _적격 _투찰_부대선정조정품의" xfId="5390" xr:uid="{00000000-0005-0000-0000-00007D150000}"/>
    <cellStyle name="_인원계획표 _적격 _투찰_부대선정조정품의_01 실행(군장산단) Rev00" xfId="5391" xr:uid="{00000000-0005-0000-0000-00007E150000}"/>
    <cellStyle name="_인원계획표 _적격 _투찰_부대선정조정품의_01 실행(군장산단) Rev00_01 실행(부산남컨가호안109-원안분) REV04" xfId="5392" xr:uid="{00000000-0005-0000-0000-00007F150000}"/>
    <cellStyle name="_인원계획표 _적격 _투찰_부대입찰결과" xfId="5393" xr:uid="{00000000-0005-0000-0000-000080150000}"/>
    <cellStyle name="_인원계획표 _적격 _투찰_부대입찰결과_01 실행(군장산단) Rev00" xfId="5394" xr:uid="{00000000-0005-0000-0000-000081150000}"/>
    <cellStyle name="_인원계획표 _적격 _투찰_부대입찰결과_01 실행(군장산단) Rev00_01 실행(부산남컨가호안109-원안분) REV04" xfId="5395" xr:uid="{00000000-0005-0000-0000-000082150000}"/>
    <cellStyle name="_인원계획표 _적격 _투찰_부대입찰송부" xfId="5396" xr:uid="{00000000-0005-0000-0000-000083150000}"/>
    <cellStyle name="_인원계획표 _적격 _투찰_부대입찰송부(1차조정)" xfId="5397" xr:uid="{00000000-0005-0000-0000-000084150000}"/>
    <cellStyle name="_인원계획표 _적격 _투찰_부대입찰송부(1차조정)_01 실행(군장산단) Rev00" xfId="5398" xr:uid="{00000000-0005-0000-0000-000085150000}"/>
    <cellStyle name="_인원계획표 _적격 _투찰_부대입찰송부(1차조정)_01 실행(군장산단) Rev00_01 실행(부산남컨가호안109-원안분) REV04" xfId="5399" xr:uid="{00000000-0005-0000-0000-000086150000}"/>
    <cellStyle name="_인원계획표 _적격 _투찰_부대입찰송부_01 실행(군장산단) Rev00" xfId="5400" xr:uid="{00000000-0005-0000-0000-000087150000}"/>
    <cellStyle name="_인원계획표 _적격 _투찰_부대입찰송부_01 실행(군장산단) Rev00_01 실행(부산남컨가호안109-원안분) REV04" xfId="5401" xr:uid="{00000000-0005-0000-0000-000088150000}"/>
    <cellStyle name="_인원계획표 _적격 _투찰_부대입찰조정" xfId="5402" xr:uid="{00000000-0005-0000-0000-000089150000}"/>
    <cellStyle name="_인원계획표 _적격 _투찰_부대입찰조정_01 실행(군장산단) Rev00" xfId="5403" xr:uid="{00000000-0005-0000-0000-00008A150000}"/>
    <cellStyle name="_인원계획표 _적격 _투찰_부대입찰조정_01 실행(군장산단) Rev00_01 실행(부산남컨가호안109-원안분) REV04" xfId="5404" xr:uid="{00000000-0005-0000-0000-00008B150000}"/>
    <cellStyle name="_인원계획표 _적격 _투찰_부대입찰특별조건및내역송부" xfId="5405" xr:uid="{00000000-0005-0000-0000-00008C150000}"/>
    <cellStyle name="_인원계획표 _적격 _투찰_부대입찰특별조건및내역송부_01 실행(군장산단) Rev00" xfId="5406" xr:uid="{00000000-0005-0000-0000-00008D150000}"/>
    <cellStyle name="_인원계획표 _적격 _투찰_부대입찰특별조건및내역송부_01 실행(군장산단) Rev00_01 실행(부산남컨가호안109-원안분) REV04" xfId="5407" xr:uid="{00000000-0005-0000-0000-00008E150000}"/>
    <cellStyle name="_인원계획표 _적격 _투찰_투찰" xfId="5408" xr:uid="{00000000-0005-0000-0000-00008F150000}"/>
    <cellStyle name="_인원계획표 _적격 _투찰_투찰(8공구)" xfId="5409" xr:uid="{00000000-0005-0000-0000-000090150000}"/>
    <cellStyle name="_인원계획표 _적격 _투찰_투찰(8공구)_01 실행(군장산단) Rev00" xfId="5410" xr:uid="{00000000-0005-0000-0000-000091150000}"/>
    <cellStyle name="_인원계획표 _적격 _투찰_투찰(8공구)_01 실행(군장산단) Rev00_01 실행(부산남컨가호안109-원안분) REV04" xfId="5411" xr:uid="{00000000-0005-0000-0000-000092150000}"/>
    <cellStyle name="_인원계획표 _적격 _투찰_투찰(토목)" xfId="5412" xr:uid="{00000000-0005-0000-0000-000093150000}"/>
    <cellStyle name="_인원계획표 _적격 _투찰_투찰(토목)_01 실행(군장산단) Rev00" xfId="5413" xr:uid="{00000000-0005-0000-0000-000094150000}"/>
    <cellStyle name="_인원계획표 _적격 _투찰_투찰(토목)_01 실행(군장산단) Rev00_01 실행(부산남컨가호안109-원안분) REV04" xfId="5414" xr:uid="{00000000-0005-0000-0000-000095150000}"/>
    <cellStyle name="_인원계획표 _적격 _투찰_투찰_01 실행(군장산단) Rev00" xfId="5415" xr:uid="{00000000-0005-0000-0000-000096150000}"/>
    <cellStyle name="_인원계획표 _적격 _투찰_투찰_01 실행(군장산단) Rev00_01 실행(부산남컨가호안109-원안분) REV04" xfId="5416" xr:uid="{00000000-0005-0000-0000-000097150000}"/>
    <cellStyle name="_인원계획표 _적격 _투찰_투찰서" xfId="5417" xr:uid="{00000000-0005-0000-0000-000098150000}"/>
    <cellStyle name="_인원계획표 _적격 _투찰_투찰서_01 실행(군장산단) Rev00" xfId="5418" xr:uid="{00000000-0005-0000-0000-000099150000}"/>
    <cellStyle name="_인원계획표 _적격 _투찰_투찰서_01 실행(군장산단) Rev00_01 실행(부산남컨가호안109-원안분) REV04" xfId="5419" xr:uid="{00000000-0005-0000-0000-00009A150000}"/>
    <cellStyle name="_인원계획표 _적격 _투찰서" xfId="5420" xr:uid="{00000000-0005-0000-0000-00009B150000}"/>
    <cellStyle name="_인원계획표 _적격 _투찰서_01 실행(군장산단) Rev00" xfId="5421" xr:uid="{00000000-0005-0000-0000-00009C150000}"/>
    <cellStyle name="_인원계획표 _적격 _투찰서_01 실행(군장산단) Rev00_01 실행(부산남컨가호안109-원안분) REV04" xfId="5422" xr:uid="{00000000-0005-0000-0000-00009D150000}"/>
    <cellStyle name="_인원계획표 _토목(예산서)" xfId="5423" xr:uid="{00000000-0005-0000-0000-00009E150000}"/>
    <cellStyle name="_인원계획표 _투찰" xfId="5424" xr:uid="{00000000-0005-0000-0000-00009F150000}"/>
    <cellStyle name="_인원계획표 _투찰(14-1)" xfId="5425" xr:uid="{00000000-0005-0000-0000-0000A0150000}"/>
    <cellStyle name="_인원계획표 _투찰(14-1)_01 실행(군장산단) Rev00" xfId="5426" xr:uid="{00000000-0005-0000-0000-0000A1150000}"/>
    <cellStyle name="_인원계획표 _투찰(14-1)_01 실행(군장산단) Rev00_01 실행(부산남컨가호안109-원안분) REV04" xfId="5427" xr:uid="{00000000-0005-0000-0000-0000A2150000}"/>
    <cellStyle name="_인원계획표 _투찰(8공구)" xfId="5428" xr:uid="{00000000-0005-0000-0000-0000A3150000}"/>
    <cellStyle name="_인원계획표 _투찰(8공구)_01 실행(군장산단) Rev00" xfId="5429" xr:uid="{00000000-0005-0000-0000-0000A4150000}"/>
    <cellStyle name="_인원계획표 _투찰(8공구)_01 실행(군장산단) Rev00_01 실행(부산남컨가호안109-원안분) REV04" xfId="5430" xr:uid="{00000000-0005-0000-0000-0000A5150000}"/>
    <cellStyle name="_인원계획표 _투찰(고철10-4)" xfId="5431" xr:uid="{00000000-0005-0000-0000-0000A6150000}"/>
    <cellStyle name="_인원계획표 _투찰(고철10-4)_01 실행(군장산단) Rev00" xfId="5432" xr:uid="{00000000-0005-0000-0000-0000A7150000}"/>
    <cellStyle name="_인원계획표 _투찰(고철10-4)_01 실행(군장산단) Rev00_01 실행(부산남컨가호안109-원안분) REV04" xfId="5433" xr:uid="{00000000-0005-0000-0000-0000A8150000}"/>
    <cellStyle name="_인원계획표 _투찰(무안광주3공구)" xfId="5434" xr:uid="{00000000-0005-0000-0000-0000A9150000}"/>
    <cellStyle name="_인원계획표 _투찰(무안광주3공구)_01 실행(군장산단) Rev00" xfId="5435" xr:uid="{00000000-0005-0000-0000-0000AA150000}"/>
    <cellStyle name="_인원계획표 _투찰(무안광주3공구)_01 실행(군장산단) Rev00_01 실행(부산남컨가호안109-원안분) REV04" xfId="5436" xr:uid="{00000000-0005-0000-0000-0000AB150000}"/>
    <cellStyle name="_인원계획표 _투찰(토목)" xfId="5437" xr:uid="{00000000-0005-0000-0000-0000AC150000}"/>
    <cellStyle name="_인원계획표 _투찰(토목)_01 실행(군장산단) Rev00" xfId="5438" xr:uid="{00000000-0005-0000-0000-0000AD150000}"/>
    <cellStyle name="_인원계획표 _투찰(토목)_01 실행(군장산단) Rev00_01 실행(부산남컨가호안109-원안분) REV04" xfId="5439" xr:uid="{00000000-0005-0000-0000-0000AE150000}"/>
    <cellStyle name="_인원계획표 _투찰_01 실행(군장산단) Rev00" xfId="5440" xr:uid="{00000000-0005-0000-0000-0000AF150000}"/>
    <cellStyle name="_인원계획표 _투찰_01 실행(군장산단) Rev00_01 실행(부산남컨가호안109-원안분) REV04" xfId="5441" xr:uid="{00000000-0005-0000-0000-0000B0150000}"/>
    <cellStyle name="_인원계획표 _투찰_1" xfId="5442" xr:uid="{00000000-0005-0000-0000-0000B1150000}"/>
    <cellStyle name="_인원계획표 _투찰_1_01 실행(군장산단) Rev00" xfId="5443" xr:uid="{00000000-0005-0000-0000-0000B2150000}"/>
    <cellStyle name="_인원계획표 _투찰_1_01 실행(군장산단) Rev00_01 실행(부산남컨가호안109-원안분) REV04" xfId="5444" xr:uid="{00000000-0005-0000-0000-0000B3150000}"/>
    <cellStyle name="_인원계획표 _투찰_부대견적결과" xfId="5445" xr:uid="{00000000-0005-0000-0000-0000B4150000}"/>
    <cellStyle name="_인원계획표 _투찰_부대견적결과_01 실행(군장산단) Rev00" xfId="5446" xr:uid="{00000000-0005-0000-0000-0000B5150000}"/>
    <cellStyle name="_인원계획표 _투찰_부대견적결과_01 실행(군장산단) Rev00_01 실행(부산남컨가호안109-원안분) REV04" xfId="5447" xr:uid="{00000000-0005-0000-0000-0000B6150000}"/>
    <cellStyle name="_인원계획표 _투찰_부대견적결과1" xfId="5448" xr:uid="{00000000-0005-0000-0000-0000B7150000}"/>
    <cellStyle name="_인원계획표 _투찰_부대견적결과1_01 실행(군장산단) Rev00" xfId="5449" xr:uid="{00000000-0005-0000-0000-0000B8150000}"/>
    <cellStyle name="_인원계획표 _투찰_부대견적결과1_01 실행(군장산단) Rev00_01 실행(부산남컨가호안109-원안분) REV04" xfId="5450" xr:uid="{00000000-0005-0000-0000-0000B9150000}"/>
    <cellStyle name="_인원계획표 _투찰_부대견적의뢰" xfId="5451" xr:uid="{00000000-0005-0000-0000-0000BA150000}"/>
    <cellStyle name="_인원계획표 _투찰_부대견적의뢰_01 실행(군장산단) Rev00" xfId="5452" xr:uid="{00000000-0005-0000-0000-0000BB150000}"/>
    <cellStyle name="_인원계획표 _투찰_부대견적의뢰_01 실행(군장산단) Rev00_01 실행(부산남컨가호안109-원안분) REV04" xfId="5453" xr:uid="{00000000-0005-0000-0000-0000BC150000}"/>
    <cellStyle name="_인원계획표 _투찰_부대선정조정품의" xfId="5454" xr:uid="{00000000-0005-0000-0000-0000BD150000}"/>
    <cellStyle name="_인원계획표 _투찰_부대선정조정품의_01 실행(군장산단) Rev00" xfId="5455" xr:uid="{00000000-0005-0000-0000-0000BE150000}"/>
    <cellStyle name="_인원계획표 _투찰_부대선정조정품의_01 실행(군장산단) Rev00_01 실행(부산남컨가호안109-원안분) REV04" xfId="5456" xr:uid="{00000000-0005-0000-0000-0000BF150000}"/>
    <cellStyle name="_인원계획표 _투찰_부대입찰결과" xfId="5457" xr:uid="{00000000-0005-0000-0000-0000C0150000}"/>
    <cellStyle name="_인원계획표 _투찰_부대입찰결과_01 실행(군장산단) Rev00" xfId="5458" xr:uid="{00000000-0005-0000-0000-0000C1150000}"/>
    <cellStyle name="_인원계획표 _투찰_부대입찰결과_01 실행(군장산단) Rev00_01 실행(부산남컨가호안109-원안분) REV04" xfId="5459" xr:uid="{00000000-0005-0000-0000-0000C2150000}"/>
    <cellStyle name="_인원계획표 _투찰_부대입찰송부" xfId="5460" xr:uid="{00000000-0005-0000-0000-0000C3150000}"/>
    <cellStyle name="_인원계획표 _투찰_부대입찰송부(1차조정)" xfId="5461" xr:uid="{00000000-0005-0000-0000-0000C4150000}"/>
    <cellStyle name="_인원계획표 _투찰_부대입찰송부(1차조정)_01 실행(군장산단) Rev00" xfId="5462" xr:uid="{00000000-0005-0000-0000-0000C5150000}"/>
    <cellStyle name="_인원계획표 _투찰_부대입찰송부(1차조정)_01 실행(군장산단) Rev00_01 실행(부산남컨가호안109-원안분) REV04" xfId="5463" xr:uid="{00000000-0005-0000-0000-0000C6150000}"/>
    <cellStyle name="_인원계획표 _투찰_부대입찰송부_01 실행(군장산단) Rev00" xfId="5464" xr:uid="{00000000-0005-0000-0000-0000C7150000}"/>
    <cellStyle name="_인원계획표 _투찰_부대입찰송부_01 실행(군장산단) Rev00_01 실행(부산남컨가호안109-원안분) REV04" xfId="5465" xr:uid="{00000000-0005-0000-0000-0000C8150000}"/>
    <cellStyle name="_인원계획표 _투찰_부대입찰조정" xfId="5466" xr:uid="{00000000-0005-0000-0000-0000C9150000}"/>
    <cellStyle name="_인원계획표 _투찰_부대입찰조정_01 실행(군장산단) Rev00" xfId="5467" xr:uid="{00000000-0005-0000-0000-0000CA150000}"/>
    <cellStyle name="_인원계획표 _투찰_부대입찰조정_01 실행(군장산단) Rev00_01 실행(부산남컨가호안109-원안분) REV04" xfId="5468" xr:uid="{00000000-0005-0000-0000-0000CB150000}"/>
    <cellStyle name="_인원계획표 _투찰_부대입찰특별조건및내역송부" xfId="5469" xr:uid="{00000000-0005-0000-0000-0000CC150000}"/>
    <cellStyle name="_인원계획표 _투찰_부대입찰특별조건및내역송부_01 실행(군장산단) Rev00" xfId="5470" xr:uid="{00000000-0005-0000-0000-0000CD150000}"/>
    <cellStyle name="_인원계획표 _투찰_부대입찰특별조건및내역송부_01 실행(군장산단) Rev00_01 실행(부산남컨가호안109-원안분) REV04" xfId="5471" xr:uid="{00000000-0005-0000-0000-0000CE150000}"/>
    <cellStyle name="_인원계획표 _투찰_투찰" xfId="5472" xr:uid="{00000000-0005-0000-0000-0000CF150000}"/>
    <cellStyle name="_인원계획표 _투찰_투찰(8공구)" xfId="5473" xr:uid="{00000000-0005-0000-0000-0000D0150000}"/>
    <cellStyle name="_인원계획표 _투찰_투찰(8공구)_01 실행(군장산단) Rev00" xfId="5474" xr:uid="{00000000-0005-0000-0000-0000D1150000}"/>
    <cellStyle name="_인원계획표 _투찰_투찰(8공구)_01 실행(군장산단) Rev00_01 실행(부산남컨가호안109-원안분) REV04" xfId="5475" xr:uid="{00000000-0005-0000-0000-0000D2150000}"/>
    <cellStyle name="_인원계획표 _투찰_투찰(토목)" xfId="5476" xr:uid="{00000000-0005-0000-0000-0000D3150000}"/>
    <cellStyle name="_인원계획표 _투찰_투찰(토목)_01 실행(군장산단) Rev00" xfId="5477" xr:uid="{00000000-0005-0000-0000-0000D4150000}"/>
    <cellStyle name="_인원계획표 _투찰_투찰(토목)_01 실행(군장산단) Rev00_01 실행(부산남컨가호안109-원안분) REV04" xfId="5478" xr:uid="{00000000-0005-0000-0000-0000D5150000}"/>
    <cellStyle name="_인원계획표 _투찰_투찰_01 실행(군장산단) Rev00" xfId="5479" xr:uid="{00000000-0005-0000-0000-0000D6150000}"/>
    <cellStyle name="_인원계획표 _투찰_투찰_01 실행(군장산단) Rev00_01 실행(부산남컨가호안109-원안분) REV04" xfId="5480" xr:uid="{00000000-0005-0000-0000-0000D7150000}"/>
    <cellStyle name="_인원계획표 _투찰_투찰서" xfId="5481" xr:uid="{00000000-0005-0000-0000-0000D8150000}"/>
    <cellStyle name="_인원계획표 _투찰_투찰서_01 실행(군장산단) Rev00" xfId="5482" xr:uid="{00000000-0005-0000-0000-0000D9150000}"/>
    <cellStyle name="_인원계획표 _투찰_투찰서_01 실행(군장산단) Rev00_01 실행(부산남컨가호안109-원안분) REV04" xfId="5483" xr:uid="{00000000-0005-0000-0000-0000DA150000}"/>
    <cellStyle name="_인원계획표 _투찰내역" xfId="5484" xr:uid="{00000000-0005-0000-0000-0000DB150000}"/>
    <cellStyle name="_인원계획표 _투찰내역_1차준공검사원" xfId="5485" xr:uid="{00000000-0005-0000-0000-0000DC150000}"/>
    <cellStyle name="_인원계획표 _투찰내역_1차준공검사원_부대공1" xfId="5486" xr:uid="{00000000-0005-0000-0000-0000DD150000}"/>
    <cellStyle name="_인원계획표 _투찰내역_2차1회기공검사원(5월26일)1" xfId="5487" xr:uid="{00000000-0005-0000-0000-0000DE150000}"/>
    <cellStyle name="_인원계획표 _투찰내역_2차1회기공검사원(5월26일)1_부대공1" xfId="5488" xr:uid="{00000000-0005-0000-0000-0000DF150000}"/>
    <cellStyle name="_인원계획표 _투찰내역_Box 터파기 암판정" xfId="5489" xr:uid="{00000000-0005-0000-0000-0000E0150000}"/>
    <cellStyle name="_인원계획표 _투찰내역_Box 터파기 암판정_부대공1" xfId="5490" xr:uid="{00000000-0005-0000-0000-0000E1150000}"/>
    <cellStyle name="_인원계획표 _투찰내역_기성서류" xfId="5491" xr:uid="{00000000-0005-0000-0000-0000E2150000}"/>
    <cellStyle name="_인원계획표 _투찰내역_기성서류_부대공1" xfId="5492" xr:uid="{00000000-0005-0000-0000-0000E3150000}"/>
    <cellStyle name="_인원계획표 _투찰내역_부대공1" xfId="5493" xr:uid="{00000000-0005-0000-0000-0000E4150000}"/>
    <cellStyle name="_인원계획표 _투찰내역_부대입찰선금내역" xfId="5494" xr:uid="{00000000-0005-0000-0000-0000E5150000}"/>
    <cellStyle name="_인원계획표 _투찰내역_부대입찰선금내역_부대공1" xfId="5495" xr:uid="{00000000-0005-0000-0000-0000E6150000}"/>
    <cellStyle name="_인원계획표 _투찰내역_선급금 청구공문1" xfId="5496" xr:uid="{00000000-0005-0000-0000-0000E7150000}"/>
    <cellStyle name="_인원계획표 _투찰내역_선급금 청구공문1_부대공1" xfId="5497" xr:uid="{00000000-0005-0000-0000-0000E8150000}"/>
    <cellStyle name="_인원계획표 _투찰내역_수목이식(적송)" xfId="5498" xr:uid="{00000000-0005-0000-0000-0000E9150000}"/>
    <cellStyle name="_인원계획표 _투찰내역_수목이식(적송)_부대공1" xfId="5499" xr:uid="{00000000-0005-0000-0000-0000EA150000}"/>
    <cellStyle name="_인원계획표 _투찰내역_실정보고(차선,가드,갈매기)2" xfId="5500" xr:uid="{00000000-0005-0000-0000-0000EB150000}"/>
    <cellStyle name="_인원계획표 _투찰내역_실정보고(차선,가드,갈매기)2_부대공1" xfId="5501" xr:uid="{00000000-0005-0000-0000-0000EC150000}"/>
    <cellStyle name="_인원계획표 _투찰내역_은행이식(기계,바로정식)" xfId="5502" xr:uid="{00000000-0005-0000-0000-0000ED150000}"/>
    <cellStyle name="_인원계획표 _투찰내역_은행이식(기계,바로정식)_부대공1" xfId="5503" xr:uid="{00000000-0005-0000-0000-0000EE150000}"/>
    <cellStyle name="_인원계획표 _투찰내역_재료의 품질" xfId="5504" xr:uid="{00000000-0005-0000-0000-0000EF150000}"/>
    <cellStyle name="_인원계획표 _투찰내역_재료의 품질_부대공1" xfId="5505" xr:uid="{00000000-0005-0000-0000-0000F0150000}"/>
    <cellStyle name="_인원계획표 _투찰서" xfId="5506" xr:uid="{00000000-0005-0000-0000-0000F1150000}"/>
    <cellStyle name="_인원계획표 _투찰서_01 실행(군장산단) Rev00" xfId="5507" xr:uid="{00000000-0005-0000-0000-0000F2150000}"/>
    <cellStyle name="_인원계획표 _투찰서_01 실행(군장산단) Rev00_01 실행(부산남컨가호안109-원안분) REV04" xfId="5508" xr:uid="{00000000-0005-0000-0000-0000F3150000}"/>
    <cellStyle name="_인증견적자료" xfId="5509" xr:uid="{00000000-0005-0000-0000-0000F4150000}"/>
    <cellStyle name="_인천 FP견적" xfId="5510" xr:uid="{00000000-0005-0000-0000-0000F5150000}"/>
    <cellStyle name="_인천계양 까치마을 태화,한진아파트 공사내역서(제출용1)" xfId="5511" xr:uid="{00000000-0005-0000-0000-0000F6150000}"/>
    <cellStyle name="_인천계양 까치마을 태화,한진아파트 공사내역서(제출용1)_계양구 도두리마을 동남 아파트 하자보수공사비산출서(자오)" xfId="5512" xr:uid="{00000000-0005-0000-0000-0000F7150000}"/>
    <cellStyle name="_인천계양 까치마을 태화,한진아파트 공사내역서(제출용1)_계양구 도두리마을 동남 아파트 하자보수공사비산출서(자오)_원동천교(상)외-수량수정" xfId="5513" xr:uid="{00000000-0005-0000-0000-0000F8150000}"/>
    <cellStyle name="_인천계양 까치마을 태화,한진아파트 공사내역서(제출용1)_구로동구일우성아파트 하자보수공사비산출서(1)" xfId="5514" xr:uid="{00000000-0005-0000-0000-0000F9150000}"/>
    <cellStyle name="_인천계양 까치마을 태화,한진아파트 공사내역서(제출용1)_구로동구일우성아파트 하자보수공사비산출서(1)_원동천교(상)외-수량수정" xfId="5515" xr:uid="{00000000-0005-0000-0000-0000FA150000}"/>
    <cellStyle name="_인천계양 까치마을 태화,한진아파트 공사내역서(제출용1)_동남 아파트" xfId="5516" xr:uid="{00000000-0005-0000-0000-0000FB150000}"/>
    <cellStyle name="_인천계양 까치마을 태화,한진아파트 공사내역서(제출용1)_동남 아파트_원동천교(상)외-수량수정" xfId="5517" xr:uid="{00000000-0005-0000-0000-0000FC150000}"/>
    <cellStyle name="_인천계양 까치마을 태화,한진아파트 공사내역서(제출용1)_원동천교(상)외-수량수정" xfId="5518" xr:uid="{00000000-0005-0000-0000-0000FD150000}"/>
    <cellStyle name="_인천계양 까치마을 태화,한진아파트 공사내역서(제출용1)_인천계양 까치마을 태화,한진아파트 공사내역서9.12(제출용)" xfId="5519" xr:uid="{00000000-0005-0000-0000-0000FE150000}"/>
    <cellStyle name="_인천계양 까치마을 태화,한진아파트 공사내역서(제출용1)_인천계양 까치마을 태화,한진아파트 공사내역서9.12(제출용)_원동천교(상)외-수량수정" xfId="5520" xr:uid="{00000000-0005-0000-0000-0000FF150000}"/>
    <cellStyle name="_인천계양 까치마을 태화,한진아파트 공사내역서(제출용1)_인천계양 까치마을 태화,한진아파트 공사내역서9.12(제출용)_인천계양 까치마을 태화,한진아파트 공사내역서9.12(제출용)" xfId="5521" xr:uid="{00000000-0005-0000-0000-000000160000}"/>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 xfId="5522" xr:uid="{00000000-0005-0000-0000-000001160000}"/>
    <cellStyle name="_인천계양 까치마을 태화,한진아파트 공사내역서(제출용1)_인천계양 까치마을 태화,한진아파트 공사내역서9.12(제출용)_인천계양 까치마을 태화,한진아파트 공사내역서9.12(제출용)_계양구 도두리마을 동남 아파트 하자보수공사비산출서(자오)_원동천교(상)외-수량수정" xfId="5523" xr:uid="{00000000-0005-0000-0000-00000216000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 xfId="5524" xr:uid="{00000000-0005-0000-0000-000003160000}"/>
    <cellStyle name="_인천계양 까치마을 태화,한진아파트 공사내역서(제출용1)_인천계양 까치마을 태화,한진아파트 공사내역서9.12(제출용)_인천계양 까치마을 태화,한진아파트 공사내역서9.12(제출용)_구로동구일우성아파트 하자보수공사비산출서(1)_원동천교(상)외-수량수정" xfId="5525" xr:uid="{00000000-0005-0000-0000-000004160000}"/>
    <cellStyle name="_인천계양 까치마을 태화,한진아파트 공사내역서(제출용1)_인천계양 까치마을 태화,한진아파트 공사내역서9.12(제출용)_인천계양 까치마을 태화,한진아파트 공사내역서9.12(제출용)_동남 아파트" xfId="5526" xr:uid="{00000000-0005-0000-0000-000005160000}"/>
    <cellStyle name="_인천계양 까치마을 태화,한진아파트 공사내역서(제출용1)_인천계양 까치마을 태화,한진아파트 공사내역서9.12(제출용)_인천계양 까치마을 태화,한진아파트 공사내역서9.12(제출용)_동남 아파트_원동천교(상)외-수량수정" xfId="5527" xr:uid="{00000000-0005-0000-0000-000006160000}"/>
    <cellStyle name="_인천계양 까치마을 태화,한진아파트 공사내역서(제출용1)_인천계양 까치마을 태화,한진아파트 공사내역서9.12(제출용)_인천계양 까치마을 태화,한진아파트 공사내역서9.12(제출용)_원동천교(상)외-수량수정" xfId="5528" xr:uid="{00000000-0005-0000-0000-000007160000}"/>
    <cellStyle name="_인천계양 까치마을 태화,한진아파트 공사내역서9.12(제출용)" xfId="5529" xr:uid="{00000000-0005-0000-0000-000008160000}"/>
    <cellStyle name="_인천계양 까치마을 태화,한진아파트 공사내역서9.12(제출용)_계양구 도두리마을 동남 아파트 하자보수공사비산출서(자오)" xfId="5530" xr:uid="{00000000-0005-0000-0000-000009160000}"/>
    <cellStyle name="_인천계양 까치마을 태화,한진아파트 공사내역서9.12(제출용)_계양구 도두리마을 동남 아파트 하자보수공사비산출서(자오)_원동천교(상)외-수량수정" xfId="5531" xr:uid="{00000000-0005-0000-0000-00000A160000}"/>
    <cellStyle name="_인천계양 까치마을 태화,한진아파트 공사내역서9.12(제출용)_구로동구일우성아파트 하자보수공사비산출서(1)" xfId="5532" xr:uid="{00000000-0005-0000-0000-00000B160000}"/>
    <cellStyle name="_인천계양 까치마을 태화,한진아파트 공사내역서9.12(제출용)_구로동구일우성아파트 하자보수공사비산출서(1)_원동천교(상)외-수량수정" xfId="5533" xr:uid="{00000000-0005-0000-0000-00000C160000}"/>
    <cellStyle name="_인천계양 까치마을 태화,한진아파트 공사내역서9.12(제출용)_동남 아파트" xfId="5534" xr:uid="{00000000-0005-0000-0000-00000D160000}"/>
    <cellStyle name="_인천계양 까치마을 태화,한진아파트 공사내역서9.12(제출용)_동남 아파트_원동천교(상)외-수량수정" xfId="5535" xr:uid="{00000000-0005-0000-0000-00000E160000}"/>
    <cellStyle name="_인천계양 까치마을 태화,한진아파트 공사내역서9.12(제출용)_원동천교(상)외-수량수정" xfId="5536" xr:uid="{00000000-0005-0000-0000-00000F160000}"/>
    <cellStyle name="_인천계양 까치마을 태화,한진아파트 공사내역서9.12(제출용)_인천계양 까치마을 태화,한진아파트 공사내역서9.12(제출용)" xfId="5537" xr:uid="{00000000-0005-0000-0000-000010160000}"/>
    <cellStyle name="_인천계양 까치마을 태화,한진아파트 공사내역서9.12(제출용)_인천계양 까치마을 태화,한진아파트 공사내역서9.12(제출용)_원동천교(상)외-수량수정" xfId="5538" xr:uid="{00000000-0005-0000-0000-000011160000}"/>
    <cellStyle name="_인천계양 까치마을 태화,한진아파트 공사내역서9.12(제출용)_인천계양 까치마을 태화,한진아파트 공사내역서9.12(제출용)_인천계양 까치마을 태화,한진아파트 공사내역서9.12(제출용)" xfId="5539" xr:uid="{00000000-0005-0000-0000-000012160000}"/>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 xfId="5540" xr:uid="{00000000-0005-0000-0000-000013160000}"/>
    <cellStyle name="_인천계양 까치마을 태화,한진아파트 공사내역서9.12(제출용)_인천계양 까치마을 태화,한진아파트 공사내역서9.12(제출용)_인천계양 까치마을 태화,한진아파트 공사내역서9.12(제출용)_계양구 도두리마을 동남 아파트 하자보수공사비산출서(자오)_원동천교(상)외-수량수정" xfId="5541" xr:uid="{00000000-0005-0000-0000-000014160000}"/>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 xfId="5542" xr:uid="{00000000-0005-0000-0000-000015160000}"/>
    <cellStyle name="_인천계양 까치마을 태화,한진아파트 공사내역서9.12(제출용)_인천계양 까치마을 태화,한진아파트 공사내역서9.12(제출용)_인천계양 까치마을 태화,한진아파트 공사내역서9.12(제출용)_구로동구일우성아파트 하자보수공사비산출서(1)_원동천교(상)외-수량수정" xfId="5543" xr:uid="{00000000-0005-0000-0000-000016160000}"/>
    <cellStyle name="_인천계양 까치마을 태화,한진아파트 공사내역서9.12(제출용)_인천계양 까치마을 태화,한진아파트 공사내역서9.12(제출용)_인천계양 까치마을 태화,한진아파트 공사내역서9.12(제출용)_동남 아파트" xfId="5544" xr:uid="{00000000-0005-0000-0000-000017160000}"/>
    <cellStyle name="_인천계양 까치마을 태화,한진아파트 공사내역서9.12(제출용)_인천계양 까치마을 태화,한진아파트 공사내역서9.12(제출용)_인천계양 까치마을 태화,한진아파트 공사내역서9.12(제출용)_동남 아파트_원동천교(상)외-수량수정" xfId="5545" xr:uid="{00000000-0005-0000-0000-000018160000}"/>
    <cellStyle name="_인천계양 까치마을 태화,한진아파트 공사내역서9.12(제출용)_인천계양 까치마을 태화,한진아파트 공사내역서9.12(제출용)_인천계양 까치마을 태화,한진아파트 공사내역서9.12(제출용)_원동천교(상)외-수량수정" xfId="5546" xr:uid="{00000000-0005-0000-0000-000019160000}"/>
    <cellStyle name="_인천북항관공선부두(수정내역)" xfId="5547" xr:uid="{00000000-0005-0000-0000-00001A160000}"/>
    <cellStyle name="_인천시 지하시설물통합정보시스템 구축사업 설계내역서_0514(FP)" xfId="5548" xr:uid="{00000000-0005-0000-0000-00001B160000}"/>
    <cellStyle name="_인천시_설계(1006_내부망_수정)" xfId="5549" xr:uid="{00000000-0005-0000-0000-00001C160000}"/>
    <cellStyle name="_인트라넷개발내역" xfId="5550" xr:uid="{00000000-0005-0000-0000-00001D160000}"/>
    <cellStyle name="_일위대가표_식재" xfId="5551" xr:uid="{00000000-0005-0000-0000-00001E160000}"/>
    <cellStyle name="_일중1수량" xfId="5552" xr:uid="{00000000-0005-0000-0000-00001F160000}"/>
    <cellStyle name="_임실치즈밸리조성공사 기본및실시설계 용역(기정)" xfId="5553" xr:uid="{00000000-0005-0000-0000-000020160000}"/>
    <cellStyle name="_임실치즈밸리조성공사 기본및실시설계 용역(변경)" xfId="5554" xr:uid="{00000000-0005-0000-0000-000021160000}"/>
    <cellStyle name="_입구용부스(최종)" xfId="5555" xr:uid="{00000000-0005-0000-0000-000022160000}"/>
    <cellStyle name="_입찰내역서" xfId="5556" xr:uid="{00000000-0005-0000-0000-000023160000}"/>
    <cellStyle name="_입찰내역서_5.포장공-1차설계변경(최DL)" xfId="5557" xr:uid="{00000000-0005-0000-0000-000024160000}"/>
    <cellStyle name="_입찰표지 " xfId="5558" xr:uid="{00000000-0005-0000-0000-000025160000}"/>
    <cellStyle name="_입찰표지 _01 실행(군장산단) Rev00" xfId="5559" xr:uid="{00000000-0005-0000-0000-000026160000}"/>
    <cellStyle name="_입찰표지 _01 실행(군장산단) Rev00_01 실행(부산남컨가호안109-원안분) REV04" xfId="5560" xr:uid="{00000000-0005-0000-0000-000027160000}"/>
    <cellStyle name="_입찰표지 _1차준공검사원" xfId="5561" xr:uid="{00000000-0005-0000-0000-000028160000}"/>
    <cellStyle name="_입찰표지 _1차준공검사원_부대공1" xfId="5562" xr:uid="{00000000-0005-0000-0000-000029160000}"/>
    <cellStyle name="_입찰표지 _2001-206(CAWTHORNE CHANNEL)" xfId="5563" xr:uid="{00000000-0005-0000-0000-00002A160000}"/>
    <cellStyle name="_입찰표지 _2001-206(CAWTHORNE CHANNEL)_CAWTHORNE CHANNEL-1" xfId="5564" xr:uid="{00000000-0005-0000-0000-00002B160000}"/>
    <cellStyle name="_입찰표지 _2001-206(CAWTHORNE CHANNEL)_CAWTHORNE CHANNEL-1_마감-1" xfId="5565" xr:uid="{00000000-0005-0000-0000-00002C160000}"/>
    <cellStyle name="_입찰표지 _2001-206(CAWTHORNE CHANNEL)_마감-1" xfId="5566" xr:uid="{00000000-0005-0000-0000-00002D160000}"/>
    <cellStyle name="_입찰표지 _2001-206(CAWTHORNE CHANNEL인건비)" xfId="5567" xr:uid="{00000000-0005-0000-0000-00002E160000}"/>
    <cellStyle name="_입찰표지 _2001-206(CAWTHORNE CHANNEL인건비)_CAWTHORNE CHANNEL-1" xfId="5568" xr:uid="{00000000-0005-0000-0000-00002F160000}"/>
    <cellStyle name="_입찰표지 _2001-206(CAWTHORNE CHANNEL인건비)_CAWTHORNE CHANNEL-1_마감-1" xfId="5569" xr:uid="{00000000-0005-0000-0000-000030160000}"/>
    <cellStyle name="_입찰표지 _2001-206(CAWTHORNE CHANNEL인건비)_마감-1" xfId="5570" xr:uid="{00000000-0005-0000-0000-000031160000}"/>
    <cellStyle name="_입찰표지 _2차1회기공검사원(5월26일)1" xfId="5571" xr:uid="{00000000-0005-0000-0000-000032160000}"/>
    <cellStyle name="_입찰표지 _2차1회기공검사원(5월26일)1_부대공1" xfId="5572" xr:uid="{00000000-0005-0000-0000-000033160000}"/>
    <cellStyle name="_입찰표지 _2차분 하도급내역" xfId="5573" xr:uid="{00000000-0005-0000-0000-000034160000}"/>
    <cellStyle name="_입찰표지 _2차분 하도급내역_부대공1" xfId="5574" xr:uid="{00000000-0005-0000-0000-000035160000}"/>
    <cellStyle name="_입찰표지 _3공구투찰(103,078)" xfId="5575" xr:uid="{00000000-0005-0000-0000-000036160000}"/>
    <cellStyle name="_입찰표지 _3공구투찰(103,078)_1차준공검사원" xfId="5576" xr:uid="{00000000-0005-0000-0000-000037160000}"/>
    <cellStyle name="_입찰표지 _3공구투찰(103,078)_1차준공검사원_부대공1" xfId="5577" xr:uid="{00000000-0005-0000-0000-000038160000}"/>
    <cellStyle name="_입찰표지 _3공구투찰(103,078)_2차1회기공검사원(5월26일)1" xfId="5578" xr:uid="{00000000-0005-0000-0000-000039160000}"/>
    <cellStyle name="_입찰표지 _3공구투찰(103,078)_2차1회기공검사원(5월26일)1_부대공1" xfId="5579" xr:uid="{00000000-0005-0000-0000-00003A160000}"/>
    <cellStyle name="_입찰표지 _3공구투찰(103,078)_Box 터파기 암판정" xfId="5580" xr:uid="{00000000-0005-0000-0000-00003B160000}"/>
    <cellStyle name="_입찰표지 _3공구투찰(103,078)_Box 터파기 암판정_부대공1" xfId="5581" xr:uid="{00000000-0005-0000-0000-00003C160000}"/>
    <cellStyle name="_입찰표지 _3공구투찰(103,078)_기성서류" xfId="5582" xr:uid="{00000000-0005-0000-0000-00003D160000}"/>
    <cellStyle name="_입찰표지 _3공구투찰(103,078)_기성서류_부대공1" xfId="5583" xr:uid="{00000000-0005-0000-0000-00003E160000}"/>
    <cellStyle name="_입찰표지 _3공구투찰(103,078)_부대공1" xfId="5584" xr:uid="{00000000-0005-0000-0000-00003F160000}"/>
    <cellStyle name="_입찰표지 _3공구투찰(103,078)_부대입찰선금내역" xfId="5585" xr:uid="{00000000-0005-0000-0000-000040160000}"/>
    <cellStyle name="_입찰표지 _3공구투찰(103,078)_부대입찰선금내역_부대공1" xfId="5586" xr:uid="{00000000-0005-0000-0000-000041160000}"/>
    <cellStyle name="_입찰표지 _3공구투찰(103,078)_선급금 청구공문1" xfId="5587" xr:uid="{00000000-0005-0000-0000-000042160000}"/>
    <cellStyle name="_입찰표지 _3공구투찰(103,078)_선급금 청구공문1_부대공1" xfId="5588" xr:uid="{00000000-0005-0000-0000-000043160000}"/>
    <cellStyle name="_입찰표지 _3공구투찰(103,078)_수목이식(적송)" xfId="5589" xr:uid="{00000000-0005-0000-0000-000044160000}"/>
    <cellStyle name="_입찰표지 _3공구투찰(103,078)_수목이식(적송)_부대공1" xfId="5590" xr:uid="{00000000-0005-0000-0000-000045160000}"/>
    <cellStyle name="_입찰표지 _3공구투찰(103,078)_실정보고(차선,가드,갈매기)2" xfId="5591" xr:uid="{00000000-0005-0000-0000-000046160000}"/>
    <cellStyle name="_입찰표지 _3공구투찰(103,078)_실정보고(차선,가드,갈매기)2_부대공1" xfId="5592" xr:uid="{00000000-0005-0000-0000-000047160000}"/>
    <cellStyle name="_입찰표지 _3공구투찰(103,078)_은행이식(기계,바로정식)" xfId="5593" xr:uid="{00000000-0005-0000-0000-000048160000}"/>
    <cellStyle name="_입찰표지 _3공구투찰(103,078)_은행이식(기계,바로정식)_부대공1" xfId="5594" xr:uid="{00000000-0005-0000-0000-000049160000}"/>
    <cellStyle name="_입찰표지 _3공구투찰(103,078)_재료의 품질" xfId="5595" xr:uid="{00000000-0005-0000-0000-00004A160000}"/>
    <cellStyle name="_입찰표지 _3공구투찰(103,078)_재료의 품질_부대공1" xfId="5596" xr:uid="{00000000-0005-0000-0000-00004B160000}"/>
    <cellStyle name="_입찰표지 _5.포장공-1차설계변경(최DL)" xfId="5597" xr:uid="{00000000-0005-0000-0000-00004C160000}"/>
    <cellStyle name="_입찰표지 _Book2" xfId="5598" xr:uid="{00000000-0005-0000-0000-00004D160000}"/>
    <cellStyle name="_입찰표지 _Book2_1" xfId="5599" xr:uid="{00000000-0005-0000-0000-00004E160000}"/>
    <cellStyle name="_입찰표지 _Book2_1_마감-1" xfId="5600" xr:uid="{00000000-0005-0000-0000-00004F160000}"/>
    <cellStyle name="_입찰표지 _Book2_2001-206(CAWTHORNE CHANNEL)" xfId="5601" xr:uid="{00000000-0005-0000-0000-000050160000}"/>
    <cellStyle name="_입찰표지 _Book2_2001-206(CAWTHORNE CHANNEL)_CAWTHORNE CHANNEL-1" xfId="5602" xr:uid="{00000000-0005-0000-0000-000051160000}"/>
    <cellStyle name="_입찰표지 _Book2_2001-206(CAWTHORNE CHANNEL)_CAWTHORNE CHANNEL-1_마감-1" xfId="5603" xr:uid="{00000000-0005-0000-0000-000052160000}"/>
    <cellStyle name="_입찰표지 _Book2_2001-206(CAWTHORNE CHANNEL)_마감-1" xfId="5604" xr:uid="{00000000-0005-0000-0000-000053160000}"/>
    <cellStyle name="_입찰표지 _Book2_2001-206(CAWTHORNE CHANNEL인건비)" xfId="5605" xr:uid="{00000000-0005-0000-0000-000054160000}"/>
    <cellStyle name="_입찰표지 _Book2_2001-206(CAWTHORNE CHANNEL인건비)_CAWTHORNE CHANNEL-1" xfId="5606" xr:uid="{00000000-0005-0000-0000-000055160000}"/>
    <cellStyle name="_입찰표지 _Book2_2001-206(CAWTHORNE CHANNEL인건비)_CAWTHORNE CHANNEL-1_마감-1" xfId="5607" xr:uid="{00000000-0005-0000-0000-000056160000}"/>
    <cellStyle name="_입찰표지 _Book2_2001-206(CAWTHORNE CHANNEL인건비)_마감-1" xfId="5608" xr:uid="{00000000-0005-0000-0000-000057160000}"/>
    <cellStyle name="_입찰표지 _Book2_Book2" xfId="5609" xr:uid="{00000000-0005-0000-0000-000058160000}"/>
    <cellStyle name="_입찰표지 _Book2_Book2_1" xfId="5610" xr:uid="{00000000-0005-0000-0000-000059160000}"/>
    <cellStyle name="_입찰표지 _Book2_Book2_1_마감-1" xfId="5611" xr:uid="{00000000-0005-0000-0000-00005A160000}"/>
    <cellStyle name="_입찰표지 _Book2_Book2_2001-206(CAWTHORNE CHANNEL)" xfId="5612" xr:uid="{00000000-0005-0000-0000-00005B160000}"/>
    <cellStyle name="_입찰표지 _Book2_Book2_2001-206(CAWTHORNE CHANNEL)_CAWTHORNE CHANNEL-1" xfId="5613" xr:uid="{00000000-0005-0000-0000-00005C160000}"/>
    <cellStyle name="_입찰표지 _Book2_Book2_2001-206(CAWTHORNE CHANNEL)_CAWTHORNE CHANNEL-1_마감-1" xfId="5614" xr:uid="{00000000-0005-0000-0000-00005D160000}"/>
    <cellStyle name="_입찰표지 _Book2_Book2_2001-206(CAWTHORNE CHANNEL)_마감-1" xfId="5615" xr:uid="{00000000-0005-0000-0000-00005E160000}"/>
    <cellStyle name="_입찰표지 _Book2_Book2_2001-206(CAWTHORNE CHANNEL인건비)" xfId="5616" xr:uid="{00000000-0005-0000-0000-00005F160000}"/>
    <cellStyle name="_입찰표지 _Book2_Book2_2001-206(CAWTHORNE CHANNEL인건비)_CAWTHORNE CHANNEL-1" xfId="5617" xr:uid="{00000000-0005-0000-0000-000060160000}"/>
    <cellStyle name="_입찰표지 _Book2_Book2_2001-206(CAWTHORNE CHANNEL인건비)_CAWTHORNE CHANNEL-1_마감-1" xfId="5618" xr:uid="{00000000-0005-0000-0000-000061160000}"/>
    <cellStyle name="_입찰표지 _Book2_Book2_2001-206(CAWTHORNE CHANNEL인건비)_마감-1" xfId="5619" xr:uid="{00000000-0005-0000-0000-000062160000}"/>
    <cellStyle name="_입찰표지 _Book2_Book2_Book2" xfId="5620" xr:uid="{00000000-0005-0000-0000-000063160000}"/>
    <cellStyle name="_입찰표지 _Book2_Book2_Book2_마감-1" xfId="5621" xr:uid="{00000000-0005-0000-0000-000064160000}"/>
    <cellStyle name="_입찰표지 _Book2_Book2_CAWTHORNE CHANNEL-1" xfId="5622" xr:uid="{00000000-0005-0000-0000-000065160000}"/>
    <cellStyle name="_입찰표지 _Book2_Book2_CAWTHORNE CHANNEL-1_마감-1" xfId="5623" xr:uid="{00000000-0005-0000-0000-000066160000}"/>
    <cellStyle name="_입찰표지 _Book2_Book2_Nigerian" xfId="5624" xr:uid="{00000000-0005-0000-0000-000067160000}"/>
    <cellStyle name="_입찰표지 _Book2_Book2_Nigerian_CAWTHORNE CHANNEL-1" xfId="5625" xr:uid="{00000000-0005-0000-0000-000068160000}"/>
    <cellStyle name="_입찰표지 _Book2_Book2_Nigerian_CAWTHORNE CHANNEL-1_마감-1" xfId="5626" xr:uid="{00000000-0005-0000-0000-000069160000}"/>
    <cellStyle name="_입찰표지 _Book2_Book2_Nigerian_마감-1" xfId="5627" xr:uid="{00000000-0005-0000-0000-00006A160000}"/>
    <cellStyle name="_입찰표지 _Book2_Book2_마감-1" xfId="5628" xr:uid="{00000000-0005-0000-0000-00006B160000}"/>
    <cellStyle name="_입찰표지 _Book2_CAWTHORNE CHANNEL-1" xfId="5629" xr:uid="{00000000-0005-0000-0000-00006C160000}"/>
    <cellStyle name="_입찰표지 _Book2_CAWTHORNE CHANNEL-1_마감-1" xfId="5630" xr:uid="{00000000-0005-0000-0000-00006D160000}"/>
    <cellStyle name="_입찰표지 _Book2_Nigerian" xfId="5631" xr:uid="{00000000-0005-0000-0000-00006E160000}"/>
    <cellStyle name="_입찰표지 _Book2_Nigerian_CAWTHORNE CHANNEL-1" xfId="5632" xr:uid="{00000000-0005-0000-0000-00006F160000}"/>
    <cellStyle name="_입찰표지 _Book2_Nigerian_CAWTHORNE CHANNEL-1_마감-1" xfId="5633" xr:uid="{00000000-0005-0000-0000-000070160000}"/>
    <cellStyle name="_입찰표지 _Book2_Nigerian_마감-1" xfId="5634" xr:uid="{00000000-0005-0000-0000-000071160000}"/>
    <cellStyle name="_입찰표지 _Book2_마감-1" xfId="5635" xr:uid="{00000000-0005-0000-0000-000072160000}"/>
    <cellStyle name="_입찰표지 _Box 터파기 암판정" xfId="5636" xr:uid="{00000000-0005-0000-0000-000073160000}"/>
    <cellStyle name="_입찰표지 _Box 터파기 암판정_부대공1" xfId="5637" xr:uid="{00000000-0005-0000-0000-000074160000}"/>
    <cellStyle name="_입찰표지 _CAWTHORNE CHANNEL-1" xfId="5638" xr:uid="{00000000-0005-0000-0000-000075160000}"/>
    <cellStyle name="_입찰표지 _CAWTHORNE CHANNEL-1_마감-1" xfId="5639" xr:uid="{00000000-0005-0000-0000-000076160000}"/>
    <cellStyle name="_입찰표지 _Nigerian" xfId="5640" xr:uid="{00000000-0005-0000-0000-000077160000}"/>
    <cellStyle name="_입찰표지 _Nigerian_CAWTHORNE CHANNEL-1" xfId="5641" xr:uid="{00000000-0005-0000-0000-000078160000}"/>
    <cellStyle name="_입찰표지 _Nigerian_CAWTHORNE CHANNEL-1_마감-1" xfId="5642" xr:uid="{00000000-0005-0000-0000-000079160000}"/>
    <cellStyle name="_입찰표지 _Nigerian_마감-1" xfId="5643" xr:uid="{00000000-0005-0000-0000-00007A160000}"/>
    <cellStyle name="_입찰표지 _공문" xfId="5644" xr:uid="{00000000-0005-0000-0000-00007B160000}"/>
    <cellStyle name="_입찰표지 _공문_부대공1" xfId="5645" xr:uid="{00000000-0005-0000-0000-00007C160000}"/>
    <cellStyle name="_입찰표지 _공문_수목이식(적송)" xfId="5646" xr:uid="{00000000-0005-0000-0000-00007D160000}"/>
    <cellStyle name="_입찰표지 _공문_수목이식(적송)_부대공1" xfId="5647" xr:uid="{00000000-0005-0000-0000-00007E160000}"/>
    <cellStyle name="_입찰표지 _공문_은행이식(기계,바로정식)" xfId="5648" xr:uid="{00000000-0005-0000-0000-00007F160000}"/>
    <cellStyle name="_입찰표지 _공문_은행이식(기계,바로정식)_부대공1" xfId="5649" xr:uid="{00000000-0005-0000-0000-000080160000}"/>
    <cellStyle name="_입찰표지 _기성내역" xfId="5650" xr:uid="{00000000-0005-0000-0000-000081160000}"/>
    <cellStyle name="_입찰표지 _기성내역_부대공1" xfId="5651" xr:uid="{00000000-0005-0000-0000-000082160000}"/>
    <cellStyle name="_입찰표지 _기성서류" xfId="5652" xr:uid="{00000000-0005-0000-0000-000083160000}"/>
    <cellStyle name="_입찰표지 _기성서류_부대공1" xfId="5653" xr:uid="{00000000-0005-0000-0000-000084160000}"/>
    <cellStyle name="_입찰표지 _마감-1" xfId="5654" xr:uid="{00000000-0005-0000-0000-000085160000}"/>
    <cellStyle name="_입찰표지 _부대견적결과" xfId="5655" xr:uid="{00000000-0005-0000-0000-000086160000}"/>
    <cellStyle name="_입찰표지 _부대견적결과_01 실행(군장산단) Rev00" xfId="5656" xr:uid="{00000000-0005-0000-0000-000087160000}"/>
    <cellStyle name="_입찰표지 _부대견적결과_01 실행(군장산단) Rev00_01 실행(부산남컨가호안109-원안분) REV04" xfId="5657" xr:uid="{00000000-0005-0000-0000-000088160000}"/>
    <cellStyle name="_입찰표지 _부대견적결과1" xfId="5658" xr:uid="{00000000-0005-0000-0000-000089160000}"/>
    <cellStyle name="_입찰표지 _부대견적결과1_01 실행(군장산단) Rev00" xfId="5659" xr:uid="{00000000-0005-0000-0000-00008A160000}"/>
    <cellStyle name="_입찰표지 _부대견적결과1_01 실행(군장산단) Rev00_01 실행(부산남컨가호안109-원안분) REV04" xfId="5660" xr:uid="{00000000-0005-0000-0000-00008B160000}"/>
    <cellStyle name="_입찰표지 _부대견적의뢰" xfId="5661" xr:uid="{00000000-0005-0000-0000-00008C160000}"/>
    <cellStyle name="_입찰표지 _부대견적의뢰_01 실행(군장산단) Rev00" xfId="5662" xr:uid="{00000000-0005-0000-0000-00008D160000}"/>
    <cellStyle name="_입찰표지 _부대견적의뢰_01 실행(군장산단) Rev00_01 실행(부산남컨가호안109-원안분) REV04" xfId="5663" xr:uid="{00000000-0005-0000-0000-00008E160000}"/>
    <cellStyle name="_입찰표지 _부대공1" xfId="5664" xr:uid="{00000000-0005-0000-0000-00008F160000}"/>
    <cellStyle name="_입찰표지 _부대선정조정품의" xfId="5665" xr:uid="{00000000-0005-0000-0000-000090160000}"/>
    <cellStyle name="_입찰표지 _부대선정조정품의_01 실행(군장산단) Rev00" xfId="5666" xr:uid="{00000000-0005-0000-0000-000091160000}"/>
    <cellStyle name="_입찰표지 _부대선정조정품의_01 실행(군장산단) Rev00_01 실행(부산남컨가호안109-원안분) REV04" xfId="5667" xr:uid="{00000000-0005-0000-0000-000092160000}"/>
    <cellStyle name="_입찰표지 _부대입찰결과" xfId="5668" xr:uid="{00000000-0005-0000-0000-000093160000}"/>
    <cellStyle name="_입찰표지 _부대입찰결과_01 실행(군장산단) Rev00" xfId="5669" xr:uid="{00000000-0005-0000-0000-000094160000}"/>
    <cellStyle name="_입찰표지 _부대입찰결과_01 실행(군장산단) Rev00_01 실행(부산남컨가호안109-원안분) REV04" xfId="5670" xr:uid="{00000000-0005-0000-0000-000095160000}"/>
    <cellStyle name="_입찰표지 _부대입찰분개내역서" xfId="5671" xr:uid="{00000000-0005-0000-0000-000096160000}"/>
    <cellStyle name="_입찰표지 _부대입찰분개내역서(현장검토)" xfId="5672" xr:uid="{00000000-0005-0000-0000-000097160000}"/>
    <cellStyle name="_입찰표지 _부대입찰분개내역서(현장검토)_5.포장공-1차설계변경(최DL)" xfId="5673" xr:uid="{00000000-0005-0000-0000-000098160000}"/>
    <cellStyle name="_입찰표지 _부대입찰분개내역서_5.포장공-1차설계변경(최DL)" xfId="5674" xr:uid="{00000000-0005-0000-0000-000099160000}"/>
    <cellStyle name="_입찰표지 _부대입찰선금내역" xfId="5675" xr:uid="{00000000-0005-0000-0000-00009A160000}"/>
    <cellStyle name="_입찰표지 _부대입찰선금내역_부대공1" xfId="5676" xr:uid="{00000000-0005-0000-0000-00009B160000}"/>
    <cellStyle name="_입찰표지 _부대입찰송부" xfId="5677" xr:uid="{00000000-0005-0000-0000-00009C160000}"/>
    <cellStyle name="_입찰표지 _부대입찰송부(1차조정)" xfId="5678" xr:uid="{00000000-0005-0000-0000-00009D160000}"/>
    <cellStyle name="_입찰표지 _부대입찰송부(1차조정)_01 실행(군장산단) Rev00" xfId="5679" xr:uid="{00000000-0005-0000-0000-00009E160000}"/>
    <cellStyle name="_입찰표지 _부대입찰송부(1차조정)_01 실행(군장산단) Rev00_01 실행(부산남컨가호안109-원안분) REV04" xfId="5680" xr:uid="{00000000-0005-0000-0000-00009F160000}"/>
    <cellStyle name="_입찰표지 _부대입찰송부(무안광주)" xfId="5681" xr:uid="{00000000-0005-0000-0000-0000A0160000}"/>
    <cellStyle name="_입찰표지 _부대입찰송부(무안광주)_01 실행(군장산단) Rev00" xfId="5682" xr:uid="{00000000-0005-0000-0000-0000A1160000}"/>
    <cellStyle name="_입찰표지 _부대입찰송부(무안광주)_01 실행(군장산단) Rev00_01 실행(부산남컨가호안109-원안분) REV04" xfId="5683" xr:uid="{00000000-0005-0000-0000-0000A2160000}"/>
    <cellStyle name="_입찰표지 _부대입찰송부_01 실행(군장산단) Rev00" xfId="5684" xr:uid="{00000000-0005-0000-0000-0000A3160000}"/>
    <cellStyle name="_입찰표지 _부대입찰송부_01 실행(군장산단) Rev00_01 실행(부산남컨가호안109-원안분) REV04" xfId="5685" xr:uid="{00000000-0005-0000-0000-0000A4160000}"/>
    <cellStyle name="_입찰표지 _부대입찰조정" xfId="5686" xr:uid="{00000000-0005-0000-0000-0000A5160000}"/>
    <cellStyle name="_입찰표지 _부대입찰조정(광릉숲)" xfId="5687" xr:uid="{00000000-0005-0000-0000-0000A6160000}"/>
    <cellStyle name="_입찰표지 _부대입찰조정(광릉숲)_01 실행(군장산단) Rev00" xfId="5688" xr:uid="{00000000-0005-0000-0000-0000A7160000}"/>
    <cellStyle name="_입찰표지 _부대입찰조정(광릉숲)_01 실행(군장산단) Rev00_01 실행(부산남컨가호안109-원안분) REV04" xfId="5689" xr:uid="{00000000-0005-0000-0000-0000A8160000}"/>
    <cellStyle name="_입찰표지 _부대입찰조정_01 실행(군장산단) Rev00" xfId="5690" xr:uid="{00000000-0005-0000-0000-0000A9160000}"/>
    <cellStyle name="_입찰표지 _부대입찰조정_01 실행(군장산단) Rev00_01 실행(부산남컨가호안109-원안분) REV04" xfId="5691" xr:uid="{00000000-0005-0000-0000-0000AA160000}"/>
    <cellStyle name="_입찰표지 _부대입찰특별조건및내역송부" xfId="5692" xr:uid="{00000000-0005-0000-0000-0000AB160000}"/>
    <cellStyle name="_입찰표지 _부대입찰특별조건및내역송부(최저가)" xfId="5693" xr:uid="{00000000-0005-0000-0000-0000AC160000}"/>
    <cellStyle name="_입찰표지 _부대입찰특별조건및내역송부(최저가)_01 실행(군장산단) Rev00" xfId="5694" xr:uid="{00000000-0005-0000-0000-0000AD160000}"/>
    <cellStyle name="_입찰표지 _부대입찰특별조건및내역송부(최저가)_01 실행(군장산단) Rev00_01 실행(부산남컨가호안109-원안분) REV04" xfId="5695" xr:uid="{00000000-0005-0000-0000-0000AE160000}"/>
    <cellStyle name="_입찰표지 _부대입찰특별조건및내역송부_01 실행(군장산단) Rev00" xfId="5696" xr:uid="{00000000-0005-0000-0000-0000AF160000}"/>
    <cellStyle name="_입찰표지 _부대입찰특별조건및내역송부_01 실행(군장산단) Rev00_01 실행(부산남컨가호안109-원안분) REV04" xfId="5697" xr:uid="{00000000-0005-0000-0000-0000B0160000}"/>
    <cellStyle name="_입찰표지 _선급금 청구공문1" xfId="5698" xr:uid="{00000000-0005-0000-0000-0000B1160000}"/>
    <cellStyle name="_입찰표지 _선급금 청구공문1_부대공1" xfId="5699" xr:uid="{00000000-0005-0000-0000-0000B2160000}"/>
    <cellStyle name="_입찰표지 _수목이식(적송)" xfId="5700" xr:uid="{00000000-0005-0000-0000-0000B3160000}"/>
    <cellStyle name="_입찰표지 _수목이식(적송)_부대공1" xfId="5701" xr:uid="{00000000-0005-0000-0000-0000B4160000}"/>
    <cellStyle name="_입찰표지 _신풍-우성내역서(1차1회변경)" xfId="5702" xr:uid="{00000000-0005-0000-0000-0000B5160000}"/>
    <cellStyle name="_입찰표지 _신풍-우성내역서(1차1회변경)_부대공1" xfId="5703" xr:uid="{00000000-0005-0000-0000-0000B6160000}"/>
    <cellStyle name="_입찰표지 _신풍-우성내역서(1차공사)" xfId="5704" xr:uid="{00000000-0005-0000-0000-0000B7160000}"/>
    <cellStyle name="_입찰표지 _신풍-우성내역서(1차공사)_부대공1" xfId="5705" xr:uid="{00000000-0005-0000-0000-0000B8160000}"/>
    <cellStyle name="_입찰표지 _실정보고(차선,가드,갈매기)2" xfId="5706" xr:uid="{00000000-0005-0000-0000-0000B9160000}"/>
    <cellStyle name="_입찰표지 _실정보고(차선,가드,갈매기)2_부대공1" xfId="5707" xr:uid="{00000000-0005-0000-0000-0000BA160000}"/>
    <cellStyle name="_입찰표지 _실정보고(합성형강관말뚝)1" xfId="5708" xr:uid="{00000000-0005-0000-0000-0000BB160000}"/>
    <cellStyle name="_입찰표지 _실정보고(합성형강관말뚝)1_부대공1" xfId="5709" xr:uid="{00000000-0005-0000-0000-0000BC160000}"/>
    <cellStyle name="_입찰표지 _실정보고-1" xfId="5710" xr:uid="{00000000-0005-0000-0000-0000BD160000}"/>
    <cellStyle name="_입찰표지 _실정보고-1_부대공1" xfId="5711" xr:uid="{00000000-0005-0000-0000-0000BE160000}"/>
    <cellStyle name="_입찰표지 _은행(서울)" xfId="5712" xr:uid="{00000000-0005-0000-0000-0000BF160000}"/>
    <cellStyle name="_입찰표지 _은행(서울)_2차분 하도급내역" xfId="5713" xr:uid="{00000000-0005-0000-0000-0000C0160000}"/>
    <cellStyle name="_입찰표지 _은행(서울)_2차분 하도급내역_부대공1" xfId="5714" xr:uid="{00000000-0005-0000-0000-0000C1160000}"/>
    <cellStyle name="_입찰표지 _은행(서울)_Box 터파기 암판정" xfId="5715" xr:uid="{00000000-0005-0000-0000-0000C2160000}"/>
    <cellStyle name="_입찰표지 _은행(서울)_Box 터파기 암판정_부대공1" xfId="5716" xr:uid="{00000000-0005-0000-0000-0000C3160000}"/>
    <cellStyle name="_입찰표지 _은행(서울)_부대공1" xfId="5717" xr:uid="{00000000-0005-0000-0000-0000C4160000}"/>
    <cellStyle name="_입찰표지 _은행(서울)_수목이식(적송)" xfId="5718" xr:uid="{00000000-0005-0000-0000-0000C5160000}"/>
    <cellStyle name="_입찰표지 _은행(서울)_수목이식(적송)_부대공1" xfId="5719" xr:uid="{00000000-0005-0000-0000-0000C6160000}"/>
    <cellStyle name="_입찰표지 _은행(서울)_신풍-우성내역서(1차1회변경)" xfId="5720" xr:uid="{00000000-0005-0000-0000-0000C7160000}"/>
    <cellStyle name="_입찰표지 _은행(서울)_신풍-우성내역서(1차1회변경)_부대공1" xfId="5721" xr:uid="{00000000-0005-0000-0000-0000C8160000}"/>
    <cellStyle name="_입찰표지 _은행(서울)_신풍-우성내역서(1차공사)" xfId="5722" xr:uid="{00000000-0005-0000-0000-0000C9160000}"/>
    <cellStyle name="_입찰표지 _은행(서울)_신풍-우성내역서(1차공사)_부대공1" xfId="5723" xr:uid="{00000000-0005-0000-0000-0000CA160000}"/>
    <cellStyle name="_입찰표지 _은행(서울)_실정보고(합성형강관말뚝)1" xfId="5724" xr:uid="{00000000-0005-0000-0000-0000CB160000}"/>
    <cellStyle name="_입찰표지 _은행(서울)_실정보고(합성형강관말뚝)1_부대공1" xfId="5725" xr:uid="{00000000-0005-0000-0000-0000CC160000}"/>
    <cellStyle name="_입찰표지 _은행(서울)_실정보고-1" xfId="5726" xr:uid="{00000000-0005-0000-0000-0000CD160000}"/>
    <cellStyle name="_입찰표지 _은행(서울)_실정보고-1_부대공1" xfId="5727" xr:uid="{00000000-0005-0000-0000-0000CE160000}"/>
    <cellStyle name="_입찰표지 _입찰내역서" xfId="5728" xr:uid="{00000000-0005-0000-0000-0000CF160000}"/>
    <cellStyle name="_입찰표지 _입찰내역서_5.포장공-1차설계변경(최DL)" xfId="5729" xr:uid="{00000000-0005-0000-0000-0000D0160000}"/>
    <cellStyle name="_입찰표지 _재료의 품질" xfId="5730" xr:uid="{00000000-0005-0000-0000-0000D1160000}"/>
    <cellStyle name="_입찰표지 _재료의 품질_부대공1" xfId="5731" xr:uid="{00000000-0005-0000-0000-0000D2160000}"/>
    <cellStyle name="_입찰표지 _토목(예산서)" xfId="5732" xr:uid="{00000000-0005-0000-0000-0000D3160000}"/>
    <cellStyle name="_입찰표지 _투찰" xfId="5733" xr:uid="{00000000-0005-0000-0000-0000D4160000}"/>
    <cellStyle name="_입찰표지 _투찰(14-1)" xfId="5734" xr:uid="{00000000-0005-0000-0000-0000D5160000}"/>
    <cellStyle name="_입찰표지 _투찰(14-1)_01 실행(군장산단) Rev00" xfId="5735" xr:uid="{00000000-0005-0000-0000-0000D6160000}"/>
    <cellStyle name="_입찰표지 _투찰(14-1)_01 실행(군장산단) Rev00_01 실행(부산남컨가호안109-원안분) REV04" xfId="5736" xr:uid="{00000000-0005-0000-0000-0000D7160000}"/>
    <cellStyle name="_입찰표지 _투찰(8공구)" xfId="5737" xr:uid="{00000000-0005-0000-0000-0000D8160000}"/>
    <cellStyle name="_입찰표지 _투찰(8공구)_01 실행(군장산단) Rev00" xfId="5738" xr:uid="{00000000-0005-0000-0000-0000D9160000}"/>
    <cellStyle name="_입찰표지 _투찰(8공구)_01 실행(군장산단) Rev00_01 실행(부산남컨가호안109-원안분) REV04" xfId="5739" xr:uid="{00000000-0005-0000-0000-0000DA160000}"/>
    <cellStyle name="_입찰표지 _투찰(고철10-4)" xfId="5740" xr:uid="{00000000-0005-0000-0000-0000DB160000}"/>
    <cellStyle name="_입찰표지 _투찰(고철10-4)_01 실행(군장산단) Rev00" xfId="5741" xr:uid="{00000000-0005-0000-0000-0000DC160000}"/>
    <cellStyle name="_입찰표지 _투찰(고철10-4)_01 실행(군장산단) Rev00_01 실행(부산남컨가호안109-원안분) REV04" xfId="5742" xr:uid="{00000000-0005-0000-0000-0000DD160000}"/>
    <cellStyle name="_입찰표지 _투찰(무안광주3공구)" xfId="5743" xr:uid="{00000000-0005-0000-0000-0000DE160000}"/>
    <cellStyle name="_입찰표지 _투찰(무안광주3공구)_01 실행(군장산단) Rev00" xfId="5744" xr:uid="{00000000-0005-0000-0000-0000DF160000}"/>
    <cellStyle name="_입찰표지 _투찰(무안광주3공구)_01 실행(군장산단) Rev00_01 실행(부산남컨가호안109-원안분) REV04" xfId="5745" xr:uid="{00000000-0005-0000-0000-0000E0160000}"/>
    <cellStyle name="_입찰표지 _투찰(토목)" xfId="5746" xr:uid="{00000000-0005-0000-0000-0000E1160000}"/>
    <cellStyle name="_입찰표지 _투찰(토목)_01 실행(군장산단) Rev00" xfId="5747" xr:uid="{00000000-0005-0000-0000-0000E2160000}"/>
    <cellStyle name="_입찰표지 _투찰(토목)_01 실행(군장산단) Rev00_01 실행(부산남컨가호안109-원안분) REV04" xfId="5748" xr:uid="{00000000-0005-0000-0000-0000E3160000}"/>
    <cellStyle name="_입찰표지 _투찰_01 실행(군장산단) Rev00" xfId="5749" xr:uid="{00000000-0005-0000-0000-0000E4160000}"/>
    <cellStyle name="_입찰표지 _투찰_01 실행(군장산단) Rev00_01 실행(부산남컨가호안109-원안분) REV04" xfId="5750" xr:uid="{00000000-0005-0000-0000-0000E5160000}"/>
    <cellStyle name="_입찰표지 _투찰_1" xfId="5751" xr:uid="{00000000-0005-0000-0000-0000E6160000}"/>
    <cellStyle name="_입찰표지 _투찰_1_01 실행(군장산단) Rev00" xfId="5752" xr:uid="{00000000-0005-0000-0000-0000E7160000}"/>
    <cellStyle name="_입찰표지 _투찰_1_01 실행(군장산단) Rev00_01 실행(부산남컨가호안109-원안분) REV04" xfId="5753" xr:uid="{00000000-0005-0000-0000-0000E8160000}"/>
    <cellStyle name="_입찰표지 _투찰_부대견적결과" xfId="5754" xr:uid="{00000000-0005-0000-0000-0000E9160000}"/>
    <cellStyle name="_입찰표지 _투찰_부대견적결과_01 실행(군장산단) Rev00" xfId="5755" xr:uid="{00000000-0005-0000-0000-0000EA160000}"/>
    <cellStyle name="_입찰표지 _투찰_부대견적결과_01 실행(군장산단) Rev00_01 실행(부산남컨가호안109-원안분) REV04" xfId="5756" xr:uid="{00000000-0005-0000-0000-0000EB160000}"/>
    <cellStyle name="_입찰표지 _투찰_부대견적결과1" xfId="5757" xr:uid="{00000000-0005-0000-0000-0000EC160000}"/>
    <cellStyle name="_입찰표지 _투찰_부대견적결과1_01 실행(군장산단) Rev00" xfId="5758" xr:uid="{00000000-0005-0000-0000-0000ED160000}"/>
    <cellStyle name="_입찰표지 _투찰_부대견적결과1_01 실행(군장산단) Rev00_01 실행(부산남컨가호안109-원안분) REV04" xfId="5759" xr:uid="{00000000-0005-0000-0000-0000EE160000}"/>
    <cellStyle name="_입찰표지 _투찰_부대견적의뢰" xfId="5760" xr:uid="{00000000-0005-0000-0000-0000EF160000}"/>
    <cellStyle name="_입찰표지 _투찰_부대견적의뢰_01 실행(군장산단) Rev00" xfId="5761" xr:uid="{00000000-0005-0000-0000-0000F0160000}"/>
    <cellStyle name="_입찰표지 _투찰_부대견적의뢰_01 실행(군장산단) Rev00_01 실행(부산남컨가호안109-원안분) REV04" xfId="5762" xr:uid="{00000000-0005-0000-0000-0000F1160000}"/>
    <cellStyle name="_입찰표지 _투찰_부대선정조정품의" xfId="5763" xr:uid="{00000000-0005-0000-0000-0000F2160000}"/>
    <cellStyle name="_입찰표지 _투찰_부대선정조정품의_01 실행(군장산단) Rev00" xfId="5764" xr:uid="{00000000-0005-0000-0000-0000F3160000}"/>
    <cellStyle name="_입찰표지 _투찰_부대선정조정품의_01 실행(군장산단) Rev00_01 실행(부산남컨가호안109-원안분) REV04" xfId="5765" xr:uid="{00000000-0005-0000-0000-0000F4160000}"/>
    <cellStyle name="_입찰표지 _투찰_부대입찰결과" xfId="5766" xr:uid="{00000000-0005-0000-0000-0000F5160000}"/>
    <cellStyle name="_입찰표지 _투찰_부대입찰결과_01 실행(군장산단) Rev00" xfId="5767" xr:uid="{00000000-0005-0000-0000-0000F6160000}"/>
    <cellStyle name="_입찰표지 _투찰_부대입찰결과_01 실행(군장산단) Rev00_01 실행(부산남컨가호안109-원안분) REV04" xfId="5768" xr:uid="{00000000-0005-0000-0000-0000F7160000}"/>
    <cellStyle name="_입찰표지 _투찰_부대입찰송부" xfId="5769" xr:uid="{00000000-0005-0000-0000-0000F8160000}"/>
    <cellStyle name="_입찰표지 _투찰_부대입찰송부(1차조정)" xfId="5770" xr:uid="{00000000-0005-0000-0000-0000F9160000}"/>
    <cellStyle name="_입찰표지 _투찰_부대입찰송부(1차조정)_01 실행(군장산단) Rev00" xfId="5771" xr:uid="{00000000-0005-0000-0000-0000FA160000}"/>
    <cellStyle name="_입찰표지 _투찰_부대입찰송부(1차조정)_01 실행(군장산단) Rev00_01 실행(부산남컨가호안109-원안분) REV04" xfId="5772" xr:uid="{00000000-0005-0000-0000-0000FB160000}"/>
    <cellStyle name="_입찰표지 _투찰_부대입찰송부_01 실행(군장산단) Rev00" xfId="5773" xr:uid="{00000000-0005-0000-0000-0000FC160000}"/>
    <cellStyle name="_입찰표지 _투찰_부대입찰송부_01 실행(군장산단) Rev00_01 실행(부산남컨가호안109-원안분) REV04" xfId="5774" xr:uid="{00000000-0005-0000-0000-0000FD160000}"/>
    <cellStyle name="_입찰표지 _투찰_부대입찰조정" xfId="5775" xr:uid="{00000000-0005-0000-0000-0000FE160000}"/>
    <cellStyle name="_입찰표지 _투찰_부대입찰조정_01 실행(군장산단) Rev00" xfId="5776" xr:uid="{00000000-0005-0000-0000-0000FF160000}"/>
    <cellStyle name="_입찰표지 _투찰_부대입찰조정_01 실행(군장산단) Rev00_01 실행(부산남컨가호안109-원안분) REV04" xfId="5777" xr:uid="{00000000-0005-0000-0000-000000170000}"/>
    <cellStyle name="_입찰표지 _투찰_부대입찰특별조건및내역송부" xfId="5778" xr:uid="{00000000-0005-0000-0000-000001170000}"/>
    <cellStyle name="_입찰표지 _투찰_부대입찰특별조건및내역송부_01 실행(군장산단) Rev00" xfId="5779" xr:uid="{00000000-0005-0000-0000-000002170000}"/>
    <cellStyle name="_입찰표지 _투찰_부대입찰특별조건및내역송부_01 실행(군장산단) Rev00_01 실행(부산남컨가호안109-원안분) REV04" xfId="5780" xr:uid="{00000000-0005-0000-0000-000003170000}"/>
    <cellStyle name="_입찰표지 _투찰_투찰" xfId="5781" xr:uid="{00000000-0005-0000-0000-000004170000}"/>
    <cellStyle name="_입찰표지 _투찰_투찰(8공구)" xfId="5782" xr:uid="{00000000-0005-0000-0000-000005170000}"/>
    <cellStyle name="_입찰표지 _투찰_투찰(8공구)_01 실행(군장산단) Rev00" xfId="5783" xr:uid="{00000000-0005-0000-0000-000006170000}"/>
    <cellStyle name="_입찰표지 _투찰_투찰(8공구)_01 실행(군장산단) Rev00_01 실행(부산남컨가호안109-원안분) REV04" xfId="5784" xr:uid="{00000000-0005-0000-0000-000007170000}"/>
    <cellStyle name="_입찰표지 _투찰_투찰(토목)" xfId="5785" xr:uid="{00000000-0005-0000-0000-000008170000}"/>
    <cellStyle name="_입찰표지 _투찰_투찰(토목)_01 실행(군장산단) Rev00" xfId="5786" xr:uid="{00000000-0005-0000-0000-000009170000}"/>
    <cellStyle name="_입찰표지 _투찰_투찰(토목)_01 실행(군장산단) Rev00_01 실행(부산남컨가호안109-원안분) REV04" xfId="5787" xr:uid="{00000000-0005-0000-0000-00000A170000}"/>
    <cellStyle name="_입찰표지 _투찰_투찰_01 실행(군장산단) Rev00" xfId="5788" xr:uid="{00000000-0005-0000-0000-00000B170000}"/>
    <cellStyle name="_입찰표지 _투찰_투찰_01 실행(군장산단) Rev00_01 실행(부산남컨가호안109-원안분) REV04" xfId="5789" xr:uid="{00000000-0005-0000-0000-00000C170000}"/>
    <cellStyle name="_입찰표지 _투찰_투찰서" xfId="5790" xr:uid="{00000000-0005-0000-0000-00000D170000}"/>
    <cellStyle name="_입찰표지 _투찰_투찰서_01 실행(군장산단) Rev00" xfId="5791" xr:uid="{00000000-0005-0000-0000-00000E170000}"/>
    <cellStyle name="_입찰표지 _투찰_투찰서_01 실행(군장산단) Rev00_01 실행(부산남컨가호안109-원안분) REV04" xfId="5792" xr:uid="{00000000-0005-0000-0000-00000F170000}"/>
    <cellStyle name="_입찰표지 _투찰내역" xfId="5793" xr:uid="{00000000-0005-0000-0000-000010170000}"/>
    <cellStyle name="_입찰표지 _투찰내역_1차준공검사원" xfId="5794" xr:uid="{00000000-0005-0000-0000-000011170000}"/>
    <cellStyle name="_입찰표지 _투찰내역_1차준공검사원_부대공1" xfId="5795" xr:uid="{00000000-0005-0000-0000-000012170000}"/>
    <cellStyle name="_입찰표지 _투찰내역_2차1회기공검사원(5월26일)1" xfId="5796" xr:uid="{00000000-0005-0000-0000-000013170000}"/>
    <cellStyle name="_입찰표지 _투찰내역_2차1회기공검사원(5월26일)1_부대공1" xfId="5797" xr:uid="{00000000-0005-0000-0000-000014170000}"/>
    <cellStyle name="_입찰표지 _투찰내역_Box 터파기 암판정" xfId="5798" xr:uid="{00000000-0005-0000-0000-000015170000}"/>
    <cellStyle name="_입찰표지 _투찰내역_Box 터파기 암판정_부대공1" xfId="5799" xr:uid="{00000000-0005-0000-0000-000016170000}"/>
    <cellStyle name="_입찰표지 _투찰내역_기성서류" xfId="5800" xr:uid="{00000000-0005-0000-0000-000017170000}"/>
    <cellStyle name="_입찰표지 _투찰내역_기성서류_부대공1" xfId="5801" xr:uid="{00000000-0005-0000-0000-000018170000}"/>
    <cellStyle name="_입찰표지 _투찰내역_부대공1" xfId="5802" xr:uid="{00000000-0005-0000-0000-000019170000}"/>
    <cellStyle name="_입찰표지 _투찰내역_부대입찰선금내역" xfId="5803" xr:uid="{00000000-0005-0000-0000-00001A170000}"/>
    <cellStyle name="_입찰표지 _투찰내역_부대입찰선금내역_부대공1" xfId="5804" xr:uid="{00000000-0005-0000-0000-00001B170000}"/>
    <cellStyle name="_입찰표지 _투찰내역_선급금 청구공문1" xfId="5805" xr:uid="{00000000-0005-0000-0000-00001C170000}"/>
    <cellStyle name="_입찰표지 _투찰내역_선급금 청구공문1_부대공1" xfId="5806" xr:uid="{00000000-0005-0000-0000-00001D170000}"/>
    <cellStyle name="_입찰표지 _투찰내역_수목이식(적송)" xfId="5807" xr:uid="{00000000-0005-0000-0000-00001E170000}"/>
    <cellStyle name="_입찰표지 _투찰내역_수목이식(적송)_부대공1" xfId="5808" xr:uid="{00000000-0005-0000-0000-00001F170000}"/>
    <cellStyle name="_입찰표지 _투찰내역_실정보고(차선,가드,갈매기)2" xfId="5809" xr:uid="{00000000-0005-0000-0000-000020170000}"/>
    <cellStyle name="_입찰표지 _투찰내역_실정보고(차선,가드,갈매기)2_부대공1" xfId="5810" xr:uid="{00000000-0005-0000-0000-000021170000}"/>
    <cellStyle name="_입찰표지 _투찰내역_은행이식(기계,바로정식)" xfId="5811" xr:uid="{00000000-0005-0000-0000-000022170000}"/>
    <cellStyle name="_입찰표지 _투찰내역_은행이식(기계,바로정식)_부대공1" xfId="5812" xr:uid="{00000000-0005-0000-0000-000023170000}"/>
    <cellStyle name="_입찰표지 _투찰내역_재료의 품질" xfId="5813" xr:uid="{00000000-0005-0000-0000-000024170000}"/>
    <cellStyle name="_입찰표지 _투찰내역_재료의 품질_부대공1" xfId="5814" xr:uid="{00000000-0005-0000-0000-000025170000}"/>
    <cellStyle name="_입찰표지 _투찰서" xfId="5815" xr:uid="{00000000-0005-0000-0000-000026170000}"/>
    <cellStyle name="_입찰표지 _투찰서_01 실행(군장산단) Rev00" xfId="5816" xr:uid="{00000000-0005-0000-0000-000027170000}"/>
    <cellStyle name="_입찰표지 _투찰서_01 실행(군장산단) Rev00_01 실행(부산남컨가호안109-원안분) REV04" xfId="5817" xr:uid="{00000000-0005-0000-0000-000028170000}"/>
    <cellStyle name="_자동차 의무보험금 지급기준 개선방안 원가계산" xfId="5818" xr:uid="{00000000-0005-0000-0000-000029170000}"/>
    <cellStyle name="_자동화저장설비정비유지" xfId="5819" xr:uid="{00000000-0005-0000-0000-00002A170000}"/>
    <cellStyle name="_장덕 1교 시점" xfId="18513" xr:uid="{00000000-0005-0000-0000-00002B170000}"/>
    <cellStyle name="_장비" xfId="5820" xr:uid="{00000000-0005-0000-0000-00002C170000}"/>
    <cellStyle name="_장비견적분석" xfId="5821" xr:uid="{00000000-0005-0000-0000-00002D170000}"/>
    <cellStyle name="_장산중학교내역(혁성)" xfId="5822" xr:uid="{00000000-0005-0000-0000-00002E170000}"/>
    <cellStyle name="_장산중학교내역(혁성업체)" xfId="5823" xr:uid="{00000000-0005-0000-0000-00002F170000}"/>
    <cellStyle name="_장산중학교내역하도급(혁성)" xfId="5824" xr:uid="{00000000-0005-0000-0000-000030170000}"/>
    <cellStyle name="_장성IC투찰" xfId="5825" xr:uid="{00000000-0005-0000-0000-000031170000}"/>
    <cellStyle name="_장성IC투찰_01 실행(군장산단) Rev00" xfId="5826" xr:uid="{00000000-0005-0000-0000-000032170000}"/>
    <cellStyle name="_장성IC투찰_01 실행(군장산단) Rev00_01 실행(부산남컨가호안109-원안분) REV04" xfId="5827" xr:uid="{00000000-0005-0000-0000-000033170000}"/>
    <cellStyle name="_장성IC투찰_경찰서-터미널간도로(투찰)②" xfId="5828" xr:uid="{00000000-0005-0000-0000-000034170000}"/>
    <cellStyle name="_장성IC투찰_경찰서-터미널간도로(투찰)②_01 실행(군장산단) Rev00" xfId="5829" xr:uid="{00000000-0005-0000-0000-000035170000}"/>
    <cellStyle name="_장성IC투찰_경찰서-터미널간도로(투찰)②_01 실행(군장산단) Rev00_01 실행(부산남컨가호안109-원안분) REV04" xfId="5830" xr:uid="{00000000-0005-0000-0000-000036170000}"/>
    <cellStyle name="_장성IC투찰_봉무지방산업단지도로(투찰)②" xfId="5831" xr:uid="{00000000-0005-0000-0000-000037170000}"/>
    <cellStyle name="_장성IC투찰_봉무지방산업단지도로(투찰)②_01 실행(군장산단) Rev00" xfId="5832" xr:uid="{00000000-0005-0000-0000-000038170000}"/>
    <cellStyle name="_장성IC투찰_봉무지방산업단지도로(투찰)②_01 실행(군장산단) Rev00_01 실행(부산남컨가호안109-원안분) REV04" xfId="5833" xr:uid="{00000000-0005-0000-0000-000039170000}"/>
    <cellStyle name="_장성IC투찰_봉무지방산업단지도로(투찰)②+0.250%" xfId="5834" xr:uid="{00000000-0005-0000-0000-00003A170000}"/>
    <cellStyle name="_장성IC투찰_봉무지방산업단지도로(투찰)②+0.250%_01 실행(군장산단) Rev00" xfId="5835" xr:uid="{00000000-0005-0000-0000-00003B170000}"/>
    <cellStyle name="_장성IC투찰_봉무지방산업단지도로(투찰)②+0.250%_01 실행(군장산단) Rev00_01 실행(부산남컨가호안109-원안분) REV04" xfId="5836" xr:uid="{00000000-0005-0000-0000-00003C170000}"/>
    <cellStyle name="_장성IC투찰_합덕-신례원(2공구)투찰" xfId="5837" xr:uid="{00000000-0005-0000-0000-00003D170000}"/>
    <cellStyle name="_장성IC투찰_합덕-신례원(2공구)투찰_01 실행(군장산단) Rev00" xfId="5838" xr:uid="{00000000-0005-0000-0000-00003E170000}"/>
    <cellStyle name="_장성IC투찰_합덕-신례원(2공구)투찰_01 실행(군장산단) Rev00_01 실행(부산남컨가호안109-원안분) REV04" xfId="5839" xr:uid="{00000000-0005-0000-0000-00003F170000}"/>
    <cellStyle name="_장성IC투찰_합덕-신례원(2공구)투찰_경찰서-터미널간도로(투찰)②" xfId="5840" xr:uid="{00000000-0005-0000-0000-000040170000}"/>
    <cellStyle name="_장성IC투찰_합덕-신례원(2공구)투찰_경찰서-터미널간도로(투찰)②_01 실행(군장산단) Rev00" xfId="5841" xr:uid="{00000000-0005-0000-0000-000041170000}"/>
    <cellStyle name="_장성IC투찰_합덕-신례원(2공구)투찰_경찰서-터미널간도로(투찰)②_01 실행(군장산단) Rev00_01 실행(부산남컨가호안109-원안분) REV04" xfId="5842" xr:uid="{00000000-0005-0000-0000-000042170000}"/>
    <cellStyle name="_장성IC투찰_합덕-신례원(2공구)투찰_봉무지방산업단지도로(투찰)②" xfId="5843" xr:uid="{00000000-0005-0000-0000-000043170000}"/>
    <cellStyle name="_장성IC투찰_합덕-신례원(2공구)투찰_봉무지방산업단지도로(투찰)②_01 실행(군장산단) Rev00" xfId="5844" xr:uid="{00000000-0005-0000-0000-000044170000}"/>
    <cellStyle name="_장성IC투찰_합덕-신례원(2공구)투찰_봉무지방산업단지도로(투찰)②_01 실행(군장산단) Rev00_01 실행(부산남컨가호안109-원안분) REV04" xfId="5845" xr:uid="{00000000-0005-0000-0000-000045170000}"/>
    <cellStyle name="_장성IC투찰_합덕-신례원(2공구)투찰_봉무지방산업단지도로(투찰)②+0.250%" xfId="5846" xr:uid="{00000000-0005-0000-0000-000046170000}"/>
    <cellStyle name="_장성IC투찰_합덕-신례원(2공구)투찰_봉무지방산업단지도로(투찰)②+0.250%_01 실행(군장산단) Rev00" xfId="5847" xr:uid="{00000000-0005-0000-0000-000047170000}"/>
    <cellStyle name="_장성IC투찰_합덕-신례원(2공구)투찰_봉무지방산업단지도로(투찰)②+0.250%_01 실행(군장산단) Rev00_01 실행(부산남컨가호안109-원안분) REV04" xfId="5848" xr:uid="{00000000-0005-0000-0000-000048170000}"/>
    <cellStyle name="_장성IC투찰_합덕-신례원(2공구)투찰_합덕-신례원(2공구)투찰" xfId="5849" xr:uid="{00000000-0005-0000-0000-000049170000}"/>
    <cellStyle name="_장성IC투찰_합덕-신례원(2공구)투찰_합덕-신례원(2공구)투찰_01 실행(군장산단) Rev00" xfId="5850" xr:uid="{00000000-0005-0000-0000-00004A170000}"/>
    <cellStyle name="_장성IC투찰_합덕-신례원(2공구)투찰_합덕-신례원(2공구)투찰_01 실행(군장산단) Rev00_01 실행(부산남컨가호안109-원안분) REV04" xfId="5851" xr:uid="{00000000-0005-0000-0000-00004B170000}"/>
    <cellStyle name="_장성IC투찰_합덕-신례원(2공구)투찰_합덕-신례원(2공구)투찰_경찰서-터미널간도로(투찰)②" xfId="5852" xr:uid="{00000000-0005-0000-0000-00004C170000}"/>
    <cellStyle name="_장성IC투찰_합덕-신례원(2공구)투찰_합덕-신례원(2공구)투찰_경찰서-터미널간도로(투찰)②_01 실행(군장산단) Rev00" xfId="5853" xr:uid="{00000000-0005-0000-0000-00004D170000}"/>
    <cellStyle name="_장성IC투찰_합덕-신례원(2공구)투찰_합덕-신례원(2공구)투찰_경찰서-터미널간도로(투찰)②_01 실행(군장산단) Rev00_01 실행(부산남컨가호안109-원안분) REV04" xfId="5854" xr:uid="{00000000-0005-0000-0000-00004E170000}"/>
    <cellStyle name="_장성IC투찰_합덕-신례원(2공구)투찰_합덕-신례원(2공구)투찰_봉무지방산업단지도로(투찰)②" xfId="5855" xr:uid="{00000000-0005-0000-0000-00004F170000}"/>
    <cellStyle name="_장성IC투찰_합덕-신례원(2공구)투찰_합덕-신례원(2공구)투찰_봉무지방산업단지도로(투찰)②_01 실행(군장산단) Rev00" xfId="5856" xr:uid="{00000000-0005-0000-0000-000050170000}"/>
    <cellStyle name="_장성IC투찰_합덕-신례원(2공구)투찰_합덕-신례원(2공구)투찰_봉무지방산업단지도로(투찰)②_01 실행(군장산단) Rev00_01 실행(부산남컨가호안109-원안분) REV04" xfId="5857" xr:uid="{00000000-0005-0000-0000-000051170000}"/>
    <cellStyle name="_장성IC투찰_합덕-신례원(2공구)투찰_합덕-신례원(2공구)투찰_봉무지방산업단지도로(투찰)②+0.250%" xfId="5858" xr:uid="{00000000-0005-0000-0000-000052170000}"/>
    <cellStyle name="_장성IC투찰_합덕-신례원(2공구)투찰_합덕-신례원(2공구)투찰_봉무지방산업단지도로(투찰)②+0.250%_01 실행(군장산단) Rev00" xfId="5859" xr:uid="{00000000-0005-0000-0000-000053170000}"/>
    <cellStyle name="_장성IC투찰_합덕-신례원(2공구)투찰_합덕-신례원(2공구)투찰_봉무지방산업단지도로(투찰)②+0.250%_01 실행(군장산단) Rev00_01 실행(부산남컨가호안109-원안분) REV04" xfId="5860" xr:uid="{00000000-0005-0000-0000-000054170000}"/>
    <cellStyle name="_장성호TY2" xfId="5861" xr:uid="{00000000-0005-0000-0000-000055170000}"/>
    <cellStyle name="_장성호TY2_2.여주jc7교" xfId="5862" xr:uid="{00000000-0005-0000-0000-000056170000}"/>
    <cellStyle name="_장현중(내역서+개요)" xfId="5863" xr:uid="{00000000-0005-0000-0000-000057170000}"/>
    <cellStyle name="_재무제표에 의한 " xfId="5864" xr:uid="{00000000-0005-0000-0000-000058170000}"/>
    <cellStyle name="_재해내역서" xfId="5865" xr:uid="{00000000-0005-0000-0000-000059170000}"/>
    <cellStyle name="_재해내역서_수정" xfId="5866" xr:uid="{00000000-0005-0000-0000-00005A170000}"/>
    <cellStyle name="_저수지 생태공원 GB관리계획 및 조성계획수립 용역 설계내역서" xfId="5867" xr:uid="{00000000-0005-0000-0000-00005B170000}"/>
    <cellStyle name="_저수지공원화사업" xfId="5868" xr:uid="{00000000-0005-0000-0000-00005C170000}"/>
    <cellStyle name="_적격 " xfId="5869" xr:uid="{00000000-0005-0000-0000-00005D170000}"/>
    <cellStyle name="_적격 _01 실행(군장산단) Rev00" xfId="5870" xr:uid="{00000000-0005-0000-0000-00005E170000}"/>
    <cellStyle name="_적격 _01 실행(군장산단) Rev00_01 실행(부산남컨가호안109-원안분) REV04" xfId="5871" xr:uid="{00000000-0005-0000-0000-00005F170000}"/>
    <cellStyle name="_적격 _2001-206(CAWTHORNE CHANNEL)" xfId="5872" xr:uid="{00000000-0005-0000-0000-000060170000}"/>
    <cellStyle name="_적격 _2001-206(CAWTHORNE CHANNEL)_CAWTHORNE CHANNEL-1" xfId="5873" xr:uid="{00000000-0005-0000-0000-000061170000}"/>
    <cellStyle name="_적격 _2001-206(CAWTHORNE CHANNEL)_CAWTHORNE CHANNEL-1_마감-1" xfId="5874" xr:uid="{00000000-0005-0000-0000-000062170000}"/>
    <cellStyle name="_적격 _2001-206(CAWTHORNE CHANNEL)_마감-1" xfId="5875" xr:uid="{00000000-0005-0000-0000-000063170000}"/>
    <cellStyle name="_적격 _2001-206(CAWTHORNE CHANNEL인건비)" xfId="5876" xr:uid="{00000000-0005-0000-0000-000064170000}"/>
    <cellStyle name="_적격 _2001-206(CAWTHORNE CHANNEL인건비)_CAWTHORNE CHANNEL-1" xfId="5877" xr:uid="{00000000-0005-0000-0000-000065170000}"/>
    <cellStyle name="_적격 _2001-206(CAWTHORNE CHANNEL인건비)_CAWTHORNE CHANNEL-1_마감-1" xfId="5878" xr:uid="{00000000-0005-0000-0000-000066170000}"/>
    <cellStyle name="_적격 _2001-206(CAWTHORNE CHANNEL인건비)_마감-1" xfId="5879" xr:uid="{00000000-0005-0000-0000-000067170000}"/>
    <cellStyle name="_적격 _5.포장공-1차설계변경(최DL)" xfId="5880" xr:uid="{00000000-0005-0000-0000-000068170000}"/>
    <cellStyle name="_적격 _Book2" xfId="5881" xr:uid="{00000000-0005-0000-0000-000069170000}"/>
    <cellStyle name="_적격 _Book2_1" xfId="5882" xr:uid="{00000000-0005-0000-0000-00006A170000}"/>
    <cellStyle name="_적격 _Book2_1_마감-1" xfId="5883" xr:uid="{00000000-0005-0000-0000-00006B170000}"/>
    <cellStyle name="_적격 _Book2_2001-206(CAWTHORNE CHANNEL)" xfId="5884" xr:uid="{00000000-0005-0000-0000-00006C170000}"/>
    <cellStyle name="_적격 _Book2_2001-206(CAWTHORNE CHANNEL)_CAWTHORNE CHANNEL-1" xfId="5885" xr:uid="{00000000-0005-0000-0000-00006D170000}"/>
    <cellStyle name="_적격 _Book2_2001-206(CAWTHORNE CHANNEL)_CAWTHORNE CHANNEL-1_마감-1" xfId="5886" xr:uid="{00000000-0005-0000-0000-00006E170000}"/>
    <cellStyle name="_적격 _Book2_2001-206(CAWTHORNE CHANNEL)_마감-1" xfId="5887" xr:uid="{00000000-0005-0000-0000-00006F170000}"/>
    <cellStyle name="_적격 _Book2_2001-206(CAWTHORNE CHANNEL인건비)" xfId="5888" xr:uid="{00000000-0005-0000-0000-000070170000}"/>
    <cellStyle name="_적격 _Book2_2001-206(CAWTHORNE CHANNEL인건비)_CAWTHORNE CHANNEL-1" xfId="5889" xr:uid="{00000000-0005-0000-0000-000071170000}"/>
    <cellStyle name="_적격 _Book2_2001-206(CAWTHORNE CHANNEL인건비)_CAWTHORNE CHANNEL-1_마감-1" xfId="5890" xr:uid="{00000000-0005-0000-0000-000072170000}"/>
    <cellStyle name="_적격 _Book2_2001-206(CAWTHORNE CHANNEL인건비)_마감-1" xfId="5891" xr:uid="{00000000-0005-0000-0000-000073170000}"/>
    <cellStyle name="_적격 _Book2_Book2" xfId="5892" xr:uid="{00000000-0005-0000-0000-000074170000}"/>
    <cellStyle name="_적격 _Book2_Book2_1" xfId="5893" xr:uid="{00000000-0005-0000-0000-000075170000}"/>
    <cellStyle name="_적격 _Book2_Book2_1_마감-1" xfId="5894" xr:uid="{00000000-0005-0000-0000-000076170000}"/>
    <cellStyle name="_적격 _Book2_Book2_2001-206(CAWTHORNE CHANNEL)" xfId="5895" xr:uid="{00000000-0005-0000-0000-000077170000}"/>
    <cellStyle name="_적격 _Book2_Book2_2001-206(CAWTHORNE CHANNEL)_CAWTHORNE CHANNEL-1" xfId="5896" xr:uid="{00000000-0005-0000-0000-000078170000}"/>
    <cellStyle name="_적격 _Book2_Book2_2001-206(CAWTHORNE CHANNEL)_CAWTHORNE CHANNEL-1_마감-1" xfId="5897" xr:uid="{00000000-0005-0000-0000-000079170000}"/>
    <cellStyle name="_적격 _Book2_Book2_2001-206(CAWTHORNE CHANNEL)_마감-1" xfId="5898" xr:uid="{00000000-0005-0000-0000-00007A170000}"/>
    <cellStyle name="_적격 _Book2_Book2_2001-206(CAWTHORNE CHANNEL인건비)" xfId="5899" xr:uid="{00000000-0005-0000-0000-00007B170000}"/>
    <cellStyle name="_적격 _Book2_Book2_2001-206(CAWTHORNE CHANNEL인건비)_CAWTHORNE CHANNEL-1" xfId="5900" xr:uid="{00000000-0005-0000-0000-00007C170000}"/>
    <cellStyle name="_적격 _Book2_Book2_2001-206(CAWTHORNE CHANNEL인건비)_CAWTHORNE CHANNEL-1_마감-1" xfId="5901" xr:uid="{00000000-0005-0000-0000-00007D170000}"/>
    <cellStyle name="_적격 _Book2_Book2_2001-206(CAWTHORNE CHANNEL인건비)_마감-1" xfId="5902" xr:uid="{00000000-0005-0000-0000-00007E170000}"/>
    <cellStyle name="_적격 _Book2_Book2_Book2" xfId="5903" xr:uid="{00000000-0005-0000-0000-00007F170000}"/>
    <cellStyle name="_적격 _Book2_Book2_Book2_마감-1" xfId="5904" xr:uid="{00000000-0005-0000-0000-000080170000}"/>
    <cellStyle name="_적격 _Book2_Book2_CAWTHORNE CHANNEL-1" xfId="5905" xr:uid="{00000000-0005-0000-0000-000081170000}"/>
    <cellStyle name="_적격 _Book2_Book2_CAWTHORNE CHANNEL-1_마감-1" xfId="5906" xr:uid="{00000000-0005-0000-0000-000082170000}"/>
    <cellStyle name="_적격 _Book2_Book2_Nigerian" xfId="5907" xr:uid="{00000000-0005-0000-0000-000083170000}"/>
    <cellStyle name="_적격 _Book2_Book2_Nigerian_CAWTHORNE CHANNEL-1" xfId="5908" xr:uid="{00000000-0005-0000-0000-000084170000}"/>
    <cellStyle name="_적격 _Book2_Book2_Nigerian_CAWTHORNE CHANNEL-1_마감-1" xfId="5909" xr:uid="{00000000-0005-0000-0000-000085170000}"/>
    <cellStyle name="_적격 _Book2_Book2_Nigerian_마감-1" xfId="5910" xr:uid="{00000000-0005-0000-0000-000086170000}"/>
    <cellStyle name="_적격 _Book2_Book2_마감-1" xfId="5911" xr:uid="{00000000-0005-0000-0000-000087170000}"/>
    <cellStyle name="_적격 _Book2_CAWTHORNE CHANNEL-1" xfId="5912" xr:uid="{00000000-0005-0000-0000-000088170000}"/>
    <cellStyle name="_적격 _Book2_CAWTHORNE CHANNEL-1_마감-1" xfId="5913" xr:uid="{00000000-0005-0000-0000-000089170000}"/>
    <cellStyle name="_적격 _Book2_Nigerian" xfId="5914" xr:uid="{00000000-0005-0000-0000-00008A170000}"/>
    <cellStyle name="_적격 _Book2_Nigerian_CAWTHORNE CHANNEL-1" xfId="5915" xr:uid="{00000000-0005-0000-0000-00008B170000}"/>
    <cellStyle name="_적격 _Book2_Nigerian_CAWTHORNE CHANNEL-1_마감-1" xfId="5916" xr:uid="{00000000-0005-0000-0000-00008C170000}"/>
    <cellStyle name="_적격 _Book2_Nigerian_마감-1" xfId="5917" xr:uid="{00000000-0005-0000-0000-00008D170000}"/>
    <cellStyle name="_적격 _Book2_마감-1" xfId="5918" xr:uid="{00000000-0005-0000-0000-00008E170000}"/>
    <cellStyle name="_적격 _CAWTHORNE CHANNEL-1" xfId="5919" xr:uid="{00000000-0005-0000-0000-00008F170000}"/>
    <cellStyle name="_적격 _CAWTHORNE CHANNEL-1_마감-1" xfId="5920" xr:uid="{00000000-0005-0000-0000-000090170000}"/>
    <cellStyle name="_적격 _Nigerian" xfId="5921" xr:uid="{00000000-0005-0000-0000-000091170000}"/>
    <cellStyle name="_적격 _Nigerian_CAWTHORNE CHANNEL-1" xfId="5922" xr:uid="{00000000-0005-0000-0000-000092170000}"/>
    <cellStyle name="_적격 _Nigerian_CAWTHORNE CHANNEL-1_마감-1" xfId="5923" xr:uid="{00000000-0005-0000-0000-000093170000}"/>
    <cellStyle name="_적격 _Nigerian_마감-1" xfId="5924" xr:uid="{00000000-0005-0000-0000-000094170000}"/>
    <cellStyle name="_적격 _마감-1" xfId="5925" xr:uid="{00000000-0005-0000-0000-000095170000}"/>
    <cellStyle name="_적격 _부대견적결과" xfId="5926" xr:uid="{00000000-0005-0000-0000-000096170000}"/>
    <cellStyle name="_적격 _부대견적결과_01 실행(군장산단) Rev00" xfId="5927" xr:uid="{00000000-0005-0000-0000-000097170000}"/>
    <cellStyle name="_적격 _부대견적결과_01 실행(군장산단) Rev00_01 실행(부산남컨가호안109-원안분) REV04" xfId="5928" xr:uid="{00000000-0005-0000-0000-000098170000}"/>
    <cellStyle name="_적격 _부대견적결과1" xfId="5929" xr:uid="{00000000-0005-0000-0000-000099170000}"/>
    <cellStyle name="_적격 _부대견적결과1_01 실행(군장산단) Rev00" xfId="5930" xr:uid="{00000000-0005-0000-0000-00009A170000}"/>
    <cellStyle name="_적격 _부대견적결과1_01 실행(군장산단) Rev00_01 실행(부산남컨가호안109-원안분) REV04" xfId="5931" xr:uid="{00000000-0005-0000-0000-00009B170000}"/>
    <cellStyle name="_적격 _부대견적의뢰" xfId="5932" xr:uid="{00000000-0005-0000-0000-00009C170000}"/>
    <cellStyle name="_적격 _부대견적의뢰_01 실행(군장산단) Rev00" xfId="5933" xr:uid="{00000000-0005-0000-0000-00009D170000}"/>
    <cellStyle name="_적격 _부대견적의뢰_01 실행(군장산단) Rev00_01 실행(부산남컨가호안109-원안분) REV04" xfId="5934" xr:uid="{00000000-0005-0000-0000-00009E170000}"/>
    <cellStyle name="_적격 _부대선정조정품의" xfId="5935" xr:uid="{00000000-0005-0000-0000-00009F170000}"/>
    <cellStyle name="_적격 _부대선정조정품의_01 실행(군장산단) Rev00" xfId="5936" xr:uid="{00000000-0005-0000-0000-0000A0170000}"/>
    <cellStyle name="_적격 _부대선정조정품의_01 실행(군장산단) Rev00_01 실행(부산남컨가호안109-원안분) REV04" xfId="5937" xr:uid="{00000000-0005-0000-0000-0000A1170000}"/>
    <cellStyle name="_적격 _부대입찰결과" xfId="5938" xr:uid="{00000000-0005-0000-0000-0000A2170000}"/>
    <cellStyle name="_적격 _부대입찰결과_01 실행(군장산단) Rev00" xfId="5939" xr:uid="{00000000-0005-0000-0000-0000A3170000}"/>
    <cellStyle name="_적격 _부대입찰결과_01 실행(군장산단) Rev00_01 실행(부산남컨가호안109-원안분) REV04" xfId="5940" xr:uid="{00000000-0005-0000-0000-0000A4170000}"/>
    <cellStyle name="_적격 _부대입찰분개내역서" xfId="5941" xr:uid="{00000000-0005-0000-0000-0000A5170000}"/>
    <cellStyle name="_적격 _부대입찰분개내역서(현장검토)" xfId="5942" xr:uid="{00000000-0005-0000-0000-0000A6170000}"/>
    <cellStyle name="_적격 _부대입찰분개내역서(현장검토)_5.포장공-1차설계변경(최DL)" xfId="5943" xr:uid="{00000000-0005-0000-0000-0000A7170000}"/>
    <cellStyle name="_적격 _부대입찰분개내역서_5.포장공-1차설계변경(최DL)" xfId="5944" xr:uid="{00000000-0005-0000-0000-0000A8170000}"/>
    <cellStyle name="_적격 _부대입찰송부" xfId="5945" xr:uid="{00000000-0005-0000-0000-0000A9170000}"/>
    <cellStyle name="_적격 _부대입찰송부(1차조정)" xfId="5946" xr:uid="{00000000-0005-0000-0000-0000AA170000}"/>
    <cellStyle name="_적격 _부대입찰송부(1차조정)_01 실행(군장산단) Rev00" xfId="5947" xr:uid="{00000000-0005-0000-0000-0000AB170000}"/>
    <cellStyle name="_적격 _부대입찰송부(1차조정)_01 실행(군장산단) Rev00_01 실행(부산남컨가호안109-원안분) REV04" xfId="5948" xr:uid="{00000000-0005-0000-0000-0000AC170000}"/>
    <cellStyle name="_적격 _부대입찰송부(무안광주)" xfId="5949" xr:uid="{00000000-0005-0000-0000-0000AD170000}"/>
    <cellStyle name="_적격 _부대입찰송부(무안광주)_01 실행(군장산단) Rev00" xfId="5950" xr:uid="{00000000-0005-0000-0000-0000AE170000}"/>
    <cellStyle name="_적격 _부대입찰송부(무안광주)_01 실행(군장산단) Rev00_01 실행(부산남컨가호안109-원안분) REV04" xfId="5951" xr:uid="{00000000-0005-0000-0000-0000AF170000}"/>
    <cellStyle name="_적격 _부대입찰송부_01 실행(군장산단) Rev00" xfId="5952" xr:uid="{00000000-0005-0000-0000-0000B0170000}"/>
    <cellStyle name="_적격 _부대입찰송부_01 실행(군장산단) Rev00_01 실행(부산남컨가호안109-원안분) REV04" xfId="5953" xr:uid="{00000000-0005-0000-0000-0000B1170000}"/>
    <cellStyle name="_적격 _부대입찰조정" xfId="5954" xr:uid="{00000000-0005-0000-0000-0000B2170000}"/>
    <cellStyle name="_적격 _부대입찰조정(광릉숲)" xfId="5955" xr:uid="{00000000-0005-0000-0000-0000B3170000}"/>
    <cellStyle name="_적격 _부대입찰조정(광릉숲)_01 실행(군장산단) Rev00" xfId="5956" xr:uid="{00000000-0005-0000-0000-0000B4170000}"/>
    <cellStyle name="_적격 _부대입찰조정(광릉숲)_01 실행(군장산단) Rev00_01 실행(부산남컨가호안109-원안분) REV04" xfId="5957" xr:uid="{00000000-0005-0000-0000-0000B5170000}"/>
    <cellStyle name="_적격 _부대입찰조정_01 실행(군장산단) Rev00" xfId="5958" xr:uid="{00000000-0005-0000-0000-0000B6170000}"/>
    <cellStyle name="_적격 _부대입찰조정_01 실행(군장산단) Rev00_01 실행(부산남컨가호안109-원안분) REV04" xfId="5959" xr:uid="{00000000-0005-0000-0000-0000B7170000}"/>
    <cellStyle name="_적격 _부대입찰특별조건및내역송부" xfId="5960" xr:uid="{00000000-0005-0000-0000-0000B8170000}"/>
    <cellStyle name="_적격 _부대입찰특별조건및내역송부(최저가)" xfId="5961" xr:uid="{00000000-0005-0000-0000-0000B9170000}"/>
    <cellStyle name="_적격 _부대입찰특별조건및내역송부(최저가)_01 실행(군장산단) Rev00" xfId="5962" xr:uid="{00000000-0005-0000-0000-0000BA170000}"/>
    <cellStyle name="_적격 _부대입찰특별조건및내역송부(최저가)_01 실행(군장산단) Rev00_01 실행(부산남컨가호안109-원안분) REV04" xfId="5963" xr:uid="{00000000-0005-0000-0000-0000BB170000}"/>
    <cellStyle name="_적격 _부대입찰특별조건및내역송부_01 실행(군장산단) Rev00" xfId="5964" xr:uid="{00000000-0005-0000-0000-0000BC170000}"/>
    <cellStyle name="_적격 _부대입찰특별조건및내역송부_01 실행(군장산단) Rev00_01 실행(부산남컨가호안109-원안분) REV04" xfId="5965" xr:uid="{00000000-0005-0000-0000-0000BD170000}"/>
    <cellStyle name="_적격 _입찰내역서" xfId="5966" xr:uid="{00000000-0005-0000-0000-0000BE170000}"/>
    <cellStyle name="_적격 _입찰내역서_5.포장공-1차설계변경(최DL)" xfId="5967" xr:uid="{00000000-0005-0000-0000-0000BF170000}"/>
    <cellStyle name="_적격 _집행갑지 " xfId="5968" xr:uid="{00000000-0005-0000-0000-0000C0170000}"/>
    <cellStyle name="_적격 _집행갑지 _01 실행(군장산단) Rev00" xfId="5969" xr:uid="{00000000-0005-0000-0000-0000C1170000}"/>
    <cellStyle name="_적격 _집행갑지 _01 실행(군장산단) Rev00_01 실행(부산남컨가호안109-원안분) REV04" xfId="5970" xr:uid="{00000000-0005-0000-0000-0000C2170000}"/>
    <cellStyle name="_적격 _집행갑지 _5.포장공-1차설계변경(최DL)" xfId="5971" xr:uid="{00000000-0005-0000-0000-0000C3170000}"/>
    <cellStyle name="_적격 _집행갑지 _부대견적결과" xfId="5972" xr:uid="{00000000-0005-0000-0000-0000C4170000}"/>
    <cellStyle name="_적격 _집행갑지 _부대견적결과_01 실행(군장산단) Rev00" xfId="5973" xr:uid="{00000000-0005-0000-0000-0000C5170000}"/>
    <cellStyle name="_적격 _집행갑지 _부대견적결과_01 실행(군장산단) Rev00_01 실행(부산남컨가호안109-원안분) REV04" xfId="5974" xr:uid="{00000000-0005-0000-0000-0000C6170000}"/>
    <cellStyle name="_적격 _집행갑지 _부대견적결과1" xfId="5975" xr:uid="{00000000-0005-0000-0000-0000C7170000}"/>
    <cellStyle name="_적격 _집행갑지 _부대견적결과1_01 실행(군장산단) Rev00" xfId="5976" xr:uid="{00000000-0005-0000-0000-0000C8170000}"/>
    <cellStyle name="_적격 _집행갑지 _부대견적결과1_01 실행(군장산단) Rev00_01 실행(부산남컨가호안109-원안분) REV04" xfId="5977" xr:uid="{00000000-0005-0000-0000-0000C9170000}"/>
    <cellStyle name="_적격 _집행갑지 _부대견적의뢰" xfId="5978" xr:uid="{00000000-0005-0000-0000-0000CA170000}"/>
    <cellStyle name="_적격 _집행갑지 _부대견적의뢰_01 실행(군장산단) Rev00" xfId="5979" xr:uid="{00000000-0005-0000-0000-0000CB170000}"/>
    <cellStyle name="_적격 _집행갑지 _부대견적의뢰_01 실행(군장산단) Rev00_01 실행(부산남컨가호안109-원안분) REV04" xfId="5980" xr:uid="{00000000-0005-0000-0000-0000CC170000}"/>
    <cellStyle name="_적격 _집행갑지 _부대선정조정품의" xfId="5981" xr:uid="{00000000-0005-0000-0000-0000CD170000}"/>
    <cellStyle name="_적격 _집행갑지 _부대선정조정품의_01 실행(군장산단) Rev00" xfId="5982" xr:uid="{00000000-0005-0000-0000-0000CE170000}"/>
    <cellStyle name="_적격 _집행갑지 _부대선정조정품의_01 실행(군장산단) Rev00_01 실행(부산남컨가호안109-원안분) REV04" xfId="5983" xr:uid="{00000000-0005-0000-0000-0000CF170000}"/>
    <cellStyle name="_적격 _집행갑지 _부대입찰결과" xfId="5984" xr:uid="{00000000-0005-0000-0000-0000D0170000}"/>
    <cellStyle name="_적격 _집행갑지 _부대입찰결과_01 실행(군장산단) Rev00" xfId="5985" xr:uid="{00000000-0005-0000-0000-0000D1170000}"/>
    <cellStyle name="_적격 _집행갑지 _부대입찰결과_01 실행(군장산단) Rev00_01 실행(부산남컨가호안109-원안분) REV04" xfId="5986" xr:uid="{00000000-0005-0000-0000-0000D2170000}"/>
    <cellStyle name="_적격 _집행갑지 _부대입찰분개내역서" xfId="5987" xr:uid="{00000000-0005-0000-0000-0000D3170000}"/>
    <cellStyle name="_적격 _집행갑지 _부대입찰분개내역서(현장검토)" xfId="5988" xr:uid="{00000000-0005-0000-0000-0000D4170000}"/>
    <cellStyle name="_적격 _집행갑지 _부대입찰분개내역서(현장검토)_5.포장공-1차설계변경(최DL)" xfId="5989" xr:uid="{00000000-0005-0000-0000-0000D5170000}"/>
    <cellStyle name="_적격 _집행갑지 _부대입찰분개내역서_5.포장공-1차설계변경(최DL)" xfId="5990" xr:uid="{00000000-0005-0000-0000-0000D6170000}"/>
    <cellStyle name="_적격 _집행갑지 _부대입찰송부" xfId="5991" xr:uid="{00000000-0005-0000-0000-0000D7170000}"/>
    <cellStyle name="_적격 _집행갑지 _부대입찰송부(1차조정)" xfId="5992" xr:uid="{00000000-0005-0000-0000-0000D8170000}"/>
    <cellStyle name="_적격 _집행갑지 _부대입찰송부(1차조정)_01 실행(군장산단) Rev00" xfId="5993" xr:uid="{00000000-0005-0000-0000-0000D9170000}"/>
    <cellStyle name="_적격 _집행갑지 _부대입찰송부(1차조정)_01 실행(군장산단) Rev00_01 실행(부산남컨가호안109-원안분) REV04" xfId="5994" xr:uid="{00000000-0005-0000-0000-0000DA170000}"/>
    <cellStyle name="_적격 _집행갑지 _부대입찰송부(무안광주)" xfId="5995" xr:uid="{00000000-0005-0000-0000-0000DB170000}"/>
    <cellStyle name="_적격 _집행갑지 _부대입찰송부(무안광주)_01 실행(군장산단) Rev00" xfId="5996" xr:uid="{00000000-0005-0000-0000-0000DC170000}"/>
    <cellStyle name="_적격 _집행갑지 _부대입찰송부(무안광주)_01 실행(군장산단) Rev00_01 실행(부산남컨가호안109-원안분) REV04" xfId="5997" xr:uid="{00000000-0005-0000-0000-0000DD170000}"/>
    <cellStyle name="_적격 _집행갑지 _부대입찰송부_01 실행(군장산단) Rev00" xfId="5998" xr:uid="{00000000-0005-0000-0000-0000DE170000}"/>
    <cellStyle name="_적격 _집행갑지 _부대입찰송부_01 실행(군장산단) Rev00_01 실행(부산남컨가호안109-원안분) REV04" xfId="5999" xr:uid="{00000000-0005-0000-0000-0000DF170000}"/>
    <cellStyle name="_적격 _집행갑지 _부대입찰조정" xfId="6000" xr:uid="{00000000-0005-0000-0000-0000E0170000}"/>
    <cellStyle name="_적격 _집행갑지 _부대입찰조정(광릉숲)" xfId="6001" xr:uid="{00000000-0005-0000-0000-0000E1170000}"/>
    <cellStyle name="_적격 _집행갑지 _부대입찰조정(광릉숲)_01 실행(군장산단) Rev00" xfId="6002" xr:uid="{00000000-0005-0000-0000-0000E2170000}"/>
    <cellStyle name="_적격 _집행갑지 _부대입찰조정(광릉숲)_01 실행(군장산단) Rev00_01 실행(부산남컨가호안109-원안분) REV04" xfId="6003" xr:uid="{00000000-0005-0000-0000-0000E3170000}"/>
    <cellStyle name="_적격 _집행갑지 _부대입찰조정_01 실행(군장산단) Rev00" xfId="6004" xr:uid="{00000000-0005-0000-0000-0000E4170000}"/>
    <cellStyle name="_적격 _집행갑지 _부대입찰조정_01 실행(군장산단) Rev00_01 실행(부산남컨가호안109-원안분) REV04" xfId="6005" xr:uid="{00000000-0005-0000-0000-0000E5170000}"/>
    <cellStyle name="_적격 _집행갑지 _부대입찰특별조건및내역송부" xfId="6006" xr:uid="{00000000-0005-0000-0000-0000E6170000}"/>
    <cellStyle name="_적격 _집행갑지 _부대입찰특별조건및내역송부(최저가)" xfId="6007" xr:uid="{00000000-0005-0000-0000-0000E7170000}"/>
    <cellStyle name="_적격 _집행갑지 _부대입찰특별조건및내역송부(최저가)_01 실행(군장산단) Rev00" xfId="6008" xr:uid="{00000000-0005-0000-0000-0000E8170000}"/>
    <cellStyle name="_적격 _집행갑지 _부대입찰특별조건및내역송부(최저가)_01 실행(군장산단) Rev00_01 실행(부산남컨가호안109-원안분) REV04" xfId="6009" xr:uid="{00000000-0005-0000-0000-0000E9170000}"/>
    <cellStyle name="_적격 _집행갑지 _부대입찰특별조건및내역송부_01 실행(군장산단) Rev00" xfId="6010" xr:uid="{00000000-0005-0000-0000-0000EA170000}"/>
    <cellStyle name="_적격 _집행갑지 _부대입찰특별조건및내역송부_01 실행(군장산단) Rev00_01 실행(부산남컨가호안109-원안분) REV04" xfId="6011" xr:uid="{00000000-0005-0000-0000-0000EB170000}"/>
    <cellStyle name="_적격 _집행갑지 _입찰내역서" xfId="6012" xr:uid="{00000000-0005-0000-0000-0000EC170000}"/>
    <cellStyle name="_적격 _집행갑지 _입찰내역서_5.포장공-1차설계변경(최DL)" xfId="6013" xr:uid="{00000000-0005-0000-0000-0000ED170000}"/>
    <cellStyle name="_적격 _집행갑지 _투찰" xfId="6014" xr:uid="{00000000-0005-0000-0000-0000EE170000}"/>
    <cellStyle name="_적격 _집행갑지 _투찰(14-1)" xfId="6015" xr:uid="{00000000-0005-0000-0000-0000EF170000}"/>
    <cellStyle name="_적격 _집행갑지 _투찰(14-1)_01 실행(군장산단) Rev00" xfId="6016" xr:uid="{00000000-0005-0000-0000-0000F0170000}"/>
    <cellStyle name="_적격 _집행갑지 _투찰(14-1)_01 실행(군장산단) Rev00_01 실행(부산남컨가호안109-원안분) REV04" xfId="6017" xr:uid="{00000000-0005-0000-0000-0000F1170000}"/>
    <cellStyle name="_적격 _집행갑지 _투찰(8공구)" xfId="6018" xr:uid="{00000000-0005-0000-0000-0000F2170000}"/>
    <cellStyle name="_적격 _집행갑지 _투찰(8공구)_01 실행(군장산단) Rev00" xfId="6019" xr:uid="{00000000-0005-0000-0000-0000F3170000}"/>
    <cellStyle name="_적격 _집행갑지 _투찰(8공구)_01 실행(군장산단) Rev00_01 실행(부산남컨가호안109-원안분) REV04" xfId="6020" xr:uid="{00000000-0005-0000-0000-0000F4170000}"/>
    <cellStyle name="_적격 _집행갑지 _투찰(고철10-4)" xfId="6021" xr:uid="{00000000-0005-0000-0000-0000F5170000}"/>
    <cellStyle name="_적격 _집행갑지 _투찰(고철10-4)_01 실행(군장산단) Rev00" xfId="6022" xr:uid="{00000000-0005-0000-0000-0000F6170000}"/>
    <cellStyle name="_적격 _집행갑지 _투찰(고철10-4)_01 실행(군장산단) Rev00_01 실행(부산남컨가호안109-원안분) REV04" xfId="6023" xr:uid="{00000000-0005-0000-0000-0000F7170000}"/>
    <cellStyle name="_적격 _집행갑지 _투찰(무안광주3공구)" xfId="6024" xr:uid="{00000000-0005-0000-0000-0000F8170000}"/>
    <cellStyle name="_적격 _집행갑지 _투찰(무안광주3공구)_01 실행(군장산단) Rev00" xfId="6025" xr:uid="{00000000-0005-0000-0000-0000F9170000}"/>
    <cellStyle name="_적격 _집행갑지 _투찰(무안광주3공구)_01 실행(군장산단) Rev00_01 실행(부산남컨가호안109-원안분) REV04" xfId="6026" xr:uid="{00000000-0005-0000-0000-0000FA170000}"/>
    <cellStyle name="_적격 _집행갑지 _투찰(토목)" xfId="6027" xr:uid="{00000000-0005-0000-0000-0000FB170000}"/>
    <cellStyle name="_적격 _집행갑지 _투찰(토목)_01 실행(군장산단) Rev00" xfId="6028" xr:uid="{00000000-0005-0000-0000-0000FC170000}"/>
    <cellStyle name="_적격 _집행갑지 _투찰(토목)_01 실행(군장산단) Rev00_01 실행(부산남컨가호안109-원안분) REV04" xfId="6029" xr:uid="{00000000-0005-0000-0000-0000FD170000}"/>
    <cellStyle name="_적격 _집행갑지 _투찰_01 실행(군장산단) Rev00" xfId="6030" xr:uid="{00000000-0005-0000-0000-0000FE170000}"/>
    <cellStyle name="_적격 _집행갑지 _투찰_01 실행(군장산단) Rev00_01 실행(부산남컨가호안109-원안분) REV04" xfId="6031" xr:uid="{00000000-0005-0000-0000-0000FF170000}"/>
    <cellStyle name="_적격 _집행갑지 _투찰_1" xfId="6032" xr:uid="{00000000-0005-0000-0000-000000180000}"/>
    <cellStyle name="_적격 _집행갑지 _투찰_1_01 실행(군장산단) Rev00" xfId="6033" xr:uid="{00000000-0005-0000-0000-000001180000}"/>
    <cellStyle name="_적격 _집행갑지 _투찰_1_01 실행(군장산단) Rev00_01 실행(부산남컨가호안109-원안분) REV04" xfId="6034" xr:uid="{00000000-0005-0000-0000-000002180000}"/>
    <cellStyle name="_적격 _집행갑지 _투찰_부대견적결과" xfId="6035" xr:uid="{00000000-0005-0000-0000-000003180000}"/>
    <cellStyle name="_적격 _집행갑지 _투찰_부대견적결과_01 실행(군장산단) Rev00" xfId="6036" xr:uid="{00000000-0005-0000-0000-000004180000}"/>
    <cellStyle name="_적격 _집행갑지 _투찰_부대견적결과_01 실행(군장산단) Rev00_01 실행(부산남컨가호안109-원안분) REV04" xfId="6037" xr:uid="{00000000-0005-0000-0000-000005180000}"/>
    <cellStyle name="_적격 _집행갑지 _투찰_부대견적결과1" xfId="6038" xr:uid="{00000000-0005-0000-0000-000006180000}"/>
    <cellStyle name="_적격 _집행갑지 _투찰_부대견적결과1_01 실행(군장산단) Rev00" xfId="6039" xr:uid="{00000000-0005-0000-0000-000007180000}"/>
    <cellStyle name="_적격 _집행갑지 _투찰_부대견적결과1_01 실행(군장산단) Rev00_01 실행(부산남컨가호안109-원안분) REV04" xfId="6040" xr:uid="{00000000-0005-0000-0000-000008180000}"/>
    <cellStyle name="_적격 _집행갑지 _투찰_부대견적의뢰" xfId="6041" xr:uid="{00000000-0005-0000-0000-000009180000}"/>
    <cellStyle name="_적격 _집행갑지 _투찰_부대견적의뢰_01 실행(군장산단) Rev00" xfId="6042" xr:uid="{00000000-0005-0000-0000-00000A180000}"/>
    <cellStyle name="_적격 _집행갑지 _투찰_부대견적의뢰_01 실행(군장산단) Rev00_01 실행(부산남컨가호안109-원안분) REV04" xfId="6043" xr:uid="{00000000-0005-0000-0000-00000B180000}"/>
    <cellStyle name="_적격 _집행갑지 _투찰_부대선정조정품의" xfId="6044" xr:uid="{00000000-0005-0000-0000-00000C180000}"/>
    <cellStyle name="_적격 _집행갑지 _투찰_부대선정조정품의_01 실행(군장산단) Rev00" xfId="6045" xr:uid="{00000000-0005-0000-0000-00000D180000}"/>
    <cellStyle name="_적격 _집행갑지 _투찰_부대선정조정품의_01 실행(군장산단) Rev00_01 실행(부산남컨가호안109-원안분) REV04" xfId="6046" xr:uid="{00000000-0005-0000-0000-00000E180000}"/>
    <cellStyle name="_적격 _집행갑지 _투찰_부대입찰결과" xfId="6047" xr:uid="{00000000-0005-0000-0000-00000F180000}"/>
    <cellStyle name="_적격 _집행갑지 _투찰_부대입찰결과_01 실행(군장산단) Rev00" xfId="6048" xr:uid="{00000000-0005-0000-0000-000010180000}"/>
    <cellStyle name="_적격 _집행갑지 _투찰_부대입찰결과_01 실행(군장산단) Rev00_01 실행(부산남컨가호안109-원안분) REV04" xfId="6049" xr:uid="{00000000-0005-0000-0000-000011180000}"/>
    <cellStyle name="_적격 _집행갑지 _투찰_부대입찰송부" xfId="6050" xr:uid="{00000000-0005-0000-0000-000012180000}"/>
    <cellStyle name="_적격 _집행갑지 _투찰_부대입찰송부(1차조정)" xfId="6051" xr:uid="{00000000-0005-0000-0000-000013180000}"/>
    <cellStyle name="_적격 _집행갑지 _투찰_부대입찰송부(1차조정)_01 실행(군장산단) Rev00" xfId="6052" xr:uid="{00000000-0005-0000-0000-000014180000}"/>
    <cellStyle name="_적격 _집행갑지 _투찰_부대입찰송부(1차조정)_01 실행(군장산단) Rev00_01 실행(부산남컨가호안109-원안분) REV04" xfId="6053" xr:uid="{00000000-0005-0000-0000-000015180000}"/>
    <cellStyle name="_적격 _집행갑지 _투찰_부대입찰송부_01 실행(군장산단) Rev00" xfId="6054" xr:uid="{00000000-0005-0000-0000-000016180000}"/>
    <cellStyle name="_적격 _집행갑지 _투찰_부대입찰송부_01 실행(군장산단) Rev00_01 실행(부산남컨가호안109-원안분) REV04" xfId="6055" xr:uid="{00000000-0005-0000-0000-000017180000}"/>
    <cellStyle name="_적격 _집행갑지 _투찰_부대입찰조정" xfId="6056" xr:uid="{00000000-0005-0000-0000-000018180000}"/>
    <cellStyle name="_적격 _집행갑지 _투찰_부대입찰조정_01 실행(군장산단) Rev00" xfId="6057" xr:uid="{00000000-0005-0000-0000-000019180000}"/>
    <cellStyle name="_적격 _집행갑지 _투찰_부대입찰조정_01 실행(군장산단) Rev00_01 실행(부산남컨가호안109-원안분) REV04" xfId="6058" xr:uid="{00000000-0005-0000-0000-00001A180000}"/>
    <cellStyle name="_적격 _집행갑지 _투찰_부대입찰특별조건및내역송부" xfId="6059" xr:uid="{00000000-0005-0000-0000-00001B180000}"/>
    <cellStyle name="_적격 _집행갑지 _투찰_부대입찰특별조건및내역송부_01 실행(군장산단) Rev00" xfId="6060" xr:uid="{00000000-0005-0000-0000-00001C180000}"/>
    <cellStyle name="_적격 _집행갑지 _투찰_부대입찰특별조건및내역송부_01 실행(군장산단) Rev00_01 실행(부산남컨가호안109-원안분) REV04" xfId="6061" xr:uid="{00000000-0005-0000-0000-00001D180000}"/>
    <cellStyle name="_적격 _집행갑지 _투찰_투찰" xfId="6062" xr:uid="{00000000-0005-0000-0000-00001E180000}"/>
    <cellStyle name="_적격 _집행갑지 _투찰_투찰(8공구)" xfId="6063" xr:uid="{00000000-0005-0000-0000-00001F180000}"/>
    <cellStyle name="_적격 _집행갑지 _투찰_투찰(8공구)_01 실행(군장산단) Rev00" xfId="6064" xr:uid="{00000000-0005-0000-0000-000020180000}"/>
    <cellStyle name="_적격 _집행갑지 _투찰_투찰(8공구)_01 실행(군장산단) Rev00_01 실행(부산남컨가호안109-원안분) REV04" xfId="6065" xr:uid="{00000000-0005-0000-0000-000021180000}"/>
    <cellStyle name="_적격 _집행갑지 _투찰_투찰(토목)" xfId="6066" xr:uid="{00000000-0005-0000-0000-000022180000}"/>
    <cellStyle name="_적격 _집행갑지 _투찰_투찰(토목)_01 실행(군장산단) Rev00" xfId="6067" xr:uid="{00000000-0005-0000-0000-000023180000}"/>
    <cellStyle name="_적격 _집행갑지 _투찰_투찰(토목)_01 실행(군장산단) Rev00_01 실행(부산남컨가호안109-원안분) REV04" xfId="6068" xr:uid="{00000000-0005-0000-0000-000024180000}"/>
    <cellStyle name="_적격 _집행갑지 _투찰_투찰_01 실행(군장산단) Rev00" xfId="6069" xr:uid="{00000000-0005-0000-0000-000025180000}"/>
    <cellStyle name="_적격 _집행갑지 _투찰_투찰_01 실행(군장산단) Rev00_01 실행(부산남컨가호안109-원안분) REV04" xfId="6070" xr:uid="{00000000-0005-0000-0000-000026180000}"/>
    <cellStyle name="_적격 _집행갑지 _투찰_투찰서" xfId="6071" xr:uid="{00000000-0005-0000-0000-000027180000}"/>
    <cellStyle name="_적격 _집행갑지 _투찰_투찰서_01 실행(군장산단) Rev00" xfId="6072" xr:uid="{00000000-0005-0000-0000-000028180000}"/>
    <cellStyle name="_적격 _집행갑지 _투찰_투찰서_01 실행(군장산단) Rev00_01 실행(부산남컨가호안109-원안분) REV04" xfId="6073" xr:uid="{00000000-0005-0000-0000-000029180000}"/>
    <cellStyle name="_적격 _집행갑지 _투찰서" xfId="6074" xr:uid="{00000000-0005-0000-0000-00002A180000}"/>
    <cellStyle name="_적격 _집행갑지 _투찰서_01 실행(군장산단) Rev00" xfId="6075" xr:uid="{00000000-0005-0000-0000-00002B180000}"/>
    <cellStyle name="_적격 _집행갑지 _투찰서_01 실행(군장산단) Rev00_01 실행(부산남컨가호안109-원안분) REV04" xfId="6076" xr:uid="{00000000-0005-0000-0000-00002C180000}"/>
    <cellStyle name="_적격 _투찰" xfId="6077" xr:uid="{00000000-0005-0000-0000-00002D180000}"/>
    <cellStyle name="_적격 _투찰(14-1)" xfId="6078" xr:uid="{00000000-0005-0000-0000-00002E180000}"/>
    <cellStyle name="_적격 _투찰(14-1)_01 실행(군장산단) Rev00" xfId="6079" xr:uid="{00000000-0005-0000-0000-00002F180000}"/>
    <cellStyle name="_적격 _투찰(14-1)_01 실행(군장산단) Rev00_01 실행(부산남컨가호안109-원안분) REV04" xfId="6080" xr:uid="{00000000-0005-0000-0000-000030180000}"/>
    <cellStyle name="_적격 _투찰(8공구)" xfId="6081" xr:uid="{00000000-0005-0000-0000-000031180000}"/>
    <cellStyle name="_적격 _투찰(8공구)_01 실행(군장산단) Rev00" xfId="6082" xr:uid="{00000000-0005-0000-0000-000032180000}"/>
    <cellStyle name="_적격 _투찰(8공구)_01 실행(군장산단) Rev00_01 실행(부산남컨가호안109-원안분) REV04" xfId="6083" xr:uid="{00000000-0005-0000-0000-000033180000}"/>
    <cellStyle name="_적격 _투찰(고철10-4)" xfId="6084" xr:uid="{00000000-0005-0000-0000-000034180000}"/>
    <cellStyle name="_적격 _투찰(고철10-4)_01 실행(군장산단) Rev00" xfId="6085" xr:uid="{00000000-0005-0000-0000-000035180000}"/>
    <cellStyle name="_적격 _투찰(고철10-4)_01 실행(군장산단) Rev00_01 실행(부산남컨가호안109-원안분) REV04" xfId="6086" xr:uid="{00000000-0005-0000-0000-000036180000}"/>
    <cellStyle name="_적격 _투찰(무안광주3공구)" xfId="6087" xr:uid="{00000000-0005-0000-0000-000037180000}"/>
    <cellStyle name="_적격 _투찰(무안광주3공구)_01 실행(군장산단) Rev00" xfId="6088" xr:uid="{00000000-0005-0000-0000-000038180000}"/>
    <cellStyle name="_적격 _투찰(무안광주3공구)_01 실행(군장산단) Rev00_01 실행(부산남컨가호안109-원안분) REV04" xfId="6089" xr:uid="{00000000-0005-0000-0000-000039180000}"/>
    <cellStyle name="_적격 _투찰(토목)" xfId="6090" xr:uid="{00000000-0005-0000-0000-00003A180000}"/>
    <cellStyle name="_적격 _투찰(토목)_01 실행(군장산단) Rev00" xfId="6091" xr:uid="{00000000-0005-0000-0000-00003B180000}"/>
    <cellStyle name="_적격 _투찰(토목)_01 실행(군장산단) Rev00_01 실행(부산남컨가호안109-원안분) REV04" xfId="6092" xr:uid="{00000000-0005-0000-0000-00003C180000}"/>
    <cellStyle name="_적격 _투찰_01 실행(군장산단) Rev00" xfId="6093" xr:uid="{00000000-0005-0000-0000-00003D180000}"/>
    <cellStyle name="_적격 _투찰_01 실행(군장산단) Rev00_01 실행(부산남컨가호안109-원안분) REV04" xfId="6094" xr:uid="{00000000-0005-0000-0000-00003E180000}"/>
    <cellStyle name="_적격 _투찰_1" xfId="6095" xr:uid="{00000000-0005-0000-0000-00003F180000}"/>
    <cellStyle name="_적격 _투찰_1_01 실행(군장산단) Rev00" xfId="6096" xr:uid="{00000000-0005-0000-0000-000040180000}"/>
    <cellStyle name="_적격 _투찰_1_01 실행(군장산단) Rev00_01 실행(부산남컨가호안109-원안분) REV04" xfId="6097" xr:uid="{00000000-0005-0000-0000-000041180000}"/>
    <cellStyle name="_적격 _투찰_부대견적결과" xfId="6098" xr:uid="{00000000-0005-0000-0000-000042180000}"/>
    <cellStyle name="_적격 _투찰_부대견적결과_01 실행(군장산단) Rev00" xfId="6099" xr:uid="{00000000-0005-0000-0000-000043180000}"/>
    <cellStyle name="_적격 _투찰_부대견적결과_01 실행(군장산단) Rev00_01 실행(부산남컨가호안109-원안분) REV04" xfId="6100" xr:uid="{00000000-0005-0000-0000-000044180000}"/>
    <cellStyle name="_적격 _투찰_부대견적결과1" xfId="6101" xr:uid="{00000000-0005-0000-0000-000045180000}"/>
    <cellStyle name="_적격 _투찰_부대견적결과1_01 실행(군장산단) Rev00" xfId="6102" xr:uid="{00000000-0005-0000-0000-000046180000}"/>
    <cellStyle name="_적격 _투찰_부대견적결과1_01 실행(군장산단) Rev00_01 실행(부산남컨가호안109-원안분) REV04" xfId="6103" xr:uid="{00000000-0005-0000-0000-000047180000}"/>
    <cellStyle name="_적격 _투찰_부대견적의뢰" xfId="6104" xr:uid="{00000000-0005-0000-0000-000048180000}"/>
    <cellStyle name="_적격 _투찰_부대견적의뢰_01 실행(군장산단) Rev00" xfId="6105" xr:uid="{00000000-0005-0000-0000-000049180000}"/>
    <cellStyle name="_적격 _투찰_부대견적의뢰_01 실행(군장산단) Rev00_01 실행(부산남컨가호안109-원안분) REV04" xfId="6106" xr:uid="{00000000-0005-0000-0000-00004A180000}"/>
    <cellStyle name="_적격 _투찰_부대선정조정품의" xfId="6107" xr:uid="{00000000-0005-0000-0000-00004B180000}"/>
    <cellStyle name="_적격 _투찰_부대선정조정품의_01 실행(군장산단) Rev00" xfId="6108" xr:uid="{00000000-0005-0000-0000-00004C180000}"/>
    <cellStyle name="_적격 _투찰_부대선정조정품의_01 실행(군장산단) Rev00_01 실행(부산남컨가호안109-원안분) REV04" xfId="6109" xr:uid="{00000000-0005-0000-0000-00004D180000}"/>
    <cellStyle name="_적격 _투찰_부대입찰결과" xfId="6110" xr:uid="{00000000-0005-0000-0000-00004E180000}"/>
    <cellStyle name="_적격 _투찰_부대입찰결과_01 실행(군장산단) Rev00" xfId="6111" xr:uid="{00000000-0005-0000-0000-00004F180000}"/>
    <cellStyle name="_적격 _투찰_부대입찰결과_01 실행(군장산단) Rev00_01 실행(부산남컨가호안109-원안분) REV04" xfId="6112" xr:uid="{00000000-0005-0000-0000-000050180000}"/>
    <cellStyle name="_적격 _투찰_부대입찰송부" xfId="6113" xr:uid="{00000000-0005-0000-0000-000051180000}"/>
    <cellStyle name="_적격 _투찰_부대입찰송부(1차조정)" xfId="6114" xr:uid="{00000000-0005-0000-0000-000052180000}"/>
    <cellStyle name="_적격 _투찰_부대입찰송부(1차조정)_01 실행(군장산단) Rev00" xfId="6115" xr:uid="{00000000-0005-0000-0000-000053180000}"/>
    <cellStyle name="_적격 _투찰_부대입찰송부(1차조정)_01 실행(군장산단) Rev00_01 실행(부산남컨가호안109-원안분) REV04" xfId="6116" xr:uid="{00000000-0005-0000-0000-000054180000}"/>
    <cellStyle name="_적격 _투찰_부대입찰송부_01 실행(군장산단) Rev00" xfId="6117" xr:uid="{00000000-0005-0000-0000-000055180000}"/>
    <cellStyle name="_적격 _투찰_부대입찰송부_01 실행(군장산단) Rev00_01 실행(부산남컨가호안109-원안분) REV04" xfId="6118" xr:uid="{00000000-0005-0000-0000-000056180000}"/>
    <cellStyle name="_적격 _투찰_부대입찰조정" xfId="6119" xr:uid="{00000000-0005-0000-0000-000057180000}"/>
    <cellStyle name="_적격 _투찰_부대입찰조정_01 실행(군장산단) Rev00" xfId="6120" xr:uid="{00000000-0005-0000-0000-000058180000}"/>
    <cellStyle name="_적격 _투찰_부대입찰조정_01 실행(군장산단) Rev00_01 실행(부산남컨가호안109-원안분) REV04" xfId="6121" xr:uid="{00000000-0005-0000-0000-000059180000}"/>
    <cellStyle name="_적격 _투찰_부대입찰특별조건및내역송부" xfId="6122" xr:uid="{00000000-0005-0000-0000-00005A180000}"/>
    <cellStyle name="_적격 _투찰_부대입찰특별조건및내역송부_01 실행(군장산단) Rev00" xfId="6123" xr:uid="{00000000-0005-0000-0000-00005B180000}"/>
    <cellStyle name="_적격 _투찰_부대입찰특별조건및내역송부_01 실행(군장산단) Rev00_01 실행(부산남컨가호안109-원안분) REV04" xfId="6124" xr:uid="{00000000-0005-0000-0000-00005C180000}"/>
    <cellStyle name="_적격 _투찰_투찰" xfId="6125" xr:uid="{00000000-0005-0000-0000-00005D180000}"/>
    <cellStyle name="_적격 _투찰_투찰(8공구)" xfId="6126" xr:uid="{00000000-0005-0000-0000-00005E180000}"/>
    <cellStyle name="_적격 _투찰_투찰(8공구)_01 실행(군장산단) Rev00" xfId="6127" xr:uid="{00000000-0005-0000-0000-00005F180000}"/>
    <cellStyle name="_적격 _투찰_투찰(8공구)_01 실행(군장산단) Rev00_01 실행(부산남컨가호안109-원안분) REV04" xfId="6128" xr:uid="{00000000-0005-0000-0000-000060180000}"/>
    <cellStyle name="_적격 _투찰_투찰(토목)" xfId="6129" xr:uid="{00000000-0005-0000-0000-000061180000}"/>
    <cellStyle name="_적격 _투찰_투찰(토목)_01 실행(군장산단) Rev00" xfId="6130" xr:uid="{00000000-0005-0000-0000-000062180000}"/>
    <cellStyle name="_적격 _투찰_투찰(토목)_01 실행(군장산단) Rev00_01 실행(부산남컨가호안109-원안분) REV04" xfId="6131" xr:uid="{00000000-0005-0000-0000-000063180000}"/>
    <cellStyle name="_적격 _투찰_투찰_01 실행(군장산단) Rev00" xfId="6132" xr:uid="{00000000-0005-0000-0000-000064180000}"/>
    <cellStyle name="_적격 _투찰_투찰_01 실행(군장산단) Rev00_01 실행(부산남컨가호안109-원안분) REV04" xfId="6133" xr:uid="{00000000-0005-0000-0000-000065180000}"/>
    <cellStyle name="_적격 _투찰_투찰서" xfId="6134" xr:uid="{00000000-0005-0000-0000-000066180000}"/>
    <cellStyle name="_적격 _투찰_투찰서_01 실행(군장산단) Rev00" xfId="6135" xr:uid="{00000000-0005-0000-0000-000067180000}"/>
    <cellStyle name="_적격 _투찰_투찰서_01 실행(군장산단) Rev00_01 실행(부산남컨가호안109-원안분) REV04" xfId="6136" xr:uid="{00000000-0005-0000-0000-000068180000}"/>
    <cellStyle name="_적격 _투찰서" xfId="6137" xr:uid="{00000000-0005-0000-0000-000069180000}"/>
    <cellStyle name="_적격 _투찰서_01 실행(군장산단) Rev00" xfId="6138" xr:uid="{00000000-0005-0000-0000-00006A180000}"/>
    <cellStyle name="_적격 _투찰서_01 실행(군장산단) Rev00_01 실행(부산남컨가호안109-원안분) REV04" xfId="6139" xr:uid="{00000000-0005-0000-0000-00006B180000}"/>
    <cellStyle name="_적격(화산) " xfId="6140" xr:uid="{00000000-0005-0000-0000-00006C180000}"/>
    <cellStyle name="_적격(화산) _01 실행(군장산단) Rev00" xfId="6141" xr:uid="{00000000-0005-0000-0000-00006D180000}"/>
    <cellStyle name="_적격(화산) _01 실행(군장산단) Rev00_01 실행(부산남컨가호안109-원안분) REV04" xfId="6142" xr:uid="{00000000-0005-0000-0000-00006E180000}"/>
    <cellStyle name="_적격(화산) _1차준공검사원" xfId="6143" xr:uid="{00000000-0005-0000-0000-00006F180000}"/>
    <cellStyle name="_적격(화산) _1차준공검사원_부대공1" xfId="6144" xr:uid="{00000000-0005-0000-0000-000070180000}"/>
    <cellStyle name="_적격(화산) _2001-206(CAWTHORNE CHANNEL)" xfId="6145" xr:uid="{00000000-0005-0000-0000-000071180000}"/>
    <cellStyle name="_적격(화산) _2001-206(CAWTHORNE CHANNEL)_CAWTHORNE CHANNEL-1" xfId="6146" xr:uid="{00000000-0005-0000-0000-000072180000}"/>
    <cellStyle name="_적격(화산) _2001-206(CAWTHORNE CHANNEL)_CAWTHORNE CHANNEL-1_마감-1" xfId="6147" xr:uid="{00000000-0005-0000-0000-000073180000}"/>
    <cellStyle name="_적격(화산) _2001-206(CAWTHORNE CHANNEL)_마감-1" xfId="6148" xr:uid="{00000000-0005-0000-0000-000074180000}"/>
    <cellStyle name="_적격(화산) _2001-206(CAWTHORNE CHANNEL인건비)" xfId="6149" xr:uid="{00000000-0005-0000-0000-000075180000}"/>
    <cellStyle name="_적격(화산) _2001-206(CAWTHORNE CHANNEL인건비)_CAWTHORNE CHANNEL-1" xfId="6150" xr:uid="{00000000-0005-0000-0000-000076180000}"/>
    <cellStyle name="_적격(화산) _2001-206(CAWTHORNE CHANNEL인건비)_CAWTHORNE CHANNEL-1_마감-1" xfId="6151" xr:uid="{00000000-0005-0000-0000-000077180000}"/>
    <cellStyle name="_적격(화산) _2001-206(CAWTHORNE CHANNEL인건비)_마감-1" xfId="6152" xr:uid="{00000000-0005-0000-0000-000078180000}"/>
    <cellStyle name="_적격(화산) _2차1회기공검사원(5월26일)1" xfId="6153" xr:uid="{00000000-0005-0000-0000-000079180000}"/>
    <cellStyle name="_적격(화산) _2차1회기공검사원(5월26일)1_부대공1" xfId="6154" xr:uid="{00000000-0005-0000-0000-00007A180000}"/>
    <cellStyle name="_적격(화산) _2차분 하도급내역" xfId="6155" xr:uid="{00000000-0005-0000-0000-00007B180000}"/>
    <cellStyle name="_적격(화산) _2차분 하도급내역_부대공1" xfId="6156" xr:uid="{00000000-0005-0000-0000-00007C180000}"/>
    <cellStyle name="_적격(화산) _3공구투찰(103,078)" xfId="6157" xr:uid="{00000000-0005-0000-0000-00007D180000}"/>
    <cellStyle name="_적격(화산) _3공구투찰(103,078)_1차준공검사원" xfId="6158" xr:uid="{00000000-0005-0000-0000-00007E180000}"/>
    <cellStyle name="_적격(화산) _3공구투찰(103,078)_1차준공검사원_부대공1" xfId="6159" xr:uid="{00000000-0005-0000-0000-00007F180000}"/>
    <cellStyle name="_적격(화산) _3공구투찰(103,078)_2차1회기공검사원(5월26일)1" xfId="6160" xr:uid="{00000000-0005-0000-0000-000080180000}"/>
    <cellStyle name="_적격(화산) _3공구투찰(103,078)_2차1회기공검사원(5월26일)1_부대공1" xfId="6161" xr:uid="{00000000-0005-0000-0000-000081180000}"/>
    <cellStyle name="_적격(화산) _3공구투찰(103,078)_Box 터파기 암판정" xfId="6162" xr:uid="{00000000-0005-0000-0000-000082180000}"/>
    <cellStyle name="_적격(화산) _3공구투찰(103,078)_Box 터파기 암판정_부대공1" xfId="6163" xr:uid="{00000000-0005-0000-0000-000083180000}"/>
    <cellStyle name="_적격(화산) _3공구투찰(103,078)_기성서류" xfId="6164" xr:uid="{00000000-0005-0000-0000-000084180000}"/>
    <cellStyle name="_적격(화산) _3공구투찰(103,078)_기성서류_부대공1" xfId="6165" xr:uid="{00000000-0005-0000-0000-000085180000}"/>
    <cellStyle name="_적격(화산) _3공구투찰(103,078)_부대공1" xfId="6166" xr:uid="{00000000-0005-0000-0000-000086180000}"/>
    <cellStyle name="_적격(화산) _3공구투찰(103,078)_부대입찰선금내역" xfId="6167" xr:uid="{00000000-0005-0000-0000-000087180000}"/>
    <cellStyle name="_적격(화산) _3공구투찰(103,078)_부대입찰선금내역_부대공1" xfId="6168" xr:uid="{00000000-0005-0000-0000-000088180000}"/>
    <cellStyle name="_적격(화산) _3공구투찰(103,078)_선급금 청구공문1" xfId="6169" xr:uid="{00000000-0005-0000-0000-000089180000}"/>
    <cellStyle name="_적격(화산) _3공구투찰(103,078)_선급금 청구공문1_부대공1" xfId="6170" xr:uid="{00000000-0005-0000-0000-00008A180000}"/>
    <cellStyle name="_적격(화산) _3공구투찰(103,078)_수목이식(적송)" xfId="6171" xr:uid="{00000000-0005-0000-0000-00008B180000}"/>
    <cellStyle name="_적격(화산) _3공구투찰(103,078)_수목이식(적송)_부대공1" xfId="6172" xr:uid="{00000000-0005-0000-0000-00008C180000}"/>
    <cellStyle name="_적격(화산) _3공구투찰(103,078)_실정보고(차선,가드,갈매기)2" xfId="6173" xr:uid="{00000000-0005-0000-0000-00008D180000}"/>
    <cellStyle name="_적격(화산) _3공구투찰(103,078)_실정보고(차선,가드,갈매기)2_부대공1" xfId="6174" xr:uid="{00000000-0005-0000-0000-00008E180000}"/>
    <cellStyle name="_적격(화산) _3공구투찰(103,078)_은행이식(기계,바로정식)" xfId="6175" xr:uid="{00000000-0005-0000-0000-00008F180000}"/>
    <cellStyle name="_적격(화산) _3공구투찰(103,078)_은행이식(기계,바로정식)_부대공1" xfId="6176" xr:uid="{00000000-0005-0000-0000-000090180000}"/>
    <cellStyle name="_적격(화산) _3공구투찰(103,078)_재료의 품질" xfId="6177" xr:uid="{00000000-0005-0000-0000-000091180000}"/>
    <cellStyle name="_적격(화산) _3공구투찰(103,078)_재료의 품질_부대공1" xfId="6178" xr:uid="{00000000-0005-0000-0000-000092180000}"/>
    <cellStyle name="_적격(화산) _5.포장공-1차설계변경(최DL)" xfId="6179" xr:uid="{00000000-0005-0000-0000-000093180000}"/>
    <cellStyle name="_적격(화산) _Book2" xfId="6180" xr:uid="{00000000-0005-0000-0000-000094180000}"/>
    <cellStyle name="_적격(화산) _Book2_1" xfId="6181" xr:uid="{00000000-0005-0000-0000-000095180000}"/>
    <cellStyle name="_적격(화산) _Book2_1_마감-1" xfId="6182" xr:uid="{00000000-0005-0000-0000-000096180000}"/>
    <cellStyle name="_적격(화산) _Book2_2001-206(CAWTHORNE CHANNEL)" xfId="6183" xr:uid="{00000000-0005-0000-0000-000097180000}"/>
    <cellStyle name="_적격(화산) _Book2_2001-206(CAWTHORNE CHANNEL)_CAWTHORNE CHANNEL-1" xfId="6184" xr:uid="{00000000-0005-0000-0000-000098180000}"/>
    <cellStyle name="_적격(화산) _Book2_2001-206(CAWTHORNE CHANNEL)_CAWTHORNE CHANNEL-1_마감-1" xfId="6185" xr:uid="{00000000-0005-0000-0000-000099180000}"/>
    <cellStyle name="_적격(화산) _Book2_2001-206(CAWTHORNE CHANNEL)_마감-1" xfId="6186" xr:uid="{00000000-0005-0000-0000-00009A180000}"/>
    <cellStyle name="_적격(화산) _Book2_2001-206(CAWTHORNE CHANNEL인건비)" xfId="6187" xr:uid="{00000000-0005-0000-0000-00009B180000}"/>
    <cellStyle name="_적격(화산) _Book2_2001-206(CAWTHORNE CHANNEL인건비)_CAWTHORNE CHANNEL-1" xfId="6188" xr:uid="{00000000-0005-0000-0000-00009C180000}"/>
    <cellStyle name="_적격(화산) _Book2_2001-206(CAWTHORNE CHANNEL인건비)_CAWTHORNE CHANNEL-1_마감-1" xfId="6189" xr:uid="{00000000-0005-0000-0000-00009D180000}"/>
    <cellStyle name="_적격(화산) _Book2_2001-206(CAWTHORNE CHANNEL인건비)_마감-1" xfId="6190" xr:uid="{00000000-0005-0000-0000-00009E180000}"/>
    <cellStyle name="_적격(화산) _Book2_Book2" xfId="6191" xr:uid="{00000000-0005-0000-0000-00009F180000}"/>
    <cellStyle name="_적격(화산) _Book2_Book2_1" xfId="6192" xr:uid="{00000000-0005-0000-0000-0000A0180000}"/>
    <cellStyle name="_적격(화산) _Book2_Book2_1_마감-1" xfId="6193" xr:uid="{00000000-0005-0000-0000-0000A1180000}"/>
    <cellStyle name="_적격(화산) _Book2_Book2_2001-206(CAWTHORNE CHANNEL)" xfId="6194" xr:uid="{00000000-0005-0000-0000-0000A2180000}"/>
    <cellStyle name="_적격(화산) _Book2_Book2_2001-206(CAWTHORNE CHANNEL)_CAWTHORNE CHANNEL-1" xfId="6195" xr:uid="{00000000-0005-0000-0000-0000A3180000}"/>
    <cellStyle name="_적격(화산) _Book2_Book2_2001-206(CAWTHORNE CHANNEL)_CAWTHORNE CHANNEL-1_마감-1" xfId="6196" xr:uid="{00000000-0005-0000-0000-0000A4180000}"/>
    <cellStyle name="_적격(화산) _Book2_Book2_2001-206(CAWTHORNE CHANNEL)_마감-1" xfId="6197" xr:uid="{00000000-0005-0000-0000-0000A5180000}"/>
    <cellStyle name="_적격(화산) _Book2_Book2_2001-206(CAWTHORNE CHANNEL인건비)" xfId="6198" xr:uid="{00000000-0005-0000-0000-0000A6180000}"/>
    <cellStyle name="_적격(화산) _Book2_Book2_2001-206(CAWTHORNE CHANNEL인건비)_CAWTHORNE CHANNEL-1" xfId="6199" xr:uid="{00000000-0005-0000-0000-0000A7180000}"/>
    <cellStyle name="_적격(화산) _Book2_Book2_2001-206(CAWTHORNE CHANNEL인건비)_CAWTHORNE CHANNEL-1_마감-1" xfId="6200" xr:uid="{00000000-0005-0000-0000-0000A8180000}"/>
    <cellStyle name="_적격(화산) _Book2_Book2_2001-206(CAWTHORNE CHANNEL인건비)_마감-1" xfId="6201" xr:uid="{00000000-0005-0000-0000-0000A9180000}"/>
    <cellStyle name="_적격(화산) _Book2_Book2_Book2" xfId="6202" xr:uid="{00000000-0005-0000-0000-0000AA180000}"/>
    <cellStyle name="_적격(화산) _Book2_Book2_Book2_마감-1" xfId="6203" xr:uid="{00000000-0005-0000-0000-0000AB180000}"/>
    <cellStyle name="_적격(화산) _Book2_Book2_CAWTHORNE CHANNEL-1" xfId="6204" xr:uid="{00000000-0005-0000-0000-0000AC180000}"/>
    <cellStyle name="_적격(화산) _Book2_Book2_CAWTHORNE CHANNEL-1_마감-1" xfId="6205" xr:uid="{00000000-0005-0000-0000-0000AD180000}"/>
    <cellStyle name="_적격(화산) _Book2_Book2_Nigerian" xfId="6206" xr:uid="{00000000-0005-0000-0000-0000AE180000}"/>
    <cellStyle name="_적격(화산) _Book2_Book2_Nigerian_CAWTHORNE CHANNEL-1" xfId="6207" xr:uid="{00000000-0005-0000-0000-0000AF180000}"/>
    <cellStyle name="_적격(화산) _Book2_Book2_Nigerian_CAWTHORNE CHANNEL-1_마감-1" xfId="6208" xr:uid="{00000000-0005-0000-0000-0000B0180000}"/>
    <cellStyle name="_적격(화산) _Book2_Book2_Nigerian_마감-1" xfId="6209" xr:uid="{00000000-0005-0000-0000-0000B1180000}"/>
    <cellStyle name="_적격(화산) _Book2_Book2_마감-1" xfId="6210" xr:uid="{00000000-0005-0000-0000-0000B2180000}"/>
    <cellStyle name="_적격(화산) _Book2_CAWTHORNE CHANNEL-1" xfId="6211" xr:uid="{00000000-0005-0000-0000-0000B3180000}"/>
    <cellStyle name="_적격(화산) _Book2_CAWTHORNE CHANNEL-1_마감-1" xfId="6212" xr:uid="{00000000-0005-0000-0000-0000B4180000}"/>
    <cellStyle name="_적격(화산) _Book2_Nigerian" xfId="6213" xr:uid="{00000000-0005-0000-0000-0000B5180000}"/>
    <cellStyle name="_적격(화산) _Book2_Nigerian_CAWTHORNE CHANNEL-1" xfId="6214" xr:uid="{00000000-0005-0000-0000-0000B6180000}"/>
    <cellStyle name="_적격(화산) _Book2_Nigerian_CAWTHORNE CHANNEL-1_마감-1" xfId="6215" xr:uid="{00000000-0005-0000-0000-0000B7180000}"/>
    <cellStyle name="_적격(화산) _Book2_Nigerian_마감-1" xfId="6216" xr:uid="{00000000-0005-0000-0000-0000B8180000}"/>
    <cellStyle name="_적격(화산) _Book2_마감-1" xfId="6217" xr:uid="{00000000-0005-0000-0000-0000B9180000}"/>
    <cellStyle name="_적격(화산) _Box 터파기 암판정" xfId="6218" xr:uid="{00000000-0005-0000-0000-0000BA180000}"/>
    <cellStyle name="_적격(화산) _Box 터파기 암판정_부대공1" xfId="6219" xr:uid="{00000000-0005-0000-0000-0000BB180000}"/>
    <cellStyle name="_적격(화산) _CAWTHORNE CHANNEL-1" xfId="6220" xr:uid="{00000000-0005-0000-0000-0000BC180000}"/>
    <cellStyle name="_적격(화산) _CAWTHORNE CHANNEL-1_마감-1" xfId="6221" xr:uid="{00000000-0005-0000-0000-0000BD180000}"/>
    <cellStyle name="_적격(화산) _Nigerian" xfId="6222" xr:uid="{00000000-0005-0000-0000-0000BE180000}"/>
    <cellStyle name="_적격(화산) _Nigerian_CAWTHORNE CHANNEL-1" xfId="6223" xr:uid="{00000000-0005-0000-0000-0000BF180000}"/>
    <cellStyle name="_적격(화산) _Nigerian_CAWTHORNE CHANNEL-1_마감-1" xfId="6224" xr:uid="{00000000-0005-0000-0000-0000C0180000}"/>
    <cellStyle name="_적격(화산) _Nigerian_마감-1" xfId="6225" xr:uid="{00000000-0005-0000-0000-0000C1180000}"/>
    <cellStyle name="_적격(화산) _공문" xfId="6226" xr:uid="{00000000-0005-0000-0000-0000C2180000}"/>
    <cellStyle name="_적격(화산) _공문_부대공1" xfId="6227" xr:uid="{00000000-0005-0000-0000-0000C3180000}"/>
    <cellStyle name="_적격(화산) _공문_수목이식(적송)" xfId="6228" xr:uid="{00000000-0005-0000-0000-0000C4180000}"/>
    <cellStyle name="_적격(화산) _공문_수목이식(적송)_부대공1" xfId="6229" xr:uid="{00000000-0005-0000-0000-0000C5180000}"/>
    <cellStyle name="_적격(화산) _공문_은행이식(기계,바로정식)" xfId="6230" xr:uid="{00000000-0005-0000-0000-0000C6180000}"/>
    <cellStyle name="_적격(화산) _공문_은행이식(기계,바로정식)_부대공1" xfId="6231" xr:uid="{00000000-0005-0000-0000-0000C7180000}"/>
    <cellStyle name="_적격(화산) _기성내역" xfId="6232" xr:uid="{00000000-0005-0000-0000-0000C8180000}"/>
    <cellStyle name="_적격(화산) _기성내역_부대공1" xfId="6233" xr:uid="{00000000-0005-0000-0000-0000C9180000}"/>
    <cellStyle name="_적격(화산) _기성서류" xfId="6234" xr:uid="{00000000-0005-0000-0000-0000CA180000}"/>
    <cellStyle name="_적격(화산) _기성서류_부대공1" xfId="6235" xr:uid="{00000000-0005-0000-0000-0000CB180000}"/>
    <cellStyle name="_적격(화산) _마감-1" xfId="6236" xr:uid="{00000000-0005-0000-0000-0000CC180000}"/>
    <cellStyle name="_적격(화산) _부대견적결과" xfId="6237" xr:uid="{00000000-0005-0000-0000-0000CD180000}"/>
    <cellStyle name="_적격(화산) _부대견적결과_01 실행(군장산단) Rev00" xfId="6238" xr:uid="{00000000-0005-0000-0000-0000CE180000}"/>
    <cellStyle name="_적격(화산) _부대견적결과_01 실행(군장산단) Rev00_01 실행(부산남컨가호안109-원안분) REV04" xfId="6239" xr:uid="{00000000-0005-0000-0000-0000CF180000}"/>
    <cellStyle name="_적격(화산) _부대견적결과1" xfId="6240" xr:uid="{00000000-0005-0000-0000-0000D0180000}"/>
    <cellStyle name="_적격(화산) _부대견적결과1_01 실행(군장산단) Rev00" xfId="6241" xr:uid="{00000000-0005-0000-0000-0000D1180000}"/>
    <cellStyle name="_적격(화산) _부대견적결과1_01 실행(군장산단) Rev00_01 실행(부산남컨가호안109-원안분) REV04" xfId="6242" xr:uid="{00000000-0005-0000-0000-0000D2180000}"/>
    <cellStyle name="_적격(화산) _부대견적의뢰" xfId="6243" xr:uid="{00000000-0005-0000-0000-0000D3180000}"/>
    <cellStyle name="_적격(화산) _부대견적의뢰_01 실행(군장산단) Rev00" xfId="6244" xr:uid="{00000000-0005-0000-0000-0000D4180000}"/>
    <cellStyle name="_적격(화산) _부대견적의뢰_01 실행(군장산단) Rev00_01 실행(부산남컨가호안109-원안분) REV04" xfId="6245" xr:uid="{00000000-0005-0000-0000-0000D5180000}"/>
    <cellStyle name="_적격(화산) _부대공1" xfId="6246" xr:uid="{00000000-0005-0000-0000-0000D6180000}"/>
    <cellStyle name="_적격(화산) _부대선정조정품의" xfId="6247" xr:uid="{00000000-0005-0000-0000-0000D7180000}"/>
    <cellStyle name="_적격(화산) _부대선정조정품의_01 실행(군장산단) Rev00" xfId="6248" xr:uid="{00000000-0005-0000-0000-0000D8180000}"/>
    <cellStyle name="_적격(화산) _부대선정조정품의_01 실행(군장산단) Rev00_01 실행(부산남컨가호안109-원안분) REV04" xfId="6249" xr:uid="{00000000-0005-0000-0000-0000D9180000}"/>
    <cellStyle name="_적격(화산) _부대입찰결과" xfId="6250" xr:uid="{00000000-0005-0000-0000-0000DA180000}"/>
    <cellStyle name="_적격(화산) _부대입찰결과_01 실행(군장산단) Rev00" xfId="6251" xr:uid="{00000000-0005-0000-0000-0000DB180000}"/>
    <cellStyle name="_적격(화산) _부대입찰결과_01 실행(군장산단) Rev00_01 실행(부산남컨가호안109-원안분) REV04" xfId="6252" xr:uid="{00000000-0005-0000-0000-0000DC180000}"/>
    <cellStyle name="_적격(화산) _부대입찰분개내역서" xfId="6253" xr:uid="{00000000-0005-0000-0000-0000DD180000}"/>
    <cellStyle name="_적격(화산) _부대입찰분개내역서(현장검토)" xfId="6254" xr:uid="{00000000-0005-0000-0000-0000DE180000}"/>
    <cellStyle name="_적격(화산) _부대입찰분개내역서(현장검토)_5.포장공-1차설계변경(최DL)" xfId="6255" xr:uid="{00000000-0005-0000-0000-0000DF180000}"/>
    <cellStyle name="_적격(화산) _부대입찰분개내역서_5.포장공-1차설계변경(최DL)" xfId="6256" xr:uid="{00000000-0005-0000-0000-0000E0180000}"/>
    <cellStyle name="_적격(화산) _부대입찰선금내역" xfId="6257" xr:uid="{00000000-0005-0000-0000-0000E1180000}"/>
    <cellStyle name="_적격(화산) _부대입찰선금내역_부대공1" xfId="6258" xr:uid="{00000000-0005-0000-0000-0000E2180000}"/>
    <cellStyle name="_적격(화산) _부대입찰송부" xfId="6259" xr:uid="{00000000-0005-0000-0000-0000E3180000}"/>
    <cellStyle name="_적격(화산) _부대입찰송부(1차조정)" xfId="6260" xr:uid="{00000000-0005-0000-0000-0000E4180000}"/>
    <cellStyle name="_적격(화산) _부대입찰송부(1차조정)_01 실행(군장산단) Rev00" xfId="6261" xr:uid="{00000000-0005-0000-0000-0000E5180000}"/>
    <cellStyle name="_적격(화산) _부대입찰송부(1차조정)_01 실행(군장산단) Rev00_01 실행(부산남컨가호안109-원안분) REV04" xfId="6262" xr:uid="{00000000-0005-0000-0000-0000E6180000}"/>
    <cellStyle name="_적격(화산) _부대입찰송부(무안광주)" xfId="6263" xr:uid="{00000000-0005-0000-0000-0000E7180000}"/>
    <cellStyle name="_적격(화산) _부대입찰송부(무안광주)_01 실행(군장산단) Rev00" xfId="6264" xr:uid="{00000000-0005-0000-0000-0000E8180000}"/>
    <cellStyle name="_적격(화산) _부대입찰송부(무안광주)_01 실행(군장산단) Rev00_01 실행(부산남컨가호안109-원안분) REV04" xfId="6265" xr:uid="{00000000-0005-0000-0000-0000E9180000}"/>
    <cellStyle name="_적격(화산) _부대입찰송부_01 실행(군장산단) Rev00" xfId="6266" xr:uid="{00000000-0005-0000-0000-0000EA180000}"/>
    <cellStyle name="_적격(화산) _부대입찰송부_01 실행(군장산단) Rev00_01 실행(부산남컨가호안109-원안분) REV04" xfId="6267" xr:uid="{00000000-0005-0000-0000-0000EB180000}"/>
    <cellStyle name="_적격(화산) _부대입찰조정" xfId="6268" xr:uid="{00000000-0005-0000-0000-0000EC180000}"/>
    <cellStyle name="_적격(화산) _부대입찰조정(광릉숲)" xfId="6269" xr:uid="{00000000-0005-0000-0000-0000ED180000}"/>
    <cellStyle name="_적격(화산) _부대입찰조정(광릉숲)_01 실행(군장산단) Rev00" xfId="6270" xr:uid="{00000000-0005-0000-0000-0000EE180000}"/>
    <cellStyle name="_적격(화산) _부대입찰조정(광릉숲)_01 실행(군장산단) Rev00_01 실행(부산남컨가호안109-원안분) REV04" xfId="6271" xr:uid="{00000000-0005-0000-0000-0000EF180000}"/>
    <cellStyle name="_적격(화산) _부대입찰조정_01 실행(군장산단) Rev00" xfId="6272" xr:uid="{00000000-0005-0000-0000-0000F0180000}"/>
    <cellStyle name="_적격(화산) _부대입찰조정_01 실행(군장산단) Rev00_01 실행(부산남컨가호안109-원안분) REV04" xfId="6273" xr:uid="{00000000-0005-0000-0000-0000F1180000}"/>
    <cellStyle name="_적격(화산) _부대입찰특별조건및내역송부" xfId="6274" xr:uid="{00000000-0005-0000-0000-0000F2180000}"/>
    <cellStyle name="_적격(화산) _부대입찰특별조건및내역송부(최저가)" xfId="6275" xr:uid="{00000000-0005-0000-0000-0000F3180000}"/>
    <cellStyle name="_적격(화산) _부대입찰특별조건및내역송부(최저가)_01 실행(군장산단) Rev00" xfId="6276" xr:uid="{00000000-0005-0000-0000-0000F4180000}"/>
    <cellStyle name="_적격(화산) _부대입찰특별조건및내역송부(최저가)_01 실행(군장산단) Rev00_01 실행(부산남컨가호안109-원안분) REV04" xfId="6277" xr:uid="{00000000-0005-0000-0000-0000F5180000}"/>
    <cellStyle name="_적격(화산) _부대입찰특별조건및내역송부_01 실행(군장산단) Rev00" xfId="6278" xr:uid="{00000000-0005-0000-0000-0000F6180000}"/>
    <cellStyle name="_적격(화산) _부대입찰특별조건및내역송부_01 실행(군장산단) Rev00_01 실행(부산남컨가호안109-원안분) REV04" xfId="6279" xr:uid="{00000000-0005-0000-0000-0000F7180000}"/>
    <cellStyle name="_적격(화산) _선급금 청구공문1" xfId="6280" xr:uid="{00000000-0005-0000-0000-0000F8180000}"/>
    <cellStyle name="_적격(화산) _선급금 청구공문1_부대공1" xfId="6281" xr:uid="{00000000-0005-0000-0000-0000F9180000}"/>
    <cellStyle name="_적격(화산) _수목이식(적송)" xfId="6282" xr:uid="{00000000-0005-0000-0000-0000FA180000}"/>
    <cellStyle name="_적격(화산) _수목이식(적송)_부대공1" xfId="6283" xr:uid="{00000000-0005-0000-0000-0000FB180000}"/>
    <cellStyle name="_적격(화산) _신풍-우성내역서(1차1회변경)" xfId="6284" xr:uid="{00000000-0005-0000-0000-0000FC180000}"/>
    <cellStyle name="_적격(화산) _신풍-우성내역서(1차1회변경)_부대공1" xfId="6285" xr:uid="{00000000-0005-0000-0000-0000FD180000}"/>
    <cellStyle name="_적격(화산) _신풍-우성내역서(1차공사)" xfId="6286" xr:uid="{00000000-0005-0000-0000-0000FE180000}"/>
    <cellStyle name="_적격(화산) _신풍-우성내역서(1차공사)_부대공1" xfId="6287" xr:uid="{00000000-0005-0000-0000-0000FF180000}"/>
    <cellStyle name="_적격(화산) _실정보고(차선,가드,갈매기)2" xfId="6288" xr:uid="{00000000-0005-0000-0000-000000190000}"/>
    <cellStyle name="_적격(화산) _실정보고(차선,가드,갈매기)2_부대공1" xfId="6289" xr:uid="{00000000-0005-0000-0000-000001190000}"/>
    <cellStyle name="_적격(화산) _실정보고(합성형강관말뚝)1" xfId="6290" xr:uid="{00000000-0005-0000-0000-000002190000}"/>
    <cellStyle name="_적격(화산) _실정보고(합성형강관말뚝)1_부대공1" xfId="6291" xr:uid="{00000000-0005-0000-0000-000003190000}"/>
    <cellStyle name="_적격(화산) _실정보고-1" xfId="6292" xr:uid="{00000000-0005-0000-0000-000004190000}"/>
    <cellStyle name="_적격(화산) _실정보고-1_부대공1" xfId="6293" xr:uid="{00000000-0005-0000-0000-000005190000}"/>
    <cellStyle name="_적격(화산) _은행(서울)" xfId="6294" xr:uid="{00000000-0005-0000-0000-000006190000}"/>
    <cellStyle name="_적격(화산) _은행(서울)_2차분 하도급내역" xfId="6295" xr:uid="{00000000-0005-0000-0000-000007190000}"/>
    <cellStyle name="_적격(화산) _은행(서울)_2차분 하도급내역_부대공1" xfId="6296" xr:uid="{00000000-0005-0000-0000-000008190000}"/>
    <cellStyle name="_적격(화산) _은행(서울)_Box 터파기 암판정" xfId="6297" xr:uid="{00000000-0005-0000-0000-000009190000}"/>
    <cellStyle name="_적격(화산) _은행(서울)_Box 터파기 암판정_부대공1" xfId="6298" xr:uid="{00000000-0005-0000-0000-00000A190000}"/>
    <cellStyle name="_적격(화산) _은행(서울)_부대공1" xfId="6299" xr:uid="{00000000-0005-0000-0000-00000B190000}"/>
    <cellStyle name="_적격(화산) _은행(서울)_수목이식(적송)" xfId="6300" xr:uid="{00000000-0005-0000-0000-00000C190000}"/>
    <cellStyle name="_적격(화산) _은행(서울)_수목이식(적송)_부대공1" xfId="6301" xr:uid="{00000000-0005-0000-0000-00000D190000}"/>
    <cellStyle name="_적격(화산) _은행(서울)_신풍-우성내역서(1차1회변경)" xfId="6302" xr:uid="{00000000-0005-0000-0000-00000E190000}"/>
    <cellStyle name="_적격(화산) _은행(서울)_신풍-우성내역서(1차1회변경)_부대공1" xfId="6303" xr:uid="{00000000-0005-0000-0000-00000F190000}"/>
    <cellStyle name="_적격(화산) _은행(서울)_신풍-우성내역서(1차공사)" xfId="6304" xr:uid="{00000000-0005-0000-0000-000010190000}"/>
    <cellStyle name="_적격(화산) _은행(서울)_신풍-우성내역서(1차공사)_부대공1" xfId="6305" xr:uid="{00000000-0005-0000-0000-000011190000}"/>
    <cellStyle name="_적격(화산) _은행(서울)_실정보고(합성형강관말뚝)1" xfId="6306" xr:uid="{00000000-0005-0000-0000-000012190000}"/>
    <cellStyle name="_적격(화산) _은행(서울)_실정보고(합성형강관말뚝)1_부대공1" xfId="6307" xr:uid="{00000000-0005-0000-0000-000013190000}"/>
    <cellStyle name="_적격(화산) _은행(서울)_실정보고-1" xfId="6308" xr:uid="{00000000-0005-0000-0000-000014190000}"/>
    <cellStyle name="_적격(화산) _은행(서울)_실정보고-1_부대공1" xfId="6309" xr:uid="{00000000-0005-0000-0000-000015190000}"/>
    <cellStyle name="_적격(화산) _입찰내역서" xfId="6310" xr:uid="{00000000-0005-0000-0000-000016190000}"/>
    <cellStyle name="_적격(화산) _입찰내역서_5.포장공-1차설계변경(최DL)" xfId="6311" xr:uid="{00000000-0005-0000-0000-000017190000}"/>
    <cellStyle name="_적격(화산) _재료의 품질" xfId="6312" xr:uid="{00000000-0005-0000-0000-000018190000}"/>
    <cellStyle name="_적격(화산) _재료의 품질_부대공1" xfId="6313" xr:uid="{00000000-0005-0000-0000-000019190000}"/>
    <cellStyle name="_적격(화산) _토목(예산서)" xfId="6314" xr:uid="{00000000-0005-0000-0000-00001A190000}"/>
    <cellStyle name="_적격(화산) _투찰" xfId="6315" xr:uid="{00000000-0005-0000-0000-00001B190000}"/>
    <cellStyle name="_적격(화산) _투찰(14-1)" xfId="6316" xr:uid="{00000000-0005-0000-0000-00001C190000}"/>
    <cellStyle name="_적격(화산) _투찰(14-1)_01 실행(군장산단) Rev00" xfId="6317" xr:uid="{00000000-0005-0000-0000-00001D190000}"/>
    <cellStyle name="_적격(화산) _투찰(14-1)_01 실행(군장산단) Rev00_01 실행(부산남컨가호안109-원안분) REV04" xfId="6318" xr:uid="{00000000-0005-0000-0000-00001E190000}"/>
    <cellStyle name="_적격(화산) _투찰(8공구)" xfId="6319" xr:uid="{00000000-0005-0000-0000-00001F190000}"/>
    <cellStyle name="_적격(화산) _투찰(8공구)_01 실행(군장산단) Rev00" xfId="6320" xr:uid="{00000000-0005-0000-0000-000020190000}"/>
    <cellStyle name="_적격(화산) _투찰(8공구)_01 실행(군장산단) Rev00_01 실행(부산남컨가호안109-원안분) REV04" xfId="6321" xr:uid="{00000000-0005-0000-0000-000021190000}"/>
    <cellStyle name="_적격(화산) _투찰(고철10-4)" xfId="6322" xr:uid="{00000000-0005-0000-0000-000022190000}"/>
    <cellStyle name="_적격(화산) _투찰(고철10-4)_01 실행(군장산단) Rev00" xfId="6323" xr:uid="{00000000-0005-0000-0000-000023190000}"/>
    <cellStyle name="_적격(화산) _투찰(고철10-4)_01 실행(군장산단) Rev00_01 실행(부산남컨가호안109-원안분) REV04" xfId="6324" xr:uid="{00000000-0005-0000-0000-000024190000}"/>
    <cellStyle name="_적격(화산) _투찰(무안광주3공구)" xfId="6325" xr:uid="{00000000-0005-0000-0000-000025190000}"/>
    <cellStyle name="_적격(화산) _투찰(무안광주3공구)_01 실행(군장산단) Rev00" xfId="6326" xr:uid="{00000000-0005-0000-0000-000026190000}"/>
    <cellStyle name="_적격(화산) _투찰(무안광주3공구)_01 실행(군장산단) Rev00_01 실행(부산남컨가호안109-원안분) REV04" xfId="6327" xr:uid="{00000000-0005-0000-0000-000027190000}"/>
    <cellStyle name="_적격(화산) _투찰(토목)" xfId="6328" xr:uid="{00000000-0005-0000-0000-000028190000}"/>
    <cellStyle name="_적격(화산) _투찰(토목)_01 실행(군장산단) Rev00" xfId="6329" xr:uid="{00000000-0005-0000-0000-000029190000}"/>
    <cellStyle name="_적격(화산) _투찰(토목)_01 실행(군장산단) Rev00_01 실행(부산남컨가호안109-원안분) REV04" xfId="6330" xr:uid="{00000000-0005-0000-0000-00002A190000}"/>
    <cellStyle name="_적격(화산) _투찰_01 실행(군장산단) Rev00" xfId="6331" xr:uid="{00000000-0005-0000-0000-00002B190000}"/>
    <cellStyle name="_적격(화산) _투찰_01 실행(군장산단) Rev00_01 실행(부산남컨가호안109-원안분) REV04" xfId="6332" xr:uid="{00000000-0005-0000-0000-00002C190000}"/>
    <cellStyle name="_적격(화산) _투찰_1" xfId="6333" xr:uid="{00000000-0005-0000-0000-00002D190000}"/>
    <cellStyle name="_적격(화산) _투찰_1_01 실행(군장산단) Rev00" xfId="6334" xr:uid="{00000000-0005-0000-0000-00002E190000}"/>
    <cellStyle name="_적격(화산) _투찰_1_01 실행(군장산단) Rev00_01 실행(부산남컨가호안109-원안분) REV04" xfId="6335" xr:uid="{00000000-0005-0000-0000-00002F190000}"/>
    <cellStyle name="_적격(화산) _투찰_부대견적결과" xfId="6336" xr:uid="{00000000-0005-0000-0000-000030190000}"/>
    <cellStyle name="_적격(화산) _투찰_부대견적결과_01 실행(군장산단) Rev00" xfId="6337" xr:uid="{00000000-0005-0000-0000-000031190000}"/>
    <cellStyle name="_적격(화산) _투찰_부대견적결과_01 실행(군장산단) Rev00_01 실행(부산남컨가호안109-원안분) REV04" xfId="6338" xr:uid="{00000000-0005-0000-0000-000032190000}"/>
    <cellStyle name="_적격(화산) _투찰_부대견적결과1" xfId="6339" xr:uid="{00000000-0005-0000-0000-000033190000}"/>
    <cellStyle name="_적격(화산) _투찰_부대견적결과1_01 실행(군장산단) Rev00" xfId="6340" xr:uid="{00000000-0005-0000-0000-000034190000}"/>
    <cellStyle name="_적격(화산) _투찰_부대견적결과1_01 실행(군장산단) Rev00_01 실행(부산남컨가호안109-원안분) REV04" xfId="6341" xr:uid="{00000000-0005-0000-0000-000035190000}"/>
    <cellStyle name="_적격(화산) _투찰_부대견적의뢰" xfId="6342" xr:uid="{00000000-0005-0000-0000-000036190000}"/>
    <cellStyle name="_적격(화산) _투찰_부대견적의뢰_01 실행(군장산단) Rev00" xfId="6343" xr:uid="{00000000-0005-0000-0000-000037190000}"/>
    <cellStyle name="_적격(화산) _투찰_부대견적의뢰_01 실행(군장산단) Rev00_01 실행(부산남컨가호안109-원안분) REV04" xfId="6344" xr:uid="{00000000-0005-0000-0000-000038190000}"/>
    <cellStyle name="_적격(화산) _투찰_부대선정조정품의" xfId="6345" xr:uid="{00000000-0005-0000-0000-000039190000}"/>
    <cellStyle name="_적격(화산) _투찰_부대선정조정품의_01 실행(군장산단) Rev00" xfId="6346" xr:uid="{00000000-0005-0000-0000-00003A190000}"/>
    <cellStyle name="_적격(화산) _투찰_부대선정조정품의_01 실행(군장산단) Rev00_01 실행(부산남컨가호안109-원안분) REV04" xfId="6347" xr:uid="{00000000-0005-0000-0000-00003B190000}"/>
    <cellStyle name="_적격(화산) _투찰_부대입찰결과" xfId="6348" xr:uid="{00000000-0005-0000-0000-00003C190000}"/>
    <cellStyle name="_적격(화산) _투찰_부대입찰결과_01 실행(군장산단) Rev00" xfId="6349" xr:uid="{00000000-0005-0000-0000-00003D190000}"/>
    <cellStyle name="_적격(화산) _투찰_부대입찰결과_01 실행(군장산단) Rev00_01 실행(부산남컨가호안109-원안분) REV04" xfId="6350" xr:uid="{00000000-0005-0000-0000-00003E190000}"/>
    <cellStyle name="_적격(화산) _투찰_부대입찰송부" xfId="6351" xr:uid="{00000000-0005-0000-0000-00003F190000}"/>
    <cellStyle name="_적격(화산) _투찰_부대입찰송부(1차조정)" xfId="6352" xr:uid="{00000000-0005-0000-0000-000040190000}"/>
    <cellStyle name="_적격(화산) _투찰_부대입찰송부(1차조정)_01 실행(군장산단) Rev00" xfId="6353" xr:uid="{00000000-0005-0000-0000-000041190000}"/>
    <cellStyle name="_적격(화산) _투찰_부대입찰송부(1차조정)_01 실행(군장산단) Rev00_01 실행(부산남컨가호안109-원안분) REV04" xfId="6354" xr:uid="{00000000-0005-0000-0000-000042190000}"/>
    <cellStyle name="_적격(화산) _투찰_부대입찰송부_01 실행(군장산단) Rev00" xfId="6355" xr:uid="{00000000-0005-0000-0000-000043190000}"/>
    <cellStyle name="_적격(화산) _투찰_부대입찰송부_01 실행(군장산단) Rev00_01 실행(부산남컨가호안109-원안분) REV04" xfId="6356" xr:uid="{00000000-0005-0000-0000-000044190000}"/>
    <cellStyle name="_적격(화산) _투찰_부대입찰조정" xfId="6357" xr:uid="{00000000-0005-0000-0000-000045190000}"/>
    <cellStyle name="_적격(화산) _투찰_부대입찰조정_01 실행(군장산단) Rev00" xfId="6358" xr:uid="{00000000-0005-0000-0000-000046190000}"/>
    <cellStyle name="_적격(화산) _투찰_부대입찰조정_01 실행(군장산단) Rev00_01 실행(부산남컨가호안109-원안분) REV04" xfId="6359" xr:uid="{00000000-0005-0000-0000-000047190000}"/>
    <cellStyle name="_적격(화산) _투찰_부대입찰특별조건및내역송부" xfId="6360" xr:uid="{00000000-0005-0000-0000-000048190000}"/>
    <cellStyle name="_적격(화산) _투찰_부대입찰특별조건및내역송부_01 실행(군장산단) Rev00" xfId="6361" xr:uid="{00000000-0005-0000-0000-000049190000}"/>
    <cellStyle name="_적격(화산) _투찰_부대입찰특별조건및내역송부_01 실행(군장산단) Rev00_01 실행(부산남컨가호안109-원안분) REV04" xfId="6362" xr:uid="{00000000-0005-0000-0000-00004A190000}"/>
    <cellStyle name="_적격(화산) _투찰_투찰" xfId="6363" xr:uid="{00000000-0005-0000-0000-00004B190000}"/>
    <cellStyle name="_적격(화산) _투찰_투찰(8공구)" xfId="6364" xr:uid="{00000000-0005-0000-0000-00004C190000}"/>
    <cellStyle name="_적격(화산) _투찰_투찰(8공구)_01 실행(군장산단) Rev00" xfId="6365" xr:uid="{00000000-0005-0000-0000-00004D190000}"/>
    <cellStyle name="_적격(화산) _투찰_투찰(8공구)_01 실행(군장산단) Rev00_01 실행(부산남컨가호안109-원안분) REV04" xfId="6366" xr:uid="{00000000-0005-0000-0000-00004E190000}"/>
    <cellStyle name="_적격(화산) _투찰_투찰(토목)" xfId="6367" xr:uid="{00000000-0005-0000-0000-00004F190000}"/>
    <cellStyle name="_적격(화산) _투찰_투찰(토목)_01 실행(군장산단) Rev00" xfId="6368" xr:uid="{00000000-0005-0000-0000-000050190000}"/>
    <cellStyle name="_적격(화산) _투찰_투찰(토목)_01 실행(군장산단) Rev00_01 실행(부산남컨가호안109-원안분) REV04" xfId="6369" xr:uid="{00000000-0005-0000-0000-000051190000}"/>
    <cellStyle name="_적격(화산) _투찰_투찰_01 실행(군장산단) Rev00" xfId="6370" xr:uid="{00000000-0005-0000-0000-000052190000}"/>
    <cellStyle name="_적격(화산) _투찰_투찰_01 실행(군장산단) Rev00_01 실행(부산남컨가호안109-원안분) REV04" xfId="6371" xr:uid="{00000000-0005-0000-0000-000053190000}"/>
    <cellStyle name="_적격(화산) _투찰_투찰서" xfId="6372" xr:uid="{00000000-0005-0000-0000-000054190000}"/>
    <cellStyle name="_적격(화산) _투찰_투찰서_01 실행(군장산단) Rev00" xfId="6373" xr:uid="{00000000-0005-0000-0000-000055190000}"/>
    <cellStyle name="_적격(화산) _투찰_투찰서_01 실행(군장산단) Rev00_01 실행(부산남컨가호안109-원안분) REV04" xfId="6374" xr:uid="{00000000-0005-0000-0000-000056190000}"/>
    <cellStyle name="_적격(화산) _투찰내역" xfId="6375" xr:uid="{00000000-0005-0000-0000-000057190000}"/>
    <cellStyle name="_적격(화산) _투찰내역_1차준공검사원" xfId="6376" xr:uid="{00000000-0005-0000-0000-000058190000}"/>
    <cellStyle name="_적격(화산) _투찰내역_1차준공검사원_부대공1" xfId="6377" xr:uid="{00000000-0005-0000-0000-000059190000}"/>
    <cellStyle name="_적격(화산) _투찰내역_2차1회기공검사원(5월26일)1" xfId="6378" xr:uid="{00000000-0005-0000-0000-00005A190000}"/>
    <cellStyle name="_적격(화산) _투찰내역_2차1회기공검사원(5월26일)1_부대공1" xfId="6379" xr:uid="{00000000-0005-0000-0000-00005B190000}"/>
    <cellStyle name="_적격(화산) _투찰내역_Box 터파기 암판정" xfId="6380" xr:uid="{00000000-0005-0000-0000-00005C190000}"/>
    <cellStyle name="_적격(화산) _투찰내역_Box 터파기 암판정_부대공1" xfId="6381" xr:uid="{00000000-0005-0000-0000-00005D190000}"/>
    <cellStyle name="_적격(화산) _투찰내역_기성서류" xfId="6382" xr:uid="{00000000-0005-0000-0000-00005E190000}"/>
    <cellStyle name="_적격(화산) _투찰내역_기성서류_부대공1" xfId="6383" xr:uid="{00000000-0005-0000-0000-00005F190000}"/>
    <cellStyle name="_적격(화산) _투찰내역_부대공1" xfId="6384" xr:uid="{00000000-0005-0000-0000-000060190000}"/>
    <cellStyle name="_적격(화산) _투찰내역_부대입찰선금내역" xfId="6385" xr:uid="{00000000-0005-0000-0000-000061190000}"/>
    <cellStyle name="_적격(화산) _투찰내역_부대입찰선금내역_부대공1" xfId="6386" xr:uid="{00000000-0005-0000-0000-000062190000}"/>
    <cellStyle name="_적격(화산) _투찰내역_선급금 청구공문1" xfId="6387" xr:uid="{00000000-0005-0000-0000-000063190000}"/>
    <cellStyle name="_적격(화산) _투찰내역_선급금 청구공문1_부대공1" xfId="6388" xr:uid="{00000000-0005-0000-0000-000064190000}"/>
    <cellStyle name="_적격(화산) _투찰내역_수목이식(적송)" xfId="6389" xr:uid="{00000000-0005-0000-0000-000065190000}"/>
    <cellStyle name="_적격(화산) _투찰내역_수목이식(적송)_부대공1" xfId="6390" xr:uid="{00000000-0005-0000-0000-000066190000}"/>
    <cellStyle name="_적격(화산) _투찰내역_실정보고(차선,가드,갈매기)2" xfId="6391" xr:uid="{00000000-0005-0000-0000-000067190000}"/>
    <cellStyle name="_적격(화산) _투찰내역_실정보고(차선,가드,갈매기)2_부대공1" xfId="6392" xr:uid="{00000000-0005-0000-0000-000068190000}"/>
    <cellStyle name="_적격(화산) _투찰내역_은행이식(기계,바로정식)" xfId="6393" xr:uid="{00000000-0005-0000-0000-000069190000}"/>
    <cellStyle name="_적격(화산) _투찰내역_은행이식(기계,바로정식)_부대공1" xfId="6394" xr:uid="{00000000-0005-0000-0000-00006A190000}"/>
    <cellStyle name="_적격(화산) _투찰내역_재료의 품질" xfId="6395" xr:uid="{00000000-0005-0000-0000-00006B190000}"/>
    <cellStyle name="_적격(화산) _투찰내역_재료의 품질_부대공1" xfId="6396" xr:uid="{00000000-0005-0000-0000-00006C190000}"/>
    <cellStyle name="_적격(화산) _투찰서" xfId="6397" xr:uid="{00000000-0005-0000-0000-00006D190000}"/>
    <cellStyle name="_적격(화산) _투찰서_01 실행(군장산단) Rev00" xfId="6398" xr:uid="{00000000-0005-0000-0000-00006E190000}"/>
    <cellStyle name="_적격(화산) _투찰서_01 실행(군장산단) Rev00_01 실행(부산남컨가호안109-원안분) REV04" xfId="6399" xr:uid="{00000000-0005-0000-0000-00006F190000}"/>
    <cellStyle name="_적격예상투찰" xfId="6400" xr:uid="{00000000-0005-0000-0000-000070190000}"/>
    <cellStyle name="_적격예상투찰_01 실행(군장산단) Rev00" xfId="6401" xr:uid="{00000000-0005-0000-0000-000071190000}"/>
    <cellStyle name="_적격예상투찰_01 실행(군장산단) Rev00_01 실행(부산남컨가호안109-원안분) REV04" xfId="6402" xr:uid="{00000000-0005-0000-0000-000072190000}"/>
    <cellStyle name="_적격예상투찰_적격" xfId="6403" xr:uid="{00000000-0005-0000-0000-000073190000}"/>
    <cellStyle name="_적격예상투찰_적격_01 실행(군장산단) Rev00" xfId="6404" xr:uid="{00000000-0005-0000-0000-000074190000}"/>
    <cellStyle name="_적격예상투찰_적격_01 실행(군장산단) Rev00_01 실행(부산남컨가호안109-원안분) REV04" xfId="6405" xr:uid="{00000000-0005-0000-0000-000075190000}"/>
    <cellStyle name="_적격예상투찰_적격심사평가" xfId="6406" xr:uid="{00000000-0005-0000-0000-000076190000}"/>
    <cellStyle name="_적격예상투찰_적격심사평가_01 실행(군장산단) Rev00" xfId="6407" xr:uid="{00000000-0005-0000-0000-000077190000}"/>
    <cellStyle name="_적격예상투찰_적격심사평가_01 실행(군장산단) Rev00_01 실행(부산남컨가호안109-원안분) REV04" xfId="6408" xr:uid="{00000000-0005-0000-0000-000078190000}"/>
    <cellStyle name="_전기" xfId="6409" xr:uid="{00000000-0005-0000-0000-000079190000}"/>
    <cellStyle name="_전기공사 내역(근로복지공단)-88-051208" xfId="6410" xr:uid="{00000000-0005-0000-0000-00007A190000}"/>
    <cellStyle name="_전기자재" xfId="6411" xr:uid="{00000000-0005-0000-0000-00007B190000}"/>
    <cellStyle name="_전남상수도(투찰)⑤-2.42%" xfId="6412" xr:uid="{00000000-0005-0000-0000-00007C190000}"/>
    <cellStyle name="_전자영상보고프로그램기능설계" xfId="6413" xr:uid="{00000000-0005-0000-0000-00007D190000}"/>
    <cellStyle name="_전주시_UIS 확장사업 설계내역서_2" xfId="6414" xr:uid="{00000000-0005-0000-0000-00007E190000}"/>
    <cellStyle name="_전주시관내(이서~용정)건설공사(신화)" xfId="6415" xr:uid="{00000000-0005-0000-0000-00007F190000}"/>
    <cellStyle name="_전체개략공사비(충남도청이전)-수정" xfId="6416" xr:uid="{00000000-0005-0000-0000-000080190000}"/>
    <cellStyle name="_전통한우(칡소) 울릉도 특화단지 조성사업 연구용역 - 최종(0621)" xfId="6417" xr:uid="{00000000-0005-0000-0000-000081190000}"/>
    <cellStyle name="_접근불능지역(최종)" xfId="6418" xr:uid="{00000000-0005-0000-0000-000082190000}"/>
    <cellStyle name="_정리금융공사 시스템구축 원가계산-최종" xfId="6419" xr:uid="{00000000-0005-0000-0000-000083190000}"/>
    <cellStyle name="_정보통신-광통신망관리(050214)" xfId="6420" xr:uid="{00000000-0005-0000-0000-000084190000}"/>
    <cellStyle name="_정보통신기초" xfId="6421" xr:uid="{00000000-0005-0000-0000-000085190000}"/>
    <cellStyle name="_정보통신부전산관리소-우체국현금카드" xfId="6422" xr:uid="{00000000-0005-0000-0000-000086190000}"/>
    <cellStyle name="_정보통신부조달사무소(최종)-우체보험적립금 고유자본 산정 및 무배당상품운영" xfId="6423" xr:uid="{00000000-0005-0000-0000-000087190000}"/>
    <cellStyle name="_정사영상제작_소프트웨어" xfId="6424" xr:uid="{00000000-0005-0000-0000-000088190000}"/>
    <cellStyle name="_정왕호수공원 도시계획시설결정 및 공원조성계획 수립용역" xfId="6425" xr:uid="{00000000-0005-0000-0000-000089190000}"/>
    <cellStyle name="_정왕호수공원 도시계획시설결정 및 공원조성계획 수립용역(사전재해)" xfId="6426" xr:uid="{00000000-0005-0000-0000-00008A190000}"/>
    <cellStyle name="_정왕호수공원 도시계획시설결정 및 공원조성계획 수립용역_역사문화촌 조성사업 실시설계용역설계서(안)" xfId="6427" xr:uid="{00000000-0005-0000-0000-00008B190000}"/>
    <cellStyle name="_정읍시_UIS설계서(0302)" xfId="6428" xr:uid="{00000000-0005-0000-0000-00008C190000}"/>
    <cellStyle name="_정읍시내역서_최종" xfId="6429" xr:uid="{00000000-0005-0000-0000-00008D190000}"/>
    <cellStyle name="_제1보급창(총괄)" xfId="6430" xr:uid="{00000000-0005-0000-0000-00008E190000}"/>
    <cellStyle name="_제1보급창SW유지보수(총괄)" xfId="6431" xr:uid="{00000000-0005-0000-0000-00008F190000}"/>
    <cellStyle name="_제목" xfId="6432" xr:uid="{00000000-0005-0000-0000-000090190000}"/>
    <cellStyle name="_제목_내역서" xfId="6433" xr:uid="{00000000-0005-0000-0000-000091190000}"/>
    <cellStyle name="_제안견적서" xfId="6434" xr:uid="{00000000-0005-0000-0000-000092190000}"/>
    <cellStyle name="_제조" xfId="6435" xr:uid="{00000000-0005-0000-0000-000093190000}"/>
    <cellStyle name="_제조(LG엔시스)" xfId="6436" xr:uid="{00000000-0005-0000-0000-000094190000}"/>
    <cellStyle name="_제조노임" xfId="6437" xr:uid="{00000000-0005-0000-0000-000095190000}"/>
    <cellStyle name="_제조원가양식(연구용역)" xfId="6438" xr:uid="{00000000-0005-0000-0000-000096190000}"/>
    <cellStyle name="_제주시_운용소프트웨어개발" xfId="6439" xr:uid="{00000000-0005-0000-0000-000097190000}"/>
    <cellStyle name="_제주호텔" xfId="6440" xr:uid="{00000000-0005-0000-0000-000098190000}"/>
    <cellStyle name="_제천실시계획내역서-보고용조정" xfId="6441" xr:uid="{00000000-0005-0000-0000-000099190000}"/>
    <cellStyle name="_제천항공측량" xfId="6442" xr:uid="{00000000-0005-0000-0000-00009A190000}"/>
    <cellStyle name="_조곡소공원1127" xfId="6443" xr:uid="{00000000-0005-0000-0000-00009B190000}"/>
    <cellStyle name="_조달청_계약내역(기성1차)" xfId="6444" xr:uid="{00000000-0005-0000-0000-00009C190000}"/>
    <cellStyle name="_조사계약대비금액" xfId="6445" xr:uid="{00000000-0005-0000-0000-00009D190000}"/>
    <cellStyle name="_조사설계용역 및 관리용역 설계내역서" xfId="6446" xr:uid="{00000000-0005-0000-0000-00009E190000}"/>
    <cellStyle name="_종곡수량" xfId="6447" xr:uid="{00000000-0005-0000-0000-00009F190000}"/>
    <cellStyle name="_종합통제보안 견적(선도_KTN_토공)_20060206" xfId="6448" xr:uid="{00000000-0005-0000-0000-0000A0190000}"/>
    <cellStyle name="_주공_실행예산산출_040903_협상 (2)" xfId="6449" xr:uid="{00000000-0005-0000-0000-0000A1190000}"/>
    <cellStyle name="_죽촌수량" xfId="6450" xr:uid="{00000000-0005-0000-0000-0000A2190000}"/>
    <cellStyle name="_중기단가산출서" xfId="6451" xr:uid="{00000000-0005-0000-0000-0000A3190000}"/>
    <cellStyle name="_중도관광지(타당성조사2)" xfId="6452" xr:uid="{00000000-0005-0000-0000-0000A4190000}"/>
    <cellStyle name="_중림내역표지" xfId="6453" xr:uid="{00000000-0005-0000-0000-0000A5190000}"/>
    <cellStyle name="_중앙근린공원조성계획변경환경성검토내역서" xfId="6454" xr:uid="{00000000-0005-0000-0000-0000A6190000}"/>
    <cellStyle name="_중앙배수로(조경,호안)최종" xfId="6455" xr:uid="{00000000-0005-0000-0000-0000A7190000}"/>
    <cellStyle name="_증권예탁원_퇴직연금시스템_구축_요약_Ver2" xfId="6456" xr:uid="{00000000-0005-0000-0000-0000A8190000}"/>
    <cellStyle name="_지반조사비내역서_감포관광단지" xfId="6457" xr:uid="{00000000-0005-0000-0000-0000A9190000}"/>
    <cellStyle name="_지반조사비내역서_감포관광단지_고양관광문화단지 수변공원 용역비(실비정액방식)" xfId="6458" xr:uid="{00000000-0005-0000-0000-0000AA190000}"/>
    <cellStyle name="_지반조사예산서(동해시)" xfId="6459" xr:uid="{00000000-0005-0000-0000-0000AB190000}"/>
    <cellStyle name="_지역특화특구2" xfId="6460" xr:uid="{00000000-0005-0000-0000-0000AC190000}"/>
    <cellStyle name="_지영동체육시설실시설계_도급내역서(최종)" xfId="6461" xr:uid="{00000000-0005-0000-0000-0000AD190000}"/>
    <cellStyle name="_지장천항측(수정,신규포함)" xfId="6462" xr:uid="{00000000-0005-0000-0000-0000AE190000}"/>
    <cellStyle name="_지정과제1분기실적(확정990408)" xfId="6463" xr:uid="{00000000-0005-0000-0000-0000AF190000}"/>
    <cellStyle name="_지정과제1분기실적(확정990408)_1" xfId="6464" xr:uid="{00000000-0005-0000-0000-0000B0190000}"/>
    <cellStyle name="_지정과제2차심의list" xfId="6465" xr:uid="{00000000-0005-0000-0000-0000B1190000}"/>
    <cellStyle name="_지정과제2차심의list_1" xfId="6466" xr:uid="{00000000-0005-0000-0000-0000B2190000}"/>
    <cellStyle name="_지정과제2차심의list_2" xfId="6467" xr:uid="{00000000-0005-0000-0000-0000B3190000}"/>
    <cellStyle name="_지정과제2차심의결과" xfId="6468" xr:uid="{00000000-0005-0000-0000-0000B4190000}"/>
    <cellStyle name="_지정과제2차심의결과(금액조정후최종)" xfId="6469" xr:uid="{00000000-0005-0000-0000-0000B5190000}"/>
    <cellStyle name="_지정과제2차심의결과(금액조정후최종)_1" xfId="6470" xr:uid="{00000000-0005-0000-0000-0000B6190000}"/>
    <cellStyle name="_지정과제2차심의결과(금액조정후최종)_1_dimon" xfId="6471" xr:uid="{00000000-0005-0000-0000-0000B7190000}"/>
    <cellStyle name="_지정과제2차심의결과(금액조정후최종)_1_경영개선실적보고(전주공장)" xfId="6472" xr:uid="{00000000-0005-0000-0000-0000B8190000}"/>
    <cellStyle name="_지정과제2차심의결과(금액조정후최종)_1_별첨1_2" xfId="6473" xr:uid="{00000000-0005-0000-0000-0000B9190000}"/>
    <cellStyle name="_지정과제2차심의결과(금액조정후최종)_1_제안과제집계표(공장전체)" xfId="6474" xr:uid="{00000000-0005-0000-0000-0000BA190000}"/>
    <cellStyle name="_지정과제2차심의결과(금액조정후최종)_dimon" xfId="6475" xr:uid="{00000000-0005-0000-0000-0000BB190000}"/>
    <cellStyle name="_지정과제2차심의결과(금액조정후최종)_경영개선실적보고(전주공장)" xfId="6476" xr:uid="{00000000-0005-0000-0000-0000BC190000}"/>
    <cellStyle name="_지정과제2차심의결과(금액조정후최종)_별첨1_2" xfId="6477" xr:uid="{00000000-0005-0000-0000-0000BD190000}"/>
    <cellStyle name="_지정과제2차심의결과(금액조정후최종)_제안과제집계표(공장전체)" xfId="6478" xr:uid="{00000000-0005-0000-0000-0000BE190000}"/>
    <cellStyle name="_지정과제2차심의결과_1" xfId="6479" xr:uid="{00000000-0005-0000-0000-0000BF190000}"/>
    <cellStyle name="_지정배수로" xfId="6480" xr:uid="{00000000-0005-0000-0000-0000C0190000}"/>
    <cellStyle name="_지정배수로_1" xfId="6481" xr:uid="{00000000-0005-0000-0000-0000C1190000}"/>
    <cellStyle name="_지질조사비(본댐좌우안)-2" xfId="6482" xr:uid="{00000000-0005-0000-0000-0000C2190000}"/>
    <cellStyle name="_지하시설물 통합정보시스템 구축 사업 예산내역서_1.1" xfId="6483" xr:uid="{00000000-0005-0000-0000-0000C3190000}"/>
    <cellStyle name="_지하시설물(도로77㎞)측량설계10.31(최종)2급 15개" xfId="6484" xr:uid="{00000000-0005-0000-0000-0000C4190000}"/>
    <cellStyle name="_지하시설물(도로77㎞)측량설계10.31(최종)2급 15개 10" xfId="6485" xr:uid="{00000000-0005-0000-0000-0000C5190000}"/>
    <cellStyle name="_지하시설물(도로77㎞)측량설계10.31(최종)2급 15개 11" xfId="6486" xr:uid="{00000000-0005-0000-0000-0000C6190000}"/>
    <cellStyle name="_지하시설물(도로77㎞)측량설계10.31(최종)2급 15개 12" xfId="6487" xr:uid="{00000000-0005-0000-0000-0000C7190000}"/>
    <cellStyle name="_지하시설물(도로77㎞)측량설계10.31(최종)2급 15개 13" xfId="6488" xr:uid="{00000000-0005-0000-0000-0000C8190000}"/>
    <cellStyle name="_지하시설물(도로77㎞)측량설계10.31(최종)2급 15개 14" xfId="6489" xr:uid="{00000000-0005-0000-0000-0000C9190000}"/>
    <cellStyle name="_지하시설물(도로77㎞)측량설계10.31(최종)2급 15개 15" xfId="6490" xr:uid="{00000000-0005-0000-0000-0000CA190000}"/>
    <cellStyle name="_지하시설물(도로77㎞)측량설계10.31(최종)2급 15개 16" xfId="6491" xr:uid="{00000000-0005-0000-0000-0000CB190000}"/>
    <cellStyle name="_지하시설물(도로77㎞)측량설계10.31(최종)2급 15개 17" xfId="6492" xr:uid="{00000000-0005-0000-0000-0000CC190000}"/>
    <cellStyle name="_지하시설물(도로77㎞)측량설계10.31(최종)2급 15개 18" xfId="6493" xr:uid="{00000000-0005-0000-0000-0000CD190000}"/>
    <cellStyle name="_지하시설물(도로77㎞)측량설계10.31(최종)2급 15개 19" xfId="6494" xr:uid="{00000000-0005-0000-0000-0000CE190000}"/>
    <cellStyle name="_지하시설물(도로77㎞)측량설계10.31(최종)2급 15개 2" xfId="6495" xr:uid="{00000000-0005-0000-0000-0000CF190000}"/>
    <cellStyle name="_지하시설물(도로77㎞)측량설계10.31(최종)2급 15개 20" xfId="6496" xr:uid="{00000000-0005-0000-0000-0000D0190000}"/>
    <cellStyle name="_지하시설물(도로77㎞)측량설계10.31(최종)2급 15개 21" xfId="6497" xr:uid="{00000000-0005-0000-0000-0000D1190000}"/>
    <cellStyle name="_지하시설물(도로77㎞)측량설계10.31(최종)2급 15개 22" xfId="6498" xr:uid="{00000000-0005-0000-0000-0000D2190000}"/>
    <cellStyle name="_지하시설물(도로77㎞)측량설계10.31(최종)2급 15개 3" xfId="6499" xr:uid="{00000000-0005-0000-0000-0000D3190000}"/>
    <cellStyle name="_지하시설물(도로77㎞)측량설계10.31(최종)2급 15개 4" xfId="6500" xr:uid="{00000000-0005-0000-0000-0000D4190000}"/>
    <cellStyle name="_지하시설물(도로77㎞)측량설계10.31(최종)2급 15개 5" xfId="6501" xr:uid="{00000000-0005-0000-0000-0000D5190000}"/>
    <cellStyle name="_지하시설물(도로77㎞)측량설계10.31(최종)2급 15개 6" xfId="6502" xr:uid="{00000000-0005-0000-0000-0000D6190000}"/>
    <cellStyle name="_지하시설물(도로77㎞)측량설계10.31(최종)2급 15개 7" xfId="6503" xr:uid="{00000000-0005-0000-0000-0000D7190000}"/>
    <cellStyle name="_지하시설물(도로77㎞)측량설계10.31(최종)2급 15개 8" xfId="6504" xr:uid="{00000000-0005-0000-0000-0000D8190000}"/>
    <cellStyle name="_지하시설물(도로77㎞)측량설계10.31(최종)2급 15개 9" xfId="6505" xr:uid="{00000000-0005-0000-0000-0000D9190000}"/>
    <cellStyle name="_지하시설물_시스템_설계내역서" xfId="6506" xr:uid="{00000000-0005-0000-0000-0000DA190000}"/>
    <cellStyle name="_지하시설물관리현장지원시스템구축 산출내역서_1.0" xfId="6507" xr:uid="{00000000-0005-0000-0000-0000DB190000}"/>
    <cellStyle name="_지하시설물구축총괄분" xfId="6508" xr:uid="{00000000-0005-0000-0000-0000DC190000}"/>
    <cellStyle name="_지하시설물통합관리설계내역서_1.0" xfId="6509" xr:uid="{00000000-0005-0000-0000-0000DD190000}"/>
    <cellStyle name="_지하시설물통합및굴착복구관리 설계내역서_1.1" xfId="6510" xr:uid="{00000000-0005-0000-0000-0000DE190000}"/>
    <cellStyle name="_지하통합 보완개발 예상비용_v1" xfId="6511" xr:uid="{00000000-0005-0000-0000-0000DF190000}"/>
    <cellStyle name="_지형현황측량(238120)" xfId="6512" xr:uid="{00000000-0005-0000-0000-0000E0190000}"/>
    <cellStyle name="_진도군산출내역서_060703(5000)" xfId="6513" xr:uid="{00000000-0005-0000-0000-0000E1190000}"/>
    <cellStyle name="_진안군폐기물처리시설" xfId="6514" xr:uid="{00000000-0005-0000-0000-0000E2190000}"/>
    <cellStyle name="_진안산림연구소 시설결정내역서(최종)" xfId="6515" xr:uid="{00000000-0005-0000-0000-0000E3190000}"/>
    <cellStyle name="_진안용담댐인근타당성검토" xfId="6516" xr:uid="{00000000-0005-0000-0000-0000E4190000}"/>
    <cellStyle name="_진천관말 이토변설치설계" xfId="6517" xr:uid="{00000000-0005-0000-0000-0000E5190000}"/>
    <cellStyle name="_진천관말 이토변설치설계_댐직하류 하천정비(환경)사업 기본계획 및 실시설계용역-수공용" xfId="6518" xr:uid="{00000000-0005-0000-0000-0000E6190000}"/>
    <cellStyle name="_진천관말 이토변설치설계_댐직하류 하천정비(환경)사업 기본계획 및 실시설계용역-수공용_용담댐직하류 하천정비공사 설계예산서(남원작성)-" xfId="6519" xr:uid="{00000000-0005-0000-0000-0000E7190000}"/>
    <cellStyle name="_집계" xfId="6520" xr:uid="{00000000-0005-0000-0000-0000E8190000}"/>
    <cellStyle name="_집중관리(981231)" xfId="6521" xr:uid="{00000000-0005-0000-0000-0000E9190000}"/>
    <cellStyle name="_집중관리(981231)_1" xfId="6522" xr:uid="{00000000-0005-0000-0000-0000EA190000}"/>
    <cellStyle name="_집중관리(지정과제및 양식)" xfId="6523" xr:uid="{00000000-0005-0000-0000-0000EB190000}"/>
    <cellStyle name="_집중관리(지정과제및 양식)_1" xfId="6524" xr:uid="{00000000-0005-0000-0000-0000EC190000}"/>
    <cellStyle name="_집행(1)" xfId="6525" xr:uid="{00000000-0005-0000-0000-0000ED190000}"/>
    <cellStyle name="_집행(1)_간이배수펌프장설치에 따른 타당성용역내역" xfId="6526" xr:uid="{00000000-0005-0000-0000-0000EE190000}"/>
    <cellStyle name="_집행(1)_선정안(삼산)" xfId="6527" xr:uid="{00000000-0005-0000-0000-0000EF190000}"/>
    <cellStyle name="_집행(1)_선정안(삼산)_간이배수펌프장설치에 따른 타당성용역내역" xfId="6528" xr:uid="{00000000-0005-0000-0000-0000F0190000}"/>
    <cellStyle name="_집행(1)_추풍령" xfId="6529" xr:uid="{00000000-0005-0000-0000-0000F1190000}"/>
    <cellStyle name="_집행(1)_추풍령_간이배수펌프장설치에 따른 타당성용역내역" xfId="6530" xr:uid="{00000000-0005-0000-0000-0000F2190000}"/>
    <cellStyle name="_집행(1)_추풍령-1" xfId="6531" xr:uid="{00000000-0005-0000-0000-0000F3190000}"/>
    <cellStyle name="_집행(1)_추풍령-1_간이배수펌프장설치에 따른 타당성용역내역" xfId="6532" xr:uid="{00000000-0005-0000-0000-0000F4190000}"/>
    <cellStyle name="_집행(2)" xfId="6533" xr:uid="{00000000-0005-0000-0000-0000F5190000}"/>
    <cellStyle name="_집행(2)_간이배수펌프장설치에 따른 타당성용역내역" xfId="6534" xr:uid="{00000000-0005-0000-0000-0000F6190000}"/>
    <cellStyle name="_집행(2)_선정안(삼산)" xfId="6535" xr:uid="{00000000-0005-0000-0000-0000F7190000}"/>
    <cellStyle name="_집행(2)_선정안(삼산)_간이배수펌프장설치에 따른 타당성용역내역" xfId="6536" xr:uid="{00000000-0005-0000-0000-0000F8190000}"/>
    <cellStyle name="_집행(2)_추풍령" xfId="6537" xr:uid="{00000000-0005-0000-0000-0000F9190000}"/>
    <cellStyle name="_집행(2)_추풍령_간이배수펌프장설치에 따른 타당성용역내역" xfId="6538" xr:uid="{00000000-0005-0000-0000-0000FA190000}"/>
    <cellStyle name="_집행(2)_추풍령-1" xfId="6539" xr:uid="{00000000-0005-0000-0000-0000FB190000}"/>
    <cellStyle name="_집행(2)_추풍령-1_간이배수펌프장설치에 따른 타당성용역내역" xfId="6540" xr:uid="{00000000-0005-0000-0000-0000FC190000}"/>
    <cellStyle name="_집행갑지 " xfId="6541" xr:uid="{00000000-0005-0000-0000-0000FD190000}"/>
    <cellStyle name="_집행갑지 _01 실행(군장산단) Rev00" xfId="6542" xr:uid="{00000000-0005-0000-0000-0000FE190000}"/>
    <cellStyle name="_집행갑지 _01 실행(군장산단) Rev00_01 실행(부산남컨가호안109-원안분) REV04" xfId="6543" xr:uid="{00000000-0005-0000-0000-0000FF190000}"/>
    <cellStyle name="_집행갑지 _5.포장공-1차설계변경(최DL)" xfId="6544" xr:uid="{00000000-0005-0000-0000-0000001A0000}"/>
    <cellStyle name="_집행갑지 _부대견적결과" xfId="6545" xr:uid="{00000000-0005-0000-0000-0000011A0000}"/>
    <cellStyle name="_집행갑지 _부대견적결과_01 실행(군장산단) Rev00" xfId="6546" xr:uid="{00000000-0005-0000-0000-0000021A0000}"/>
    <cellStyle name="_집행갑지 _부대견적결과_01 실행(군장산단) Rev00_01 실행(부산남컨가호안109-원안분) REV04" xfId="6547" xr:uid="{00000000-0005-0000-0000-0000031A0000}"/>
    <cellStyle name="_집행갑지 _부대견적결과1" xfId="6548" xr:uid="{00000000-0005-0000-0000-0000041A0000}"/>
    <cellStyle name="_집행갑지 _부대견적결과1_01 실행(군장산단) Rev00" xfId="6549" xr:uid="{00000000-0005-0000-0000-0000051A0000}"/>
    <cellStyle name="_집행갑지 _부대견적결과1_01 실행(군장산단) Rev00_01 실행(부산남컨가호안109-원안분) REV04" xfId="6550" xr:uid="{00000000-0005-0000-0000-0000061A0000}"/>
    <cellStyle name="_집행갑지 _부대견적의뢰" xfId="6551" xr:uid="{00000000-0005-0000-0000-0000071A0000}"/>
    <cellStyle name="_집행갑지 _부대견적의뢰_01 실행(군장산단) Rev00" xfId="6552" xr:uid="{00000000-0005-0000-0000-0000081A0000}"/>
    <cellStyle name="_집행갑지 _부대견적의뢰_01 실행(군장산단) Rev00_01 실행(부산남컨가호안109-원안분) REV04" xfId="6553" xr:uid="{00000000-0005-0000-0000-0000091A0000}"/>
    <cellStyle name="_집행갑지 _부대선정조정품의" xfId="6554" xr:uid="{00000000-0005-0000-0000-00000A1A0000}"/>
    <cellStyle name="_집행갑지 _부대선정조정품의_01 실행(군장산단) Rev00" xfId="6555" xr:uid="{00000000-0005-0000-0000-00000B1A0000}"/>
    <cellStyle name="_집행갑지 _부대선정조정품의_01 실행(군장산단) Rev00_01 실행(부산남컨가호안109-원안분) REV04" xfId="6556" xr:uid="{00000000-0005-0000-0000-00000C1A0000}"/>
    <cellStyle name="_집행갑지 _부대입찰결과" xfId="6557" xr:uid="{00000000-0005-0000-0000-00000D1A0000}"/>
    <cellStyle name="_집행갑지 _부대입찰결과_01 실행(군장산단) Rev00" xfId="6558" xr:uid="{00000000-0005-0000-0000-00000E1A0000}"/>
    <cellStyle name="_집행갑지 _부대입찰결과_01 실행(군장산단) Rev00_01 실행(부산남컨가호안109-원안분) REV04" xfId="6559" xr:uid="{00000000-0005-0000-0000-00000F1A0000}"/>
    <cellStyle name="_집행갑지 _부대입찰분개내역서" xfId="6560" xr:uid="{00000000-0005-0000-0000-0000101A0000}"/>
    <cellStyle name="_집행갑지 _부대입찰분개내역서(현장검토)" xfId="6561" xr:uid="{00000000-0005-0000-0000-0000111A0000}"/>
    <cellStyle name="_집행갑지 _부대입찰분개내역서(현장검토)_5.포장공-1차설계변경(최DL)" xfId="6562" xr:uid="{00000000-0005-0000-0000-0000121A0000}"/>
    <cellStyle name="_집행갑지 _부대입찰분개내역서_5.포장공-1차설계변경(최DL)" xfId="6563" xr:uid="{00000000-0005-0000-0000-0000131A0000}"/>
    <cellStyle name="_집행갑지 _부대입찰송부" xfId="6564" xr:uid="{00000000-0005-0000-0000-0000141A0000}"/>
    <cellStyle name="_집행갑지 _부대입찰송부(1차조정)" xfId="6565" xr:uid="{00000000-0005-0000-0000-0000151A0000}"/>
    <cellStyle name="_집행갑지 _부대입찰송부(1차조정)_01 실행(군장산단) Rev00" xfId="6566" xr:uid="{00000000-0005-0000-0000-0000161A0000}"/>
    <cellStyle name="_집행갑지 _부대입찰송부(1차조정)_01 실행(군장산단) Rev00_01 실행(부산남컨가호안109-원안분) REV04" xfId="6567" xr:uid="{00000000-0005-0000-0000-0000171A0000}"/>
    <cellStyle name="_집행갑지 _부대입찰송부(무안광주)" xfId="6568" xr:uid="{00000000-0005-0000-0000-0000181A0000}"/>
    <cellStyle name="_집행갑지 _부대입찰송부(무안광주)_01 실행(군장산단) Rev00" xfId="6569" xr:uid="{00000000-0005-0000-0000-0000191A0000}"/>
    <cellStyle name="_집행갑지 _부대입찰송부(무안광주)_01 실행(군장산단) Rev00_01 실행(부산남컨가호안109-원안분) REV04" xfId="6570" xr:uid="{00000000-0005-0000-0000-00001A1A0000}"/>
    <cellStyle name="_집행갑지 _부대입찰송부_01 실행(군장산단) Rev00" xfId="6571" xr:uid="{00000000-0005-0000-0000-00001B1A0000}"/>
    <cellStyle name="_집행갑지 _부대입찰송부_01 실행(군장산단) Rev00_01 실행(부산남컨가호안109-원안분) REV04" xfId="6572" xr:uid="{00000000-0005-0000-0000-00001C1A0000}"/>
    <cellStyle name="_집행갑지 _부대입찰조정" xfId="6573" xr:uid="{00000000-0005-0000-0000-00001D1A0000}"/>
    <cellStyle name="_집행갑지 _부대입찰조정(광릉숲)" xfId="6574" xr:uid="{00000000-0005-0000-0000-00001E1A0000}"/>
    <cellStyle name="_집행갑지 _부대입찰조정(광릉숲)_01 실행(군장산단) Rev00" xfId="6575" xr:uid="{00000000-0005-0000-0000-00001F1A0000}"/>
    <cellStyle name="_집행갑지 _부대입찰조정(광릉숲)_01 실행(군장산단) Rev00_01 실행(부산남컨가호안109-원안분) REV04" xfId="6576" xr:uid="{00000000-0005-0000-0000-0000201A0000}"/>
    <cellStyle name="_집행갑지 _부대입찰조정_01 실행(군장산단) Rev00" xfId="6577" xr:uid="{00000000-0005-0000-0000-0000211A0000}"/>
    <cellStyle name="_집행갑지 _부대입찰조정_01 실행(군장산단) Rev00_01 실행(부산남컨가호안109-원안분) REV04" xfId="6578" xr:uid="{00000000-0005-0000-0000-0000221A0000}"/>
    <cellStyle name="_집행갑지 _부대입찰특별조건및내역송부" xfId="6579" xr:uid="{00000000-0005-0000-0000-0000231A0000}"/>
    <cellStyle name="_집행갑지 _부대입찰특별조건및내역송부(최저가)" xfId="6580" xr:uid="{00000000-0005-0000-0000-0000241A0000}"/>
    <cellStyle name="_집행갑지 _부대입찰특별조건및내역송부(최저가)_01 실행(군장산단) Rev00" xfId="6581" xr:uid="{00000000-0005-0000-0000-0000251A0000}"/>
    <cellStyle name="_집행갑지 _부대입찰특별조건및내역송부(최저가)_01 실행(군장산단) Rev00_01 실행(부산남컨가호안109-원안분) REV04" xfId="6582" xr:uid="{00000000-0005-0000-0000-0000261A0000}"/>
    <cellStyle name="_집행갑지 _부대입찰특별조건및내역송부_01 실행(군장산단) Rev00" xfId="6583" xr:uid="{00000000-0005-0000-0000-0000271A0000}"/>
    <cellStyle name="_집행갑지 _부대입찰특별조건및내역송부_01 실행(군장산단) Rev00_01 실행(부산남컨가호안109-원안분) REV04" xfId="6584" xr:uid="{00000000-0005-0000-0000-0000281A0000}"/>
    <cellStyle name="_집행갑지 _입찰내역서" xfId="6585" xr:uid="{00000000-0005-0000-0000-0000291A0000}"/>
    <cellStyle name="_집행갑지 _입찰내역서_5.포장공-1차설계변경(최DL)" xfId="6586" xr:uid="{00000000-0005-0000-0000-00002A1A0000}"/>
    <cellStyle name="_집행갑지 _투찰" xfId="6587" xr:uid="{00000000-0005-0000-0000-00002B1A0000}"/>
    <cellStyle name="_집행갑지 _투찰(14-1)" xfId="6588" xr:uid="{00000000-0005-0000-0000-00002C1A0000}"/>
    <cellStyle name="_집행갑지 _투찰(14-1)_01 실행(군장산단) Rev00" xfId="6589" xr:uid="{00000000-0005-0000-0000-00002D1A0000}"/>
    <cellStyle name="_집행갑지 _투찰(14-1)_01 실행(군장산단) Rev00_01 실행(부산남컨가호안109-원안분) REV04" xfId="6590" xr:uid="{00000000-0005-0000-0000-00002E1A0000}"/>
    <cellStyle name="_집행갑지 _투찰(8공구)" xfId="6591" xr:uid="{00000000-0005-0000-0000-00002F1A0000}"/>
    <cellStyle name="_집행갑지 _투찰(8공구)_01 실행(군장산단) Rev00" xfId="6592" xr:uid="{00000000-0005-0000-0000-0000301A0000}"/>
    <cellStyle name="_집행갑지 _투찰(8공구)_01 실행(군장산단) Rev00_01 실행(부산남컨가호안109-원안분) REV04" xfId="6593" xr:uid="{00000000-0005-0000-0000-0000311A0000}"/>
    <cellStyle name="_집행갑지 _투찰(고철10-4)" xfId="6594" xr:uid="{00000000-0005-0000-0000-0000321A0000}"/>
    <cellStyle name="_집행갑지 _투찰(고철10-4)_01 실행(군장산단) Rev00" xfId="6595" xr:uid="{00000000-0005-0000-0000-0000331A0000}"/>
    <cellStyle name="_집행갑지 _투찰(고철10-4)_01 실행(군장산단) Rev00_01 실행(부산남컨가호안109-원안분) REV04" xfId="6596" xr:uid="{00000000-0005-0000-0000-0000341A0000}"/>
    <cellStyle name="_집행갑지 _투찰(무안광주3공구)" xfId="6597" xr:uid="{00000000-0005-0000-0000-0000351A0000}"/>
    <cellStyle name="_집행갑지 _투찰(무안광주3공구)_01 실행(군장산단) Rev00" xfId="6598" xr:uid="{00000000-0005-0000-0000-0000361A0000}"/>
    <cellStyle name="_집행갑지 _투찰(무안광주3공구)_01 실행(군장산단) Rev00_01 실행(부산남컨가호안109-원안분) REV04" xfId="6599" xr:uid="{00000000-0005-0000-0000-0000371A0000}"/>
    <cellStyle name="_집행갑지 _투찰(토목)" xfId="6600" xr:uid="{00000000-0005-0000-0000-0000381A0000}"/>
    <cellStyle name="_집행갑지 _투찰(토목)_01 실행(군장산단) Rev00" xfId="6601" xr:uid="{00000000-0005-0000-0000-0000391A0000}"/>
    <cellStyle name="_집행갑지 _투찰(토목)_01 실행(군장산단) Rev00_01 실행(부산남컨가호안109-원안분) REV04" xfId="6602" xr:uid="{00000000-0005-0000-0000-00003A1A0000}"/>
    <cellStyle name="_집행갑지 _투찰_01 실행(군장산단) Rev00" xfId="6603" xr:uid="{00000000-0005-0000-0000-00003B1A0000}"/>
    <cellStyle name="_집행갑지 _투찰_01 실행(군장산단) Rev00_01 실행(부산남컨가호안109-원안분) REV04" xfId="6604" xr:uid="{00000000-0005-0000-0000-00003C1A0000}"/>
    <cellStyle name="_집행갑지 _투찰_1" xfId="6605" xr:uid="{00000000-0005-0000-0000-00003D1A0000}"/>
    <cellStyle name="_집행갑지 _투찰_1_01 실행(군장산단) Rev00" xfId="6606" xr:uid="{00000000-0005-0000-0000-00003E1A0000}"/>
    <cellStyle name="_집행갑지 _투찰_1_01 실행(군장산단) Rev00_01 실행(부산남컨가호안109-원안분) REV04" xfId="6607" xr:uid="{00000000-0005-0000-0000-00003F1A0000}"/>
    <cellStyle name="_집행갑지 _투찰_부대견적결과" xfId="6608" xr:uid="{00000000-0005-0000-0000-0000401A0000}"/>
    <cellStyle name="_집행갑지 _투찰_부대견적결과_01 실행(군장산단) Rev00" xfId="6609" xr:uid="{00000000-0005-0000-0000-0000411A0000}"/>
    <cellStyle name="_집행갑지 _투찰_부대견적결과_01 실행(군장산단) Rev00_01 실행(부산남컨가호안109-원안분) REV04" xfId="6610" xr:uid="{00000000-0005-0000-0000-0000421A0000}"/>
    <cellStyle name="_집행갑지 _투찰_부대견적결과1" xfId="6611" xr:uid="{00000000-0005-0000-0000-0000431A0000}"/>
    <cellStyle name="_집행갑지 _투찰_부대견적결과1_01 실행(군장산단) Rev00" xfId="6612" xr:uid="{00000000-0005-0000-0000-0000441A0000}"/>
    <cellStyle name="_집행갑지 _투찰_부대견적결과1_01 실행(군장산단) Rev00_01 실행(부산남컨가호안109-원안분) REV04" xfId="6613" xr:uid="{00000000-0005-0000-0000-0000451A0000}"/>
    <cellStyle name="_집행갑지 _투찰_부대견적의뢰" xfId="6614" xr:uid="{00000000-0005-0000-0000-0000461A0000}"/>
    <cellStyle name="_집행갑지 _투찰_부대견적의뢰_01 실행(군장산단) Rev00" xfId="6615" xr:uid="{00000000-0005-0000-0000-0000471A0000}"/>
    <cellStyle name="_집행갑지 _투찰_부대견적의뢰_01 실행(군장산단) Rev00_01 실행(부산남컨가호안109-원안분) REV04" xfId="6616" xr:uid="{00000000-0005-0000-0000-0000481A0000}"/>
    <cellStyle name="_집행갑지 _투찰_부대선정조정품의" xfId="6617" xr:uid="{00000000-0005-0000-0000-0000491A0000}"/>
    <cellStyle name="_집행갑지 _투찰_부대선정조정품의_01 실행(군장산단) Rev00" xfId="6618" xr:uid="{00000000-0005-0000-0000-00004A1A0000}"/>
    <cellStyle name="_집행갑지 _투찰_부대선정조정품의_01 실행(군장산단) Rev00_01 실행(부산남컨가호안109-원안분) REV04" xfId="6619" xr:uid="{00000000-0005-0000-0000-00004B1A0000}"/>
    <cellStyle name="_집행갑지 _투찰_부대입찰결과" xfId="6620" xr:uid="{00000000-0005-0000-0000-00004C1A0000}"/>
    <cellStyle name="_집행갑지 _투찰_부대입찰결과_01 실행(군장산단) Rev00" xfId="6621" xr:uid="{00000000-0005-0000-0000-00004D1A0000}"/>
    <cellStyle name="_집행갑지 _투찰_부대입찰결과_01 실행(군장산단) Rev00_01 실행(부산남컨가호안109-원안분) REV04" xfId="6622" xr:uid="{00000000-0005-0000-0000-00004E1A0000}"/>
    <cellStyle name="_집행갑지 _투찰_부대입찰송부" xfId="6623" xr:uid="{00000000-0005-0000-0000-00004F1A0000}"/>
    <cellStyle name="_집행갑지 _투찰_부대입찰송부(1차조정)" xfId="6624" xr:uid="{00000000-0005-0000-0000-0000501A0000}"/>
    <cellStyle name="_집행갑지 _투찰_부대입찰송부(1차조정)_01 실행(군장산단) Rev00" xfId="6625" xr:uid="{00000000-0005-0000-0000-0000511A0000}"/>
    <cellStyle name="_집행갑지 _투찰_부대입찰송부(1차조정)_01 실행(군장산단) Rev00_01 실행(부산남컨가호안109-원안분) REV04" xfId="6626" xr:uid="{00000000-0005-0000-0000-0000521A0000}"/>
    <cellStyle name="_집행갑지 _투찰_부대입찰송부_01 실행(군장산단) Rev00" xfId="6627" xr:uid="{00000000-0005-0000-0000-0000531A0000}"/>
    <cellStyle name="_집행갑지 _투찰_부대입찰송부_01 실행(군장산단) Rev00_01 실행(부산남컨가호안109-원안분) REV04" xfId="6628" xr:uid="{00000000-0005-0000-0000-0000541A0000}"/>
    <cellStyle name="_집행갑지 _투찰_부대입찰조정" xfId="6629" xr:uid="{00000000-0005-0000-0000-0000551A0000}"/>
    <cellStyle name="_집행갑지 _투찰_부대입찰조정_01 실행(군장산단) Rev00" xfId="6630" xr:uid="{00000000-0005-0000-0000-0000561A0000}"/>
    <cellStyle name="_집행갑지 _투찰_부대입찰조정_01 실행(군장산단) Rev00_01 실행(부산남컨가호안109-원안분) REV04" xfId="6631" xr:uid="{00000000-0005-0000-0000-0000571A0000}"/>
    <cellStyle name="_집행갑지 _투찰_부대입찰특별조건및내역송부" xfId="6632" xr:uid="{00000000-0005-0000-0000-0000581A0000}"/>
    <cellStyle name="_집행갑지 _투찰_부대입찰특별조건및내역송부_01 실행(군장산단) Rev00" xfId="6633" xr:uid="{00000000-0005-0000-0000-0000591A0000}"/>
    <cellStyle name="_집행갑지 _투찰_부대입찰특별조건및내역송부_01 실행(군장산단) Rev00_01 실행(부산남컨가호안109-원안분) REV04" xfId="6634" xr:uid="{00000000-0005-0000-0000-00005A1A0000}"/>
    <cellStyle name="_집행갑지 _투찰_투찰" xfId="6635" xr:uid="{00000000-0005-0000-0000-00005B1A0000}"/>
    <cellStyle name="_집행갑지 _투찰_투찰(8공구)" xfId="6636" xr:uid="{00000000-0005-0000-0000-00005C1A0000}"/>
    <cellStyle name="_집행갑지 _투찰_투찰(8공구)_01 실행(군장산단) Rev00" xfId="6637" xr:uid="{00000000-0005-0000-0000-00005D1A0000}"/>
    <cellStyle name="_집행갑지 _투찰_투찰(8공구)_01 실행(군장산단) Rev00_01 실행(부산남컨가호안109-원안분) REV04" xfId="6638" xr:uid="{00000000-0005-0000-0000-00005E1A0000}"/>
    <cellStyle name="_집행갑지 _투찰_투찰(토목)" xfId="6639" xr:uid="{00000000-0005-0000-0000-00005F1A0000}"/>
    <cellStyle name="_집행갑지 _투찰_투찰(토목)_01 실행(군장산단) Rev00" xfId="6640" xr:uid="{00000000-0005-0000-0000-0000601A0000}"/>
    <cellStyle name="_집행갑지 _투찰_투찰(토목)_01 실행(군장산단) Rev00_01 실행(부산남컨가호안109-원안분) REV04" xfId="6641" xr:uid="{00000000-0005-0000-0000-0000611A0000}"/>
    <cellStyle name="_집행갑지 _투찰_투찰_01 실행(군장산단) Rev00" xfId="6642" xr:uid="{00000000-0005-0000-0000-0000621A0000}"/>
    <cellStyle name="_집행갑지 _투찰_투찰_01 실행(군장산단) Rev00_01 실행(부산남컨가호안109-원안분) REV04" xfId="6643" xr:uid="{00000000-0005-0000-0000-0000631A0000}"/>
    <cellStyle name="_집행갑지 _투찰_투찰서" xfId="6644" xr:uid="{00000000-0005-0000-0000-0000641A0000}"/>
    <cellStyle name="_집행갑지 _투찰_투찰서_01 실행(군장산단) Rev00" xfId="6645" xr:uid="{00000000-0005-0000-0000-0000651A0000}"/>
    <cellStyle name="_집행갑지 _투찰_투찰서_01 실행(군장산단) Rev00_01 실행(부산남컨가호안109-원안분) REV04" xfId="6646" xr:uid="{00000000-0005-0000-0000-0000661A0000}"/>
    <cellStyle name="_집행갑지 _투찰서" xfId="6647" xr:uid="{00000000-0005-0000-0000-0000671A0000}"/>
    <cellStyle name="_집행갑지 _투찰서_01 실행(군장산단) Rev00" xfId="6648" xr:uid="{00000000-0005-0000-0000-0000681A0000}"/>
    <cellStyle name="_집행갑지 _투찰서_01 실행(군장산단) Rev00_01 실행(부산남컨가호안109-원안분) REV04" xfId="6649" xr:uid="{00000000-0005-0000-0000-0000691A0000}"/>
    <cellStyle name="_차세대 웹 산업적용 파일럿 사업" xfId="6650" xr:uid="{00000000-0005-0000-0000-00006A1A0000}"/>
    <cellStyle name="_차집수량총괄서" xfId="6651" xr:uid="{00000000-0005-0000-0000-00006B1A0000}"/>
    <cellStyle name="_차집수량총괄서_댐직하류 하천정비(환경)사업 기본계획 및 실시설계용역-수공용" xfId="6652" xr:uid="{00000000-0005-0000-0000-00006C1A0000}"/>
    <cellStyle name="_차집수량총괄서_댐직하류 하천정비(환경)사업 기본계획 및 실시설계용역-수공용_용담댐직하류 하천정비공사 설계예산서(남원작성)-" xfId="6653" xr:uid="{00000000-0005-0000-0000-00006D1A0000}"/>
    <cellStyle name="_참고자료" xfId="6654" xr:uid="{00000000-0005-0000-0000-00006E1A0000}"/>
    <cellStyle name="_창원 북면지역 도시개발사업(감계)" xfId="6655" xr:uid="{00000000-0005-0000-0000-00006F1A0000}"/>
    <cellStyle name="_창원 북면지역 도시개발사업(동전)" xfId="6656" xr:uid="{00000000-0005-0000-0000-0000701A0000}"/>
    <cellStyle name="_창원 북면지역 도시개발사업(무동)" xfId="6657" xr:uid="{00000000-0005-0000-0000-0000711A0000}"/>
    <cellStyle name="_창원 북면지역 도시개발사업(신방)" xfId="6658" xr:uid="{00000000-0005-0000-0000-0000721A0000}"/>
    <cellStyle name="_창원상수도(투찰)-0.815%" xfId="6659" xr:uid="{00000000-0005-0000-0000-0000731A0000}"/>
    <cellStyle name="_창원상수도(투찰)-0.815%②" xfId="6660" xr:uid="{00000000-0005-0000-0000-0000741A0000}"/>
    <cellStyle name="_창원시 축구 설계내역(2단계)-발주내역서" xfId="6661" xr:uid="{00000000-0005-0000-0000-0000751A0000}"/>
    <cellStyle name="_철도안전정보종합관리시스템(최종)" xfId="6662" xr:uid="{00000000-0005-0000-0000-0000761A0000}"/>
    <cellStyle name="_철도청통합사령실(대명)" xfId="6663" xr:uid="{00000000-0005-0000-0000-0000771A0000}"/>
    <cellStyle name="_청성공원 조성계획 내역서(080220)" xfId="6664" xr:uid="{00000000-0005-0000-0000-0000781A0000}"/>
    <cellStyle name="_청소년문화시설 조성사업 사전재해 견적서" xfId="6665" xr:uid="{00000000-0005-0000-0000-0000791A0000}"/>
    <cellStyle name="_청주도시기본계획 변경설계서(최종)" xfId="6666" xr:uid="{00000000-0005-0000-0000-00007A1A0000}"/>
    <cellStyle name="_총괄(최종)" xfId="6667" xr:uid="{00000000-0005-0000-0000-00007B1A0000}"/>
    <cellStyle name="_총괄단가산출근거표" xfId="6668" xr:uid="{00000000-0005-0000-0000-00007C1A0000}"/>
    <cellStyle name="_총괄설계내역서(통영11(1).8)" xfId="6669" xr:uid="{00000000-0005-0000-0000-00007D1A0000}"/>
    <cellStyle name="_총괄집계" xfId="6670" xr:uid="{00000000-0005-0000-0000-00007E1A0000}"/>
    <cellStyle name="_총괄최종내역" xfId="6671" xr:uid="{00000000-0005-0000-0000-00007F1A0000}"/>
    <cellStyle name="_총괄표" xfId="6672" xr:uid="{00000000-0005-0000-0000-0000801A0000}"/>
    <cellStyle name="_총괄표_2001설변1" xfId="6673" xr:uid="{00000000-0005-0000-0000-0000811A0000}"/>
    <cellStyle name="_총사업규모" xfId="6674" xr:uid="{00000000-0005-0000-0000-0000821A0000}"/>
    <cellStyle name="_최종계약내역(kb)-4월15일" xfId="6675" xr:uid="{00000000-0005-0000-0000-0000831A0000}"/>
    <cellStyle name="_최종내역서" xfId="6676" xr:uid="{00000000-0005-0000-0000-0000841A0000}"/>
    <cellStyle name="_최종수로암거" xfId="6677" xr:uid="{00000000-0005-0000-0000-0000851A0000}"/>
    <cellStyle name="_최종수로암거_3.1가시설수량(송계)" xfId="6678" xr:uid="{00000000-0005-0000-0000-0000861A0000}"/>
    <cellStyle name="_최종수로암거_6.1가시설수량(녹암)" xfId="6679" xr:uid="{00000000-0005-0000-0000-0000871A0000}"/>
    <cellStyle name="_최종수로암거_최종수로암거" xfId="6680" xr:uid="{00000000-0005-0000-0000-0000881A0000}"/>
    <cellStyle name="_최종수로암거_최종수로암거_3.1가시설수량(송계)" xfId="6681" xr:uid="{00000000-0005-0000-0000-0000891A0000}"/>
    <cellStyle name="_최종수로암거_최종수로암거_6.1가시설수량(녹암)" xfId="6682" xr:uid="{00000000-0005-0000-0000-00008A1A0000}"/>
    <cellStyle name="_최종예산" xfId="6683" xr:uid="{00000000-0005-0000-0000-00008B1A0000}"/>
    <cellStyle name="_최종원가(GIS)" xfId="6684" xr:uid="{00000000-0005-0000-0000-00008C1A0000}"/>
    <cellStyle name="_최종원가(기반시설)" xfId="6685" xr:uid="{00000000-0005-0000-0000-00008D1A0000}"/>
    <cellStyle name="_최종원가(방범)" xfId="6686" xr:uid="{00000000-0005-0000-0000-00008E1A0000}"/>
    <cellStyle name="_최종원가(인테리어)" xfId="6687" xr:uid="{00000000-0005-0000-0000-00008F1A0000}"/>
    <cellStyle name="_최종원가(종합보안)" xfId="6688" xr:uid="{00000000-0005-0000-0000-0000901A0000}"/>
    <cellStyle name="_추가) 문화재지표조사(김해OO산업단지)" xfId="6689" xr:uid="{00000000-0005-0000-0000-0000911A0000}"/>
    <cellStyle name="_추곡" xfId="6690" xr:uid="{00000000-0005-0000-0000-0000921A0000}"/>
    <cellStyle name="_추곡_라멘교 토공" xfId="6691" xr:uid="{00000000-0005-0000-0000-0000931A0000}"/>
    <cellStyle name="_추곡_설계서" xfId="18514" xr:uid="{00000000-0005-0000-0000-0000941A0000}"/>
    <cellStyle name="_추곡_성남보행자도로 설계서" xfId="18515" xr:uid="{00000000-0005-0000-0000-0000951A0000}"/>
    <cellStyle name="_추곡_추곡" xfId="6692" xr:uid="{00000000-0005-0000-0000-0000961A0000}"/>
    <cellStyle name="_추곡_추곡_라멘교 토공" xfId="6693" xr:uid="{00000000-0005-0000-0000-0000971A0000}"/>
    <cellStyle name="_추곡_추곡_설계서" xfId="18516" xr:uid="{00000000-0005-0000-0000-0000981A0000}"/>
    <cellStyle name="_추곡_추곡_성남보행자도로 설계서" xfId="18517" xr:uid="{00000000-0005-0000-0000-0000991A0000}"/>
    <cellStyle name="_추곡_추곡_포장" xfId="6694" xr:uid="{00000000-0005-0000-0000-00009A1A0000}"/>
    <cellStyle name="_추곡_추곡_포장_라멘교 토공" xfId="6695" xr:uid="{00000000-0005-0000-0000-00009B1A0000}"/>
    <cellStyle name="_추곡_포장" xfId="6696" xr:uid="{00000000-0005-0000-0000-00009C1A0000}"/>
    <cellStyle name="_추곡_포장_라멘교 토공" xfId="6697" xr:uid="{00000000-0005-0000-0000-00009D1A0000}"/>
    <cellStyle name="_축구센타-내역" xfId="18518" xr:uid="{00000000-0005-0000-0000-00009E1A0000}"/>
    <cellStyle name="_축령산야영수련장조성및기타공사(동일)" xfId="6698" xr:uid="{00000000-0005-0000-0000-00009F1A0000}"/>
    <cellStyle name="_춘천전화국증축통신+개요" xfId="6699" xr:uid="{00000000-0005-0000-0000-0000A01A0000}"/>
    <cellStyle name="_춘천합동내역+개요(수정한최종)" xfId="6700" xr:uid="{00000000-0005-0000-0000-0000A11A0000}"/>
    <cellStyle name="_충남도청 이전신도시 조성사업(변경)_설계내역서(조경제외)" xfId="6701" xr:uid="{00000000-0005-0000-0000-0000A21A0000}"/>
    <cellStyle name="_충주댐초소설치공사(변경설계서,최종)" xfId="6702" xr:uid="{00000000-0005-0000-0000-0000A31A0000}"/>
    <cellStyle name="_충주댐초소설치공사(변경설계서,최종)_댐직하류 하천정비(환경)사업 기본계획 및 실시설계용역-수공용" xfId="6703" xr:uid="{00000000-0005-0000-0000-0000A41A0000}"/>
    <cellStyle name="_충주댐초소설치공사(변경설계서,최종)_댐직하류 하천정비(환경)사업 기본계획 및 실시설계용역-수공용_용담댐직하류 하천정비공사 설계예산서(남원작성)-" xfId="6704" xr:uid="{00000000-0005-0000-0000-0000A51A0000}"/>
    <cellStyle name="_측량(항측,감계)" xfId="6705" xr:uid="{00000000-0005-0000-0000-0000A61A0000}"/>
    <cellStyle name="_측량(항측,동전)" xfId="6706" xr:uid="{00000000-0005-0000-0000-0000A71A0000}"/>
    <cellStyle name="_측량(항측,무동)" xfId="6707" xr:uid="{00000000-0005-0000-0000-0000A81A0000}"/>
    <cellStyle name="_측량(항측,신방)" xfId="6708" xr:uid="{00000000-0005-0000-0000-0000A91A0000}"/>
    <cellStyle name="_침사인양기" xfId="6709" xr:uid="{00000000-0005-0000-0000-0000AA1A0000}"/>
    <cellStyle name="_코마스HW(1023)" xfId="6710" xr:uid="{00000000-0005-0000-0000-0000AB1A0000}"/>
    <cellStyle name="_터널제트팬(final_2004.08.06))" xfId="6711" xr:uid="{00000000-0005-0000-0000-0000AC1A0000}"/>
    <cellStyle name="_터미널현장 토사반입(낙찰적용,시속35)" xfId="6712" xr:uid="{00000000-0005-0000-0000-0000AD1A0000}"/>
    <cellStyle name="_토공" xfId="6713" xr:uid="{00000000-0005-0000-0000-0000AE1A0000}"/>
    <cellStyle name="_토공(양지교)" xfId="18519" xr:uid="{00000000-0005-0000-0000-0000AF1A0000}"/>
    <cellStyle name="_토공(제2낙차보)" xfId="18520" xr:uid="{00000000-0005-0000-0000-0000B01A0000}"/>
    <cellStyle name="_토공계획" xfId="6714" xr:uid="{00000000-0005-0000-0000-0000B11A0000}"/>
    <cellStyle name="_토공계획_B-1,B-1-1노선변경실정보고" xfId="6715" xr:uid="{00000000-0005-0000-0000-0000B21A0000}"/>
    <cellStyle name="_토공계획_구조물공사시공계획서" xfId="6716" xr:uid="{00000000-0005-0000-0000-0000B31A0000}"/>
    <cellStyle name="_토공계획_구조물공사시공계획서_B-1,B-1-1노선변경실정보고" xfId="6717" xr:uid="{00000000-0005-0000-0000-0000B41A0000}"/>
    <cellStyle name="_토공계획_토공사시공계획서" xfId="6718" xr:uid="{00000000-0005-0000-0000-0000B51A0000}"/>
    <cellStyle name="_토공계획_토공사시공계획서(포)" xfId="6719" xr:uid="{00000000-0005-0000-0000-0000B61A0000}"/>
    <cellStyle name="_토공계획_토공사시공계획서(포)_B-1,B-1-1노선변경실정보고" xfId="6720" xr:uid="{00000000-0005-0000-0000-0000B71A0000}"/>
    <cellStyle name="_토공계획_토공사시공계획서_B-1,B-1-1노선변경실정보고" xfId="6721" xr:uid="{00000000-0005-0000-0000-0000B81A0000}"/>
    <cellStyle name="_토공시공계획서(효)" xfId="6722" xr:uid="{00000000-0005-0000-0000-0000B91A0000}"/>
    <cellStyle name="_토공시공계획서(효)_B-1,B-1-1노선변경실정보고" xfId="6723" xr:uid="{00000000-0005-0000-0000-0000BA1A0000}"/>
    <cellStyle name="_토공시공계획서(효)_구조물공사시공계획서" xfId="6724" xr:uid="{00000000-0005-0000-0000-0000BB1A0000}"/>
    <cellStyle name="_토공시공계획서(효)_구조물공사시공계획서_B-1,B-1-1노선변경실정보고" xfId="6725" xr:uid="{00000000-0005-0000-0000-0000BC1A0000}"/>
    <cellStyle name="_토공시공계획서(효)_토공사시공계획서" xfId="6726" xr:uid="{00000000-0005-0000-0000-0000BD1A0000}"/>
    <cellStyle name="_토공시공계획서(효)_토공사시공계획서(포)" xfId="6727" xr:uid="{00000000-0005-0000-0000-0000BE1A0000}"/>
    <cellStyle name="_토공시공계획서(효)_토공사시공계획서(포)_B-1,B-1-1노선변경실정보고" xfId="6728" xr:uid="{00000000-0005-0000-0000-0000BF1A0000}"/>
    <cellStyle name="_토공시공계획서(효)_토공사시공계획서_B-1,B-1-1노선변경실정보고" xfId="6729" xr:uid="{00000000-0005-0000-0000-0000C01A0000}"/>
    <cellStyle name="_토류판 설치작업" xfId="6730" xr:uid="{00000000-0005-0000-0000-0000C11A0000}"/>
    <cellStyle name="_토류판 설치작업_댐직하류 하천정비(환경)사업 기본계획 및 실시설계용역-수공용" xfId="6731" xr:uid="{00000000-0005-0000-0000-0000C21A0000}"/>
    <cellStyle name="_토류판 설치작업_댐직하류 하천정비(환경)사업 기본계획 및 실시설계용역-수공용_용담댐직하류 하천정비공사 설계예산서(남원작성)-" xfId="6732" xr:uid="{00000000-0005-0000-0000-0000C31A0000}"/>
    <cellStyle name="_토목계약" xfId="6733" xr:uid="{00000000-0005-0000-0000-0000C41A0000}"/>
    <cellStyle name="_토목공내역서" xfId="6734" xr:uid="{00000000-0005-0000-0000-0000C51A0000}"/>
    <cellStyle name="_토질내역서(우곡)" xfId="6735" xr:uid="{00000000-0005-0000-0000-0000C61A0000}"/>
    <cellStyle name="_토질부문설계변경내역서" xfId="6736" xr:uid="{00000000-0005-0000-0000-0000C71A0000}"/>
    <cellStyle name="_토질조사" xfId="6737" xr:uid="{00000000-0005-0000-0000-0000C81A0000}"/>
    <cellStyle name="_토질조사(감계)" xfId="6738" xr:uid="{00000000-0005-0000-0000-0000C91A0000}"/>
    <cellStyle name="_토질조사(동전)" xfId="6739" xr:uid="{00000000-0005-0000-0000-0000CA1A0000}"/>
    <cellStyle name="_토질조사(무동)" xfId="6740" xr:uid="{00000000-0005-0000-0000-0000CB1A0000}"/>
    <cellStyle name="_토질조사(신방)" xfId="6741" xr:uid="{00000000-0005-0000-0000-0000CC1A0000}"/>
    <cellStyle name="_토질조사내역서" xfId="6742" xr:uid="{00000000-0005-0000-0000-0000CD1A0000}"/>
    <cellStyle name="_토질조사내역서(부안)" xfId="6743" xr:uid="{00000000-0005-0000-0000-0000CE1A0000}"/>
    <cellStyle name="_토질조사세부내역서" xfId="6744" xr:uid="{00000000-0005-0000-0000-0000CF1A0000}"/>
    <cellStyle name="_토질조사세부내역서_고양관광문화단지 수변공원 용역비(실비정액방식)" xfId="6745" xr:uid="{00000000-0005-0000-0000-0000D01A0000}"/>
    <cellStyle name="_통영일원 지장물조사 용역" xfId="6746" xr:uid="{00000000-0005-0000-0000-0000D11A0000}"/>
    <cellStyle name="_퇴직연금 기록관리 시스템" xfId="6747" xr:uid="{00000000-0005-0000-0000-0000D21A0000}"/>
    <cellStyle name="_투찰" xfId="6748" xr:uid="{00000000-0005-0000-0000-0000D31A0000}"/>
    <cellStyle name="_투찰(14-1)" xfId="6749" xr:uid="{00000000-0005-0000-0000-0000D41A0000}"/>
    <cellStyle name="_투찰(14-1)_01 실행(군장산단) Rev00" xfId="6750" xr:uid="{00000000-0005-0000-0000-0000D51A0000}"/>
    <cellStyle name="_투찰(14-1)_01 실행(군장산단) Rev00_01 실행(부산남컨가호안109-원안분) REV04" xfId="6751" xr:uid="{00000000-0005-0000-0000-0000D61A0000}"/>
    <cellStyle name="_투찰(8공구)" xfId="6752" xr:uid="{00000000-0005-0000-0000-0000D71A0000}"/>
    <cellStyle name="_투찰(8공구)_01 실행(군장산단) Rev00" xfId="6753" xr:uid="{00000000-0005-0000-0000-0000D81A0000}"/>
    <cellStyle name="_투찰(8공구)_01 실행(군장산단) Rev00_01 실행(부산남컨가호안109-원안분) REV04" xfId="6754" xr:uid="{00000000-0005-0000-0000-0000D91A0000}"/>
    <cellStyle name="_투찰(고철10-4)" xfId="6755" xr:uid="{00000000-0005-0000-0000-0000DA1A0000}"/>
    <cellStyle name="_투찰(고철10-4)_01 실행(군장산단) Rev00" xfId="6756" xr:uid="{00000000-0005-0000-0000-0000DB1A0000}"/>
    <cellStyle name="_투찰(고철10-4)_01 실행(군장산단) Rev00_01 실행(부산남컨가호안109-원안분) REV04" xfId="6757" xr:uid="{00000000-0005-0000-0000-0000DC1A0000}"/>
    <cellStyle name="_투찰(무안광주3공구)" xfId="6758" xr:uid="{00000000-0005-0000-0000-0000DD1A0000}"/>
    <cellStyle name="_투찰(무안광주3공구)_01 실행(군장산단) Rev00" xfId="6759" xr:uid="{00000000-0005-0000-0000-0000DE1A0000}"/>
    <cellStyle name="_투찰(무안광주3공구)_01 실행(군장산단) Rev00_01 실행(부산남컨가호안109-원안분) REV04" xfId="6760" xr:uid="{00000000-0005-0000-0000-0000DF1A0000}"/>
    <cellStyle name="_투찰(토목)" xfId="6761" xr:uid="{00000000-0005-0000-0000-0000E01A0000}"/>
    <cellStyle name="_투찰(토목)_01 실행(군장산단) Rev00" xfId="6762" xr:uid="{00000000-0005-0000-0000-0000E11A0000}"/>
    <cellStyle name="_투찰(토목)_01 실행(군장산단) Rev00_01 실행(부산남컨가호안109-원안분) REV04" xfId="6763" xr:uid="{00000000-0005-0000-0000-0000E21A0000}"/>
    <cellStyle name="_투찰_01 실행(군장산단) Rev00" xfId="6764" xr:uid="{00000000-0005-0000-0000-0000E31A0000}"/>
    <cellStyle name="_투찰_01 실행(군장산단) Rev00_01 실행(부산남컨가호안109-원안분) REV04" xfId="6765" xr:uid="{00000000-0005-0000-0000-0000E41A0000}"/>
    <cellStyle name="_투찰_1" xfId="6766" xr:uid="{00000000-0005-0000-0000-0000E51A0000}"/>
    <cellStyle name="_투찰_1_01 실행(군장산단) Rev00" xfId="6767" xr:uid="{00000000-0005-0000-0000-0000E61A0000}"/>
    <cellStyle name="_투찰_1_01 실행(군장산단) Rev00_01 실행(부산남컨가호안109-원안분) REV04" xfId="6768" xr:uid="{00000000-0005-0000-0000-0000E71A0000}"/>
    <cellStyle name="_투찰_부대견적결과" xfId="6769" xr:uid="{00000000-0005-0000-0000-0000E81A0000}"/>
    <cellStyle name="_투찰_부대견적결과_01 실행(군장산단) Rev00" xfId="6770" xr:uid="{00000000-0005-0000-0000-0000E91A0000}"/>
    <cellStyle name="_투찰_부대견적결과_01 실행(군장산단) Rev00_01 실행(부산남컨가호안109-원안분) REV04" xfId="6771" xr:uid="{00000000-0005-0000-0000-0000EA1A0000}"/>
    <cellStyle name="_투찰_부대견적결과1" xfId="6772" xr:uid="{00000000-0005-0000-0000-0000EB1A0000}"/>
    <cellStyle name="_투찰_부대견적결과1_01 실행(군장산단) Rev00" xfId="6773" xr:uid="{00000000-0005-0000-0000-0000EC1A0000}"/>
    <cellStyle name="_투찰_부대견적결과1_01 실행(군장산단) Rev00_01 실행(부산남컨가호안109-원안분) REV04" xfId="6774" xr:uid="{00000000-0005-0000-0000-0000ED1A0000}"/>
    <cellStyle name="_투찰_부대견적의뢰" xfId="6775" xr:uid="{00000000-0005-0000-0000-0000EE1A0000}"/>
    <cellStyle name="_투찰_부대견적의뢰_01 실행(군장산단) Rev00" xfId="6776" xr:uid="{00000000-0005-0000-0000-0000EF1A0000}"/>
    <cellStyle name="_투찰_부대견적의뢰_01 실행(군장산단) Rev00_01 실행(부산남컨가호안109-원안분) REV04" xfId="6777" xr:uid="{00000000-0005-0000-0000-0000F01A0000}"/>
    <cellStyle name="_투찰_부대선정조정품의" xfId="6778" xr:uid="{00000000-0005-0000-0000-0000F11A0000}"/>
    <cellStyle name="_투찰_부대선정조정품의_01 실행(군장산단) Rev00" xfId="6779" xr:uid="{00000000-0005-0000-0000-0000F21A0000}"/>
    <cellStyle name="_투찰_부대선정조정품의_01 실행(군장산단) Rev00_01 실행(부산남컨가호안109-원안분) REV04" xfId="6780" xr:uid="{00000000-0005-0000-0000-0000F31A0000}"/>
    <cellStyle name="_투찰_부대입찰결과" xfId="6781" xr:uid="{00000000-0005-0000-0000-0000F41A0000}"/>
    <cellStyle name="_투찰_부대입찰결과_01 실행(군장산단) Rev00" xfId="6782" xr:uid="{00000000-0005-0000-0000-0000F51A0000}"/>
    <cellStyle name="_투찰_부대입찰결과_01 실행(군장산단) Rev00_01 실행(부산남컨가호안109-원안분) REV04" xfId="6783" xr:uid="{00000000-0005-0000-0000-0000F61A0000}"/>
    <cellStyle name="_투찰_부대입찰송부" xfId="6784" xr:uid="{00000000-0005-0000-0000-0000F71A0000}"/>
    <cellStyle name="_투찰_부대입찰송부(1차조정)" xfId="6785" xr:uid="{00000000-0005-0000-0000-0000F81A0000}"/>
    <cellStyle name="_투찰_부대입찰송부(1차조정)_01 실행(군장산단) Rev00" xfId="6786" xr:uid="{00000000-0005-0000-0000-0000F91A0000}"/>
    <cellStyle name="_투찰_부대입찰송부(1차조정)_01 실행(군장산단) Rev00_01 실행(부산남컨가호안109-원안분) REV04" xfId="6787" xr:uid="{00000000-0005-0000-0000-0000FA1A0000}"/>
    <cellStyle name="_투찰_부대입찰송부_01 실행(군장산단) Rev00" xfId="6788" xr:uid="{00000000-0005-0000-0000-0000FB1A0000}"/>
    <cellStyle name="_투찰_부대입찰송부_01 실행(군장산단) Rev00_01 실행(부산남컨가호안109-원안분) REV04" xfId="6789" xr:uid="{00000000-0005-0000-0000-0000FC1A0000}"/>
    <cellStyle name="_투찰_부대입찰조정" xfId="6790" xr:uid="{00000000-0005-0000-0000-0000FD1A0000}"/>
    <cellStyle name="_투찰_부대입찰조정_01 실행(군장산단) Rev00" xfId="6791" xr:uid="{00000000-0005-0000-0000-0000FE1A0000}"/>
    <cellStyle name="_투찰_부대입찰조정_01 실행(군장산단) Rev00_01 실행(부산남컨가호안109-원안분) REV04" xfId="6792" xr:uid="{00000000-0005-0000-0000-0000FF1A0000}"/>
    <cellStyle name="_투찰_부대입찰특별조건및내역송부" xfId="6793" xr:uid="{00000000-0005-0000-0000-0000001B0000}"/>
    <cellStyle name="_투찰_부대입찰특별조건및내역송부_01 실행(군장산단) Rev00" xfId="6794" xr:uid="{00000000-0005-0000-0000-0000011B0000}"/>
    <cellStyle name="_투찰_부대입찰특별조건및내역송부_01 실행(군장산단) Rev00_01 실행(부산남컨가호안109-원안분) REV04" xfId="6795" xr:uid="{00000000-0005-0000-0000-0000021B0000}"/>
    <cellStyle name="_투찰_투찰" xfId="6796" xr:uid="{00000000-0005-0000-0000-0000031B0000}"/>
    <cellStyle name="_투찰_투찰(8공구)" xfId="6797" xr:uid="{00000000-0005-0000-0000-0000041B0000}"/>
    <cellStyle name="_투찰_투찰(8공구)_01 실행(군장산단) Rev00" xfId="6798" xr:uid="{00000000-0005-0000-0000-0000051B0000}"/>
    <cellStyle name="_투찰_투찰(8공구)_01 실행(군장산단) Rev00_01 실행(부산남컨가호안109-원안분) REV04" xfId="6799" xr:uid="{00000000-0005-0000-0000-0000061B0000}"/>
    <cellStyle name="_투찰_투찰(토목)" xfId="6800" xr:uid="{00000000-0005-0000-0000-0000071B0000}"/>
    <cellStyle name="_투찰_투찰(토목)_01 실행(군장산단) Rev00" xfId="6801" xr:uid="{00000000-0005-0000-0000-0000081B0000}"/>
    <cellStyle name="_투찰_투찰(토목)_01 실행(군장산단) Rev00_01 실행(부산남컨가호안109-원안분) REV04" xfId="6802" xr:uid="{00000000-0005-0000-0000-0000091B0000}"/>
    <cellStyle name="_투찰_투찰_01 실행(군장산단) Rev00" xfId="6803" xr:uid="{00000000-0005-0000-0000-00000A1B0000}"/>
    <cellStyle name="_투찰_투찰_01 실행(군장산단) Rev00_01 실행(부산남컨가호안109-원안분) REV04" xfId="6804" xr:uid="{00000000-0005-0000-0000-00000B1B0000}"/>
    <cellStyle name="_투찰_투찰서" xfId="6805" xr:uid="{00000000-0005-0000-0000-00000C1B0000}"/>
    <cellStyle name="_투찰_투찰서_01 실행(군장산단) Rev00" xfId="6806" xr:uid="{00000000-0005-0000-0000-00000D1B0000}"/>
    <cellStyle name="_투찰_투찰서_01 실행(군장산단) Rev00_01 실행(부산남컨가호안109-원안분) REV04" xfId="6807" xr:uid="{00000000-0005-0000-0000-00000E1B0000}"/>
    <cellStyle name="_투찰서" xfId="6808" xr:uid="{00000000-0005-0000-0000-00000F1B0000}"/>
    <cellStyle name="_투찰서_01 실행(군장산단) Rev00" xfId="6809" xr:uid="{00000000-0005-0000-0000-0000101B0000}"/>
    <cellStyle name="_투찰서_01 실행(군장산단) Rev00_01 실행(부산남컨가호안109-원안분) REV04" xfId="6810" xr:uid="{00000000-0005-0000-0000-0000111B0000}"/>
    <cellStyle name="_파주 GIS 시스템설계서(도로,상,하수 시스템)_050406" xfId="6811" xr:uid="{00000000-0005-0000-0000-0000121B0000}"/>
    <cellStyle name="_파주시_도로 및 상,하수 범용 도입_050314" xfId="6812" xr:uid="{00000000-0005-0000-0000-0000131B0000}"/>
    <cellStyle name="_판암근린공원황톳길조성공사" xfId="18521" xr:uid="{00000000-0005-0000-0000-0000141B0000}"/>
    <cellStyle name="_평상" xfId="18522" xr:uid="{00000000-0005-0000-0000-0000151B0000}"/>
    <cellStyle name="_평촌교수량" xfId="6813" xr:uid="{00000000-0005-0000-0000-0000161B0000}"/>
    <cellStyle name="_평촌교수량_무주골천수량" xfId="6814" xr:uid="{00000000-0005-0000-0000-0000171B0000}"/>
    <cellStyle name="_평촌교수량_무주골천수량_제2 사토장 조경공사" xfId="6815" xr:uid="{00000000-0005-0000-0000-0000181B0000}"/>
    <cellStyle name="_평촌교수량_무주골천수량_현석동 1-5번지 일대 마을마당조성" xfId="6816" xr:uid="{00000000-0005-0000-0000-0000191B0000}"/>
    <cellStyle name="_평촌교수량_무주골천수량_휘경2동 마을마당 조성공사" xfId="6817" xr:uid="{00000000-0005-0000-0000-00001A1B0000}"/>
    <cellStyle name="_평촌교수량_제2 사토장 조경공사" xfId="6818" xr:uid="{00000000-0005-0000-0000-00001B1B0000}"/>
    <cellStyle name="_평촌교수량_현석동 1-5번지 일대 마을마당조성" xfId="6819" xr:uid="{00000000-0005-0000-0000-00001C1B0000}"/>
    <cellStyle name="_평촌교수량_호명12공구" xfId="6820" xr:uid="{00000000-0005-0000-0000-00001D1B0000}"/>
    <cellStyle name="_평촌교수량_호명12공구_제2 사토장 조경공사" xfId="6821" xr:uid="{00000000-0005-0000-0000-00001E1B0000}"/>
    <cellStyle name="_평촌교수량_호명12공구_현석동 1-5번지 일대 마을마당조성" xfId="6822" xr:uid="{00000000-0005-0000-0000-00001F1B0000}"/>
    <cellStyle name="_평촌교수량_호명12공구_휘경2동 마을마당 조성공사" xfId="6823" xr:uid="{00000000-0005-0000-0000-0000201B0000}"/>
    <cellStyle name="_평촌교수량_휘경2동 마을마당 조성공사" xfId="6824" xr:uid="{00000000-0005-0000-0000-0000211B0000}"/>
    <cellStyle name="_평택내리관광지조성계획 및 타당성조사용역" xfId="6825" xr:uid="{00000000-0005-0000-0000-0000221B0000}"/>
    <cellStyle name="_폐기물" xfId="18523" xr:uid="{00000000-0005-0000-0000-0000231B0000}"/>
    <cellStyle name="_포스장비" xfId="6826" xr:uid="{00000000-0005-0000-0000-0000241B0000}"/>
    <cellStyle name="_포장" xfId="6827" xr:uid="{00000000-0005-0000-0000-0000251B0000}"/>
    <cellStyle name="_포장_라멘교 토공" xfId="6828" xr:uid="{00000000-0005-0000-0000-0000261B0000}"/>
    <cellStyle name="_포장공" xfId="6829" xr:uid="{00000000-0005-0000-0000-0000271B0000}"/>
    <cellStyle name="_포장공(괴목배수로)" xfId="6830" xr:uid="{00000000-0005-0000-0000-0000281B0000}"/>
    <cellStyle name="_포장공1" xfId="6831" xr:uid="{00000000-0005-0000-0000-0000291B0000}"/>
    <cellStyle name="_포천 시가화예정용지 제1종지구단위계획(총괄내역서)-보정" xfId="6832" xr:uid="{00000000-0005-0000-0000-00002A1B0000}"/>
    <cellStyle name="_포천GIS설계_전체" xfId="6833" xr:uid="{00000000-0005-0000-0000-00002B1B0000}"/>
    <cellStyle name="_포천시 UIS 시스템부문 설계내역서_1.0" xfId="6834" xr:uid="{00000000-0005-0000-0000-00002C1B0000}"/>
    <cellStyle name="_포항교도소(대동)" xfId="6835" xr:uid="{00000000-0005-0000-0000-00002D1B0000}"/>
    <cellStyle name="_포항교도소(원본)" xfId="6836" xr:uid="{00000000-0005-0000-0000-00002E1B0000}"/>
    <cellStyle name="_표본설계" xfId="6837" xr:uid="{00000000-0005-0000-0000-00002F1B0000}"/>
    <cellStyle name="_표본설계서" xfId="6838" xr:uid="{00000000-0005-0000-0000-0000301B0000}"/>
    <cellStyle name="_표시핀설치(ok)" xfId="6839" xr:uid="{00000000-0005-0000-0000-0000311B0000}"/>
    <cellStyle name="_표지" xfId="6840" xr:uid="{00000000-0005-0000-0000-0000321B0000}"/>
    <cellStyle name="_표지판시설물 (version 1)" xfId="6841" xr:uid="{00000000-0005-0000-0000-0000331B0000}"/>
    <cellStyle name="_풍기인삼랜드설계내역서(최종)" xfId="6842" xr:uid="{00000000-0005-0000-0000-0000341B0000}"/>
    <cellStyle name="_하남시도시관리계획(환경부" xfId="6843" xr:uid="{00000000-0005-0000-0000-0000351B0000}"/>
    <cellStyle name="_하도급양식" xfId="6844" xr:uid="{00000000-0005-0000-0000-0000361B0000}"/>
    <cellStyle name="_하드웨어사양서" xfId="6845" xr:uid="{00000000-0005-0000-0000-0000371B0000}"/>
    <cellStyle name="_하수관거조사용역설계서(3권역)" xfId="6846" xr:uid="{00000000-0005-0000-0000-0000381B0000}"/>
    <cellStyle name="_하수박스내역서(발주분)" xfId="6847" xr:uid="{00000000-0005-0000-0000-0000391B0000}"/>
    <cellStyle name="_하이패스 전자지불(050214)" xfId="6848" xr:uid="{00000000-0005-0000-0000-00003A1B0000}"/>
    <cellStyle name="_한강시민공원통합시스템_산출내역서_050617" xfId="6849" xr:uid="{00000000-0005-0000-0000-00003B1B0000}"/>
    <cellStyle name="_한국원자력안전기술원" xfId="18524" xr:uid="{00000000-0005-0000-0000-00003C1B0000}"/>
    <cellStyle name="_한전연구견적" xfId="6850" xr:uid="{00000000-0005-0000-0000-00003D1B0000}"/>
    <cellStyle name="_합의서" xfId="6851" xr:uid="{00000000-0005-0000-0000-00003E1B0000}"/>
    <cellStyle name="_합의서_간이배수펌프장설치에 따른 타당성용역내역" xfId="6852" xr:uid="{00000000-0005-0000-0000-00003F1B0000}"/>
    <cellStyle name="_합의서_선정안(삼산)" xfId="6853" xr:uid="{00000000-0005-0000-0000-0000401B0000}"/>
    <cellStyle name="_합의서_선정안(삼산)_간이배수펌프장설치에 따른 타당성용역내역" xfId="6854" xr:uid="{00000000-0005-0000-0000-0000411B0000}"/>
    <cellStyle name="_합의서_추풍령" xfId="6855" xr:uid="{00000000-0005-0000-0000-0000421B0000}"/>
    <cellStyle name="_합의서_추풍령_간이배수펌프장설치에 따른 타당성용역내역" xfId="6856" xr:uid="{00000000-0005-0000-0000-0000431B0000}"/>
    <cellStyle name="_합의서_추풍령-1" xfId="6857" xr:uid="{00000000-0005-0000-0000-0000441B0000}"/>
    <cellStyle name="_합의서_추풍령-1_간이배수펌프장설치에 따른 타당성용역내역" xfId="6858" xr:uid="{00000000-0005-0000-0000-0000451B0000}"/>
    <cellStyle name="_항공사진촬영,DB구축,수치표고자료구축,영상지도제작" xfId="6859" xr:uid="{00000000-0005-0000-0000-0000461B0000}"/>
    <cellStyle name="_항공사진측량-편집(1)" xfId="6860" xr:uid="{00000000-0005-0000-0000-0000471B0000}"/>
    <cellStyle name="_항공측량" xfId="6861" xr:uid="{00000000-0005-0000-0000-0000481B0000}"/>
    <cellStyle name="_항공측량(3(1).305㎢)" xfId="6862" xr:uid="{00000000-0005-0000-0000-0000491B0000}"/>
    <cellStyle name="_항측(원가)" xfId="6863" xr:uid="{00000000-0005-0000-0000-00004A1B0000}"/>
    <cellStyle name="_항측(한진재조정,05년04월버젼)" xfId="6864" xr:uid="{00000000-0005-0000-0000-00004B1B0000}"/>
    <cellStyle name="_항측내역(5.15최종)" xfId="6865" xr:uid="{00000000-0005-0000-0000-00004C1B0000}"/>
    <cellStyle name="_항측설계(총괄분)" xfId="6866" xr:uid="{00000000-0005-0000-0000-00004D1B0000}"/>
    <cellStyle name="_항측표본설계서" xfId="6867" xr:uid="{00000000-0005-0000-0000-00004E1B0000}"/>
    <cellStyle name="_해군LAN공사견적서" xfId="6868" xr:uid="{00000000-0005-0000-0000-00004F1B0000}"/>
    <cellStyle name="_해남하수도정비(최종)" xfId="6869" xr:uid="{00000000-0005-0000-0000-0000501B0000}"/>
    <cellStyle name="_현대ENG-총괄" xfId="6870" xr:uid="{00000000-0005-0000-0000-0000511B0000}"/>
    <cellStyle name="_호남선두계역외2개소연결통로" xfId="6871" xr:uid="{00000000-0005-0000-0000-0000521B0000}"/>
    <cellStyle name="_호남지역본부-20041220" xfId="6872" xr:uid="{00000000-0005-0000-0000-0000531B0000}"/>
    <cellStyle name="_호미지구 내역서" xfId="6873" xr:uid="{00000000-0005-0000-0000-0000541B0000}"/>
    <cellStyle name="_호수SS내역서040920" xfId="6874" xr:uid="{00000000-0005-0000-0000-0000551B0000}"/>
    <cellStyle name="_호안공" xfId="6875" xr:uid="{00000000-0005-0000-0000-0000561B0000}"/>
    <cellStyle name="_호안블럭수량" xfId="6876" xr:uid="{00000000-0005-0000-0000-0000571B0000}"/>
    <cellStyle name="_홍보관수량참고(특성화설계서)" xfId="6877" xr:uid="{00000000-0005-0000-0000-0000581B0000}"/>
    <cellStyle name="_홍제초 수목이식(2차)" xfId="6878" xr:uid="{00000000-0005-0000-0000-0000591B0000}"/>
    <cellStyle name="_홍제초등학교(강산)" xfId="6879" xr:uid="{00000000-0005-0000-0000-00005A1B0000}"/>
    <cellStyle name="_홍제토목" xfId="6880" xr:uid="{00000000-0005-0000-0000-00005B1B0000}"/>
    <cellStyle name="_홍천 도시관리계획설계예산서(총괄분)" xfId="6881" xr:uid="{00000000-0005-0000-0000-00005C1B0000}"/>
    <cellStyle name="_홍천(노천1지구)-1공구" xfId="6882" xr:uid="{00000000-0005-0000-0000-00005D1B0000}"/>
    <cellStyle name="_홍천(노천1지구)-1공구_2(변경)-토공" xfId="6883" xr:uid="{00000000-0005-0000-0000-00005E1B0000}"/>
    <cellStyle name="_홍천중(강임계약내역)" xfId="6884" xr:uid="{00000000-0005-0000-0000-00005F1B0000}"/>
    <cellStyle name="_화성동탄내역서(0419)" xfId="6885" xr:uid="{00000000-0005-0000-0000-0000601B0000}"/>
    <cellStyle name="_화천평화생태공원실시설계 내역서-1 (06.11.8)" xfId="6886" xr:uid="{00000000-0005-0000-0000-0000611B0000}"/>
    <cellStyle name="_환경내역서" xfId="6887" xr:uid="{00000000-0005-0000-0000-0000621B0000}"/>
    <cellStyle name="_환경영향평가(제4지방산업단지)" xfId="6888" xr:uid="{00000000-0005-0000-0000-0000631B0000}"/>
    <cellStyle name="_환경평가(시흥군자지구)" xfId="6889" xr:uid="{00000000-0005-0000-0000-0000641B0000}"/>
    <cellStyle name="_환평, 검토" xfId="6890" xr:uid="{00000000-0005-0000-0000-0000651B0000}"/>
    <cellStyle name="_효성(KKN)" xfId="6891" xr:uid="{00000000-0005-0000-0000-0000661B0000}"/>
    <cellStyle name="_흙막이공사(일위)" xfId="6892" xr:uid="{00000000-0005-0000-0000-0000671B0000}"/>
    <cellStyle name="_흥덕지구_초기설계금액" xfId="6893" xr:uid="{00000000-0005-0000-0000-0000681B0000}"/>
    <cellStyle name="``" xfId="6894" xr:uid="{00000000-0005-0000-0000-0000691B0000}"/>
    <cellStyle name="´þ" xfId="6895" xr:uid="{00000000-0005-0000-0000-00006A1B0000}"/>
    <cellStyle name="´Þ·?" xfId="6896" xr:uid="{00000000-0005-0000-0000-00006B1B0000}"/>
    <cellStyle name="´þ·¯" xfId="6897" xr:uid="{00000000-0005-0000-0000-00006C1B0000}"/>
    <cellStyle name="’E‰Y [0.00]_laroux" xfId="6898" xr:uid="{00000000-0005-0000-0000-00006D1B0000}"/>
    <cellStyle name="’E‰Y_laroux" xfId="6899" xr:uid="{00000000-0005-0000-0000-00006E1B0000}"/>
    <cellStyle name="¤@?e_TEST-1" xfId="6900" xr:uid="{00000000-0005-0000-0000-00006F1B0000}"/>
    <cellStyle name="+" xfId="6901" xr:uid="{00000000-0005-0000-0000-0000701B0000}"/>
    <cellStyle name="+,-,0" xfId="6902" xr:uid="{00000000-0005-0000-0000-0000711B0000}"/>
    <cellStyle name="=C:\WINDOWS\SYSTEM32\COMMAND.COM" xfId="6903" xr:uid="{00000000-0005-0000-0000-0000721B0000}"/>
    <cellStyle name="=today()" xfId="6904" xr:uid="{00000000-0005-0000-0000-0000731B0000}"/>
    <cellStyle name="△ []" xfId="6905" xr:uid="{00000000-0005-0000-0000-0000741B0000}"/>
    <cellStyle name="△ [0]" xfId="6906" xr:uid="{00000000-0005-0000-0000-0000751B0000}"/>
    <cellStyle name="△백분율" xfId="6907" xr:uid="{00000000-0005-0000-0000-0000761B0000}"/>
    <cellStyle name="△콤마" xfId="6908" xr:uid="{00000000-0005-0000-0000-0000771B0000}"/>
    <cellStyle name="°ia¤¼o " xfId="6909" xr:uid="{00000000-0005-0000-0000-0000781B0000}"/>
    <cellStyle name="°íá¤¼ò¼ýá¡" xfId="6910" xr:uid="{00000000-0005-0000-0000-0000791B0000}"/>
    <cellStyle name="°ia¤aa " xfId="6911" xr:uid="{00000000-0005-0000-0000-00007A1B0000}"/>
    <cellStyle name="°íá¤ãâ·â1" xfId="6912" xr:uid="{00000000-0005-0000-0000-00007B1B0000}"/>
    <cellStyle name="°íá¤ãâ·â2" xfId="6913" xr:uid="{00000000-0005-0000-0000-00007C1B0000}"/>
    <cellStyle name="•W_laroux" xfId="6914" xr:uid="{00000000-0005-0000-0000-00007D1B0000}"/>
    <cellStyle name="" xfId="6915" xr:uid="{00000000-0005-0000-0000-00007E1B0000}"/>
    <cellStyle name="0" xfId="6916" xr:uid="{00000000-0005-0000-0000-00007F1B0000}"/>
    <cellStyle name="0%" xfId="6917" xr:uid="{00000000-0005-0000-0000-0000801B0000}"/>
    <cellStyle name="0.0" xfId="6918" xr:uid="{00000000-0005-0000-0000-0000811B0000}"/>
    <cellStyle name="0.0 2" xfId="6919" xr:uid="{00000000-0005-0000-0000-0000821B0000}"/>
    <cellStyle name="0.0 3" xfId="6920" xr:uid="{00000000-0005-0000-0000-0000831B0000}"/>
    <cellStyle name="0.0 4" xfId="6921" xr:uid="{00000000-0005-0000-0000-0000841B0000}"/>
    <cellStyle name="0.0 5" xfId="6922" xr:uid="{00000000-0005-0000-0000-0000851B0000}"/>
    <cellStyle name="0.0 6" xfId="6923" xr:uid="{00000000-0005-0000-0000-0000861B0000}"/>
    <cellStyle name="0.0 7" xfId="6924" xr:uid="{00000000-0005-0000-0000-0000871B0000}"/>
    <cellStyle name="0.0%" xfId="6925" xr:uid="{00000000-0005-0000-0000-0000881B0000}"/>
    <cellStyle name="0.00" xfId="6926" xr:uid="{00000000-0005-0000-0000-0000891B0000}"/>
    <cellStyle name="0.00 2" xfId="6927" xr:uid="{00000000-0005-0000-0000-00008A1B0000}"/>
    <cellStyle name="0.00 3" xfId="6928" xr:uid="{00000000-0005-0000-0000-00008B1B0000}"/>
    <cellStyle name="0.00 4" xfId="6929" xr:uid="{00000000-0005-0000-0000-00008C1B0000}"/>
    <cellStyle name="0.00 5" xfId="6930" xr:uid="{00000000-0005-0000-0000-00008D1B0000}"/>
    <cellStyle name="0.00 6" xfId="6931" xr:uid="{00000000-0005-0000-0000-00008E1B0000}"/>
    <cellStyle name="0.00 7" xfId="6932" xr:uid="{00000000-0005-0000-0000-00008F1B0000}"/>
    <cellStyle name="0.00%" xfId="6933" xr:uid="{00000000-0005-0000-0000-0000901B0000}"/>
    <cellStyle name="0.000%" xfId="6934" xr:uid="{00000000-0005-0000-0000-0000911B0000}"/>
    <cellStyle name="0.0000%" xfId="6935" xr:uid="{00000000-0005-0000-0000-0000921B0000}"/>
    <cellStyle name="0_Book1" xfId="6936" xr:uid="{00000000-0005-0000-0000-0000931B0000}"/>
    <cellStyle name="0_노선측량_내역서1" xfId="6937" xr:uid="{00000000-0005-0000-0000-0000941B0000}"/>
    <cellStyle name="0_문화재지표조사" xfId="6938" xr:uid="{00000000-0005-0000-0000-0000951B0000}"/>
    <cellStyle name="0_설계내역서(수정)091212" xfId="6939" xr:uid="{00000000-0005-0000-0000-0000961B0000}"/>
    <cellStyle name="0_설계내역서(수정)091212_한국문화테마파크 조성계획수립 및 기본설계용역-내역서(100210)-편집수정" xfId="6940" xr:uid="{00000000-0005-0000-0000-0000971B0000}"/>
    <cellStyle name="00" xfId="6941" xr:uid="{00000000-0005-0000-0000-0000981B0000}"/>
    <cellStyle name="¾È°ÇÈ¸°è¹ýÀÎ" xfId="6942" xr:uid="{00000000-0005-0000-0000-0000991B0000}"/>
    <cellStyle name="1" xfId="6943" xr:uid="{00000000-0005-0000-0000-00009A1B0000}"/>
    <cellStyle name="¹?º" xfId="6944" xr:uid="{00000000-0005-0000-0000-00009B1B0000}"/>
    <cellStyle name="1_00-예산서양식100" xfId="6945" xr:uid="{00000000-0005-0000-0000-00009C1B0000}"/>
    <cellStyle name="1_2. 내역" xfId="6946" xr:uid="{00000000-0005-0000-0000-00009D1B0000}"/>
    <cellStyle name="1_345kv신안산변전토건공사(해동완료)" xfId="6947" xr:uid="{00000000-0005-0000-0000-00009E1B0000}"/>
    <cellStyle name="1_Book1" xfId="6948" xr:uid="{00000000-0005-0000-0000-00009F1B0000}"/>
    <cellStyle name="1_Book3" xfId="6949" xr:uid="{00000000-0005-0000-0000-0000A01B0000}"/>
    <cellStyle name="1_laroux" xfId="6950" xr:uid="{00000000-0005-0000-0000-0000A11B0000}"/>
    <cellStyle name="1_laroux_ATC-YOON1" xfId="6951" xr:uid="{00000000-0005-0000-0000-0000A21B0000}"/>
    <cellStyle name="1_laroux_ATC-YOON1_Book1" xfId="6952" xr:uid="{00000000-0005-0000-0000-0000A31B0000}"/>
    <cellStyle name="1_laroux_ATC-YOON1_노선측량_내역서1" xfId="6953" xr:uid="{00000000-0005-0000-0000-0000A41B0000}"/>
    <cellStyle name="1_laroux_ATC-YOON1_문화재지표조사" xfId="6954" xr:uid="{00000000-0005-0000-0000-0000A51B0000}"/>
    <cellStyle name="1_laroux_Book1" xfId="6955" xr:uid="{00000000-0005-0000-0000-0000A61B0000}"/>
    <cellStyle name="1_laroux_노선측량_내역서1" xfId="6956" xr:uid="{00000000-0005-0000-0000-0000A71B0000}"/>
    <cellStyle name="1_laroux_문화재지표조사" xfId="6957" xr:uid="{00000000-0005-0000-0000-0000A81B0000}"/>
    <cellStyle name="1_total" xfId="6958" xr:uid="{00000000-0005-0000-0000-0000A91B0000}"/>
    <cellStyle name="1_total_(구)덕성화학 공영주차장 표지판 제작설치" xfId="6959" xr:uid="{00000000-0005-0000-0000-0000AA1B0000}"/>
    <cellStyle name="1_total_(구)덕성화학 공영주차장 표지판 제작설치_표지판도색수량산출" xfId="6960" xr:uid="{00000000-0005-0000-0000-0000AB1B0000}"/>
    <cellStyle name="1_total_(구)덕성화학 공영주차장 표지판 제작설치_표지판도색수량산출(양식)" xfId="6961" xr:uid="{00000000-0005-0000-0000-0000AC1B0000}"/>
    <cellStyle name="1_total_(구)덕성화학 공영주차장 표지판 제작설치_호계공원표지 정비공사" xfId="6962" xr:uid="{00000000-0005-0000-0000-0000AD1B0000}"/>
    <cellStyle name="1_total_관내노후표지판교체설계서(2007)" xfId="6963" xr:uid="{00000000-0005-0000-0000-0000AE1B0000}"/>
    <cellStyle name="1_total_관내노후표지판교체설계서(2007)_(구)덕성화학 공영주차장 표지판 제작설치" xfId="6964" xr:uid="{00000000-0005-0000-0000-0000AF1B0000}"/>
    <cellStyle name="1_total_관내노후표지판교체설계서(2007)_(구)덕성화학 공영주차장 표지판 제작설치_표지판도색수량산출" xfId="6965" xr:uid="{00000000-0005-0000-0000-0000B01B0000}"/>
    <cellStyle name="1_total_관내노후표지판교체설계서(2007)_(구)덕성화학 공영주차장 표지판 제작설치_표지판도색수량산출(양식)" xfId="6966" xr:uid="{00000000-0005-0000-0000-0000B11B0000}"/>
    <cellStyle name="1_total_관내노후표지판교체설계서(2007)_(구)덕성화학 공영주차장 표지판 제작설치_호계공원표지 정비공사" xfId="6967" xr:uid="{00000000-0005-0000-0000-0000B21B0000}"/>
    <cellStyle name="1_total_관내노후표지판교체설계서(2007)_관내노후표지판교체설계서(2007)" xfId="6968" xr:uid="{00000000-0005-0000-0000-0000B31B0000}"/>
    <cellStyle name="1_total_관내노후표지판교체설계서(2007)_관내노후표지판교체설계서(2007)_(구)덕성화학 공영주차장 표지판 제작설치" xfId="6969" xr:uid="{00000000-0005-0000-0000-0000B41B0000}"/>
    <cellStyle name="1_total_관내노후표지판교체설계서(2007)_관내노후표지판교체설계서(2007)_(구)덕성화학 공영주차장 표지판 제작설치_표지판도색수량산출" xfId="6970" xr:uid="{00000000-0005-0000-0000-0000B51B0000}"/>
    <cellStyle name="1_total_관내노후표지판교체설계서(2007)_관내노후표지판교체설계서(2007)_(구)덕성화학 공영주차장 표지판 제작설치_표지판도색수량산출(양식)" xfId="6971" xr:uid="{00000000-0005-0000-0000-0000B61B0000}"/>
    <cellStyle name="1_total_관내노후표지판교체설계서(2007)_관내노후표지판교체설계서(2007)_(구)덕성화학 공영주차장 표지판 제작설치_호계공원표지 정비공사" xfId="6972" xr:uid="{00000000-0005-0000-0000-0000B71B0000}"/>
    <cellStyle name="1_total_관내노후표지판교체설계서(2007)_관내노후표지판교체설계서(2007)_박달우회도명부착외공사설계서" xfId="6973" xr:uid="{00000000-0005-0000-0000-0000B81B0000}"/>
    <cellStyle name="1_total_관내노후표지판교체설계서(2007)_관내노후표지판교체설계서(2007)_박달우회도명부착외공사설계서_표지판도색수량산출" xfId="6974" xr:uid="{00000000-0005-0000-0000-0000B91B0000}"/>
    <cellStyle name="1_total_관내노후표지판교체설계서(2007)_관내노후표지판교체설계서(2007)_박달우회도명부착외공사설계서_표지판도색수량산출(양식)" xfId="6975" xr:uid="{00000000-0005-0000-0000-0000BA1B0000}"/>
    <cellStyle name="1_total_관내노후표지판교체설계서(2007)_관내노후표지판교체설계서(2007)_박달우회도명부착외공사설계서_호계공원표지 정비공사" xfId="6976" xr:uid="{00000000-0005-0000-0000-0000BB1B0000}"/>
    <cellStyle name="1_total_관내노후표지판교체설계서(2007)_관내노후표지판교체설계서(2007)_주.정차금지표지판 정비공사(연간단가)계약내역" xfId="6977" xr:uid="{00000000-0005-0000-0000-0000BC1B0000}"/>
    <cellStyle name="1_total_관내노후표지판교체설계서(2007)_관내노후표지판교체설계서(2007)_주.정차금지표지판 정비공사(연간단가)계약내역_표지판도색수량산출" xfId="6978" xr:uid="{00000000-0005-0000-0000-0000BD1B0000}"/>
    <cellStyle name="1_total_관내노후표지판교체설계서(2007)_관내노후표지판교체설계서(2007)_주.정차금지표지판 정비공사(연간단가)계약내역_표지판도색수량산출(양식)" xfId="6979" xr:uid="{00000000-0005-0000-0000-0000BE1B0000}"/>
    <cellStyle name="1_total_관내노후표지판교체설계서(2007)_관내노후표지판교체설계서(2007)_주.정차금지표지판 정비공사(연간단가)계약내역_호계공원표지 정비공사" xfId="6980" xr:uid="{00000000-0005-0000-0000-0000BF1B0000}"/>
    <cellStyle name="1_total_관내노후표지판교체설계서(2007)_관내노후표지판교체설계서(2007)_표지판도색수량산출" xfId="6981" xr:uid="{00000000-0005-0000-0000-0000C01B0000}"/>
    <cellStyle name="1_total_관내노후표지판교체설계서(2007)_관내노후표지판교체설계서(2007)_표지판도색수량산출(양식)" xfId="6982" xr:uid="{00000000-0005-0000-0000-0000C11B0000}"/>
    <cellStyle name="1_total_관내노후표지판교체설계서(2007)_관내노후표지판교체설계서(2007)_호계공원표지 정비공사" xfId="6983" xr:uid="{00000000-0005-0000-0000-0000C21B0000}"/>
    <cellStyle name="1_total_관내노후표지판교체설계서(2007)_박달우회도명부착외공사설계서" xfId="6984" xr:uid="{00000000-0005-0000-0000-0000C31B0000}"/>
    <cellStyle name="1_total_관내노후표지판교체설계서(2007)_박달우회도명부착외공사설계서_표지판도색수량산출" xfId="6985" xr:uid="{00000000-0005-0000-0000-0000C41B0000}"/>
    <cellStyle name="1_total_관내노후표지판교체설계서(2007)_박달우회도명부착외공사설계서_표지판도색수량산출(양식)" xfId="6986" xr:uid="{00000000-0005-0000-0000-0000C51B0000}"/>
    <cellStyle name="1_total_관내노후표지판교체설계서(2007)_박달우회도명부착외공사설계서_호계공원표지 정비공사" xfId="6987" xr:uid="{00000000-0005-0000-0000-0000C61B0000}"/>
    <cellStyle name="1_total_관내노후표지판교체설계서(2007)_의왕맑은물관리사업소 설계변경" xfId="6988" xr:uid="{00000000-0005-0000-0000-0000C71B0000}"/>
    <cellStyle name="1_total_관내노후표지판교체설계서(2007)_의왕맑은물관리사업소 설계변경_주.정차금지표지판 정비공사(연간단가)계약내역" xfId="6989" xr:uid="{00000000-0005-0000-0000-0000C81B0000}"/>
    <cellStyle name="1_total_관내노후표지판교체설계서(2007)_의왕맑은물관리사업소 설계변경_주.정차금지표지판 정비공사(연간단가)계약내역_표지판도색수량산출" xfId="6990" xr:uid="{00000000-0005-0000-0000-0000C91B0000}"/>
    <cellStyle name="1_total_관내노후표지판교체설계서(2007)_의왕맑은물관리사업소 설계변경_주.정차금지표지판 정비공사(연간단가)계약내역_표지판도색수량산출(양식)" xfId="6991" xr:uid="{00000000-0005-0000-0000-0000CA1B0000}"/>
    <cellStyle name="1_total_관내노후표지판교체설계서(2007)_의왕맑은물관리사업소 설계변경_주.정차금지표지판 정비공사(연간단가)계약내역_호계공원표지 정비공사" xfId="6992" xr:uid="{00000000-0005-0000-0000-0000CB1B0000}"/>
    <cellStyle name="1_total_관내노후표지판교체설계서(2007)_의왕맑은물관리사업소 설계변경_표지판도색수량산출" xfId="6993" xr:uid="{00000000-0005-0000-0000-0000CC1B0000}"/>
    <cellStyle name="1_total_관내노후표지판교체설계서(2007)_의왕맑은물관리사업소 설계변경_표지판도색수량산출(양식)" xfId="6994" xr:uid="{00000000-0005-0000-0000-0000CD1B0000}"/>
    <cellStyle name="1_total_관내노후표지판교체설계서(2007)_의왕맑은물관리사업소 설계변경_호계공원표지 정비공사" xfId="6995" xr:uid="{00000000-0005-0000-0000-0000CE1B0000}"/>
    <cellStyle name="1_total_관내노후표지판교체설계서(2007)_주.정차금지표지판 정비공사(연간단가)계약내역" xfId="6996" xr:uid="{00000000-0005-0000-0000-0000CF1B0000}"/>
    <cellStyle name="1_total_관내노후표지판교체설계서(2007)_주.정차금지표지판 정비공사(연간단가)계약내역_표지판도색수량산출" xfId="6997" xr:uid="{00000000-0005-0000-0000-0000D01B0000}"/>
    <cellStyle name="1_total_관내노후표지판교체설계서(2007)_주.정차금지표지판 정비공사(연간단가)계약내역_표지판도색수량산출(양식)" xfId="6998" xr:uid="{00000000-0005-0000-0000-0000D11B0000}"/>
    <cellStyle name="1_total_관내노후표지판교체설계서(2007)_주.정차금지표지판 정비공사(연간단가)계약내역_호계공원표지 정비공사" xfId="6999" xr:uid="{00000000-0005-0000-0000-0000D21B0000}"/>
    <cellStyle name="1_total_관내노후표지판교체설계서(2007)_표지판도색수량산출" xfId="7000" xr:uid="{00000000-0005-0000-0000-0000D31B0000}"/>
    <cellStyle name="1_total_관내노후표지판교체설계서(2007)_표지판도색수량산출(양식)" xfId="7001" xr:uid="{00000000-0005-0000-0000-0000D41B0000}"/>
    <cellStyle name="1_total_관내노후표지판교체설계서(2007)_호계공원표지 정비공사" xfId="7002" xr:uid="{00000000-0005-0000-0000-0000D51B0000}"/>
    <cellStyle name="1_total_관악고수량산출서" xfId="18525" xr:uid="{00000000-0005-0000-0000-0000D61B0000}"/>
    <cellStyle name="1_total_내역서(군포 중심상업지역)-2수정" xfId="7003" xr:uid="{00000000-0005-0000-0000-0000D71B0000}"/>
    <cellStyle name="1_total_내역서(군포 중심상업지역)-2수정_(구)덕성화학 공영주차장 표지판 제작설치" xfId="7004" xr:uid="{00000000-0005-0000-0000-0000D81B0000}"/>
    <cellStyle name="1_total_내역서(군포 중심상업지역)-2수정_(구)덕성화학 공영주차장 표지판 제작설치_표지판도색수량산출" xfId="7005" xr:uid="{00000000-0005-0000-0000-0000D91B0000}"/>
    <cellStyle name="1_total_내역서(군포 중심상업지역)-2수정_(구)덕성화학 공영주차장 표지판 제작설치_표지판도색수량산출(양식)" xfId="7006" xr:uid="{00000000-0005-0000-0000-0000DA1B0000}"/>
    <cellStyle name="1_total_내역서(군포 중심상업지역)-2수정_(구)덕성화학 공영주차장 표지판 제작설치_호계공원표지 정비공사" xfId="7007" xr:uid="{00000000-0005-0000-0000-0000DB1B0000}"/>
    <cellStyle name="1_total_내역서(군포 중심상업지역)-2수정_관내노후표지판교체설계서(2007)" xfId="7008" xr:uid="{00000000-0005-0000-0000-0000DC1B0000}"/>
    <cellStyle name="1_total_내역서(군포 중심상업지역)-2수정_관내노후표지판교체설계서(2007)_(구)덕성화학 공영주차장 표지판 제작설치" xfId="7009" xr:uid="{00000000-0005-0000-0000-0000DD1B0000}"/>
    <cellStyle name="1_total_내역서(군포 중심상업지역)-2수정_관내노후표지판교체설계서(2007)_(구)덕성화학 공영주차장 표지판 제작설치_표지판도색수량산출" xfId="7010" xr:uid="{00000000-0005-0000-0000-0000DE1B0000}"/>
    <cellStyle name="1_total_내역서(군포 중심상업지역)-2수정_관내노후표지판교체설계서(2007)_(구)덕성화학 공영주차장 표지판 제작설치_표지판도색수량산출(양식)" xfId="7011" xr:uid="{00000000-0005-0000-0000-0000DF1B0000}"/>
    <cellStyle name="1_total_내역서(군포 중심상업지역)-2수정_관내노후표지판교체설계서(2007)_(구)덕성화학 공영주차장 표지판 제작설치_호계공원표지 정비공사" xfId="7012" xr:uid="{00000000-0005-0000-0000-0000E01B0000}"/>
    <cellStyle name="1_total_내역서(군포 중심상업지역)-2수정_관내노후표지판교체설계서(2007)_관내노후표지판교체설계서(2007)" xfId="7013" xr:uid="{00000000-0005-0000-0000-0000E11B0000}"/>
    <cellStyle name="1_total_내역서(군포 중심상업지역)-2수정_관내노후표지판교체설계서(2007)_관내노후표지판교체설계서(2007)_(구)덕성화학 공영주차장 표지판 제작설치" xfId="7014" xr:uid="{00000000-0005-0000-0000-0000E21B0000}"/>
    <cellStyle name="1_total_내역서(군포 중심상업지역)-2수정_관내노후표지판교체설계서(2007)_관내노후표지판교체설계서(2007)_(구)덕성화학 공영주차장 표지판 제작설치_표지판도색수량산출" xfId="7015" xr:uid="{00000000-0005-0000-0000-0000E31B0000}"/>
    <cellStyle name="1_total_내역서(군포 중심상업지역)-2수정_관내노후표지판교체설계서(2007)_관내노후표지판교체설계서(2007)_(구)덕성화학 공영주차장 표지판 제작설치_표지판도색수량산출(양식)" xfId="7016" xr:uid="{00000000-0005-0000-0000-0000E41B0000}"/>
    <cellStyle name="1_total_내역서(군포 중심상업지역)-2수정_관내노후표지판교체설계서(2007)_관내노후표지판교체설계서(2007)_(구)덕성화학 공영주차장 표지판 제작설치_호계공원표지 정비공사" xfId="7017" xr:uid="{00000000-0005-0000-0000-0000E51B0000}"/>
    <cellStyle name="1_total_내역서(군포 중심상업지역)-2수정_관내노후표지판교체설계서(2007)_관내노후표지판교체설계서(2007)_박달우회도명부착외공사설계서" xfId="7018" xr:uid="{00000000-0005-0000-0000-0000E61B0000}"/>
    <cellStyle name="1_total_내역서(군포 중심상업지역)-2수정_관내노후표지판교체설계서(2007)_관내노후표지판교체설계서(2007)_박달우회도명부착외공사설계서_표지판도색수량산출" xfId="7019" xr:uid="{00000000-0005-0000-0000-0000E71B0000}"/>
    <cellStyle name="1_total_내역서(군포 중심상업지역)-2수정_관내노후표지판교체설계서(2007)_관내노후표지판교체설계서(2007)_박달우회도명부착외공사설계서_표지판도색수량산출(양식)" xfId="7020" xr:uid="{00000000-0005-0000-0000-0000E81B0000}"/>
    <cellStyle name="1_total_내역서(군포 중심상업지역)-2수정_관내노후표지판교체설계서(2007)_관내노후표지판교체설계서(2007)_박달우회도명부착외공사설계서_호계공원표지 정비공사" xfId="7021" xr:uid="{00000000-0005-0000-0000-0000E91B0000}"/>
    <cellStyle name="1_total_내역서(군포 중심상업지역)-2수정_관내노후표지판교체설계서(2007)_관내노후표지판교체설계서(2007)_주.정차금지표지판 정비공사(연간단가)계약내역" xfId="7022" xr:uid="{00000000-0005-0000-0000-0000EA1B0000}"/>
    <cellStyle name="1_total_내역서(군포 중심상업지역)-2수정_관내노후표지판교체설계서(2007)_관내노후표지판교체설계서(2007)_주.정차금지표지판 정비공사(연간단가)계약내역_표지판도색수량산출" xfId="7023" xr:uid="{00000000-0005-0000-0000-0000EB1B0000}"/>
    <cellStyle name="1_total_내역서(군포 중심상업지역)-2수정_관내노후표지판교체설계서(2007)_관내노후표지판교체설계서(2007)_주.정차금지표지판 정비공사(연간단가)계약내역_표지판도색수량산출(양식)" xfId="7024" xr:uid="{00000000-0005-0000-0000-0000EC1B0000}"/>
    <cellStyle name="1_total_내역서(군포 중심상업지역)-2수정_관내노후표지판교체설계서(2007)_관내노후표지판교체설계서(2007)_주.정차금지표지판 정비공사(연간단가)계약내역_호계공원표지 정비공사" xfId="7025" xr:uid="{00000000-0005-0000-0000-0000ED1B0000}"/>
    <cellStyle name="1_total_내역서(군포 중심상업지역)-2수정_관내노후표지판교체설계서(2007)_관내노후표지판교체설계서(2007)_표지판도색수량산출" xfId="7026" xr:uid="{00000000-0005-0000-0000-0000EE1B0000}"/>
    <cellStyle name="1_total_내역서(군포 중심상업지역)-2수정_관내노후표지판교체설계서(2007)_관내노후표지판교체설계서(2007)_표지판도색수량산출(양식)" xfId="7027" xr:uid="{00000000-0005-0000-0000-0000EF1B0000}"/>
    <cellStyle name="1_total_내역서(군포 중심상업지역)-2수정_관내노후표지판교체설계서(2007)_관내노후표지판교체설계서(2007)_호계공원표지 정비공사" xfId="7028" xr:uid="{00000000-0005-0000-0000-0000F01B0000}"/>
    <cellStyle name="1_total_내역서(군포 중심상업지역)-2수정_관내노후표지판교체설계서(2007)_박달우회도명부착외공사설계서" xfId="7029" xr:uid="{00000000-0005-0000-0000-0000F11B0000}"/>
    <cellStyle name="1_total_내역서(군포 중심상업지역)-2수정_관내노후표지판교체설계서(2007)_박달우회도명부착외공사설계서_표지판도색수량산출" xfId="7030" xr:uid="{00000000-0005-0000-0000-0000F21B0000}"/>
    <cellStyle name="1_total_내역서(군포 중심상업지역)-2수정_관내노후표지판교체설계서(2007)_박달우회도명부착외공사설계서_표지판도색수량산출(양식)" xfId="7031" xr:uid="{00000000-0005-0000-0000-0000F31B0000}"/>
    <cellStyle name="1_total_내역서(군포 중심상업지역)-2수정_관내노후표지판교체설계서(2007)_박달우회도명부착외공사설계서_호계공원표지 정비공사" xfId="7032" xr:uid="{00000000-0005-0000-0000-0000F41B0000}"/>
    <cellStyle name="1_total_내역서(군포 중심상업지역)-2수정_관내노후표지판교체설계서(2007)_의왕맑은물관리사업소 설계변경" xfId="7033" xr:uid="{00000000-0005-0000-0000-0000F51B0000}"/>
    <cellStyle name="1_total_내역서(군포 중심상업지역)-2수정_관내노후표지판교체설계서(2007)_의왕맑은물관리사업소 설계변경_주.정차금지표지판 정비공사(연간단가)계약내역" xfId="7034" xr:uid="{00000000-0005-0000-0000-0000F61B0000}"/>
    <cellStyle name="1_total_내역서(군포 중심상업지역)-2수정_관내노후표지판교체설계서(2007)_의왕맑은물관리사업소 설계변경_주.정차금지표지판 정비공사(연간단가)계약내역_표지판도색수량산출" xfId="7035" xr:uid="{00000000-0005-0000-0000-0000F71B0000}"/>
    <cellStyle name="1_total_내역서(군포 중심상업지역)-2수정_관내노후표지판교체설계서(2007)_의왕맑은물관리사업소 설계변경_주.정차금지표지판 정비공사(연간단가)계약내역_표지판도색수량산출(양식)" xfId="7036" xr:uid="{00000000-0005-0000-0000-0000F81B0000}"/>
    <cellStyle name="1_total_내역서(군포 중심상업지역)-2수정_관내노후표지판교체설계서(2007)_의왕맑은물관리사업소 설계변경_주.정차금지표지판 정비공사(연간단가)계약내역_호계공원표지 정비공사" xfId="7037" xr:uid="{00000000-0005-0000-0000-0000F91B0000}"/>
    <cellStyle name="1_total_내역서(군포 중심상업지역)-2수정_관내노후표지판교체설계서(2007)_의왕맑은물관리사업소 설계변경_표지판도색수량산출" xfId="7038" xr:uid="{00000000-0005-0000-0000-0000FA1B0000}"/>
    <cellStyle name="1_total_내역서(군포 중심상업지역)-2수정_관내노후표지판교체설계서(2007)_의왕맑은물관리사업소 설계변경_표지판도색수량산출(양식)" xfId="7039" xr:uid="{00000000-0005-0000-0000-0000FB1B0000}"/>
    <cellStyle name="1_total_내역서(군포 중심상업지역)-2수정_관내노후표지판교체설계서(2007)_의왕맑은물관리사업소 설계변경_호계공원표지 정비공사" xfId="7040" xr:uid="{00000000-0005-0000-0000-0000FC1B0000}"/>
    <cellStyle name="1_total_내역서(군포 중심상업지역)-2수정_관내노후표지판교체설계서(2007)_주.정차금지표지판 정비공사(연간단가)계약내역" xfId="7041" xr:uid="{00000000-0005-0000-0000-0000FD1B0000}"/>
    <cellStyle name="1_total_내역서(군포 중심상업지역)-2수정_관내노후표지판교체설계서(2007)_주.정차금지표지판 정비공사(연간단가)계약내역_표지판도색수량산출" xfId="7042" xr:uid="{00000000-0005-0000-0000-0000FE1B0000}"/>
    <cellStyle name="1_total_내역서(군포 중심상업지역)-2수정_관내노후표지판교체설계서(2007)_주.정차금지표지판 정비공사(연간단가)계약내역_표지판도색수량산출(양식)" xfId="7043" xr:uid="{00000000-0005-0000-0000-0000FF1B0000}"/>
    <cellStyle name="1_total_내역서(군포 중심상업지역)-2수정_관내노후표지판교체설계서(2007)_주.정차금지표지판 정비공사(연간단가)계약내역_호계공원표지 정비공사" xfId="7044" xr:uid="{00000000-0005-0000-0000-0000001C0000}"/>
    <cellStyle name="1_total_내역서(군포 중심상업지역)-2수정_관내노후표지판교체설계서(2007)_표지판도색수량산출" xfId="7045" xr:uid="{00000000-0005-0000-0000-0000011C0000}"/>
    <cellStyle name="1_total_내역서(군포 중심상업지역)-2수정_관내노후표지판교체설계서(2007)_표지판도색수량산출(양식)" xfId="7046" xr:uid="{00000000-0005-0000-0000-0000021C0000}"/>
    <cellStyle name="1_total_내역서(군포 중심상업지역)-2수정_관내노후표지판교체설계서(2007)_호계공원표지 정비공사" xfId="7047" xr:uid="{00000000-0005-0000-0000-0000031C0000}"/>
    <cellStyle name="1_total_내역서(군포 중심상업지역)-2수정_내역서(군포 중심상업지역)-수정" xfId="7048" xr:uid="{00000000-0005-0000-0000-0000041C0000}"/>
    <cellStyle name="1_total_내역서(군포 중심상업지역)-2수정_내역서(군포 중심상업지역)-수정_(구)덕성화학 공영주차장 표지판 제작설치" xfId="7049" xr:uid="{00000000-0005-0000-0000-0000051C0000}"/>
    <cellStyle name="1_total_내역서(군포 중심상업지역)-2수정_내역서(군포 중심상업지역)-수정_(구)덕성화학 공영주차장 표지판 제작설치_표지판도색수량산출" xfId="7050" xr:uid="{00000000-0005-0000-0000-0000061C0000}"/>
    <cellStyle name="1_total_내역서(군포 중심상업지역)-2수정_내역서(군포 중심상업지역)-수정_(구)덕성화학 공영주차장 표지판 제작설치_표지판도색수량산출(양식)" xfId="7051" xr:uid="{00000000-0005-0000-0000-0000071C0000}"/>
    <cellStyle name="1_total_내역서(군포 중심상업지역)-2수정_내역서(군포 중심상업지역)-수정_(구)덕성화학 공영주차장 표지판 제작설치_호계공원표지 정비공사" xfId="7052" xr:uid="{00000000-0005-0000-0000-0000081C0000}"/>
    <cellStyle name="1_total_내역서(군포 중심상업지역)-2수정_내역서(군포 중심상업지역)-수정_관내노후표지판교체설계서(2007)" xfId="7053" xr:uid="{00000000-0005-0000-0000-0000091C0000}"/>
    <cellStyle name="1_total_내역서(군포 중심상업지역)-2수정_내역서(군포 중심상업지역)-수정_관내노후표지판교체설계서(2007)_(구)덕성화학 공영주차장 표지판 제작설치" xfId="7054" xr:uid="{00000000-0005-0000-0000-00000A1C0000}"/>
    <cellStyle name="1_total_내역서(군포 중심상업지역)-2수정_내역서(군포 중심상업지역)-수정_관내노후표지판교체설계서(2007)_(구)덕성화학 공영주차장 표지판 제작설치_표지판도색수량산출" xfId="7055" xr:uid="{00000000-0005-0000-0000-00000B1C0000}"/>
    <cellStyle name="1_total_내역서(군포 중심상업지역)-2수정_내역서(군포 중심상업지역)-수정_관내노후표지판교체설계서(2007)_(구)덕성화학 공영주차장 표지판 제작설치_표지판도색수량산출(양식)" xfId="7056" xr:uid="{00000000-0005-0000-0000-00000C1C0000}"/>
    <cellStyle name="1_total_내역서(군포 중심상업지역)-2수정_내역서(군포 중심상업지역)-수정_관내노후표지판교체설계서(2007)_(구)덕성화학 공영주차장 표지판 제작설치_호계공원표지 정비공사" xfId="7057" xr:uid="{00000000-0005-0000-0000-00000D1C0000}"/>
    <cellStyle name="1_total_내역서(군포 중심상업지역)-2수정_내역서(군포 중심상업지역)-수정_관내노후표지판교체설계서(2007)_관내노후표지판교체설계서(2007)" xfId="7058" xr:uid="{00000000-0005-0000-0000-00000E1C0000}"/>
    <cellStyle name="1_total_내역서(군포 중심상업지역)-2수정_내역서(군포 중심상업지역)-수정_관내노후표지판교체설계서(2007)_관내노후표지판교체설계서(2007)_(구)덕성화학 공영주차장 표지판 제작설치" xfId="7059" xr:uid="{00000000-0005-0000-0000-00000F1C0000}"/>
    <cellStyle name="1_total_내역서(군포 중심상업지역)-2수정_내역서(군포 중심상업지역)-수정_관내노후표지판교체설계서(2007)_관내노후표지판교체설계서(2007)_(구)덕성화학 공영주차장 표지판 제작설치_표지판도색수량산출" xfId="7060" xr:uid="{00000000-0005-0000-0000-0000101C0000}"/>
    <cellStyle name="1_total_내역서(군포 중심상업지역)-2수정_내역서(군포 중심상업지역)-수정_관내노후표지판교체설계서(2007)_관내노후표지판교체설계서(2007)_(구)덕성화학 공영주차장 표지판 제작설치_표지판도색수량산출(양식)" xfId="7061" xr:uid="{00000000-0005-0000-0000-0000111C0000}"/>
    <cellStyle name="1_total_내역서(군포 중심상업지역)-2수정_내역서(군포 중심상업지역)-수정_관내노후표지판교체설계서(2007)_관내노후표지판교체설계서(2007)_(구)덕성화학 공영주차장 표지판 제작설치_호계공원표지 정비공사" xfId="7062" xr:uid="{00000000-0005-0000-0000-0000121C0000}"/>
    <cellStyle name="1_total_내역서(군포 중심상업지역)-2수정_내역서(군포 중심상업지역)-수정_관내노후표지판교체설계서(2007)_관내노후표지판교체설계서(2007)_박달우회도명부착외공사설계서" xfId="7063" xr:uid="{00000000-0005-0000-0000-0000131C0000}"/>
    <cellStyle name="1_total_내역서(군포 중심상업지역)-2수정_내역서(군포 중심상업지역)-수정_관내노후표지판교체설계서(2007)_관내노후표지판교체설계서(2007)_박달우회도명부착외공사설계서_표지판도색수량산출" xfId="7064" xr:uid="{00000000-0005-0000-0000-0000141C0000}"/>
    <cellStyle name="1_total_내역서(군포 중심상업지역)-2수정_내역서(군포 중심상업지역)-수정_관내노후표지판교체설계서(2007)_관내노후표지판교체설계서(2007)_박달우회도명부착외공사설계서_표지판도색수량산출(양식)" xfId="7065" xr:uid="{00000000-0005-0000-0000-0000151C0000}"/>
    <cellStyle name="1_total_내역서(군포 중심상업지역)-2수정_내역서(군포 중심상업지역)-수정_관내노후표지판교체설계서(2007)_관내노후표지판교체설계서(2007)_박달우회도명부착외공사설계서_호계공원표지 정비공사" xfId="7066" xr:uid="{00000000-0005-0000-0000-0000161C0000}"/>
    <cellStyle name="1_total_내역서(군포 중심상업지역)-2수정_내역서(군포 중심상업지역)-수정_관내노후표지판교체설계서(2007)_관내노후표지판교체설계서(2007)_주.정차금지표지판 정비공사(연간단가)계약내역" xfId="7067" xr:uid="{00000000-0005-0000-0000-0000171C0000}"/>
    <cellStyle name="1_total_내역서(군포 중심상업지역)-2수정_내역서(군포 중심상업지역)-수정_관내노후표지판교체설계서(2007)_관내노후표지판교체설계서(2007)_주.정차금지표지판 정비공사(연간단가)계약내역_표지판도색수량산출" xfId="7068" xr:uid="{00000000-0005-0000-0000-0000181C0000}"/>
    <cellStyle name="1_total_내역서(군포 중심상업지역)-2수정_내역서(군포 중심상업지역)-수정_관내노후표지판교체설계서(2007)_관내노후표지판교체설계서(2007)_주.정차금지표지판 정비공사(연간단가)계약내역_표지판도색수량산출(양식)" xfId="7069" xr:uid="{00000000-0005-0000-0000-0000191C0000}"/>
    <cellStyle name="1_total_내역서(군포 중심상업지역)-2수정_내역서(군포 중심상업지역)-수정_관내노후표지판교체설계서(2007)_관내노후표지판교체설계서(2007)_주.정차금지표지판 정비공사(연간단가)계약내역_호계공원표지 정비공사" xfId="7070" xr:uid="{00000000-0005-0000-0000-00001A1C0000}"/>
    <cellStyle name="1_total_내역서(군포 중심상업지역)-2수정_내역서(군포 중심상업지역)-수정_관내노후표지판교체설계서(2007)_관내노후표지판교체설계서(2007)_표지판도색수량산출" xfId="7071" xr:uid="{00000000-0005-0000-0000-00001B1C0000}"/>
    <cellStyle name="1_total_내역서(군포 중심상업지역)-2수정_내역서(군포 중심상업지역)-수정_관내노후표지판교체설계서(2007)_관내노후표지판교체설계서(2007)_표지판도색수량산출(양식)" xfId="7072" xr:uid="{00000000-0005-0000-0000-00001C1C0000}"/>
    <cellStyle name="1_total_내역서(군포 중심상업지역)-2수정_내역서(군포 중심상업지역)-수정_관내노후표지판교체설계서(2007)_관내노후표지판교체설계서(2007)_호계공원표지 정비공사" xfId="7073" xr:uid="{00000000-0005-0000-0000-00001D1C0000}"/>
    <cellStyle name="1_total_내역서(군포 중심상업지역)-2수정_내역서(군포 중심상업지역)-수정_관내노후표지판교체설계서(2007)_박달우회도명부착외공사설계서" xfId="7074" xr:uid="{00000000-0005-0000-0000-00001E1C0000}"/>
    <cellStyle name="1_total_내역서(군포 중심상업지역)-2수정_내역서(군포 중심상업지역)-수정_관내노후표지판교체설계서(2007)_박달우회도명부착외공사설계서_표지판도색수량산출" xfId="7075" xr:uid="{00000000-0005-0000-0000-00001F1C0000}"/>
    <cellStyle name="1_total_내역서(군포 중심상업지역)-2수정_내역서(군포 중심상업지역)-수정_관내노후표지판교체설계서(2007)_박달우회도명부착외공사설계서_표지판도색수량산출(양식)" xfId="7076" xr:uid="{00000000-0005-0000-0000-0000201C0000}"/>
    <cellStyle name="1_total_내역서(군포 중심상업지역)-2수정_내역서(군포 중심상업지역)-수정_관내노후표지판교체설계서(2007)_박달우회도명부착외공사설계서_호계공원표지 정비공사" xfId="7077" xr:uid="{00000000-0005-0000-0000-0000211C0000}"/>
    <cellStyle name="1_total_내역서(군포 중심상업지역)-2수정_내역서(군포 중심상업지역)-수정_관내노후표지판교체설계서(2007)_의왕맑은물관리사업소 설계변경" xfId="7078" xr:uid="{00000000-0005-0000-0000-0000221C0000}"/>
    <cellStyle name="1_total_내역서(군포 중심상업지역)-2수정_내역서(군포 중심상업지역)-수정_관내노후표지판교체설계서(2007)_의왕맑은물관리사업소 설계변경_주.정차금지표지판 정비공사(연간단가)계약내역" xfId="7079" xr:uid="{00000000-0005-0000-0000-0000231C0000}"/>
    <cellStyle name="1_total_내역서(군포 중심상업지역)-2수정_내역서(군포 중심상업지역)-수정_관내노후표지판교체설계서(2007)_의왕맑은물관리사업소 설계변경_주.정차금지표지판 정비공사(연간단가)계약내역_표지판도색수량산출" xfId="7080" xr:uid="{00000000-0005-0000-0000-0000241C0000}"/>
    <cellStyle name="1_total_내역서(군포 중심상업지역)-2수정_내역서(군포 중심상업지역)-수정_관내노후표지판교체설계서(2007)_의왕맑은물관리사업소 설계변경_주.정차금지표지판 정비공사(연간단가)계약내역_표지판도색수량산출(양식)" xfId="7081" xr:uid="{00000000-0005-0000-0000-0000251C0000}"/>
    <cellStyle name="1_total_내역서(군포 중심상업지역)-2수정_내역서(군포 중심상업지역)-수정_관내노후표지판교체설계서(2007)_의왕맑은물관리사업소 설계변경_주.정차금지표지판 정비공사(연간단가)계약내역_호계공원표지 정비공사" xfId="7082" xr:uid="{00000000-0005-0000-0000-0000261C0000}"/>
    <cellStyle name="1_total_내역서(군포 중심상업지역)-2수정_내역서(군포 중심상업지역)-수정_관내노후표지판교체설계서(2007)_의왕맑은물관리사업소 설계변경_표지판도색수량산출" xfId="7083" xr:uid="{00000000-0005-0000-0000-0000271C0000}"/>
    <cellStyle name="1_total_내역서(군포 중심상업지역)-2수정_내역서(군포 중심상업지역)-수정_관내노후표지판교체설계서(2007)_의왕맑은물관리사업소 설계변경_표지판도색수량산출(양식)" xfId="7084" xr:uid="{00000000-0005-0000-0000-0000281C0000}"/>
    <cellStyle name="1_total_내역서(군포 중심상업지역)-2수정_내역서(군포 중심상업지역)-수정_관내노후표지판교체설계서(2007)_의왕맑은물관리사업소 설계변경_호계공원표지 정비공사" xfId="7085" xr:uid="{00000000-0005-0000-0000-0000291C0000}"/>
    <cellStyle name="1_total_내역서(군포 중심상업지역)-2수정_내역서(군포 중심상업지역)-수정_관내노후표지판교체설계서(2007)_주.정차금지표지판 정비공사(연간단가)계약내역" xfId="7086" xr:uid="{00000000-0005-0000-0000-00002A1C0000}"/>
    <cellStyle name="1_total_내역서(군포 중심상업지역)-2수정_내역서(군포 중심상업지역)-수정_관내노후표지판교체설계서(2007)_주.정차금지표지판 정비공사(연간단가)계약내역_표지판도색수량산출" xfId="7087" xr:uid="{00000000-0005-0000-0000-00002B1C0000}"/>
    <cellStyle name="1_total_내역서(군포 중심상업지역)-2수정_내역서(군포 중심상업지역)-수정_관내노후표지판교체설계서(2007)_주.정차금지표지판 정비공사(연간단가)계약내역_표지판도색수량산출(양식)" xfId="7088" xr:uid="{00000000-0005-0000-0000-00002C1C0000}"/>
    <cellStyle name="1_total_내역서(군포 중심상업지역)-2수정_내역서(군포 중심상업지역)-수정_관내노후표지판교체설계서(2007)_주.정차금지표지판 정비공사(연간단가)계약내역_호계공원표지 정비공사" xfId="7089" xr:uid="{00000000-0005-0000-0000-00002D1C0000}"/>
    <cellStyle name="1_total_내역서(군포 중심상업지역)-2수정_내역서(군포 중심상업지역)-수정_관내노후표지판교체설계서(2007)_표지판도색수량산출" xfId="7090" xr:uid="{00000000-0005-0000-0000-00002E1C0000}"/>
    <cellStyle name="1_total_내역서(군포 중심상업지역)-2수정_내역서(군포 중심상업지역)-수정_관내노후표지판교체설계서(2007)_표지판도색수량산출(양식)" xfId="7091" xr:uid="{00000000-0005-0000-0000-00002F1C0000}"/>
    <cellStyle name="1_total_내역서(군포 중심상업지역)-2수정_내역서(군포 중심상업지역)-수정_관내노후표지판교체설계서(2007)_호계공원표지 정비공사" xfId="7092" xr:uid="{00000000-0005-0000-0000-0000301C0000}"/>
    <cellStyle name="1_total_내역서(군포 중심상업지역)-2수정_내역서(군포 중심상업지역)-수정_박달우회도명부착외공사설계서" xfId="7093" xr:uid="{00000000-0005-0000-0000-0000311C0000}"/>
    <cellStyle name="1_total_내역서(군포 중심상업지역)-2수정_내역서(군포 중심상업지역)-수정_박달우회도명부착외공사설계서_표지판도색수량산출" xfId="7094" xr:uid="{00000000-0005-0000-0000-0000321C0000}"/>
    <cellStyle name="1_total_내역서(군포 중심상업지역)-2수정_내역서(군포 중심상업지역)-수정_박달우회도명부착외공사설계서_표지판도색수량산출(양식)" xfId="7095" xr:uid="{00000000-0005-0000-0000-0000331C0000}"/>
    <cellStyle name="1_total_내역서(군포 중심상업지역)-2수정_내역서(군포 중심상업지역)-수정_박달우회도명부착외공사설계서_호계공원표지 정비공사" xfId="7096" xr:uid="{00000000-0005-0000-0000-0000341C0000}"/>
    <cellStyle name="1_total_내역서(군포 중심상업지역)-2수정_내역서(군포 중심상업지역)-수정_주.정차금지표지판 정비공사(연간단가)계약내역" xfId="7097" xr:uid="{00000000-0005-0000-0000-0000351C0000}"/>
    <cellStyle name="1_total_내역서(군포 중심상업지역)-2수정_내역서(군포 중심상업지역)-수정_주.정차금지표지판 정비공사(연간단가)계약내역_표지판도색수량산출" xfId="7098" xr:uid="{00000000-0005-0000-0000-0000361C0000}"/>
    <cellStyle name="1_total_내역서(군포 중심상업지역)-2수정_내역서(군포 중심상업지역)-수정_주.정차금지표지판 정비공사(연간단가)계약내역_표지판도색수량산출(양식)" xfId="7099" xr:uid="{00000000-0005-0000-0000-0000371C0000}"/>
    <cellStyle name="1_total_내역서(군포 중심상업지역)-2수정_내역서(군포 중심상업지역)-수정_주.정차금지표지판 정비공사(연간단가)계약내역_호계공원표지 정비공사" xfId="7100" xr:uid="{00000000-0005-0000-0000-0000381C0000}"/>
    <cellStyle name="1_total_내역서(군포 중심상업지역)-2수정_내역서(군포 중심상업지역)-수정_표지판도색수량산출" xfId="7101" xr:uid="{00000000-0005-0000-0000-0000391C0000}"/>
    <cellStyle name="1_total_내역서(군포 중심상업지역)-2수정_내역서(군포 중심상업지역)-수정_표지판도색수량산출(양식)" xfId="7102" xr:uid="{00000000-0005-0000-0000-00003A1C0000}"/>
    <cellStyle name="1_total_내역서(군포 중심상업지역)-2수정_내역서(군포 중심상업지역)-수정_호계공원표지 정비공사" xfId="7103" xr:uid="{00000000-0005-0000-0000-00003B1C0000}"/>
    <cellStyle name="1_total_내역서(군포 중심상업지역)-2수정_내역서(군포 중심상업지역)-수정-2" xfId="7104" xr:uid="{00000000-0005-0000-0000-00003C1C0000}"/>
    <cellStyle name="1_total_내역서(군포 중심상업지역)-2수정_내역서(군포 중심상업지역)-수정-2_(구)덕성화학 공영주차장 표지판 제작설치" xfId="7105" xr:uid="{00000000-0005-0000-0000-00003D1C0000}"/>
    <cellStyle name="1_total_내역서(군포 중심상업지역)-2수정_내역서(군포 중심상업지역)-수정-2_(구)덕성화학 공영주차장 표지판 제작설치_표지판도색수량산출" xfId="7106" xr:uid="{00000000-0005-0000-0000-00003E1C0000}"/>
    <cellStyle name="1_total_내역서(군포 중심상업지역)-2수정_내역서(군포 중심상업지역)-수정-2_(구)덕성화학 공영주차장 표지판 제작설치_표지판도색수량산출(양식)" xfId="7107" xr:uid="{00000000-0005-0000-0000-00003F1C0000}"/>
    <cellStyle name="1_total_내역서(군포 중심상업지역)-2수정_내역서(군포 중심상업지역)-수정-2_(구)덕성화학 공영주차장 표지판 제작설치_호계공원표지 정비공사" xfId="7108" xr:uid="{00000000-0005-0000-0000-0000401C0000}"/>
    <cellStyle name="1_total_내역서(군포 중심상업지역)-2수정_내역서(군포 중심상업지역)-수정-2_관내노후표지판교체설계서(2007)" xfId="7109" xr:uid="{00000000-0005-0000-0000-0000411C0000}"/>
    <cellStyle name="1_total_내역서(군포 중심상업지역)-2수정_내역서(군포 중심상업지역)-수정-2_관내노후표지판교체설계서(2007)_(구)덕성화학 공영주차장 표지판 제작설치" xfId="7110" xr:uid="{00000000-0005-0000-0000-0000421C0000}"/>
    <cellStyle name="1_total_내역서(군포 중심상업지역)-2수정_내역서(군포 중심상업지역)-수정-2_관내노후표지판교체설계서(2007)_(구)덕성화학 공영주차장 표지판 제작설치_표지판도색수량산출" xfId="7111" xr:uid="{00000000-0005-0000-0000-0000431C0000}"/>
    <cellStyle name="1_total_내역서(군포 중심상업지역)-2수정_내역서(군포 중심상업지역)-수정-2_관내노후표지판교체설계서(2007)_(구)덕성화학 공영주차장 표지판 제작설치_표지판도색수량산출(양식)" xfId="7112" xr:uid="{00000000-0005-0000-0000-0000441C0000}"/>
    <cellStyle name="1_total_내역서(군포 중심상업지역)-2수정_내역서(군포 중심상업지역)-수정-2_관내노후표지판교체설계서(2007)_(구)덕성화학 공영주차장 표지판 제작설치_호계공원표지 정비공사" xfId="7113" xr:uid="{00000000-0005-0000-0000-0000451C0000}"/>
    <cellStyle name="1_total_내역서(군포 중심상업지역)-2수정_내역서(군포 중심상업지역)-수정-2_관내노후표지판교체설계서(2007)_관내노후표지판교체설계서(2007)" xfId="7114" xr:uid="{00000000-0005-0000-0000-0000461C0000}"/>
    <cellStyle name="1_total_내역서(군포 중심상업지역)-2수정_내역서(군포 중심상업지역)-수정-2_관내노후표지판교체설계서(2007)_관내노후표지판교체설계서(2007)_(구)덕성화학 공영주차장 표지판 제작설치" xfId="7115" xr:uid="{00000000-0005-0000-0000-0000471C0000}"/>
    <cellStyle name="1_total_내역서(군포 중심상업지역)-2수정_내역서(군포 중심상업지역)-수정-2_관내노후표지판교체설계서(2007)_관내노후표지판교체설계서(2007)_(구)덕성화학 공영주차장 표지판 제작설치_표지판도색수량산출" xfId="7116" xr:uid="{00000000-0005-0000-0000-0000481C0000}"/>
    <cellStyle name="1_total_내역서(군포 중심상업지역)-2수정_내역서(군포 중심상업지역)-수정-2_관내노후표지판교체설계서(2007)_관내노후표지판교체설계서(2007)_(구)덕성화학 공영주차장 표지판 제작설치_표지판도색수량산출(양식)" xfId="7117" xr:uid="{00000000-0005-0000-0000-0000491C0000}"/>
    <cellStyle name="1_total_내역서(군포 중심상업지역)-2수정_내역서(군포 중심상업지역)-수정-2_관내노후표지판교체설계서(2007)_관내노후표지판교체설계서(2007)_(구)덕성화학 공영주차장 표지판 제작설치_호계공원표지 정비공사" xfId="7118" xr:uid="{00000000-0005-0000-0000-00004A1C0000}"/>
    <cellStyle name="1_total_내역서(군포 중심상업지역)-2수정_내역서(군포 중심상업지역)-수정-2_관내노후표지판교체설계서(2007)_관내노후표지판교체설계서(2007)_박달우회도명부착외공사설계서" xfId="7119" xr:uid="{00000000-0005-0000-0000-00004B1C0000}"/>
    <cellStyle name="1_total_내역서(군포 중심상업지역)-2수정_내역서(군포 중심상업지역)-수정-2_관내노후표지판교체설계서(2007)_관내노후표지판교체설계서(2007)_박달우회도명부착외공사설계서_표지판도색수량산출" xfId="7120" xr:uid="{00000000-0005-0000-0000-00004C1C0000}"/>
    <cellStyle name="1_total_내역서(군포 중심상업지역)-2수정_내역서(군포 중심상업지역)-수정-2_관내노후표지판교체설계서(2007)_관내노후표지판교체설계서(2007)_박달우회도명부착외공사설계서_표지판도색수량산출(양식)" xfId="7121" xr:uid="{00000000-0005-0000-0000-00004D1C0000}"/>
    <cellStyle name="1_total_내역서(군포 중심상업지역)-2수정_내역서(군포 중심상업지역)-수정-2_관내노후표지판교체설계서(2007)_관내노후표지판교체설계서(2007)_박달우회도명부착외공사설계서_호계공원표지 정비공사" xfId="7122" xr:uid="{00000000-0005-0000-0000-00004E1C0000}"/>
    <cellStyle name="1_total_내역서(군포 중심상업지역)-2수정_내역서(군포 중심상업지역)-수정-2_관내노후표지판교체설계서(2007)_관내노후표지판교체설계서(2007)_주.정차금지표지판 정비공사(연간단가)계약내역" xfId="7123" xr:uid="{00000000-0005-0000-0000-00004F1C0000}"/>
    <cellStyle name="1_total_내역서(군포 중심상업지역)-2수정_내역서(군포 중심상업지역)-수정-2_관내노후표지판교체설계서(2007)_관내노후표지판교체설계서(2007)_주.정차금지표지판 정비공사(연간단가)계약내역_표지판도색수량산출" xfId="7124" xr:uid="{00000000-0005-0000-0000-0000501C0000}"/>
    <cellStyle name="1_total_내역서(군포 중심상업지역)-2수정_내역서(군포 중심상업지역)-수정-2_관내노후표지판교체설계서(2007)_관내노후표지판교체설계서(2007)_주.정차금지표지판 정비공사(연간단가)계약내역_표지판도색수량산출(양식)" xfId="7125" xr:uid="{00000000-0005-0000-0000-0000511C0000}"/>
    <cellStyle name="1_total_내역서(군포 중심상업지역)-2수정_내역서(군포 중심상업지역)-수정-2_관내노후표지판교체설계서(2007)_관내노후표지판교체설계서(2007)_주.정차금지표지판 정비공사(연간단가)계약내역_호계공원표지 정비공사" xfId="7126" xr:uid="{00000000-0005-0000-0000-0000521C0000}"/>
    <cellStyle name="1_total_내역서(군포 중심상업지역)-2수정_내역서(군포 중심상업지역)-수정-2_관내노후표지판교체설계서(2007)_관내노후표지판교체설계서(2007)_표지판도색수량산출" xfId="7127" xr:uid="{00000000-0005-0000-0000-0000531C0000}"/>
    <cellStyle name="1_total_내역서(군포 중심상업지역)-2수정_내역서(군포 중심상업지역)-수정-2_관내노후표지판교체설계서(2007)_관내노후표지판교체설계서(2007)_표지판도색수량산출(양식)" xfId="7128" xr:uid="{00000000-0005-0000-0000-0000541C0000}"/>
    <cellStyle name="1_total_내역서(군포 중심상업지역)-2수정_내역서(군포 중심상업지역)-수정-2_관내노후표지판교체설계서(2007)_관내노후표지판교체설계서(2007)_호계공원표지 정비공사" xfId="7129" xr:uid="{00000000-0005-0000-0000-0000551C0000}"/>
    <cellStyle name="1_total_내역서(군포 중심상업지역)-2수정_내역서(군포 중심상업지역)-수정-2_관내노후표지판교체설계서(2007)_박달우회도명부착외공사설계서" xfId="7130" xr:uid="{00000000-0005-0000-0000-0000561C0000}"/>
    <cellStyle name="1_total_내역서(군포 중심상업지역)-2수정_내역서(군포 중심상업지역)-수정-2_관내노후표지판교체설계서(2007)_박달우회도명부착외공사설계서_표지판도색수량산출" xfId="7131" xr:uid="{00000000-0005-0000-0000-0000571C0000}"/>
    <cellStyle name="1_total_내역서(군포 중심상업지역)-2수정_내역서(군포 중심상업지역)-수정-2_관내노후표지판교체설계서(2007)_박달우회도명부착외공사설계서_표지판도색수량산출(양식)" xfId="7132" xr:uid="{00000000-0005-0000-0000-0000581C0000}"/>
    <cellStyle name="1_total_내역서(군포 중심상업지역)-2수정_내역서(군포 중심상업지역)-수정-2_관내노후표지판교체설계서(2007)_박달우회도명부착외공사설계서_호계공원표지 정비공사" xfId="7133" xr:uid="{00000000-0005-0000-0000-0000591C0000}"/>
    <cellStyle name="1_total_내역서(군포 중심상업지역)-2수정_내역서(군포 중심상업지역)-수정-2_관내노후표지판교체설계서(2007)_의왕맑은물관리사업소 설계변경" xfId="7134" xr:uid="{00000000-0005-0000-0000-00005A1C0000}"/>
    <cellStyle name="1_total_내역서(군포 중심상업지역)-2수정_내역서(군포 중심상업지역)-수정-2_관내노후표지판교체설계서(2007)_의왕맑은물관리사업소 설계변경_주.정차금지표지판 정비공사(연간단가)계약내역" xfId="7135" xr:uid="{00000000-0005-0000-0000-00005B1C0000}"/>
    <cellStyle name="1_total_내역서(군포 중심상업지역)-2수정_내역서(군포 중심상업지역)-수정-2_관내노후표지판교체설계서(2007)_의왕맑은물관리사업소 설계변경_주.정차금지표지판 정비공사(연간단가)계약내역_표지판도색수량산출" xfId="7136" xr:uid="{00000000-0005-0000-0000-00005C1C0000}"/>
    <cellStyle name="1_total_내역서(군포 중심상업지역)-2수정_내역서(군포 중심상업지역)-수정-2_관내노후표지판교체설계서(2007)_의왕맑은물관리사업소 설계변경_주.정차금지표지판 정비공사(연간단가)계약내역_표지판도색수량산출(양식)" xfId="7137" xr:uid="{00000000-0005-0000-0000-00005D1C0000}"/>
    <cellStyle name="1_total_내역서(군포 중심상업지역)-2수정_내역서(군포 중심상업지역)-수정-2_관내노후표지판교체설계서(2007)_의왕맑은물관리사업소 설계변경_주.정차금지표지판 정비공사(연간단가)계약내역_호계공원표지 정비공사" xfId="7138" xr:uid="{00000000-0005-0000-0000-00005E1C0000}"/>
    <cellStyle name="1_total_내역서(군포 중심상업지역)-2수정_내역서(군포 중심상업지역)-수정-2_관내노후표지판교체설계서(2007)_의왕맑은물관리사업소 설계변경_표지판도색수량산출" xfId="7139" xr:uid="{00000000-0005-0000-0000-00005F1C0000}"/>
    <cellStyle name="1_total_내역서(군포 중심상업지역)-2수정_내역서(군포 중심상업지역)-수정-2_관내노후표지판교체설계서(2007)_의왕맑은물관리사업소 설계변경_표지판도색수량산출(양식)" xfId="7140" xr:uid="{00000000-0005-0000-0000-0000601C0000}"/>
    <cellStyle name="1_total_내역서(군포 중심상업지역)-2수정_내역서(군포 중심상업지역)-수정-2_관내노후표지판교체설계서(2007)_의왕맑은물관리사업소 설계변경_호계공원표지 정비공사" xfId="7141" xr:uid="{00000000-0005-0000-0000-0000611C0000}"/>
    <cellStyle name="1_total_내역서(군포 중심상업지역)-2수정_내역서(군포 중심상업지역)-수정-2_관내노후표지판교체설계서(2007)_주.정차금지표지판 정비공사(연간단가)계약내역" xfId="7142" xr:uid="{00000000-0005-0000-0000-0000621C0000}"/>
    <cellStyle name="1_total_내역서(군포 중심상업지역)-2수정_내역서(군포 중심상업지역)-수정-2_관내노후표지판교체설계서(2007)_주.정차금지표지판 정비공사(연간단가)계약내역_표지판도색수량산출" xfId="7143" xr:uid="{00000000-0005-0000-0000-0000631C0000}"/>
    <cellStyle name="1_total_내역서(군포 중심상업지역)-2수정_내역서(군포 중심상업지역)-수정-2_관내노후표지판교체설계서(2007)_주.정차금지표지판 정비공사(연간단가)계약내역_표지판도색수량산출(양식)" xfId="7144" xr:uid="{00000000-0005-0000-0000-0000641C0000}"/>
    <cellStyle name="1_total_내역서(군포 중심상업지역)-2수정_내역서(군포 중심상업지역)-수정-2_관내노후표지판교체설계서(2007)_주.정차금지표지판 정비공사(연간단가)계약내역_호계공원표지 정비공사" xfId="7145" xr:uid="{00000000-0005-0000-0000-0000651C0000}"/>
    <cellStyle name="1_total_내역서(군포 중심상업지역)-2수정_내역서(군포 중심상업지역)-수정-2_관내노후표지판교체설계서(2007)_표지판도색수량산출" xfId="7146" xr:uid="{00000000-0005-0000-0000-0000661C0000}"/>
    <cellStyle name="1_total_내역서(군포 중심상업지역)-2수정_내역서(군포 중심상업지역)-수정-2_관내노후표지판교체설계서(2007)_표지판도색수량산출(양식)" xfId="7147" xr:uid="{00000000-0005-0000-0000-0000671C0000}"/>
    <cellStyle name="1_total_내역서(군포 중심상업지역)-2수정_내역서(군포 중심상업지역)-수정-2_관내노후표지판교체설계서(2007)_호계공원표지 정비공사" xfId="7148" xr:uid="{00000000-0005-0000-0000-0000681C0000}"/>
    <cellStyle name="1_total_내역서(군포 중심상업지역)-2수정_내역서(군포 중심상업지역)-수정-2_박달우회도명부착외공사설계서" xfId="7149" xr:uid="{00000000-0005-0000-0000-0000691C0000}"/>
    <cellStyle name="1_total_내역서(군포 중심상업지역)-2수정_내역서(군포 중심상업지역)-수정-2_박달우회도명부착외공사설계서_표지판도색수량산출" xfId="7150" xr:uid="{00000000-0005-0000-0000-00006A1C0000}"/>
    <cellStyle name="1_total_내역서(군포 중심상업지역)-2수정_내역서(군포 중심상업지역)-수정-2_박달우회도명부착외공사설계서_표지판도색수량산출(양식)" xfId="7151" xr:uid="{00000000-0005-0000-0000-00006B1C0000}"/>
    <cellStyle name="1_total_내역서(군포 중심상업지역)-2수정_내역서(군포 중심상업지역)-수정-2_박달우회도명부착외공사설계서_호계공원표지 정비공사" xfId="7152" xr:uid="{00000000-0005-0000-0000-00006C1C0000}"/>
    <cellStyle name="1_total_내역서(군포 중심상업지역)-2수정_내역서(군포 중심상업지역)-수정-2_주.정차금지표지판 정비공사(연간단가)계약내역" xfId="7153" xr:uid="{00000000-0005-0000-0000-00006D1C0000}"/>
    <cellStyle name="1_total_내역서(군포 중심상업지역)-2수정_내역서(군포 중심상업지역)-수정-2_주.정차금지표지판 정비공사(연간단가)계약내역_표지판도색수량산출" xfId="7154" xr:uid="{00000000-0005-0000-0000-00006E1C0000}"/>
    <cellStyle name="1_total_내역서(군포 중심상업지역)-2수정_내역서(군포 중심상업지역)-수정-2_주.정차금지표지판 정비공사(연간단가)계약내역_표지판도색수량산출(양식)" xfId="7155" xr:uid="{00000000-0005-0000-0000-00006F1C0000}"/>
    <cellStyle name="1_total_내역서(군포 중심상업지역)-2수정_내역서(군포 중심상업지역)-수정-2_주.정차금지표지판 정비공사(연간단가)계약내역_호계공원표지 정비공사" xfId="7156" xr:uid="{00000000-0005-0000-0000-0000701C0000}"/>
    <cellStyle name="1_total_내역서(군포 중심상업지역)-2수정_내역서(군포 중심상업지역)-수정-2_표지판도색수량산출" xfId="7157" xr:uid="{00000000-0005-0000-0000-0000711C0000}"/>
    <cellStyle name="1_total_내역서(군포 중심상업지역)-2수정_내역서(군포 중심상업지역)-수정-2_표지판도색수량산출(양식)" xfId="7158" xr:uid="{00000000-0005-0000-0000-0000721C0000}"/>
    <cellStyle name="1_total_내역서(군포 중심상업지역)-2수정_내역서(군포 중심상업지역)-수정-2_호계공원표지 정비공사" xfId="7159" xr:uid="{00000000-0005-0000-0000-0000731C0000}"/>
    <cellStyle name="1_total_내역서(군포 중심상업지역)-2수정_박달우회도명부착외공사설계서" xfId="7160" xr:uid="{00000000-0005-0000-0000-0000741C0000}"/>
    <cellStyle name="1_total_내역서(군포 중심상업지역)-2수정_박달우회도명부착외공사설계서_표지판도색수량산출" xfId="7161" xr:uid="{00000000-0005-0000-0000-0000751C0000}"/>
    <cellStyle name="1_total_내역서(군포 중심상업지역)-2수정_박달우회도명부착외공사설계서_표지판도색수량산출(양식)" xfId="7162" xr:uid="{00000000-0005-0000-0000-0000761C0000}"/>
    <cellStyle name="1_total_내역서(군포 중심상업지역)-2수정_박달우회도명부착외공사설계서_호계공원표지 정비공사" xfId="7163" xr:uid="{00000000-0005-0000-0000-0000771C0000}"/>
    <cellStyle name="1_total_내역서(군포 중심상업지역)-2수정_주.정차금지표지판 정비공사(연간단가)계약내역" xfId="7164" xr:uid="{00000000-0005-0000-0000-0000781C0000}"/>
    <cellStyle name="1_total_내역서(군포 중심상업지역)-2수정_주.정차금지표지판 정비공사(연간단가)계약내역_표지판도색수량산출" xfId="7165" xr:uid="{00000000-0005-0000-0000-0000791C0000}"/>
    <cellStyle name="1_total_내역서(군포 중심상업지역)-2수정_주.정차금지표지판 정비공사(연간단가)계약내역_표지판도색수량산출(양식)" xfId="7166" xr:uid="{00000000-0005-0000-0000-00007A1C0000}"/>
    <cellStyle name="1_total_내역서(군포 중심상업지역)-2수정_주.정차금지표지판 정비공사(연간단가)계약내역_호계공원표지 정비공사" xfId="7167" xr:uid="{00000000-0005-0000-0000-00007B1C0000}"/>
    <cellStyle name="1_total_내역서(군포 중심상업지역)-2수정_표지판도색수량산출" xfId="7168" xr:uid="{00000000-0005-0000-0000-00007C1C0000}"/>
    <cellStyle name="1_total_내역서(군포 중심상업지역)-2수정_표지판도색수량산출(양식)" xfId="7169" xr:uid="{00000000-0005-0000-0000-00007D1C0000}"/>
    <cellStyle name="1_total_내역서(군포 중심상업지역)-2수정_호계공원표지 정비공사" xfId="7170" xr:uid="{00000000-0005-0000-0000-00007E1C0000}"/>
    <cellStyle name="1_total_내역서0829-1500" xfId="18526" xr:uid="{00000000-0005-0000-0000-00007F1C0000}"/>
    <cellStyle name="1_total_내역서0829-1500_가로수 생육환경개선사업 실시설계용역 설계서(0128)" xfId="18527" xr:uid="{00000000-0005-0000-0000-0000801C0000}"/>
    <cellStyle name="1_total_내역서0829-1500_설계설명서(0412)" xfId="18528" xr:uid="{00000000-0005-0000-0000-0000811C0000}"/>
    <cellStyle name="1_total_내역서0829-1500_설계설명서(0531)" xfId="18529" xr:uid="{00000000-0005-0000-0000-0000821C0000}"/>
    <cellStyle name="1_total_목동내역" xfId="7171" xr:uid="{00000000-0005-0000-0000-0000831C0000}"/>
    <cellStyle name="1_total_목동내역_관악고수량산출서" xfId="18530" xr:uid="{00000000-0005-0000-0000-0000841C0000}"/>
    <cellStyle name="1_total_목동내역_내역서0829-1500" xfId="18531" xr:uid="{00000000-0005-0000-0000-0000851C0000}"/>
    <cellStyle name="1_total_목동내역_내역서0829-1500_가로수 생육환경개선사업 실시설계용역 설계서(0128)" xfId="18532" xr:uid="{00000000-0005-0000-0000-0000861C0000}"/>
    <cellStyle name="1_total_목동내역_내역서0829-1500_설계설명서(0412)" xfId="18533" xr:uid="{00000000-0005-0000-0000-0000871C0000}"/>
    <cellStyle name="1_total_목동내역_내역서0829-1500_설계설명서(0531)" xfId="18534" xr:uid="{00000000-0005-0000-0000-0000881C0000}"/>
    <cellStyle name="1_total_목동내역_원가계산" xfId="18535" xr:uid="{00000000-0005-0000-0000-0000891C0000}"/>
    <cellStyle name="1_total_목동내역_원가계산_관악고수량산출서" xfId="18536" xr:uid="{00000000-0005-0000-0000-00008A1C0000}"/>
    <cellStyle name="1_total_목동내역_폐기물집계" xfId="18537" xr:uid="{00000000-0005-0000-0000-00008B1C0000}"/>
    <cellStyle name="1_total_목동내역_폐기물집계_관악고수량산출서" xfId="18538" xr:uid="{00000000-0005-0000-0000-00008C1C0000}"/>
    <cellStyle name="1_total_목동내역_폐기물집계_내역서0829-1500" xfId="18539" xr:uid="{00000000-0005-0000-0000-00008D1C0000}"/>
    <cellStyle name="1_total_목동내역_폐기물집계_내역서0829-1500_가로수 생육환경개선사업 실시설계용역 설계서(0128)" xfId="18540" xr:uid="{00000000-0005-0000-0000-00008E1C0000}"/>
    <cellStyle name="1_total_목동내역_폐기물집계_내역서0829-1500_설계설명서(0412)" xfId="18541" xr:uid="{00000000-0005-0000-0000-00008F1C0000}"/>
    <cellStyle name="1_total_목동내역_폐기물집계_내역서0829-1500_설계설명서(0531)" xfId="18542" xr:uid="{00000000-0005-0000-0000-0000901C0000}"/>
    <cellStyle name="1_total_목동내역_폐기물집계_원가계산" xfId="18543" xr:uid="{00000000-0005-0000-0000-0000911C0000}"/>
    <cellStyle name="1_total_목동내역_폐기물집계_원가계산_관악고수량산출서" xfId="18544" xr:uid="{00000000-0005-0000-0000-0000921C0000}"/>
    <cellStyle name="1_total_박달우회도명부착외공사설계서" xfId="7172" xr:uid="{00000000-0005-0000-0000-0000931C0000}"/>
    <cellStyle name="1_total_박달우회도명부착외공사설계서_표지판도색수량산출" xfId="7173" xr:uid="{00000000-0005-0000-0000-0000941C0000}"/>
    <cellStyle name="1_total_박달우회도명부착외공사설계서_표지판도색수량산출(양식)" xfId="7174" xr:uid="{00000000-0005-0000-0000-0000951C0000}"/>
    <cellStyle name="1_total_박달우회도명부착외공사설계서_호계공원표지 정비공사" xfId="7175" xr:uid="{00000000-0005-0000-0000-0000961C0000}"/>
    <cellStyle name="1_total_원가계산" xfId="18545" xr:uid="{00000000-0005-0000-0000-0000971C0000}"/>
    <cellStyle name="1_total_원가계산_관악고수량산출서" xfId="18546" xr:uid="{00000000-0005-0000-0000-0000981C0000}"/>
    <cellStyle name="1_total_주.정차금지표지판 정비공사(연간단가)계약내역" xfId="7176" xr:uid="{00000000-0005-0000-0000-0000991C0000}"/>
    <cellStyle name="1_total_주.정차금지표지판 정비공사(연간단가)계약내역_표지판도색수량산출" xfId="7177" xr:uid="{00000000-0005-0000-0000-00009A1C0000}"/>
    <cellStyle name="1_total_주.정차금지표지판 정비공사(연간단가)계약내역_표지판도색수량산출(양식)" xfId="7178" xr:uid="{00000000-0005-0000-0000-00009B1C0000}"/>
    <cellStyle name="1_total_주.정차금지표지판 정비공사(연간단가)계약내역_호계공원표지 정비공사" xfId="7179" xr:uid="{00000000-0005-0000-0000-00009C1C0000}"/>
    <cellStyle name="1_total_표지-공정표" xfId="18547" xr:uid="{00000000-0005-0000-0000-00009D1C0000}"/>
    <cellStyle name="1_total_표지-공정표_폐기물1023(이전비없음)" xfId="18548" xr:uid="{00000000-0005-0000-0000-00009E1C0000}"/>
    <cellStyle name="1_total_표지판도색수량산출" xfId="7180" xr:uid="{00000000-0005-0000-0000-00009F1C0000}"/>
    <cellStyle name="1_total_표지판도색수량산출(양식)" xfId="7181" xr:uid="{00000000-0005-0000-0000-0000A01C0000}"/>
    <cellStyle name="1_total_현충묘지-예산서(조경)" xfId="7182" xr:uid="{00000000-0005-0000-0000-0000A11C0000}"/>
    <cellStyle name="1_total_현충묘지-예산서(조경)_(구)덕성화학 공영주차장 표지판 제작설치" xfId="7183" xr:uid="{00000000-0005-0000-0000-0000A21C0000}"/>
    <cellStyle name="1_total_현충묘지-예산서(조경)_(구)덕성화학 공영주차장 표지판 제작설치_표지판도색수량산출" xfId="7184" xr:uid="{00000000-0005-0000-0000-0000A31C0000}"/>
    <cellStyle name="1_total_현충묘지-예산서(조경)_(구)덕성화학 공영주차장 표지판 제작설치_표지판도색수량산출(양식)" xfId="7185" xr:uid="{00000000-0005-0000-0000-0000A41C0000}"/>
    <cellStyle name="1_total_현충묘지-예산서(조경)_(구)덕성화학 공영주차장 표지판 제작설치_호계공원표지 정비공사" xfId="7186" xr:uid="{00000000-0005-0000-0000-0000A51C0000}"/>
    <cellStyle name="1_total_현충묘지-예산서(조경)_00-표지예정공정표" xfId="18549" xr:uid="{00000000-0005-0000-0000-0000A61C0000}"/>
    <cellStyle name="1_total_현충묘지-예산서(조경)_00-표지예정공정표_관악고수량산출서" xfId="18550" xr:uid="{00000000-0005-0000-0000-0000A71C0000}"/>
    <cellStyle name="1_total_현충묘지-예산서(조경)_00-표지예정공정표_폐기물1023(이전비없음)" xfId="18551" xr:uid="{00000000-0005-0000-0000-0000A81C0000}"/>
    <cellStyle name="1_total_현충묘지-예산서(조경)_00-표지예정공정표_표지-공정표" xfId="18552" xr:uid="{00000000-0005-0000-0000-0000A91C0000}"/>
    <cellStyle name="1_total_현충묘지-예산서(조경)_관내노후표지판교체설계서(2007)" xfId="7187" xr:uid="{00000000-0005-0000-0000-0000AA1C0000}"/>
    <cellStyle name="1_total_현충묘지-예산서(조경)_관내노후표지판교체설계서(2007)_(구)덕성화학 공영주차장 표지판 제작설치" xfId="7188" xr:uid="{00000000-0005-0000-0000-0000AB1C0000}"/>
    <cellStyle name="1_total_현충묘지-예산서(조경)_관내노후표지판교체설계서(2007)_(구)덕성화학 공영주차장 표지판 제작설치_표지판도색수량산출" xfId="7189" xr:uid="{00000000-0005-0000-0000-0000AC1C0000}"/>
    <cellStyle name="1_total_현충묘지-예산서(조경)_관내노후표지판교체설계서(2007)_(구)덕성화학 공영주차장 표지판 제작설치_표지판도색수량산출(양식)" xfId="7190" xr:uid="{00000000-0005-0000-0000-0000AD1C0000}"/>
    <cellStyle name="1_total_현충묘지-예산서(조경)_관내노후표지판교체설계서(2007)_(구)덕성화학 공영주차장 표지판 제작설치_호계공원표지 정비공사" xfId="7191" xr:uid="{00000000-0005-0000-0000-0000AE1C0000}"/>
    <cellStyle name="1_total_현충묘지-예산서(조경)_관내노후표지판교체설계서(2007)_관내노후표지판교체설계서(2007)" xfId="7192" xr:uid="{00000000-0005-0000-0000-0000AF1C0000}"/>
    <cellStyle name="1_total_현충묘지-예산서(조경)_관내노후표지판교체설계서(2007)_관내노후표지판교체설계서(2007)_(구)덕성화학 공영주차장 표지판 제작설치" xfId="7193" xr:uid="{00000000-0005-0000-0000-0000B01C0000}"/>
    <cellStyle name="1_total_현충묘지-예산서(조경)_관내노후표지판교체설계서(2007)_관내노후표지판교체설계서(2007)_(구)덕성화학 공영주차장 표지판 제작설치_표지판도색수량산출" xfId="7194" xr:uid="{00000000-0005-0000-0000-0000B11C0000}"/>
    <cellStyle name="1_total_현충묘지-예산서(조경)_관내노후표지판교체설계서(2007)_관내노후표지판교체설계서(2007)_(구)덕성화학 공영주차장 표지판 제작설치_표지판도색수량산출(양식)" xfId="7195" xr:uid="{00000000-0005-0000-0000-0000B21C0000}"/>
    <cellStyle name="1_total_현충묘지-예산서(조경)_관내노후표지판교체설계서(2007)_관내노후표지판교체설계서(2007)_(구)덕성화학 공영주차장 표지판 제작설치_호계공원표지 정비공사" xfId="7196" xr:uid="{00000000-0005-0000-0000-0000B31C0000}"/>
    <cellStyle name="1_total_현충묘지-예산서(조경)_관내노후표지판교체설계서(2007)_관내노후표지판교체설계서(2007)_박달우회도명부착외공사설계서" xfId="7197" xr:uid="{00000000-0005-0000-0000-0000B41C0000}"/>
    <cellStyle name="1_total_현충묘지-예산서(조경)_관내노후표지판교체설계서(2007)_관내노후표지판교체설계서(2007)_박달우회도명부착외공사설계서_표지판도색수량산출" xfId="7198" xr:uid="{00000000-0005-0000-0000-0000B51C0000}"/>
    <cellStyle name="1_total_현충묘지-예산서(조경)_관내노후표지판교체설계서(2007)_관내노후표지판교체설계서(2007)_박달우회도명부착외공사설계서_표지판도색수량산출(양식)" xfId="7199" xr:uid="{00000000-0005-0000-0000-0000B61C0000}"/>
    <cellStyle name="1_total_현충묘지-예산서(조경)_관내노후표지판교체설계서(2007)_관내노후표지판교체설계서(2007)_박달우회도명부착외공사설계서_호계공원표지 정비공사" xfId="7200" xr:uid="{00000000-0005-0000-0000-0000B71C0000}"/>
    <cellStyle name="1_total_현충묘지-예산서(조경)_관내노후표지판교체설계서(2007)_관내노후표지판교체설계서(2007)_주.정차금지표지판 정비공사(연간단가)계약내역" xfId="7201" xr:uid="{00000000-0005-0000-0000-0000B81C0000}"/>
    <cellStyle name="1_total_현충묘지-예산서(조경)_관내노후표지판교체설계서(2007)_관내노후표지판교체설계서(2007)_주.정차금지표지판 정비공사(연간단가)계약내역_표지판도색수량산출" xfId="7202" xr:uid="{00000000-0005-0000-0000-0000B91C0000}"/>
    <cellStyle name="1_total_현충묘지-예산서(조경)_관내노후표지판교체설계서(2007)_관내노후표지판교체설계서(2007)_주.정차금지표지판 정비공사(연간단가)계약내역_표지판도색수량산출(양식)" xfId="7203" xr:uid="{00000000-0005-0000-0000-0000BA1C0000}"/>
    <cellStyle name="1_total_현충묘지-예산서(조경)_관내노후표지판교체설계서(2007)_관내노후표지판교체설계서(2007)_주.정차금지표지판 정비공사(연간단가)계약내역_호계공원표지 정비공사" xfId="7204" xr:uid="{00000000-0005-0000-0000-0000BB1C0000}"/>
    <cellStyle name="1_total_현충묘지-예산서(조경)_관내노후표지판교체설계서(2007)_관내노후표지판교체설계서(2007)_표지판도색수량산출" xfId="7205" xr:uid="{00000000-0005-0000-0000-0000BC1C0000}"/>
    <cellStyle name="1_total_현충묘지-예산서(조경)_관내노후표지판교체설계서(2007)_관내노후표지판교체설계서(2007)_표지판도색수량산출(양식)" xfId="7206" xr:uid="{00000000-0005-0000-0000-0000BD1C0000}"/>
    <cellStyle name="1_total_현충묘지-예산서(조경)_관내노후표지판교체설계서(2007)_관내노후표지판교체설계서(2007)_호계공원표지 정비공사" xfId="7207" xr:uid="{00000000-0005-0000-0000-0000BE1C0000}"/>
    <cellStyle name="1_total_현충묘지-예산서(조경)_관내노후표지판교체설계서(2007)_박달우회도명부착외공사설계서" xfId="7208" xr:uid="{00000000-0005-0000-0000-0000BF1C0000}"/>
    <cellStyle name="1_total_현충묘지-예산서(조경)_관내노후표지판교체설계서(2007)_박달우회도명부착외공사설계서_표지판도색수량산출" xfId="7209" xr:uid="{00000000-0005-0000-0000-0000C01C0000}"/>
    <cellStyle name="1_total_현충묘지-예산서(조경)_관내노후표지판교체설계서(2007)_박달우회도명부착외공사설계서_표지판도색수량산출(양식)" xfId="7210" xr:uid="{00000000-0005-0000-0000-0000C11C0000}"/>
    <cellStyle name="1_total_현충묘지-예산서(조경)_관내노후표지판교체설계서(2007)_박달우회도명부착외공사설계서_호계공원표지 정비공사" xfId="7211" xr:uid="{00000000-0005-0000-0000-0000C21C0000}"/>
    <cellStyle name="1_total_현충묘지-예산서(조경)_관내노후표지판교체설계서(2007)_의왕맑은물관리사업소 설계변경" xfId="7212" xr:uid="{00000000-0005-0000-0000-0000C31C0000}"/>
    <cellStyle name="1_total_현충묘지-예산서(조경)_관내노후표지판교체설계서(2007)_의왕맑은물관리사업소 설계변경_주.정차금지표지판 정비공사(연간단가)계약내역" xfId="7213" xr:uid="{00000000-0005-0000-0000-0000C41C0000}"/>
    <cellStyle name="1_total_현충묘지-예산서(조경)_관내노후표지판교체설계서(2007)_의왕맑은물관리사업소 설계변경_주.정차금지표지판 정비공사(연간단가)계약내역_표지판도색수량산출" xfId="7214" xr:uid="{00000000-0005-0000-0000-0000C51C0000}"/>
    <cellStyle name="1_total_현충묘지-예산서(조경)_관내노후표지판교체설계서(2007)_의왕맑은물관리사업소 설계변경_주.정차금지표지판 정비공사(연간단가)계약내역_표지판도색수량산출(양식)" xfId="7215" xr:uid="{00000000-0005-0000-0000-0000C61C0000}"/>
    <cellStyle name="1_total_현충묘지-예산서(조경)_관내노후표지판교체설계서(2007)_의왕맑은물관리사업소 설계변경_주.정차금지표지판 정비공사(연간단가)계약내역_호계공원표지 정비공사" xfId="7216" xr:uid="{00000000-0005-0000-0000-0000C71C0000}"/>
    <cellStyle name="1_total_현충묘지-예산서(조경)_관내노후표지판교체설계서(2007)_의왕맑은물관리사업소 설계변경_표지판도색수량산출" xfId="7217" xr:uid="{00000000-0005-0000-0000-0000C81C0000}"/>
    <cellStyle name="1_total_현충묘지-예산서(조경)_관내노후표지판교체설계서(2007)_의왕맑은물관리사업소 설계변경_표지판도색수량산출(양식)" xfId="7218" xr:uid="{00000000-0005-0000-0000-0000C91C0000}"/>
    <cellStyle name="1_total_현충묘지-예산서(조경)_관내노후표지판교체설계서(2007)_의왕맑은물관리사업소 설계변경_호계공원표지 정비공사" xfId="7219" xr:uid="{00000000-0005-0000-0000-0000CA1C0000}"/>
    <cellStyle name="1_total_현충묘지-예산서(조경)_관내노후표지판교체설계서(2007)_주.정차금지표지판 정비공사(연간단가)계약내역" xfId="7220" xr:uid="{00000000-0005-0000-0000-0000CB1C0000}"/>
    <cellStyle name="1_total_현충묘지-예산서(조경)_관내노후표지판교체설계서(2007)_주.정차금지표지판 정비공사(연간단가)계약내역_표지판도색수량산출" xfId="7221" xr:uid="{00000000-0005-0000-0000-0000CC1C0000}"/>
    <cellStyle name="1_total_현충묘지-예산서(조경)_관내노후표지판교체설계서(2007)_주.정차금지표지판 정비공사(연간단가)계약내역_표지판도색수량산출(양식)" xfId="7222" xr:uid="{00000000-0005-0000-0000-0000CD1C0000}"/>
    <cellStyle name="1_total_현충묘지-예산서(조경)_관내노후표지판교체설계서(2007)_주.정차금지표지판 정비공사(연간단가)계약내역_호계공원표지 정비공사" xfId="7223" xr:uid="{00000000-0005-0000-0000-0000CE1C0000}"/>
    <cellStyle name="1_total_현충묘지-예산서(조경)_관내노후표지판교체설계서(2007)_표지판도색수량산출" xfId="7224" xr:uid="{00000000-0005-0000-0000-0000CF1C0000}"/>
    <cellStyle name="1_total_현충묘지-예산서(조경)_관내노후표지판교체설계서(2007)_표지판도색수량산출(양식)" xfId="7225" xr:uid="{00000000-0005-0000-0000-0000D01C0000}"/>
    <cellStyle name="1_total_현충묘지-예산서(조경)_관내노후표지판교체설계서(2007)_호계공원표지 정비공사" xfId="7226" xr:uid="{00000000-0005-0000-0000-0000D11C0000}"/>
    <cellStyle name="1_total_현충묘지-예산서(조경)_관악고수량산출서" xfId="18553" xr:uid="{00000000-0005-0000-0000-0000D21C0000}"/>
    <cellStyle name="1_total_현충묘지-예산서(조경)_까르프-표지예정공정표" xfId="18554" xr:uid="{00000000-0005-0000-0000-0000D31C0000}"/>
    <cellStyle name="1_total_현충묘지-예산서(조경)_까르프-표지예정공정표_관악고수량산출서" xfId="18555" xr:uid="{00000000-0005-0000-0000-0000D41C0000}"/>
    <cellStyle name="1_total_현충묘지-예산서(조경)_까르프-표지예정공정표_폐기물1023(이전비없음)" xfId="18556" xr:uid="{00000000-0005-0000-0000-0000D51C0000}"/>
    <cellStyle name="1_total_현충묘지-예산서(조경)_까르프-표지예정공정표_표지-공정표" xfId="18557" xr:uid="{00000000-0005-0000-0000-0000D61C0000}"/>
    <cellStyle name="1_total_현충묘지-예산서(조경)_내역서(군포 중심상업지역)-2수정" xfId="7227" xr:uid="{00000000-0005-0000-0000-0000D71C0000}"/>
    <cellStyle name="1_total_현충묘지-예산서(조경)_내역서(군포 중심상업지역)-2수정_(구)덕성화학 공영주차장 표지판 제작설치" xfId="7228" xr:uid="{00000000-0005-0000-0000-0000D81C0000}"/>
    <cellStyle name="1_total_현충묘지-예산서(조경)_내역서(군포 중심상업지역)-2수정_(구)덕성화학 공영주차장 표지판 제작설치_표지판도색수량산출" xfId="7229" xr:uid="{00000000-0005-0000-0000-0000D91C0000}"/>
    <cellStyle name="1_total_현충묘지-예산서(조경)_내역서(군포 중심상업지역)-2수정_(구)덕성화학 공영주차장 표지판 제작설치_표지판도색수량산출(양식)" xfId="7230" xr:uid="{00000000-0005-0000-0000-0000DA1C0000}"/>
    <cellStyle name="1_total_현충묘지-예산서(조경)_내역서(군포 중심상업지역)-2수정_(구)덕성화학 공영주차장 표지판 제작설치_호계공원표지 정비공사" xfId="7231" xr:uid="{00000000-0005-0000-0000-0000DB1C0000}"/>
    <cellStyle name="1_total_현충묘지-예산서(조경)_내역서(군포 중심상업지역)-2수정_관내노후표지판교체설계서(2007)" xfId="7232" xr:uid="{00000000-0005-0000-0000-0000DC1C0000}"/>
    <cellStyle name="1_total_현충묘지-예산서(조경)_내역서(군포 중심상업지역)-2수정_관내노후표지판교체설계서(2007)_(구)덕성화학 공영주차장 표지판 제작설치" xfId="7233" xr:uid="{00000000-0005-0000-0000-0000DD1C0000}"/>
    <cellStyle name="1_total_현충묘지-예산서(조경)_내역서(군포 중심상업지역)-2수정_관내노후표지판교체설계서(2007)_(구)덕성화학 공영주차장 표지판 제작설치_표지판도색수량산출" xfId="7234" xr:uid="{00000000-0005-0000-0000-0000DE1C0000}"/>
    <cellStyle name="1_total_현충묘지-예산서(조경)_내역서(군포 중심상업지역)-2수정_관내노후표지판교체설계서(2007)_(구)덕성화학 공영주차장 표지판 제작설치_표지판도색수량산출(양식)" xfId="7235" xr:uid="{00000000-0005-0000-0000-0000DF1C0000}"/>
    <cellStyle name="1_total_현충묘지-예산서(조경)_내역서(군포 중심상업지역)-2수정_관내노후표지판교체설계서(2007)_(구)덕성화학 공영주차장 표지판 제작설치_호계공원표지 정비공사" xfId="7236" xr:uid="{00000000-0005-0000-0000-0000E01C0000}"/>
    <cellStyle name="1_total_현충묘지-예산서(조경)_내역서(군포 중심상업지역)-2수정_관내노후표지판교체설계서(2007)_관내노후표지판교체설계서(2007)" xfId="7237" xr:uid="{00000000-0005-0000-0000-0000E11C0000}"/>
    <cellStyle name="1_total_현충묘지-예산서(조경)_내역서(군포 중심상업지역)-2수정_관내노후표지판교체설계서(2007)_관내노후표지판교체설계서(2007)_(구)덕성화학 공영주차장 표지판 제작설치" xfId="7238" xr:uid="{00000000-0005-0000-0000-0000E21C0000}"/>
    <cellStyle name="1_total_현충묘지-예산서(조경)_내역서(군포 중심상업지역)-2수정_관내노후표지판교체설계서(2007)_관내노후표지판교체설계서(2007)_(구)덕성화학 공영주차장 표지판 제작설치_표지판도색수량산출" xfId="7239" xr:uid="{00000000-0005-0000-0000-0000E31C0000}"/>
    <cellStyle name="1_total_현충묘지-예산서(조경)_내역서(군포 중심상업지역)-2수정_관내노후표지판교체설계서(2007)_관내노후표지판교체설계서(2007)_(구)덕성화학 공영주차장 표지판 제작설치_표지판도색수량산출(양식)" xfId="7240" xr:uid="{00000000-0005-0000-0000-0000E41C0000}"/>
    <cellStyle name="1_total_현충묘지-예산서(조경)_내역서(군포 중심상업지역)-2수정_관내노후표지판교체설계서(2007)_관내노후표지판교체설계서(2007)_(구)덕성화학 공영주차장 표지판 제작설치_호계공원표지 정비공사" xfId="7241" xr:uid="{00000000-0005-0000-0000-0000E51C0000}"/>
    <cellStyle name="1_total_현충묘지-예산서(조경)_내역서(군포 중심상업지역)-2수정_관내노후표지판교체설계서(2007)_관내노후표지판교체설계서(2007)_박달우회도명부착외공사설계서" xfId="7242" xr:uid="{00000000-0005-0000-0000-0000E61C0000}"/>
    <cellStyle name="1_total_현충묘지-예산서(조경)_내역서(군포 중심상업지역)-2수정_관내노후표지판교체설계서(2007)_관내노후표지판교체설계서(2007)_박달우회도명부착외공사설계서_표지판도색수량산출" xfId="7243" xr:uid="{00000000-0005-0000-0000-0000E71C0000}"/>
    <cellStyle name="1_total_현충묘지-예산서(조경)_내역서(군포 중심상업지역)-2수정_관내노후표지판교체설계서(2007)_관내노후표지판교체설계서(2007)_박달우회도명부착외공사설계서_표지판도색수량산출(양식)" xfId="7244" xr:uid="{00000000-0005-0000-0000-0000E81C0000}"/>
    <cellStyle name="1_total_현충묘지-예산서(조경)_내역서(군포 중심상업지역)-2수정_관내노후표지판교체설계서(2007)_관내노후표지판교체설계서(2007)_박달우회도명부착외공사설계서_호계공원표지 정비공사" xfId="7245" xr:uid="{00000000-0005-0000-0000-0000E91C0000}"/>
    <cellStyle name="1_total_현충묘지-예산서(조경)_내역서(군포 중심상업지역)-2수정_관내노후표지판교체설계서(2007)_관내노후표지판교체설계서(2007)_주.정차금지표지판 정비공사(연간단가)계약내역" xfId="7246" xr:uid="{00000000-0005-0000-0000-0000EA1C0000}"/>
    <cellStyle name="1_total_현충묘지-예산서(조경)_내역서(군포 중심상업지역)-2수정_관내노후표지판교체설계서(2007)_관내노후표지판교체설계서(2007)_주.정차금지표지판 정비공사(연간단가)계약내역_표지판도색수량산출" xfId="7247" xr:uid="{00000000-0005-0000-0000-0000EB1C0000}"/>
    <cellStyle name="1_total_현충묘지-예산서(조경)_내역서(군포 중심상업지역)-2수정_관내노후표지판교체설계서(2007)_관내노후표지판교체설계서(2007)_주.정차금지표지판 정비공사(연간단가)계약내역_표지판도색수량산출(양식)" xfId="7248" xr:uid="{00000000-0005-0000-0000-0000EC1C0000}"/>
    <cellStyle name="1_total_현충묘지-예산서(조경)_내역서(군포 중심상업지역)-2수정_관내노후표지판교체설계서(2007)_관내노후표지판교체설계서(2007)_주.정차금지표지판 정비공사(연간단가)계약내역_호계공원표지 정비공사" xfId="7249" xr:uid="{00000000-0005-0000-0000-0000ED1C0000}"/>
    <cellStyle name="1_total_현충묘지-예산서(조경)_내역서(군포 중심상업지역)-2수정_관내노후표지판교체설계서(2007)_관내노후표지판교체설계서(2007)_표지판도색수량산출" xfId="7250" xr:uid="{00000000-0005-0000-0000-0000EE1C0000}"/>
    <cellStyle name="1_total_현충묘지-예산서(조경)_내역서(군포 중심상업지역)-2수정_관내노후표지판교체설계서(2007)_관내노후표지판교체설계서(2007)_표지판도색수량산출(양식)" xfId="7251" xr:uid="{00000000-0005-0000-0000-0000EF1C0000}"/>
    <cellStyle name="1_total_현충묘지-예산서(조경)_내역서(군포 중심상업지역)-2수정_관내노후표지판교체설계서(2007)_관내노후표지판교체설계서(2007)_호계공원표지 정비공사" xfId="7252" xr:uid="{00000000-0005-0000-0000-0000F01C0000}"/>
    <cellStyle name="1_total_현충묘지-예산서(조경)_내역서(군포 중심상업지역)-2수정_관내노후표지판교체설계서(2007)_박달우회도명부착외공사설계서" xfId="7253" xr:uid="{00000000-0005-0000-0000-0000F11C0000}"/>
    <cellStyle name="1_total_현충묘지-예산서(조경)_내역서(군포 중심상업지역)-2수정_관내노후표지판교체설계서(2007)_박달우회도명부착외공사설계서_표지판도색수량산출" xfId="7254" xr:uid="{00000000-0005-0000-0000-0000F21C0000}"/>
    <cellStyle name="1_total_현충묘지-예산서(조경)_내역서(군포 중심상업지역)-2수정_관내노후표지판교체설계서(2007)_박달우회도명부착외공사설계서_표지판도색수량산출(양식)" xfId="7255" xr:uid="{00000000-0005-0000-0000-0000F31C0000}"/>
    <cellStyle name="1_total_현충묘지-예산서(조경)_내역서(군포 중심상업지역)-2수정_관내노후표지판교체설계서(2007)_박달우회도명부착외공사설계서_호계공원표지 정비공사" xfId="7256" xr:uid="{00000000-0005-0000-0000-0000F41C0000}"/>
    <cellStyle name="1_total_현충묘지-예산서(조경)_내역서(군포 중심상업지역)-2수정_관내노후표지판교체설계서(2007)_의왕맑은물관리사업소 설계변경" xfId="7257" xr:uid="{00000000-0005-0000-0000-0000F51C0000}"/>
    <cellStyle name="1_total_현충묘지-예산서(조경)_내역서(군포 중심상업지역)-2수정_관내노후표지판교체설계서(2007)_의왕맑은물관리사업소 설계변경_주.정차금지표지판 정비공사(연간단가)계약내역" xfId="7258" xr:uid="{00000000-0005-0000-0000-0000F61C0000}"/>
    <cellStyle name="1_total_현충묘지-예산서(조경)_내역서(군포 중심상업지역)-2수정_관내노후표지판교체설계서(2007)_의왕맑은물관리사업소 설계변경_주.정차금지표지판 정비공사(연간단가)계약내역_표지판도색수량산출" xfId="7259" xr:uid="{00000000-0005-0000-0000-0000F71C0000}"/>
    <cellStyle name="1_total_현충묘지-예산서(조경)_내역서(군포 중심상업지역)-2수정_관내노후표지판교체설계서(2007)_의왕맑은물관리사업소 설계변경_주.정차금지표지판 정비공사(연간단가)계약내역_표지판도색수량산출(양식)" xfId="7260" xr:uid="{00000000-0005-0000-0000-0000F81C0000}"/>
    <cellStyle name="1_total_현충묘지-예산서(조경)_내역서(군포 중심상업지역)-2수정_관내노후표지판교체설계서(2007)_의왕맑은물관리사업소 설계변경_주.정차금지표지판 정비공사(연간단가)계약내역_호계공원표지 정비공사" xfId="7261" xr:uid="{00000000-0005-0000-0000-0000F91C0000}"/>
    <cellStyle name="1_total_현충묘지-예산서(조경)_내역서(군포 중심상업지역)-2수정_관내노후표지판교체설계서(2007)_의왕맑은물관리사업소 설계변경_표지판도색수량산출" xfId="7262" xr:uid="{00000000-0005-0000-0000-0000FA1C0000}"/>
    <cellStyle name="1_total_현충묘지-예산서(조경)_내역서(군포 중심상업지역)-2수정_관내노후표지판교체설계서(2007)_의왕맑은물관리사업소 설계변경_표지판도색수량산출(양식)" xfId="7263" xr:uid="{00000000-0005-0000-0000-0000FB1C0000}"/>
    <cellStyle name="1_total_현충묘지-예산서(조경)_내역서(군포 중심상업지역)-2수정_관내노후표지판교체설계서(2007)_의왕맑은물관리사업소 설계변경_호계공원표지 정비공사" xfId="7264" xr:uid="{00000000-0005-0000-0000-0000FC1C0000}"/>
    <cellStyle name="1_total_현충묘지-예산서(조경)_내역서(군포 중심상업지역)-2수정_관내노후표지판교체설계서(2007)_주.정차금지표지판 정비공사(연간단가)계약내역" xfId="7265" xr:uid="{00000000-0005-0000-0000-0000FD1C0000}"/>
    <cellStyle name="1_total_현충묘지-예산서(조경)_내역서(군포 중심상업지역)-2수정_관내노후표지판교체설계서(2007)_주.정차금지표지판 정비공사(연간단가)계약내역_표지판도색수량산출" xfId="7266" xr:uid="{00000000-0005-0000-0000-0000FE1C0000}"/>
    <cellStyle name="1_total_현충묘지-예산서(조경)_내역서(군포 중심상업지역)-2수정_관내노후표지판교체설계서(2007)_주.정차금지표지판 정비공사(연간단가)계약내역_표지판도색수량산출(양식)" xfId="7267" xr:uid="{00000000-0005-0000-0000-0000FF1C0000}"/>
    <cellStyle name="1_total_현충묘지-예산서(조경)_내역서(군포 중심상업지역)-2수정_관내노후표지판교체설계서(2007)_주.정차금지표지판 정비공사(연간단가)계약내역_호계공원표지 정비공사" xfId="7268" xr:uid="{00000000-0005-0000-0000-0000001D0000}"/>
    <cellStyle name="1_total_현충묘지-예산서(조경)_내역서(군포 중심상업지역)-2수정_관내노후표지판교체설계서(2007)_표지판도색수량산출" xfId="7269" xr:uid="{00000000-0005-0000-0000-0000011D0000}"/>
    <cellStyle name="1_total_현충묘지-예산서(조경)_내역서(군포 중심상업지역)-2수정_관내노후표지판교체설계서(2007)_표지판도색수량산출(양식)" xfId="7270" xr:uid="{00000000-0005-0000-0000-0000021D0000}"/>
    <cellStyle name="1_total_현충묘지-예산서(조경)_내역서(군포 중심상업지역)-2수정_관내노후표지판교체설계서(2007)_호계공원표지 정비공사" xfId="7271" xr:uid="{00000000-0005-0000-0000-0000031D0000}"/>
    <cellStyle name="1_total_현충묘지-예산서(조경)_내역서(군포 중심상업지역)-2수정_내역서(군포 중심상업지역)-수정" xfId="7272" xr:uid="{00000000-0005-0000-0000-0000041D0000}"/>
    <cellStyle name="1_total_현충묘지-예산서(조경)_내역서(군포 중심상업지역)-2수정_내역서(군포 중심상업지역)-수정_(구)덕성화학 공영주차장 표지판 제작설치" xfId="7273" xr:uid="{00000000-0005-0000-0000-0000051D0000}"/>
    <cellStyle name="1_total_현충묘지-예산서(조경)_내역서(군포 중심상업지역)-2수정_내역서(군포 중심상업지역)-수정_(구)덕성화학 공영주차장 표지판 제작설치_표지판도색수량산출" xfId="7274" xr:uid="{00000000-0005-0000-0000-0000061D0000}"/>
    <cellStyle name="1_total_현충묘지-예산서(조경)_내역서(군포 중심상업지역)-2수정_내역서(군포 중심상업지역)-수정_(구)덕성화학 공영주차장 표지판 제작설치_표지판도색수량산출(양식)" xfId="7275" xr:uid="{00000000-0005-0000-0000-0000071D0000}"/>
    <cellStyle name="1_total_현충묘지-예산서(조경)_내역서(군포 중심상업지역)-2수정_내역서(군포 중심상업지역)-수정_(구)덕성화학 공영주차장 표지판 제작설치_호계공원표지 정비공사" xfId="7276" xr:uid="{00000000-0005-0000-0000-0000081D0000}"/>
    <cellStyle name="1_total_현충묘지-예산서(조경)_내역서(군포 중심상업지역)-2수정_내역서(군포 중심상업지역)-수정_관내노후표지판교체설계서(2007)" xfId="7277" xr:uid="{00000000-0005-0000-0000-0000091D0000}"/>
    <cellStyle name="1_total_현충묘지-예산서(조경)_내역서(군포 중심상업지역)-2수정_내역서(군포 중심상업지역)-수정_관내노후표지판교체설계서(2007)_(구)덕성화학 공영주차장 표지판 제작설치" xfId="7278" xr:uid="{00000000-0005-0000-0000-00000A1D0000}"/>
    <cellStyle name="1_total_현충묘지-예산서(조경)_내역서(군포 중심상업지역)-2수정_내역서(군포 중심상업지역)-수정_관내노후표지판교체설계서(2007)_(구)덕성화학 공영주차장 표지판 제작설치_표지판도색수량산출" xfId="7279" xr:uid="{00000000-0005-0000-0000-00000B1D0000}"/>
    <cellStyle name="1_total_현충묘지-예산서(조경)_내역서(군포 중심상업지역)-2수정_내역서(군포 중심상업지역)-수정_관내노후표지판교체설계서(2007)_(구)덕성화학 공영주차장 표지판 제작설치_표지판도색수량산출(양식)" xfId="7280" xr:uid="{00000000-0005-0000-0000-00000C1D0000}"/>
    <cellStyle name="1_total_현충묘지-예산서(조경)_내역서(군포 중심상업지역)-2수정_내역서(군포 중심상업지역)-수정_관내노후표지판교체설계서(2007)_(구)덕성화학 공영주차장 표지판 제작설치_호계공원표지 정비공사" xfId="7281" xr:uid="{00000000-0005-0000-0000-00000D1D0000}"/>
    <cellStyle name="1_total_현충묘지-예산서(조경)_내역서(군포 중심상업지역)-2수정_내역서(군포 중심상업지역)-수정_관내노후표지판교체설계서(2007)_관내노후표지판교체설계서(2007)" xfId="7282" xr:uid="{00000000-0005-0000-0000-00000E1D0000}"/>
    <cellStyle name="1_total_현충묘지-예산서(조경)_내역서(군포 중심상업지역)-2수정_내역서(군포 중심상업지역)-수정_관내노후표지판교체설계서(2007)_관내노후표지판교체설계서(2007)_(구)덕성화학 공영주차장 표지판 제작설치" xfId="7283" xr:uid="{00000000-0005-0000-0000-00000F1D0000}"/>
    <cellStyle name="1_total_현충묘지-예산서(조경)_내역서(군포 중심상업지역)-2수정_내역서(군포 중심상업지역)-수정_관내노후표지판교체설계서(2007)_관내노후표지판교체설계서(2007)_(구)덕성화학 공영주차장 표지판 제작설치_표지판도색수량산출" xfId="7284" xr:uid="{00000000-0005-0000-0000-0000101D0000}"/>
    <cellStyle name="1_total_현충묘지-예산서(조경)_내역서(군포 중심상업지역)-2수정_내역서(군포 중심상업지역)-수정_관내노후표지판교체설계서(2007)_관내노후표지판교체설계서(2007)_(구)덕성화학 공영주차장 표지판 제작설치_표지판도색수량산출(양식)" xfId="7285" xr:uid="{00000000-0005-0000-0000-0000111D0000}"/>
    <cellStyle name="1_total_현충묘지-예산서(조경)_내역서(군포 중심상업지역)-2수정_내역서(군포 중심상업지역)-수정_관내노후표지판교체설계서(2007)_관내노후표지판교체설계서(2007)_(구)덕성화학 공영주차장 표지판 제작설치_호계공원표지 정비공사" xfId="7286" xr:uid="{00000000-0005-0000-0000-0000121D0000}"/>
    <cellStyle name="1_total_현충묘지-예산서(조경)_내역서(군포 중심상업지역)-2수정_내역서(군포 중심상업지역)-수정_관내노후표지판교체설계서(2007)_관내노후표지판교체설계서(2007)_박달우회도명부착외공사설계서" xfId="7287" xr:uid="{00000000-0005-0000-0000-0000131D0000}"/>
    <cellStyle name="1_total_현충묘지-예산서(조경)_내역서(군포 중심상업지역)-2수정_내역서(군포 중심상업지역)-수정_관내노후표지판교체설계서(2007)_관내노후표지판교체설계서(2007)_박달우회도명부착외공사설계서_표지판도색수량산출" xfId="7288" xr:uid="{00000000-0005-0000-0000-0000141D0000}"/>
    <cellStyle name="1_total_현충묘지-예산서(조경)_내역서(군포 중심상업지역)-2수정_내역서(군포 중심상업지역)-수정_관내노후표지판교체설계서(2007)_관내노후표지판교체설계서(2007)_박달우회도명부착외공사설계서_표지판도색수량산출(양식)" xfId="7289" xr:uid="{00000000-0005-0000-0000-0000151D0000}"/>
    <cellStyle name="1_total_현충묘지-예산서(조경)_내역서(군포 중심상업지역)-2수정_내역서(군포 중심상업지역)-수정_관내노후표지판교체설계서(2007)_관내노후표지판교체설계서(2007)_박달우회도명부착외공사설계서_호계공원표지 정비공사" xfId="7290" xr:uid="{00000000-0005-0000-0000-0000161D0000}"/>
    <cellStyle name="1_total_현충묘지-예산서(조경)_내역서(군포 중심상업지역)-2수정_내역서(군포 중심상업지역)-수정_관내노후표지판교체설계서(2007)_관내노후표지판교체설계서(2007)_주.정차금지표지판 정비공사(연간단가)계약내역" xfId="7291" xr:uid="{00000000-0005-0000-0000-0000171D0000}"/>
    <cellStyle name="1_total_현충묘지-예산서(조경)_내역서(군포 중심상업지역)-2수정_내역서(군포 중심상업지역)-수정_관내노후표지판교체설계서(2007)_관내노후표지판교체설계서(2007)_주.정차금지표지판 정비공사(연간단가)계약내역_표지판도색수량산출" xfId="7292" xr:uid="{00000000-0005-0000-0000-0000181D0000}"/>
    <cellStyle name="1_total_현충묘지-예산서(조경)_내역서(군포 중심상업지역)-2수정_내역서(군포 중심상업지역)-수정_관내노후표지판교체설계서(2007)_관내노후표지판교체설계서(2007)_주.정차금지표지판 정비공사(연간단가)계약내역_표지판도색수량산출(양식)" xfId="7293" xr:uid="{00000000-0005-0000-0000-0000191D0000}"/>
    <cellStyle name="1_total_현충묘지-예산서(조경)_내역서(군포 중심상업지역)-2수정_내역서(군포 중심상업지역)-수정_관내노후표지판교체설계서(2007)_관내노후표지판교체설계서(2007)_주.정차금지표지판 정비공사(연간단가)계약내역_호계공원표지 정비공사" xfId="7294" xr:uid="{00000000-0005-0000-0000-00001A1D0000}"/>
    <cellStyle name="1_total_현충묘지-예산서(조경)_내역서(군포 중심상업지역)-2수정_내역서(군포 중심상업지역)-수정_관내노후표지판교체설계서(2007)_관내노후표지판교체설계서(2007)_표지판도색수량산출" xfId="7295" xr:uid="{00000000-0005-0000-0000-00001B1D0000}"/>
    <cellStyle name="1_total_현충묘지-예산서(조경)_내역서(군포 중심상업지역)-2수정_내역서(군포 중심상업지역)-수정_관내노후표지판교체설계서(2007)_관내노후표지판교체설계서(2007)_표지판도색수량산출(양식)" xfId="7296" xr:uid="{00000000-0005-0000-0000-00001C1D0000}"/>
    <cellStyle name="1_total_현충묘지-예산서(조경)_내역서(군포 중심상업지역)-2수정_내역서(군포 중심상업지역)-수정_관내노후표지판교체설계서(2007)_관내노후표지판교체설계서(2007)_호계공원표지 정비공사" xfId="7297" xr:uid="{00000000-0005-0000-0000-00001D1D0000}"/>
    <cellStyle name="1_total_현충묘지-예산서(조경)_내역서(군포 중심상업지역)-2수정_내역서(군포 중심상업지역)-수정_관내노후표지판교체설계서(2007)_박달우회도명부착외공사설계서" xfId="7298" xr:uid="{00000000-0005-0000-0000-00001E1D0000}"/>
    <cellStyle name="1_total_현충묘지-예산서(조경)_내역서(군포 중심상업지역)-2수정_내역서(군포 중심상업지역)-수정_관내노후표지판교체설계서(2007)_박달우회도명부착외공사설계서_표지판도색수량산출" xfId="7299" xr:uid="{00000000-0005-0000-0000-00001F1D0000}"/>
    <cellStyle name="1_total_현충묘지-예산서(조경)_내역서(군포 중심상업지역)-2수정_내역서(군포 중심상업지역)-수정_관내노후표지판교체설계서(2007)_박달우회도명부착외공사설계서_표지판도색수량산출(양식)" xfId="7300" xr:uid="{00000000-0005-0000-0000-0000201D0000}"/>
    <cellStyle name="1_total_현충묘지-예산서(조경)_내역서(군포 중심상업지역)-2수정_내역서(군포 중심상업지역)-수정_관내노후표지판교체설계서(2007)_박달우회도명부착외공사설계서_호계공원표지 정비공사" xfId="7301" xr:uid="{00000000-0005-0000-0000-0000211D0000}"/>
    <cellStyle name="1_total_현충묘지-예산서(조경)_내역서(군포 중심상업지역)-2수정_내역서(군포 중심상업지역)-수정_관내노후표지판교체설계서(2007)_의왕맑은물관리사업소 설계변경" xfId="7302" xr:uid="{00000000-0005-0000-0000-0000221D0000}"/>
    <cellStyle name="1_total_현충묘지-예산서(조경)_내역서(군포 중심상업지역)-2수정_내역서(군포 중심상업지역)-수정_관내노후표지판교체설계서(2007)_의왕맑은물관리사업소 설계변경_주.정차금지표지판 정비공사(연간단가)계약내역" xfId="7303" xr:uid="{00000000-0005-0000-0000-0000231D0000}"/>
    <cellStyle name="1_total_현충묘지-예산서(조경)_내역서(군포 중심상업지역)-2수정_내역서(군포 중심상업지역)-수정_관내노후표지판교체설계서(2007)_의왕맑은물관리사업소 설계변경_주.정차금지표지판 정비공사(연간단가)계약내역_표지판도색수량산출" xfId="7304" xr:uid="{00000000-0005-0000-0000-0000241D0000}"/>
    <cellStyle name="1_total_현충묘지-예산서(조경)_내역서(군포 중심상업지역)-2수정_내역서(군포 중심상업지역)-수정_관내노후표지판교체설계서(2007)_의왕맑은물관리사업소 설계변경_주.정차금지표지판 정비공사(연간단가)계약내역_표지판도색수량산출(양식)" xfId="7305" xr:uid="{00000000-0005-0000-0000-0000251D0000}"/>
    <cellStyle name="1_total_현충묘지-예산서(조경)_내역서(군포 중심상업지역)-2수정_내역서(군포 중심상업지역)-수정_관내노후표지판교체설계서(2007)_의왕맑은물관리사업소 설계변경_주.정차금지표지판 정비공사(연간단가)계약내역_호계공원표지 정비공사" xfId="7306" xr:uid="{00000000-0005-0000-0000-0000261D0000}"/>
    <cellStyle name="1_total_현충묘지-예산서(조경)_내역서(군포 중심상업지역)-2수정_내역서(군포 중심상업지역)-수정_관내노후표지판교체설계서(2007)_의왕맑은물관리사업소 설계변경_표지판도색수량산출" xfId="7307" xr:uid="{00000000-0005-0000-0000-0000271D0000}"/>
    <cellStyle name="1_total_현충묘지-예산서(조경)_내역서(군포 중심상업지역)-2수정_내역서(군포 중심상업지역)-수정_관내노후표지판교체설계서(2007)_의왕맑은물관리사업소 설계변경_표지판도색수량산출(양식)" xfId="7308" xr:uid="{00000000-0005-0000-0000-0000281D0000}"/>
    <cellStyle name="1_total_현충묘지-예산서(조경)_내역서(군포 중심상업지역)-2수정_내역서(군포 중심상업지역)-수정_관내노후표지판교체설계서(2007)_의왕맑은물관리사업소 설계변경_호계공원표지 정비공사" xfId="7309" xr:uid="{00000000-0005-0000-0000-0000291D0000}"/>
    <cellStyle name="1_total_현충묘지-예산서(조경)_내역서(군포 중심상업지역)-2수정_내역서(군포 중심상업지역)-수정_관내노후표지판교체설계서(2007)_주.정차금지표지판 정비공사(연간단가)계약내역" xfId="7310" xr:uid="{00000000-0005-0000-0000-00002A1D0000}"/>
    <cellStyle name="1_total_현충묘지-예산서(조경)_내역서(군포 중심상업지역)-2수정_내역서(군포 중심상업지역)-수정_관내노후표지판교체설계서(2007)_주.정차금지표지판 정비공사(연간단가)계약내역_표지판도색수량산출" xfId="7311" xr:uid="{00000000-0005-0000-0000-00002B1D0000}"/>
    <cellStyle name="1_total_현충묘지-예산서(조경)_내역서(군포 중심상업지역)-2수정_내역서(군포 중심상업지역)-수정_관내노후표지판교체설계서(2007)_주.정차금지표지판 정비공사(연간단가)계약내역_표지판도색수량산출(양식)" xfId="7312" xr:uid="{00000000-0005-0000-0000-00002C1D0000}"/>
    <cellStyle name="1_total_현충묘지-예산서(조경)_내역서(군포 중심상업지역)-2수정_내역서(군포 중심상업지역)-수정_관내노후표지판교체설계서(2007)_주.정차금지표지판 정비공사(연간단가)계약내역_호계공원표지 정비공사" xfId="7313" xr:uid="{00000000-0005-0000-0000-00002D1D0000}"/>
    <cellStyle name="1_total_현충묘지-예산서(조경)_내역서(군포 중심상업지역)-2수정_내역서(군포 중심상업지역)-수정_관내노후표지판교체설계서(2007)_표지판도색수량산출" xfId="7314" xr:uid="{00000000-0005-0000-0000-00002E1D0000}"/>
    <cellStyle name="1_total_현충묘지-예산서(조경)_내역서(군포 중심상업지역)-2수정_내역서(군포 중심상업지역)-수정_관내노후표지판교체설계서(2007)_표지판도색수량산출(양식)" xfId="7315" xr:uid="{00000000-0005-0000-0000-00002F1D0000}"/>
    <cellStyle name="1_total_현충묘지-예산서(조경)_내역서(군포 중심상업지역)-2수정_내역서(군포 중심상업지역)-수정_관내노후표지판교체설계서(2007)_호계공원표지 정비공사" xfId="7316" xr:uid="{00000000-0005-0000-0000-0000301D0000}"/>
    <cellStyle name="1_total_현충묘지-예산서(조경)_내역서(군포 중심상업지역)-2수정_내역서(군포 중심상업지역)-수정_박달우회도명부착외공사설계서" xfId="7317" xr:uid="{00000000-0005-0000-0000-0000311D0000}"/>
    <cellStyle name="1_total_현충묘지-예산서(조경)_내역서(군포 중심상업지역)-2수정_내역서(군포 중심상업지역)-수정_박달우회도명부착외공사설계서_표지판도색수량산출" xfId="7318" xr:uid="{00000000-0005-0000-0000-0000321D0000}"/>
    <cellStyle name="1_total_현충묘지-예산서(조경)_내역서(군포 중심상업지역)-2수정_내역서(군포 중심상업지역)-수정_박달우회도명부착외공사설계서_표지판도색수량산출(양식)" xfId="7319" xr:uid="{00000000-0005-0000-0000-0000331D0000}"/>
    <cellStyle name="1_total_현충묘지-예산서(조경)_내역서(군포 중심상업지역)-2수정_내역서(군포 중심상업지역)-수정_박달우회도명부착외공사설계서_호계공원표지 정비공사" xfId="7320" xr:uid="{00000000-0005-0000-0000-0000341D0000}"/>
    <cellStyle name="1_total_현충묘지-예산서(조경)_내역서(군포 중심상업지역)-2수정_내역서(군포 중심상업지역)-수정_주.정차금지표지판 정비공사(연간단가)계약내역" xfId="7321" xr:uid="{00000000-0005-0000-0000-0000351D0000}"/>
    <cellStyle name="1_total_현충묘지-예산서(조경)_내역서(군포 중심상업지역)-2수정_내역서(군포 중심상업지역)-수정_주.정차금지표지판 정비공사(연간단가)계약내역_표지판도색수량산출" xfId="7322" xr:uid="{00000000-0005-0000-0000-0000361D0000}"/>
    <cellStyle name="1_total_현충묘지-예산서(조경)_내역서(군포 중심상업지역)-2수정_내역서(군포 중심상업지역)-수정_주.정차금지표지판 정비공사(연간단가)계약내역_표지판도색수량산출(양식)" xfId="7323" xr:uid="{00000000-0005-0000-0000-0000371D0000}"/>
    <cellStyle name="1_total_현충묘지-예산서(조경)_내역서(군포 중심상업지역)-2수정_내역서(군포 중심상업지역)-수정_주.정차금지표지판 정비공사(연간단가)계약내역_호계공원표지 정비공사" xfId="7324" xr:uid="{00000000-0005-0000-0000-0000381D0000}"/>
    <cellStyle name="1_total_현충묘지-예산서(조경)_내역서(군포 중심상업지역)-2수정_내역서(군포 중심상업지역)-수정_표지판도색수량산출" xfId="7325" xr:uid="{00000000-0005-0000-0000-0000391D0000}"/>
    <cellStyle name="1_total_현충묘지-예산서(조경)_내역서(군포 중심상업지역)-2수정_내역서(군포 중심상업지역)-수정_표지판도색수량산출(양식)" xfId="7326" xr:uid="{00000000-0005-0000-0000-00003A1D0000}"/>
    <cellStyle name="1_total_현충묘지-예산서(조경)_내역서(군포 중심상업지역)-2수정_내역서(군포 중심상업지역)-수정_호계공원표지 정비공사" xfId="7327" xr:uid="{00000000-0005-0000-0000-00003B1D0000}"/>
    <cellStyle name="1_total_현충묘지-예산서(조경)_내역서(군포 중심상업지역)-2수정_내역서(군포 중심상업지역)-수정-2" xfId="7328" xr:uid="{00000000-0005-0000-0000-00003C1D0000}"/>
    <cellStyle name="1_total_현충묘지-예산서(조경)_내역서(군포 중심상업지역)-2수정_내역서(군포 중심상업지역)-수정-2_(구)덕성화학 공영주차장 표지판 제작설치" xfId="7329" xr:uid="{00000000-0005-0000-0000-00003D1D0000}"/>
    <cellStyle name="1_total_현충묘지-예산서(조경)_내역서(군포 중심상업지역)-2수정_내역서(군포 중심상업지역)-수정-2_(구)덕성화학 공영주차장 표지판 제작설치_표지판도색수량산출" xfId="7330" xr:uid="{00000000-0005-0000-0000-00003E1D0000}"/>
    <cellStyle name="1_total_현충묘지-예산서(조경)_내역서(군포 중심상업지역)-2수정_내역서(군포 중심상업지역)-수정-2_(구)덕성화학 공영주차장 표지판 제작설치_표지판도색수량산출(양식)" xfId="7331" xr:uid="{00000000-0005-0000-0000-00003F1D0000}"/>
    <cellStyle name="1_total_현충묘지-예산서(조경)_내역서(군포 중심상업지역)-2수정_내역서(군포 중심상업지역)-수정-2_(구)덕성화학 공영주차장 표지판 제작설치_호계공원표지 정비공사" xfId="7332" xr:uid="{00000000-0005-0000-0000-0000401D0000}"/>
    <cellStyle name="1_total_현충묘지-예산서(조경)_내역서(군포 중심상업지역)-2수정_내역서(군포 중심상업지역)-수정-2_관내노후표지판교체설계서(2007)" xfId="7333" xr:uid="{00000000-0005-0000-0000-0000411D0000}"/>
    <cellStyle name="1_total_현충묘지-예산서(조경)_내역서(군포 중심상업지역)-2수정_내역서(군포 중심상업지역)-수정-2_관내노후표지판교체설계서(2007)_(구)덕성화학 공영주차장 표지판 제작설치" xfId="7334" xr:uid="{00000000-0005-0000-0000-0000421D0000}"/>
    <cellStyle name="1_total_현충묘지-예산서(조경)_내역서(군포 중심상업지역)-2수정_내역서(군포 중심상업지역)-수정-2_관내노후표지판교체설계서(2007)_(구)덕성화학 공영주차장 표지판 제작설치_표지판도색수량산출" xfId="7335" xr:uid="{00000000-0005-0000-0000-0000431D0000}"/>
    <cellStyle name="1_total_현충묘지-예산서(조경)_내역서(군포 중심상업지역)-2수정_내역서(군포 중심상업지역)-수정-2_관내노후표지판교체설계서(2007)_(구)덕성화학 공영주차장 표지판 제작설치_표지판도색수량산출(양식)" xfId="7336" xr:uid="{00000000-0005-0000-0000-0000441D0000}"/>
    <cellStyle name="1_total_현충묘지-예산서(조경)_내역서(군포 중심상업지역)-2수정_내역서(군포 중심상업지역)-수정-2_관내노후표지판교체설계서(2007)_(구)덕성화학 공영주차장 표지판 제작설치_호계공원표지 정비공사" xfId="7337" xr:uid="{00000000-0005-0000-0000-0000451D0000}"/>
    <cellStyle name="1_total_현충묘지-예산서(조경)_내역서(군포 중심상업지역)-2수정_내역서(군포 중심상업지역)-수정-2_관내노후표지판교체설계서(2007)_관내노후표지판교체설계서(2007)" xfId="7338" xr:uid="{00000000-0005-0000-0000-0000461D0000}"/>
    <cellStyle name="1_total_현충묘지-예산서(조경)_내역서(군포 중심상업지역)-2수정_내역서(군포 중심상업지역)-수정-2_관내노후표지판교체설계서(2007)_관내노후표지판교체설계서(2007)_(구)덕성화학 공영주차장 표지판 제작설치" xfId="7339" xr:uid="{00000000-0005-0000-0000-0000471D0000}"/>
    <cellStyle name="1_total_현충묘지-예산서(조경)_내역서(군포 중심상업지역)-2수정_내역서(군포 중심상업지역)-수정-2_관내노후표지판교체설계서(2007)_관내노후표지판교체설계서(2007)_(구)덕성화학 공영주차장 표지판 제작설치_표지판도색수량산출" xfId="7340" xr:uid="{00000000-0005-0000-0000-0000481D0000}"/>
    <cellStyle name="1_total_현충묘지-예산서(조경)_내역서(군포 중심상업지역)-2수정_내역서(군포 중심상업지역)-수정-2_관내노후표지판교체설계서(2007)_관내노후표지판교체설계서(2007)_(구)덕성화학 공영주차장 표지판 제작설치_표지판도색수량산출(양식)" xfId="7341" xr:uid="{00000000-0005-0000-0000-0000491D0000}"/>
    <cellStyle name="1_total_현충묘지-예산서(조경)_내역서(군포 중심상업지역)-2수정_내역서(군포 중심상업지역)-수정-2_관내노후표지판교체설계서(2007)_관내노후표지판교체설계서(2007)_(구)덕성화학 공영주차장 표지판 제작설치_호계공원표지 정비공사" xfId="7342" xr:uid="{00000000-0005-0000-0000-00004A1D0000}"/>
    <cellStyle name="1_total_현충묘지-예산서(조경)_내역서(군포 중심상업지역)-2수정_내역서(군포 중심상업지역)-수정-2_관내노후표지판교체설계서(2007)_관내노후표지판교체설계서(2007)_박달우회도명부착외공사설계서" xfId="7343" xr:uid="{00000000-0005-0000-0000-00004B1D0000}"/>
    <cellStyle name="1_total_현충묘지-예산서(조경)_내역서(군포 중심상업지역)-2수정_내역서(군포 중심상업지역)-수정-2_관내노후표지판교체설계서(2007)_관내노후표지판교체설계서(2007)_박달우회도명부착외공사설계서_표지판도색수량산출" xfId="7344" xr:uid="{00000000-0005-0000-0000-00004C1D0000}"/>
    <cellStyle name="1_total_현충묘지-예산서(조경)_내역서(군포 중심상업지역)-2수정_내역서(군포 중심상업지역)-수정-2_관내노후표지판교체설계서(2007)_관내노후표지판교체설계서(2007)_박달우회도명부착외공사설계서_표지판도색수량산출(양식)" xfId="7345" xr:uid="{00000000-0005-0000-0000-00004D1D0000}"/>
    <cellStyle name="1_total_현충묘지-예산서(조경)_내역서(군포 중심상업지역)-2수정_내역서(군포 중심상업지역)-수정-2_관내노후표지판교체설계서(2007)_관내노후표지판교체설계서(2007)_박달우회도명부착외공사설계서_호계공원표지 정비공사" xfId="7346" xr:uid="{00000000-0005-0000-0000-00004E1D0000}"/>
    <cellStyle name="1_total_현충묘지-예산서(조경)_내역서(군포 중심상업지역)-2수정_내역서(군포 중심상업지역)-수정-2_관내노후표지판교체설계서(2007)_관내노후표지판교체설계서(2007)_주.정차금지표지판 정비공사(연간단가)계약내역" xfId="7347" xr:uid="{00000000-0005-0000-0000-00004F1D0000}"/>
    <cellStyle name="1_total_현충묘지-예산서(조경)_내역서(군포 중심상업지역)-2수정_내역서(군포 중심상업지역)-수정-2_관내노후표지판교체설계서(2007)_관내노후표지판교체설계서(2007)_주.정차금지표지판 정비공사(연간단가)계약내역_표지판도색수량산출" xfId="7348" xr:uid="{00000000-0005-0000-0000-0000501D0000}"/>
    <cellStyle name="1_total_현충묘지-예산서(조경)_내역서(군포 중심상업지역)-2수정_내역서(군포 중심상업지역)-수정-2_관내노후표지판교체설계서(2007)_관내노후표지판교체설계서(2007)_주.정차금지표지판 정비공사(연간단가)계약내역_표지판도색수량산출(양식)" xfId="7349" xr:uid="{00000000-0005-0000-0000-0000511D0000}"/>
    <cellStyle name="1_total_현충묘지-예산서(조경)_내역서(군포 중심상업지역)-2수정_내역서(군포 중심상업지역)-수정-2_관내노후표지판교체설계서(2007)_관내노후표지판교체설계서(2007)_주.정차금지표지판 정비공사(연간단가)계약내역_호계공원표지 정비공사" xfId="7350" xr:uid="{00000000-0005-0000-0000-0000521D0000}"/>
    <cellStyle name="1_total_현충묘지-예산서(조경)_내역서(군포 중심상업지역)-2수정_내역서(군포 중심상업지역)-수정-2_관내노후표지판교체설계서(2007)_관내노후표지판교체설계서(2007)_표지판도색수량산출" xfId="7351" xr:uid="{00000000-0005-0000-0000-0000531D0000}"/>
    <cellStyle name="1_total_현충묘지-예산서(조경)_내역서(군포 중심상업지역)-2수정_내역서(군포 중심상업지역)-수정-2_관내노후표지판교체설계서(2007)_관내노후표지판교체설계서(2007)_표지판도색수량산출(양식)" xfId="7352" xr:uid="{00000000-0005-0000-0000-0000541D0000}"/>
    <cellStyle name="1_total_현충묘지-예산서(조경)_내역서(군포 중심상업지역)-2수정_내역서(군포 중심상업지역)-수정-2_관내노후표지판교체설계서(2007)_관내노후표지판교체설계서(2007)_호계공원표지 정비공사" xfId="7353" xr:uid="{00000000-0005-0000-0000-0000551D0000}"/>
    <cellStyle name="1_total_현충묘지-예산서(조경)_내역서(군포 중심상업지역)-2수정_내역서(군포 중심상업지역)-수정-2_관내노후표지판교체설계서(2007)_박달우회도명부착외공사설계서" xfId="7354" xr:uid="{00000000-0005-0000-0000-0000561D0000}"/>
    <cellStyle name="1_total_현충묘지-예산서(조경)_내역서(군포 중심상업지역)-2수정_내역서(군포 중심상업지역)-수정-2_관내노후표지판교체설계서(2007)_박달우회도명부착외공사설계서_표지판도색수량산출" xfId="7355" xr:uid="{00000000-0005-0000-0000-0000571D0000}"/>
    <cellStyle name="1_total_현충묘지-예산서(조경)_내역서(군포 중심상업지역)-2수정_내역서(군포 중심상업지역)-수정-2_관내노후표지판교체설계서(2007)_박달우회도명부착외공사설계서_표지판도색수량산출(양식)" xfId="7356" xr:uid="{00000000-0005-0000-0000-0000581D0000}"/>
    <cellStyle name="1_total_현충묘지-예산서(조경)_내역서(군포 중심상업지역)-2수정_내역서(군포 중심상업지역)-수정-2_관내노후표지판교체설계서(2007)_박달우회도명부착외공사설계서_호계공원표지 정비공사" xfId="7357" xr:uid="{00000000-0005-0000-0000-0000591D0000}"/>
    <cellStyle name="1_total_현충묘지-예산서(조경)_내역서(군포 중심상업지역)-2수정_내역서(군포 중심상업지역)-수정-2_관내노후표지판교체설계서(2007)_의왕맑은물관리사업소 설계변경" xfId="7358" xr:uid="{00000000-0005-0000-0000-00005A1D0000}"/>
    <cellStyle name="1_total_현충묘지-예산서(조경)_내역서(군포 중심상업지역)-2수정_내역서(군포 중심상업지역)-수정-2_관내노후표지판교체설계서(2007)_의왕맑은물관리사업소 설계변경_주.정차금지표지판 정비공사(연간단가)계약내역" xfId="7359" xr:uid="{00000000-0005-0000-0000-00005B1D0000}"/>
    <cellStyle name="1_total_현충묘지-예산서(조경)_내역서(군포 중심상업지역)-2수정_내역서(군포 중심상업지역)-수정-2_관내노후표지판교체설계서(2007)_의왕맑은물관리사업소 설계변경_주.정차금지표지판 정비공사(연간단가)계약내역_표지판도색수량산출" xfId="7360" xr:uid="{00000000-0005-0000-0000-00005C1D0000}"/>
    <cellStyle name="1_total_현충묘지-예산서(조경)_내역서(군포 중심상업지역)-2수정_내역서(군포 중심상업지역)-수정-2_관내노후표지판교체설계서(2007)_의왕맑은물관리사업소 설계변경_주.정차금지표지판 정비공사(연간단가)계약내역_표지판도색수량산출(양식)" xfId="7361" xr:uid="{00000000-0005-0000-0000-00005D1D0000}"/>
    <cellStyle name="1_total_현충묘지-예산서(조경)_내역서(군포 중심상업지역)-2수정_내역서(군포 중심상업지역)-수정-2_관내노후표지판교체설계서(2007)_의왕맑은물관리사업소 설계변경_주.정차금지표지판 정비공사(연간단가)계약내역_호계공원표지 정비공사" xfId="7362" xr:uid="{00000000-0005-0000-0000-00005E1D0000}"/>
    <cellStyle name="1_total_현충묘지-예산서(조경)_내역서(군포 중심상업지역)-2수정_내역서(군포 중심상업지역)-수정-2_관내노후표지판교체설계서(2007)_의왕맑은물관리사업소 설계변경_표지판도색수량산출" xfId="7363" xr:uid="{00000000-0005-0000-0000-00005F1D0000}"/>
    <cellStyle name="1_total_현충묘지-예산서(조경)_내역서(군포 중심상업지역)-2수정_내역서(군포 중심상업지역)-수정-2_관내노후표지판교체설계서(2007)_의왕맑은물관리사업소 설계변경_표지판도색수량산출(양식)" xfId="7364" xr:uid="{00000000-0005-0000-0000-0000601D0000}"/>
    <cellStyle name="1_total_현충묘지-예산서(조경)_내역서(군포 중심상업지역)-2수정_내역서(군포 중심상업지역)-수정-2_관내노후표지판교체설계서(2007)_의왕맑은물관리사업소 설계변경_호계공원표지 정비공사" xfId="7365" xr:uid="{00000000-0005-0000-0000-0000611D0000}"/>
    <cellStyle name="1_total_현충묘지-예산서(조경)_내역서(군포 중심상업지역)-2수정_내역서(군포 중심상업지역)-수정-2_관내노후표지판교체설계서(2007)_주.정차금지표지판 정비공사(연간단가)계약내역" xfId="7366" xr:uid="{00000000-0005-0000-0000-0000621D0000}"/>
    <cellStyle name="1_total_현충묘지-예산서(조경)_내역서(군포 중심상업지역)-2수정_내역서(군포 중심상업지역)-수정-2_관내노후표지판교체설계서(2007)_주.정차금지표지판 정비공사(연간단가)계약내역_표지판도색수량산출" xfId="7367" xr:uid="{00000000-0005-0000-0000-0000631D0000}"/>
    <cellStyle name="1_total_현충묘지-예산서(조경)_내역서(군포 중심상업지역)-2수정_내역서(군포 중심상업지역)-수정-2_관내노후표지판교체설계서(2007)_주.정차금지표지판 정비공사(연간단가)계약내역_표지판도색수량산출(양식)" xfId="7368" xr:uid="{00000000-0005-0000-0000-0000641D0000}"/>
    <cellStyle name="1_total_현충묘지-예산서(조경)_내역서(군포 중심상업지역)-2수정_내역서(군포 중심상업지역)-수정-2_관내노후표지판교체설계서(2007)_주.정차금지표지판 정비공사(연간단가)계약내역_호계공원표지 정비공사" xfId="7369" xr:uid="{00000000-0005-0000-0000-0000651D0000}"/>
    <cellStyle name="1_total_현충묘지-예산서(조경)_내역서(군포 중심상업지역)-2수정_내역서(군포 중심상업지역)-수정-2_관내노후표지판교체설계서(2007)_표지판도색수량산출" xfId="7370" xr:uid="{00000000-0005-0000-0000-0000661D0000}"/>
    <cellStyle name="1_total_현충묘지-예산서(조경)_내역서(군포 중심상업지역)-2수정_내역서(군포 중심상업지역)-수정-2_관내노후표지판교체설계서(2007)_표지판도색수량산출(양식)" xfId="7371" xr:uid="{00000000-0005-0000-0000-0000671D0000}"/>
    <cellStyle name="1_total_현충묘지-예산서(조경)_내역서(군포 중심상업지역)-2수정_내역서(군포 중심상업지역)-수정-2_관내노후표지판교체설계서(2007)_호계공원표지 정비공사" xfId="7372" xr:uid="{00000000-0005-0000-0000-0000681D0000}"/>
    <cellStyle name="1_total_현충묘지-예산서(조경)_내역서(군포 중심상업지역)-2수정_내역서(군포 중심상업지역)-수정-2_박달우회도명부착외공사설계서" xfId="7373" xr:uid="{00000000-0005-0000-0000-0000691D0000}"/>
    <cellStyle name="1_total_현충묘지-예산서(조경)_내역서(군포 중심상업지역)-2수정_내역서(군포 중심상업지역)-수정-2_박달우회도명부착외공사설계서_표지판도색수량산출" xfId="7374" xr:uid="{00000000-0005-0000-0000-00006A1D0000}"/>
    <cellStyle name="1_total_현충묘지-예산서(조경)_내역서(군포 중심상업지역)-2수정_내역서(군포 중심상업지역)-수정-2_박달우회도명부착외공사설계서_표지판도색수량산출(양식)" xfId="7375" xr:uid="{00000000-0005-0000-0000-00006B1D0000}"/>
    <cellStyle name="1_total_현충묘지-예산서(조경)_내역서(군포 중심상업지역)-2수정_내역서(군포 중심상업지역)-수정-2_박달우회도명부착외공사설계서_호계공원표지 정비공사" xfId="7376" xr:uid="{00000000-0005-0000-0000-00006C1D0000}"/>
    <cellStyle name="1_total_현충묘지-예산서(조경)_내역서(군포 중심상업지역)-2수정_내역서(군포 중심상업지역)-수정-2_주.정차금지표지판 정비공사(연간단가)계약내역" xfId="7377" xr:uid="{00000000-0005-0000-0000-00006D1D0000}"/>
    <cellStyle name="1_total_현충묘지-예산서(조경)_내역서(군포 중심상업지역)-2수정_내역서(군포 중심상업지역)-수정-2_주.정차금지표지판 정비공사(연간단가)계약내역_표지판도색수량산출" xfId="7378" xr:uid="{00000000-0005-0000-0000-00006E1D0000}"/>
    <cellStyle name="1_total_현충묘지-예산서(조경)_내역서(군포 중심상업지역)-2수정_내역서(군포 중심상업지역)-수정-2_주.정차금지표지판 정비공사(연간단가)계약내역_표지판도색수량산출(양식)" xfId="7379" xr:uid="{00000000-0005-0000-0000-00006F1D0000}"/>
    <cellStyle name="1_total_현충묘지-예산서(조경)_내역서(군포 중심상업지역)-2수정_내역서(군포 중심상업지역)-수정-2_주.정차금지표지판 정비공사(연간단가)계약내역_호계공원표지 정비공사" xfId="7380" xr:uid="{00000000-0005-0000-0000-0000701D0000}"/>
    <cellStyle name="1_total_현충묘지-예산서(조경)_내역서(군포 중심상업지역)-2수정_내역서(군포 중심상업지역)-수정-2_표지판도색수량산출" xfId="7381" xr:uid="{00000000-0005-0000-0000-0000711D0000}"/>
    <cellStyle name="1_total_현충묘지-예산서(조경)_내역서(군포 중심상업지역)-2수정_내역서(군포 중심상업지역)-수정-2_표지판도색수량산출(양식)" xfId="7382" xr:uid="{00000000-0005-0000-0000-0000721D0000}"/>
    <cellStyle name="1_total_현충묘지-예산서(조경)_내역서(군포 중심상업지역)-2수정_내역서(군포 중심상업지역)-수정-2_호계공원표지 정비공사" xfId="7383" xr:uid="{00000000-0005-0000-0000-0000731D0000}"/>
    <cellStyle name="1_total_현충묘지-예산서(조경)_내역서(군포 중심상업지역)-2수정_박달우회도명부착외공사설계서" xfId="7384" xr:uid="{00000000-0005-0000-0000-0000741D0000}"/>
    <cellStyle name="1_total_현충묘지-예산서(조경)_내역서(군포 중심상업지역)-2수정_박달우회도명부착외공사설계서_표지판도색수량산출" xfId="7385" xr:uid="{00000000-0005-0000-0000-0000751D0000}"/>
    <cellStyle name="1_total_현충묘지-예산서(조경)_내역서(군포 중심상업지역)-2수정_박달우회도명부착외공사설계서_표지판도색수량산출(양식)" xfId="7386" xr:uid="{00000000-0005-0000-0000-0000761D0000}"/>
    <cellStyle name="1_total_현충묘지-예산서(조경)_내역서(군포 중심상업지역)-2수정_박달우회도명부착외공사설계서_호계공원표지 정비공사" xfId="7387" xr:uid="{00000000-0005-0000-0000-0000771D0000}"/>
    <cellStyle name="1_total_현충묘지-예산서(조경)_내역서(군포 중심상업지역)-2수정_주.정차금지표지판 정비공사(연간단가)계약내역" xfId="7388" xr:uid="{00000000-0005-0000-0000-0000781D0000}"/>
    <cellStyle name="1_total_현충묘지-예산서(조경)_내역서(군포 중심상업지역)-2수정_주.정차금지표지판 정비공사(연간단가)계약내역_표지판도색수량산출" xfId="7389" xr:uid="{00000000-0005-0000-0000-0000791D0000}"/>
    <cellStyle name="1_total_현충묘지-예산서(조경)_내역서(군포 중심상업지역)-2수정_주.정차금지표지판 정비공사(연간단가)계약내역_표지판도색수량산출(양식)" xfId="7390" xr:uid="{00000000-0005-0000-0000-00007A1D0000}"/>
    <cellStyle name="1_total_현충묘지-예산서(조경)_내역서(군포 중심상업지역)-2수정_주.정차금지표지판 정비공사(연간단가)계약내역_호계공원표지 정비공사" xfId="7391" xr:uid="{00000000-0005-0000-0000-00007B1D0000}"/>
    <cellStyle name="1_total_현충묘지-예산서(조경)_내역서(군포 중심상업지역)-2수정_표지판도색수량산출" xfId="7392" xr:uid="{00000000-0005-0000-0000-00007C1D0000}"/>
    <cellStyle name="1_total_현충묘지-예산서(조경)_내역서(군포 중심상업지역)-2수정_표지판도색수량산출(양식)" xfId="7393" xr:uid="{00000000-0005-0000-0000-00007D1D0000}"/>
    <cellStyle name="1_total_현충묘지-예산서(조경)_내역서(군포 중심상업지역)-2수정_호계공원표지 정비공사" xfId="7394" xr:uid="{00000000-0005-0000-0000-00007E1D0000}"/>
    <cellStyle name="1_total_현충묘지-예산서(조경)_내역서(신방학초)" xfId="18558" xr:uid="{00000000-0005-0000-0000-00007F1D0000}"/>
    <cellStyle name="1_total_현충묘지-예산서(조경)_내역서0829-1500" xfId="18559" xr:uid="{00000000-0005-0000-0000-0000801D0000}"/>
    <cellStyle name="1_total_현충묘지-예산서(조경)_내역서0829-1500_가로수 생육환경개선사업 실시설계용역 설계서(0128)" xfId="18560" xr:uid="{00000000-0005-0000-0000-0000811D0000}"/>
    <cellStyle name="1_total_현충묘지-예산서(조경)_내역서0829-1500_설계설명서(0412)" xfId="18561" xr:uid="{00000000-0005-0000-0000-0000821D0000}"/>
    <cellStyle name="1_total_현충묘지-예산서(조경)_내역서0829-1500_설계설명서(0531)" xfId="18562" xr:uid="{00000000-0005-0000-0000-0000831D0000}"/>
    <cellStyle name="1_total_현충묘지-예산서(조경)_목동내역" xfId="7395" xr:uid="{00000000-0005-0000-0000-0000841D0000}"/>
    <cellStyle name="1_total_현충묘지-예산서(조경)_목동내역_관악고수량산출서" xfId="18563" xr:uid="{00000000-0005-0000-0000-0000851D0000}"/>
    <cellStyle name="1_total_현충묘지-예산서(조경)_목동내역_내역서0829-1500" xfId="18564" xr:uid="{00000000-0005-0000-0000-0000861D0000}"/>
    <cellStyle name="1_total_현충묘지-예산서(조경)_목동내역_내역서0829-1500_가로수 생육환경개선사업 실시설계용역 설계서(0128)" xfId="18565" xr:uid="{00000000-0005-0000-0000-0000871D0000}"/>
    <cellStyle name="1_total_현충묘지-예산서(조경)_목동내역_내역서0829-1500_설계설명서(0412)" xfId="18566" xr:uid="{00000000-0005-0000-0000-0000881D0000}"/>
    <cellStyle name="1_total_현충묘지-예산서(조경)_목동내역_내역서0829-1500_설계설명서(0531)" xfId="18567" xr:uid="{00000000-0005-0000-0000-0000891D0000}"/>
    <cellStyle name="1_total_현충묘지-예산서(조경)_목동내역_원가계산" xfId="18568" xr:uid="{00000000-0005-0000-0000-00008A1D0000}"/>
    <cellStyle name="1_total_현충묘지-예산서(조경)_목동내역_원가계산_관악고수량산출서" xfId="18569" xr:uid="{00000000-0005-0000-0000-00008B1D0000}"/>
    <cellStyle name="1_total_현충묘지-예산서(조경)_목동내역_폐기물집계" xfId="18570" xr:uid="{00000000-0005-0000-0000-00008C1D0000}"/>
    <cellStyle name="1_total_현충묘지-예산서(조경)_목동내역_폐기물집계_관악고수량산출서" xfId="18571" xr:uid="{00000000-0005-0000-0000-00008D1D0000}"/>
    <cellStyle name="1_total_현충묘지-예산서(조경)_목동내역_폐기물집계_내역서0829-1500" xfId="18572" xr:uid="{00000000-0005-0000-0000-00008E1D0000}"/>
    <cellStyle name="1_total_현충묘지-예산서(조경)_목동내역_폐기물집계_내역서0829-1500_가로수 생육환경개선사업 실시설계용역 설계서(0128)" xfId="18573" xr:uid="{00000000-0005-0000-0000-00008F1D0000}"/>
    <cellStyle name="1_total_현충묘지-예산서(조경)_목동내역_폐기물집계_내역서0829-1500_설계설명서(0412)" xfId="18574" xr:uid="{00000000-0005-0000-0000-0000901D0000}"/>
    <cellStyle name="1_total_현충묘지-예산서(조경)_목동내역_폐기물집계_내역서0829-1500_설계설명서(0531)" xfId="18575" xr:uid="{00000000-0005-0000-0000-0000911D0000}"/>
    <cellStyle name="1_total_현충묘지-예산서(조경)_목동내역_폐기물집계_원가계산" xfId="18576" xr:uid="{00000000-0005-0000-0000-0000921D0000}"/>
    <cellStyle name="1_total_현충묘지-예산서(조경)_목동내역_폐기물집계_원가계산_관악고수량산출서" xfId="18577" xr:uid="{00000000-0005-0000-0000-0000931D0000}"/>
    <cellStyle name="1_total_현충묘지-예산서(조경)_박달우회도명부착외공사설계서" xfId="7396" xr:uid="{00000000-0005-0000-0000-0000941D0000}"/>
    <cellStyle name="1_total_현충묘지-예산서(조경)_박달우회도명부착외공사설계서_표지판도색수량산출" xfId="7397" xr:uid="{00000000-0005-0000-0000-0000951D0000}"/>
    <cellStyle name="1_total_현충묘지-예산서(조경)_박달우회도명부착외공사설계서_표지판도색수량산출(양식)" xfId="7398" xr:uid="{00000000-0005-0000-0000-0000961D0000}"/>
    <cellStyle name="1_total_현충묘지-예산서(조경)_박달우회도명부착외공사설계서_호계공원표지 정비공사" xfId="7399" xr:uid="{00000000-0005-0000-0000-0000971D0000}"/>
    <cellStyle name="1_total_현충묘지-예산서(조경)_예산서-엑셀변환양식100" xfId="7400" xr:uid="{00000000-0005-0000-0000-0000981D0000}"/>
    <cellStyle name="1_total_현충묘지-예산서(조경)_예산서-엑셀변환양식100_(구)덕성화학 공영주차장 표지판 제작설치" xfId="7401" xr:uid="{00000000-0005-0000-0000-0000991D0000}"/>
    <cellStyle name="1_total_현충묘지-예산서(조경)_예산서-엑셀변환양식100_(구)덕성화학 공영주차장 표지판 제작설치_표지판도색수량산출" xfId="7402" xr:uid="{00000000-0005-0000-0000-00009A1D0000}"/>
    <cellStyle name="1_total_현충묘지-예산서(조경)_예산서-엑셀변환양식100_(구)덕성화학 공영주차장 표지판 제작설치_표지판도색수량산출(양식)" xfId="7403" xr:uid="{00000000-0005-0000-0000-00009B1D0000}"/>
    <cellStyle name="1_total_현충묘지-예산서(조경)_예산서-엑셀변환양식100_(구)덕성화학 공영주차장 표지판 제작설치_호계공원표지 정비공사" xfId="7404" xr:uid="{00000000-0005-0000-0000-00009C1D0000}"/>
    <cellStyle name="1_total_현충묘지-예산서(조경)_예산서-엑셀변환양식100_관내노후표지판교체설계서(2007)" xfId="7405" xr:uid="{00000000-0005-0000-0000-00009D1D0000}"/>
    <cellStyle name="1_total_현충묘지-예산서(조경)_예산서-엑셀변환양식100_관내노후표지판교체설계서(2007)_(구)덕성화학 공영주차장 표지판 제작설치" xfId="7406" xr:uid="{00000000-0005-0000-0000-00009E1D0000}"/>
    <cellStyle name="1_total_현충묘지-예산서(조경)_예산서-엑셀변환양식100_관내노후표지판교체설계서(2007)_(구)덕성화학 공영주차장 표지판 제작설치_표지판도색수량산출" xfId="7407" xr:uid="{00000000-0005-0000-0000-00009F1D0000}"/>
    <cellStyle name="1_total_현충묘지-예산서(조경)_예산서-엑셀변환양식100_관내노후표지판교체설계서(2007)_(구)덕성화학 공영주차장 표지판 제작설치_표지판도색수량산출(양식)" xfId="7408" xr:uid="{00000000-0005-0000-0000-0000A01D0000}"/>
    <cellStyle name="1_total_현충묘지-예산서(조경)_예산서-엑셀변환양식100_관내노후표지판교체설계서(2007)_(구)덕성화학 공영주차장 표지판 제작설치_호계공원표지 정비공사" xfId="7409" xr:uid="{00000000-0005-0000-0000-0000A11D0000}"/>
    <cellStyle name="1_total_현충묘지-예산서(조경)_예산서-엑셀변환양식100_관내노후표지판교체설계서(2007)_관내노후표지판교체설계서(2007)" xfId="7410" xr:uid="{00000000-0005-0000-0000-0000A21D0000}"/>
    <cellStyle name="1_total_현충묘지-예산서(조경)_예산서-엑셀변환양식100_관내노후표지판교체설계서(2007)_관내노후표지판교체설계서(2007)_(구)덕성화학 공영주차장 표지판 제작설치" xfId="7411" xr:uid="{00000000-0005-0000-0000-0000A31D0000}"/>
    <cellStyle name="1_total_현충묘지-예산서(조경)_예산서-엑셀변환양식100_관내노후표지판교체설계서(2007)_관내노후표지판교체설계서(2007)_(구)덕성화학 공영주차장 표지판 제작설치_표지판도색수량산출" xfId="7412" xr:uid="{00000000-0005-0000-0000-0000A41D0000}"/>
    <cellStyle name="1_total_현충묘지-예산서(조경)_예산서-엑셀변환양식100_관내노후표지판교체설계서(2007)_관내노후표지판교체설계서(2007)_(구)덕성화학 공영주차장 표지판 제작설치_표지판도색수량산출(양식)" xfId="7413" xr:uid="{00000000-0005-0000-0000-0000A51D0000}"/>
    <cellStyle name="1_total_현충묘지-예산서(조경)_예산서-엑셀변환양식100_관내노후표지판교체설계서(2007)_관내노후표지판교체설계서(2007)_(구)덕성화학 공영주차장 표지판 제작설치_호계공원표지 정비공사" xfId="7414" xr:uid="{00000000-0005-0000-0000-0000A61D0000}"/>
    <cellStyle name="1_total_현충묘지-예산서(조경)_예산서-엑셀변환양식100_관내노후표지판교체설계서(2007)_관내노후표지판교체설계서(2007)_박달우회도명부착외공사설계서" xfId="7415" xr:uid="{00000000-0005-0000-0000-0000A71D0000}"/>
    <cellStyle name="1_total_현충묘지-예산서(조경)_예산서-엑셀변환양식100_관내노후표지판교체설계서(2007)_관내노후표지판교체설계서(2007)_박달우회도명부착외공사설계서_표지판도색수량산출" xfId="7416" xr:uid="{00000000-0005-0000-0000-0000A81D0000}"/>
    <cellStyle name="1_total_현충묘지-예산서(조경)_예산서-엑셀변환양식100_관내노후표지판교체설계서(2007)_관내노후표지판교체설계서(2007)_박달우회도명부착외공사설계서_표지판도색수량산출(양식)" xfId="7417" xr:uid="{00000000-0005-0000-0000-0000A91D0000}"/>
    <cellStyle name="1_total_현충묘지-예산서(조경)_예산서-엑셀변환양식100_관내노후표지판교체설계서(2007)_관내노후표지판교체설계서(2007)_박달우회도명부착외공사설계서_호계공원표지 정비공사" xfId="7418" xr:uid="{00000000-0005-0000-0000-0000AA1D0000}"/>
    <cellStyle name="1_total_현충묘지-예산서(조경)_예산서-엑셀변환양식100_관내노후표지판교체설계서(2007)_관내노후표지판교체설계서(2007)_주.정차금지표지판 정비공사(연간단가)계약내역" xfId="7419" xr:uid="{00000000-0005-0000-0000-0000AB1D0000}"/>
    <cellStyle name="1_total_현충묘지-예산서(조경)_예산서-엑셀변환양식100_관내노후표지판교체설계서(2007)_관내노후표지판교체설계서(2007)_주.정차금지표지판 정비공사(연간단가)계약내역_표지판도색수량산출" xfId="7420" xr:uid="{00000000-0005-0000-0000-0000AC1D0000}"/>
    <cellStyle name="1_total_현충묘지-예산서(조경)_예산서-엑셀변환양식100_관내노후표지판교체설계서(2007)_관내노후표지판교체설계서(2007)_주.정차금지표지판 정비공사(연간단가)계약내역_표지판도색수량산출(양식)" xfId="7421" xr:uid="{00000000-0005-0000-0000-0000AD1D0000}"/>
    <cellStyle name="1_total_현충묘지-예산서(조경)_예산서-엑셀변환양식100_관내노후표지판교체설계서(2007)_관내노후표지판교체설계서(2007)_주.정차금지표지판 정비공사(연간단가)계약내역_호계공원표지 정비공사" xfId="7422" xr:uid="{00000000-0005-0000-0000-0000AE1D0000}"/>
    <cellStyle name="1_total_현충묘지-예산서(조경)_예산서-엑셀변환양식100_관내노후표지판교체설계서(2007)_관내노후표지판교체설계서(2007)_표지판도색수량산출" xfId="7423" xr:uid="{00000000-0005-0000-0000-0000AF1D0000}"/>
    <cellStyle name="1_total_현충묘지-예산서(조경)_예산서-엑셀변환양식100_관내노후표지판교체설계서(2007)_관내노후표지판교체설계서(2007)_표지판도색수량산출(양식)" xfId="7424" xr:uid="{00000000-0005-0000-0000-0000B01D0000}"/>
    <cellStyle name="1_total_현충묘지-예산서(조경)_예산서-엑셀변환양식100_관내노후표지판교체설계서(2007)_관내노후표지판교체설계서(2007)_호계공원표지 정비공사" xfId="7425" xr:uid="{00000000-0005-0000-0000-0000B11D0000}"/>
    <cellStyle name="1_total_현충묘지-예산서(조경)_예산서-엑셀변환양식100_관내노후표지판교체설계서(2007)_박달우회도명부착외공사설계서" xfId="7426" xr:uid="{00000000-0005-0000-0000-0000B21D0000}"/>
    <cellStyle name="1_total_현충묘지-예산서(조경)_예산서-엑셀변환양식100_관내노후표지판교체설계서(2007)_박달우회도명부착외공사설계서_표지판도색수량산출" xfId="7427" xr:uid="{00000000-0005-0000-0000-0000B31D0000}"/>
    <cellStyle name="1_total_현충묘지-예산서(조경)_예산서-엑셀변환양식100_관내노후표지판교체설계서(2007)_박달우회도명부착외공사설계서_표지판도색수량산출(양식)" xfId="7428" xr:uid="{00000000-0005-0000-0000-0000B41D0000}"/>
    <cellStyle name="1_total_현충묘지-예산서(조경)_예산서-엑셀변환양식100_관내노후표지판교체설계서(2007)_박달우회도명부착외공사설계서_호계공원표지 정비공사" xfId="7429" xr:uid="{00000000-0005-0000-0000-0000B51D0000}"/>
    <cellStyle name="1_total_현충묘지-예산서(조경)_예산서-엑셀변환양식100_관내노후표지판교체설계서(2007)_의왕맑은물관리사업소 설계변경" xfId="7430" xr:uid="{00000000-0005-0000-0000-0000B61D0000}"/>
    <cellStyle name="1_total_현충묘지-예산서(조경)_예산서-엑셀변환양식100_관내노후표지판교체설계서(2007)_의왕맑은물관리사업소 설계변경_주.정차금지표지판 정비공사(연간단가)계약내역" xfId="7431" xr:uid="{00000000-0005-0000-0000-0000B71D0000}"/>
    <cellStyle name="1_total_현충묘지-예산서(조경)_예산서-엑셀변환양식100_관내노후표지판교체설계서(2007)_의왕맑은물관리사업소 설계변경_주.정차금지표지판 정비공사(연간단가)계약내역_표지판도색수량산출" xfId="7432" xr:uid="{00000000-0005-0000-0000-0000B81D0000}"/>
    <cellStyle name="1_total_현충묘지-예산서(조경)_예산서-엑셀변환양식100_관내노후표지판교체설계서(2007)_의왕맑은물관리사업소 설계변경_주.정차금지표지판 정비공사(연간단가)계약내역_표지판도색수량산출(양식)" xfId="7433" xr:uid="{00000000-0005-0000-0000-0000B91D0000}"/>
    <cellStyle name="1_total_현충묘지-예산서(조경)_예산서-엑셀변환양식100_관내노후표지판교체설계서(2007)_의왕맑은물관리사업소 설계변경_주.정차금지표지판 정비공사(연간단가)계약내역_호계공원표지 정비공사" xfId="7434" xr:uid="{00000000-0005-0000-0000-0000BA1D0000}"/>
    <cellStyle name="1_total_현충묘지-예산서(조경)_예산서-엑셀변환양식100_관내노후표지판교체설계서(2007)_의왕맑은물관리사업소 설계변경_표지판도색수량산출" xfId="7435" xr:uid="{00000000-0005-0000-0000-0000BB1D0000}"/>
    <cellStyle name="1_total_현충묘지-예산서(조경)_예산서-엑셀변환양식100_관내노후표지판교체설계서(2007)_의왕맑은물관리사업소 설계변경_표지판도색수량산출(양식)" xfId="7436" xr:uid="{00000000-0005-0000-0000-0000BC1D0000}"/>
    <cellStyle name="1_total_현충묘지-예산서(조경)_예산서-엑셀변환양식100_관내노후표지판교체설계서(2007)_의왕맑은물관리사업소 설계변경_호계공원표지 정비공사" xfId="7437" xr:uid="{00000000-0005-0000-0000-0000BD1D0000}"/>
    <cellStyle name="1_total_현충묘지-예산서(조경)_예산서-엑셀변환양식100_관내노후표지판교체설계서(2007)_주.정차금지표지판 정비공사(연간단가)계약내역" xfId="7438" xr:uid="{00000000-0005-0000-0000-0000BE1D0000}"/>
    <cellStyle name="1_total_현충묘지-예산서(조경)_예산서-엑셀변환양식100_관내노후표지판교체설계서(2007)_주.정차금지표지판 정비공사(연간단가)계약내역_표지판도색수량산출" xfId="7439" xr:uid="{00000000-0005-0000-0000-0000BF1D0000}"/>
    <cellStyle name="1_total_현충묘지-예산서(조경)_예산서-엑셀변환양식100_관내노후표지판교체설계서(2007)_주.정차금지표지판 정비공사(연간단가)계약내역_표지판도색수량산출(양식)" xfId="7440" xr:uid="{00000000-0005-0000-0000-0000C01D0000}"/>
    <cellStyle name="1_total_현충묘지-예산서(조경)_예산서-엑셀변환양식100_관내노후표지판교체설계서(2007)_주.정차금지표지판 정비공사(연간단가)계약내역_호계공원표지 정비공사" xfId="7441" xr:uid="{00000000-0005-0000-0000-0000C11D0000}"/>
    <cellStyle name="1_total_현충묘지-예산서(조경)_예산서-엑셀변환양식100_관내노후표지판교체설계서(2007)_표지판도색수량산출" xfId="7442" xr:uid="{00000000-0005-0000-0000-0000C21D0000}"/>
    <cellStyle name="1_total_현충묘지-예산서(조경)_예산서-엑셀변환양식100_관내노후표지판교체설계서(2007)_표지판도색수량산출(양식)" xfId="7443" xr:uid="{00000000-0005-0000-0000-0000C31D0000}"/>
    <cellStyle name="1_total_현충묘지-예산서(조경)_예산서-엑셀변환양식100_관내노후표지판교체설계서(2007)_호계공원표지 정비공사" xfId="7444" xr:uid="{00000000-0005-0000-0000-0000C41D0000}"/>
    <cellStyle name="1_total_현충묘지-예산서(조경)_예산서-엑셀변환양식100_관악고수량산출서" xfId="18578" xr:uid="{00000000-0005-0000-0000-0000C51D0000}"/>
    <cellStyle name="1_total_현충묘지-예산서(조경)_예산서-엑셀변환양식100_내역서(군포 중심상업지역)-2수정" xfId="7445" xr:uid="{00000000-0005-0000-0000-0000C61D0000}"/>
    <cellStyle name="1_total_현충묘지-예산서(조경)_예산서-엑셀변환양식100_내역서(군포 중심상업지역)-2수정_(구)덕성화학 공영주차장 표지판 제작설치" xfId="7446" xr:uid="{00000000-0005-0000-0000-0000C71D0000}"/>
    <cellStyle name="1_total_현충묘지-예산서(조경)_예산서-엑셀변환양식100_내역서(군포 중심상업지역)-2수정_(구)덕성화학 공영주차장 표지판 제작설치_표지판도색수량산출" xfId="7447" xr:uid="{00000000-0005-0000-0000-0000C81D0000}"/>
    <cellStyle name="1_total_현충묘지-예산서(조경)_예산서-엑셀변환양식100_내역서(군포 중심상업지역)-2수정_(구)덕성화학 공영주차장 표지판 제작설치_표지판도색수량산출(양식)" xfId="7448" xr:uid="{00000000-0005-0000-0000-0000C91D0000}"/>
    <cellStyle name="1_total_현충묘지-예산서(조경)_예산서-엑셀변환양식100_내역서(군포 중심상업지역)-2수정_(구)덕성화학 공영주차장 표지판 제작설치_호계공원표지 정비공사" xfId="7449" xr:uid="{00000000-0005-0000-0000-0000CA1D0000}"/>
    <cellStyle name="1_total_현충묘지-예산서(조경)_예산서-엑셀변환양식100_내역서(군포 중심상업지역)-2수정_관내노후표지판교체설계서(2007)" xfId="7450" xr:uid="{00000000-0005-0000-0000-0000CB1D0000}"/>
    <cellStyle name="1_total_현충묘지-예산서(조경)_예산서-엑셀변환양식100_내역서(군포 중심상업지역)-2수정_관내노후표지판교체설계서(2007)_(구)덕성화학 공영주차장 표지판 제작설치" xfId="7451" xr:uid="{00000000-0005-0000-0000-0000CC1D0000}"/>
    <cellStyle name="1_total_현충묘지-예산서(조경)_예산서-엑셀변환양식100_내역서(군포 중심상업지역)-2수정_관내노후표지판교체설계서(2007)_(구)덕성화학 공영주차장 표지판 제작설치_표지판도색수량산출" xfId="7452" xr:uid="{00000000-0005-0000-0000-0000CD1D0000}"/>
    <cellStyle name="1_total_현충묘지-예산서(조경)_예산서-엑셀변환양식100_내역서(군포 중심상업지역)-2수정_관내노후표지판교체설계서(2007)_(구)덕성화학 공영주차장 표지판 제작설치_표지판도색수량산출(양식)" xfId="7453" xr:uid="{00000000-0005-0000-0000-0000CE1D0000}"/>
    <cellStyle name="1_total_현충묘지-예산서(조경)_예산서-엑셀변환양식100_내역서(군포 중심상업지역)-2수정_관내노후표지판교체설계서(2007)_(구)덕성화학 공영주차장 표지판 제작설치_호계공원표지 정비공사" xfId="7454" xr:uid="{00000000-0005-0000-0000-0000CF1D0000}"/>
    <cellStyle name="1_total_현충묘지-예산서(조경)_예산서-엑셀변환양식100_내역서(군포 중심상업지역)-2수정_관내노후표지판교체설계서(2007)_관내노후표지판교체설계서(2007)" xfId="7455" xr:uid="{00000000-0005-0000-0000-0000D01D0000}"/>
    <cellStyle name="1_total_현충묘지-예산서(조경)_예산서-엑셀변환양식100_내역서(군포 중심상업지역)-2수정_관내노후표지판교체설계서(2007)_관내노후표지판교체설계서(2007)_(구)덕성화학 공영주차장 표지판 제작설치" xfId="7456" xr:uid="{00000000-0005-0000-0000-0000D11D0000}"/>
    <cellStyle name="1_total_현충묘지-예산서(조경)_예산서-엑셀변환양식100_내역서(군포 중심상업지역)-2수정_관내노후표지판교체설계서(2007)_관내노후표지판교체설계서(2007)_(구)덕성화학 공영주차장 표지판 제작설치_표지판도색수량산출" xfId="7457" xr:uid="{00000000-0005-0000-0000-0000D21D0000}"/>
    <cellStyle name="1_total_현충묘지-예산서(조경)_예산서-엑셀변환양식100_내역서(군포 중심상업지역)-2수정_관내노후표지판교체설계서(2007)_관내노후표지판교체설계서(2007)_(구)덕성화학 공영주차장 표지판 제작설치_표지판도색수량산출(양식)" xfId="7458" xr:uid="{00000000-0005-0000-0000-0000D31D0000}"/>
    <cellStyle name="1_total_현충묘지-예산서(조경)_예산서-엑셀변환양식100_내역서(군포 중심상업지역)-2수정_관내노후표지판교체설계서(2007)_관내노후표지판교체설계서(2007)_(구)덕성화학 공영주차장 표지판 제작설치_호계공원표지 정비공사" xfId="7459" xr:uid="{00000000-0005-0000-0000-0000D41D0000}"/>
    <cellStyle name="1_total_현충묘지-예산서(조경)_예산서-엑셀변환양식100_내역서(군포 중심상업지역)-2수정_관내노후표지판교체설계서(2007)_관내노후표지판교체설계서(2007)_박달우회도명부착외공사설계서" xfId="7460" xr:uid="{00000000-0005-0000-0000-0000D51D0000}"/>
    <cellStyle name="1_total_현충묘지-예산서(조경)_예산서-엑셀변환양식100_내역서(군포 중심상업지역)-2수정_관내노후표지판교체설계서(2007)_관내노후표지판교체설계서(2007)_박달우회도명부착외공사설계서_표지판도색수량산출" xfId="7461" xr:uid="{00000000-0005-0000-0000-0000D61D0000}"/>
    <cellStyle name="1_total_현충묘지-예산서(조경)_예산서-엑셀변환양식100_내역서(군포 중심상업지역)-2수정_관내노후표지판교체설계서(2007)_관내노후표지판교체설계서(2007)_박달우회도명부착외공사설계서_표지판도색수량산출(양식)" xfId="7462" xr:uid="{00000000-0005-0000-0000-0000D71D0000}"/>
    <cellStyle name="1_total_현충묘지-예산서(조경)_예산서-엑셀변환양식100_내역서(군포 중심상업지역)-2수정_관내노후표지판교체설계서(2007)_관내노후표지판교체설계서(2007)_박달우회도명부착외공사설계서_호계공원표지 정비공사" xfId="7463" xr:uid="{00000000-0005-0000-0000-0000D81D0000}"/>
    <cellStyle name="1_total_현충묘지-예산서(조경)_예산서-엑셀변환양식100_내역서(군포 중심상업지역)-2수정_관내노후표지판교체설계서(2007)_관내노후표지판교체설계서(2007)_주.정차금지표지판 정비공사(연간단가)계약내역" xfId="7464" xr:uid="{00000000-0005-0000-0000-0000D91D0000}"/>
    <cellStyle name="1_total_현충묘지-예산서(조경)_예산서-엑셀변환양식100_내역서(군포 중심상업지역)-2수정_관내노후표지판교체설계서(2007)_관내노후표지판교체설계서(2007)_주.정차금지표지판 정비공사(연간단가)계약내역_표지판도색수량산출" xfId="7465" xr:uid="{00000000-0005-0000-0000-0000DA1D0000}"/>
    <cellStyle name="1_total_현충묘지-예산서(조경)_예산서-엑셀변환양식100_내역서(군포 중심상업지역)-2수정_관내노후표지판교체설계서(2007)_관내노후표지판교체설계서(2007)_주.정차금지표지판 정비공사(연간단가)계약내역_표지판도색수량산출(양식)" xfId="7466" xr:uid="{00000000-0005-0000-0000-0000DB1D0000}"/>
    <cellStyle name="1_total_현충묘지-예산서(조경)_예산서-엑셀변환양식100_내역서(군포 중심상업지역)-2수정_관내노후표지판교체설계서(2007)_관내노후표지판교체설계서(2007)_주.정차금지표지판 정비공사(연간단가)계약내역_호계공원표지 정비공사" xfId="7467" xr:uid="{00000000-0005-0000-0000-0000DC1D0000}"/>
    <cellStyle name="1_total_현충묘지-예산서(조경)_예산서-엑셀변환양식100_내역서(군포 중심상업지역)-2수정_관내노후표지판교체설계서(2007)_관내노후표지판교체설계서(2007)_표지판도색수량산출" xfId="7468" xr:uid="{00000000-0005-0000-0000-0000DD1D0000}"/>
    <cellStyle name="1_total_현충묘지-예산서(조경)_예산서-엑셀변환양식100_내역서(군포 중심상업지역)-2수정_관내노후표지판교체설계서(2007)_관내노후표지판교체설계서(2007)_표지판도색수량산출(양식)" xfId="7469" xr:uid="{00000000-0005-0000-0000-0000DE1D0000}"/>
    <cellStyle name="1_total_현충묘지-예산서(조경)_예산서-엑셀변환양식100_내역서(군포 중심상업지역)-2수정_관내노후표지판교체설계서(2007)_관내노후표지판교체설계서(2007)_호계공원표지 정비공사" xfId="7470" xr:uid="{00000000-0005-0000-0000-0000DF1D0000}"/>
    <cellStyle name="1_total_현충묘지-예산서(조경)_예산서-엑셀변환양식100_내역서(군포 중심상업지역)-2수정_관내노후표지판교체설계서(2007)_박달우회도명부착외공사설계서" xfId="7471" xr:uid="{00000000-0005-0000-0000-0000E01D0000}"/>
    <cellStyle name="1_total_현충묘지-예산서(조경)_예산서-엑셀변환양식100_내역서(군포 중심상업지역)-2수정_관내노후표지판교체설계서(2007)_박달우회도명부착외공사설계서_표지판도색수량산출" xfId="7472" xr:uid="{00000000-0005-0000-0000-0000E11D0000}"/>
    <cellStyle name="1_total_현충묘지-예산서(조경)_예산서-엑셀변환양식100_내역서(군포 중심상업지역)-2수정_관내노후표지판교체설계서(2007)_박달우회도명부착외공사설계서_표지판도색수량산출(양식)" xfId="7473" xr:uid="{00000000-0005-0000-0000-0000E21D0000}"/>
    <cellStyle name="1_total_현충묘지-예산서(조경)_예산서-엑셀변환양식100_내역서(군포 중심상업지역)-2수정_관내노후표지판교체설계서(2007)_박달우회도명부착외공사설계서_호계공원표지 정비공사" xfId="7474" xr:uid="{00000000-0005-0000-0000-0000E31D0000}"/>
    <cellStyle name="1_total_현충묘지-예산서(조경)_예산서-엑셀변환양식100_내역서(군포 중심상업지역)-2수정_관내노후표지판교체설계서(2007)_의왕맑은물관리사업소 설계변경" xfId="7475" xr:uid="{00000000-0005-0000-0000-0000E41D0000}"/>
    <cellStyle name="1_total_현충묘지-예산서(조경)_예산서-엑셀변환양식100_내역서(군포 중심상업지역)-2수정_관내노후표지판교체설계서(2007)_의왕맑은물관리사업소 설계변경_주.정차금지표지판 정비공사(연간단가)계약내역" xfId="7476" xr:uid="{00000000-0005-0000-0000-0000E51D0000}"/>
    <cellStyle name="1_total_현충묘지-예산서(조경)_예산서-엑셀변환양식100_내역서(군포 중심상업지역)-2수정_관내노후표지판교체설계서(2007)_의왕맑은물관리사업소 설계변경_주.정차금지표지판 정비공사(연간단가)계약내역_표지판도색수량산출" xfId="7477" xr:uid="{00000000-0005-0000-0000-0000E61D0000}"/>
    <cellStyle name="1_total_현충묘지-예산서(조경)_예산서-엑셀변환양식100_내역서(군포 중심상업지역)-2수정_관내노후표지판교체설계서(2007)_의왕맑은물관리사업소 설계변경_주.정차금지표지판 정비공사(연간단가)계약내역_표지판도색수량산출(양식)" xfId="7478" xr:uid="{00000000-0005-0000-0000-0000E71D0000}"/>
    <cellStyle name="1_total_현충묘지-예산서(조경)_예산서-엑셀변환양식100_내역서(군포 중심상업지역)-2수정_관내노후표지판교체설계서(2007)_의왕맑은물관리사업소 설계변경_주.정차금지표지판 정비공사(연간단가)계약내역_호계공원표지 정비공사" xfId="7479" xr:uid="{00000000-0005-0000-0000-0000E81D0000}"/>
    <cellStyle name="1_total_현충묘지-예산서(조경)_예산서-엑셀변환양식100_내역서(군포 중심상업지역)-2수정_관내노후표지판교체설계서(2007)_의왕맑은물관리사업소 설계변경_표지판도색수량산출" xfId="7480" xr:uid="{00000000-0005-0000-0000-0000E91D0000}"/>
    <cellStyle name="1_total_현충묘지-예산서(조경)_예산서-엑셀변환양식100_내역서(군포 중심상업지역)-2수정_관내노후표지판교체설계서(2007)_의왕맑은물관리사업소 설계변경_표지판도색수량산출(양식)" xfId="7481" xr:uid="{00000000-0005-0000-0000-0000EA1D0000}"/>
    <cellStyle name="1_total_현충묘지-예산서(조경)_예산서-엑셀변환양식100_내역서(군포 중심상업지역)-2수정_관내노후표지판교체설계서(2007)_의왕맑은물관리사업소 설계변경_호계공원표지 정비공사" xfId="7482" xr:uid="{00000000-0005-0000-0000-0000EB1D0000}"/>
    <cellStyle name="1_total_현충묘지-예산서(조경)_예산서-엑셀변환양식100_내역서(군포 중심상업지역)-2수정_관내노후표지판교체설계서(2007)_주.정차금지표지판 정비공사(연간단가)계약내역" xfId="7483" xr:uid="{00000000-0005-0000-0000-0000EC1D0000}"/>
    <cellStyle name="1_total_현충묘지-예산서(조경)_예산서-엑셀변환양식100_내역서(군포 중심상업지역)-2수정_관내노후표지판교체설계서(2007)_주.정차금지표지판 정비공사(연간단가)계약내역_표지판도색수량산출" xfId="7484" xr:uid="{00000000-0005-0000-0000-0000ED1D0000}"/>
    <cellStyle name="1_total_현충묘지-예산서(조경)_예산서-엑셀변환양식100_내역서(군포 중심상업지역)-2수정_관내노후표지판교체설계서(2007)_주.정차금지표지판 정비공사(연간단가)계약내역_표지판도색수량산출(양식)" xfId="7485" xr:uid="{00000000-0005-0000-0000-0000EE1D0000}"/>
    <cellStyle name="1_total_현충묘지-예산서(조경)_예산서-엑셀변환양식100_내역서(군포 중심상업지역)-2수정_관내노후표지판교체설계서(2007)_주.정차금지표지판 정비공사(연간단가)계약내역_호계공원표지 정비공사" xfId="7486" xr:uid="{00000000-0005-0000-0000-0000EF1D0000}"/>
    <cellStyle name="1_total_현충묘지-예산서(조경)_예산서-엑셀변환양식100_내역서(군포 중심상업지역)-2수정_관내노후표지판교체설계서(2007)_표지판도색수량산출" xfId="7487" xr:uid="{00000000-0005-0000-0000-0000F01D0000}"/>
    <cellStyle name="1_total_현충묘지-예산서(조경)_예산서-엑셀변환양식100_내역서(군포 중심상업지역)-2수정_관내노후표지판교체설계서(2007)_표지판도색수량산출(양식)" xfId="7488" xr:uid="{00000000-0005-0000-0000-0000F11D0000}"/>
    <cellStyle name="1_total_현충묘지-예산서(조경)_예산서-엑셀변환양식100_내역서(군포 중심상업지역)-2수정_관내노후표지판교체설계서(2007)_호계공원표지 정비공사" xfId="7489" xr:uid="{00000000-0005-0000-0000-0000F21D0000}"/>
    <cellStyle name="1_total_현충묘지-예산서(조경)_예산서-엑셀변환양식100_내역서(군포 중심상업지역)-2수정_내역서(군포 중심상업지역)-수정" xfId="7490" xr:uid="{00000000-0005-0000-0000-0000F31D0000}"/>
    <cellStyle name="1_total_현충묘지-예산서(조경)_예산서-엑셀변환양식100_내역서(군포 중심상업지역)-2수정_내역서(군포 중심상업지역)-수정_(구)덕성화학 공영주차장 표지판 제작설치" xfId="7491" xr:uid="{00000000-0005-0000-0000-0000F41D0000}"/>
    <cellStyle name="1_total_현충묘지-예산서(조경)_예산서-엑셀변환양식100_내역서(군포 중심상업지역)-2수정_내역서(군포 중심상업지역)-수정_(구)덕성화학 공영주차장 표지판 제작설치_표지판도색수량산출" xfId="7492" xr:uid="{00000000-0005-0000-0000-0000F51D0000}"/>
    <cellStyle name="1_total_현충묘지-예산서(조경)_예산서-엑셀변환양식100_내역서(군포 중심상업지역)-2수정_내역서(군포 중심상업지역)-수정_(구)덕성화학 공영주차장 표지판 제작설치_표지판도색수량산출(양식)" xfId="7493" xr:uid="{00000000-0005-0000-0000-0000F61D0000}"/>
    <cellStyle name="1_total_현충묘지-예산서(조경)_예산서-엑셀변환양식100_내역서(군포 중심상업지역)-2수정_내역서(군포 중심상업지역)-수정_(구)덕성화학 공영주차장 표지판 제작설치_호계공원표지 정비공사" xfId="7494" xr:uid="{00000000-0005-0000-0000-0000F71D0000}"/>
    <cellStyle name="1_total_현충묘지-예산서(조경)_예산서-엑셀변환양식100_내역서(군포 중심상업지역)-2수정_내역서(군포 중심상업지역)-수정_관내노후표지판교체설계서(2007)" xfId="7495" xr:uid="{00000000-0005-0000-0000-0000F81D0000}"/>
    <cellStyle name="1_total_현충묘지-예산서(조경)_예산서-엑셀변환양식100_내역서(군포 중심상업지역)-2수정_내역서(군포 중심상업지역)-수정_관내노후표지판교체설계서(2007)_(구)덕성화학 공영주차장 표지판 제작설치" xfId="7496" xr:uid="{00000000-0005-0000-0000-0000F91D0000}"/>
    <cellStyle name="1_total_현충묘지-예산서(조경)_예산서-엑셀변환양식100_내역서(군포 중심상업지역)-2수정_내역서(군포 중심상업지역)-수정_관내노후표지판교체설계서(2007)_(구)덕성화학 공영주차장 표지판 제작설치_표지판도색수량산출" xfId="7497" xr:uid="{00000000-0005-0000-0000-0000FA1D0000}"/>
    <cellStyle name="1_total_현충묘지-예산서(조경)_예산서-엑셀변환양식100_내역서(군포 중심상업지역)-2수정_내역서(군포 중심상업지역)-수정_관내노후표지판교체설계서(2007)_(구)덕성화학 공영주차장 표지판 제작설치_표지판도색수량산출(양식)" xfId="7498" xr:uid="{00000000-0005-0000-0000-0000FB1D0000}"/>
    <cellStyle name="1_total_현충묘지-예산서(조경)_예산서-엑셀변환양식100_내역서(군포 중심상업지역)-2수정_내역서(군포 중심상업지역)-수정_관내노후표지판교체설계서(2007)_(구)덕성화학 공영주차장 표지판 제작설치_호계공원표지 정비공사" xfId="7499" xr:uid="{00000000-0005-0000-0000-0000FC1D0000}"/>
    <cellStyle name="1_total_현충묘지-예산서(조경)_예산서-엑셀변환양식100_내역서(군포 중심상업지역)-2수정_내역서(군포 중심상업지역)-수정_관내노후표지판교체설계서(2007)_관내노후표지판교체설계서(2007)" xfId="7500" xr:uid="{00000000-0005-0000-0000-0000FD1D0000}"/>
    <cellStyle name="1_total_현충묘지-예산서(조경)_예산서-엑셀변환양식100_내역서(군포 중심상업지역)-2수정_내역서(군포 중심상업지역)-수정_관내노후표지판교체설계서(2007)_관내노후표지판교체설계서(2007)_(구)덕성화학 공영주차장 표지판 제작설치" xfId="7501" xr:uid="{00000000-0005-0000-0000-0000FE1D0000}"/>
    <cellStyle name="1_total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표지판도색수량산출" xfId="7502" xr:uid="{00000000-0005-0000-0000-0000FF1D0000}"/>
    <cellStyle name="1_total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표지판도색수량산출(양식)" xfId="7503" xr:uid="{00000000-0005-0000-0000-0000001E0000}"/>
    <cellStyle name="1_total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호계공원표지 정비공사" xfId="7504" xr:uid="{00000000-0005-0000-0000-0000011E0000}"/>
    <cellStyle name="1_total_현충묘지-예산서(조경)_예산서-엑셀변환양식100_내역서(군포 중심상업지역)-2수정_내역서(군포 중심상업지역)-수정_관내노후표지판교체설계서(2007)_관내노후표지판교체설계서(2007)_박달우회도명부착외공사설계서" xfId="7505" xr:uid="{00000000-0005-0000-0000-0000021E0000}"/>
    <cellStyle name="1_total_현충묘지-예산서(조경)_예산서-엑셀변환양식100_내역서(군포 중심상업지역)-2수정_내역서(군포 중심상업지역)-수정_관내노후표지판교체설계서(2007)_관내노후표지판교체설계서(2007)_박달우회도명부착외공사설계서_표지판도색수량산출" xfId="7506" xr:uid="{00000000-0005-0000-0000-0000031E0000}"/>
    <cellStyle name="1_total_현충묘지-예산서(조경)_예산서-엑셀변환양식100_내역서(군포 중심상업지역)-2수정_내역서(군포 중심상업지역)-수정_관내노후표지판교체설계서(2007)_관내노후표지판교체설계서(2007)_박달우회도명부착외공사설계서_표지판도색수량산출(양식)" xfId="7507" xr:uid="{00000000-0005-0000-0000-0000041E0000}"/>
    <cellStyle name="1_total_현충묘지-예산서(조경)_예산서-엑셀변환양식100_내역서(군포 중심상업지역)-2수정_내역서(군포 중심상업지역)-수정_관내노후표지판교체설계서(2007)_관내노후표지판교체설계서(2007)_박달우회도명부착외공사설계서_호계공원표지 정비공사" xfId="7508" xr:uid="{00000000-0005-0000-0000-0000051E0000}"/>
    <cellStyle name="1_total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 xfId="7509" xr:uid="{00000000-0005-0000-0000-0000061E0000}"/>
    <cellStyle name="1_total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표지판도색수량산출" xfId="7510" xr:uid="{00000000-0005-0000-0000-0000071E0000}"/>
    <cellStyle name="1_total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표지판도색수량산출(양식)" xfId="7511" xr:uid="{00000000-0005-0000-0000-0000081E0000}"/>
    <cellStyle name="1_total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호계공원표지 정비공사" xfId="7512" xr:uid="{00000000-0005-0000-0000-0000091E0000}"/>
    <cellStyle name="1_total_현충묘지-예산서(조경)_예산서-엑셀변환양식100_내역서(군포 중심상업지역)-2수정_내역서(군포 중심상업지역)-수정_관내노후표지판교체설계서(2007)_관내노후표지판교체설계서(2007)_표지판도색수량산출" xfId="7513" xr:uid="{00000000-0005-0000-0000-00000A1E0000}"/>
    <cellStyle name="1_total_현충묘지-예산서(조경)_예산서-엑셀변환양식100_내역서(군포 중심상업지역)-2수정_내역서(군포 중심상업지역)-수정_관내노후표지판교체설계서(2007)_관내노후표지판교체설계서(2007)_표지판도색수량산출(양식)" xfId="7514" xr:uid="{00000000-0005-0000-0000-00000B1E0000}"/>
    <cellStyle name="1_total_현충묘지-예산서(조경)_예산서-엑셀변환양식100_내역서(군포 중심상업지역)-2수정_내역서(군포 중심상업지역)-수정_관내노후표지판교체설계서(2007)_관내노후표지판교체설계서(2007)_호계공원표지 정비공사" xfId="7515" xr:uid="{00000000-0005-0000-0000-00000C1E0000}"/>
    <cellStyle name="1_total_현충묘지-예산서(조경)_예산서-엑셀변환양식100_내역서(군포 중심상업지역)-2수정_내역서(군포 중심상업지역)-수정_관내노후표지판교체설계서(2007)_박달우회도명부착외공사설계서" xfId="7516" xr:uid="{00000000-0005-0000-0000-00000D1E0000}"/>
    <cellStyle name="1_total_현충묘지-예산서(조경)_예산서-엑셀변환양식100_내역서(군포 중심상업지역)-2수정_내역서(군포 중심상업지역)-수정_관내노후표지판교체설계서(2007)_박달우회도명부착외공사설계서_표지판도색수량산출" xfId="7517" xr:uid="{00000000-0005-0000-0000-00000E1E0000}"/>
    <cellStyle name="1_total_현충묘지-예산서(조경)_예산서-엑셀변환양식100_내역서(군포 중심상업지역)-2수정_내역서(군포 중심상업지역)-수정_관내노후표지판교체설계서(2007)_박달우회도명부착외공사설계서_표지판도색수량산출(양식)" xfId="7518" xr:uid="{00000000-0005-0000-0000-00000F1E0000}"/>
    <cellStyle name="1_total_현충묘지-예산서(조경)_예산서-엑셀변환양식100_내역서(군포 중심상업지역)-2수정_내역서(군포 중심상업지역)-수정_관내노후표지판교체설계서(2007)_박달우회도명부착외공사설계서_호계공원표지 정비공사" xfId="7519" xr:uid="{00000000-0005-0000-0000-0000101E0000}"/>
    <cellStyle name="1_total_현충묘지-예산서(조경)_예산서-엑셀변환양식100_내역서(군포 중심상업지역)-2수정_내역서(군포 중심상업지역)-수정_관내노후표지판교체설계서(2007)_의왕맑은물관리사업소 설계변경" xfId="7520" xr:uid="{00000000-0005-0000-0000-0000111E0000}"/>
    <cellStyle name="1_total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 xfId="7521" xr:uid="{00000000-0005-0000-0000-0000121E0000}"/>
    <cellStyle name="1_total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표지판도색수량산출" xfId="7522" xr:uid="{00000000-0005-0000-0000-0000131E0000}"/>
    <cellStyle name="1_total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표지판도색수량산출(양식)" xfId="7523" xr:uid="{00000000-0005-0000-0000-0000141E0000}"/>
    <cellStyle name="1_total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호계공원표지 정비공사" xfId="7524" xr:uid="{00000000-0005-0000-0000-0000151E0000}"/>
    <cellStyle name="1_total_현충묘지-예산서(조경)_예산서-엑셀변환양식100_내역서(군포 중심상업지역)-2수정_내역서(군포 중심상업지역)-수정_관내노후표지판교체설계서(2007)_의왕맑은물관리사업소 설계변경_표지판도색수량산출" xfId="7525" xr:uid="{00000000-0005-0000-0000-0000161E0000}"/>
    <cellStyle name="1_total_현충묘지-예산서(조경)_예산서-엑셀변환양식100_내역서(군포 중심상업지역)-2수정_내역서(군포 중심상업지역)-수정_관내노후표지판교체설계서(2007)_의왕맑은물관리사업소 설계변경_표지판도색수량산출(양식)" xfId="7526" xr:uid="{00000000-0005-0000-0000-0000171E0000}"/>
    <cellStyle name="1_total_현충묘지-예산서(조경)_예산서-엑셀변환양식100_내역서(군포 중심상업지역)-2수정_내역서(군포 중심상업지역)-수정_관내노후표지판교체설계서(2007)_의왕맑은물관리사업소 설계변경_호계공원표지 정비공사" xfId="7527" xr:uid="{00000000-0005-0000-0000-0000181E0000}"/>
    <cellStyle name="1_total_현충묘지-예산서(조경)_예산서-엑셀변환양식100_내역서(군포 중심상업지역)-2수정_내역서(군포 중심상업지역)-수정_관내노후표지판교체설계서(2007)_주.정차금지표지판 정비공사(연간단가)계약내역" xfId="7528" xr:uid="{00000000-0005-0000-0000-0000191E0000}"/>
    <cellStyle name="1_total_현충묘지-예산서(조경)_예산서-엑셀변환양식100_내역서(군포 중심상업지역)-2수정_내역서(군포 중심상업지역)-수정_관내노후표지판교체설계서(2007)_주.정차금지표지판 정비공사(연간단가)계약내역_표지판도색수량산출" xfId="7529" xr:uid="{00000000-0005-0000-0000-00001A1E0000}"/>
    <cellStyle name="1_total_현충묘지-예산서(조경)_예산서-엑셀변환양식100_내역서(군포 중심상업지역)-2수정_내역서(군포 중심상업지역)-수정_관내노후표지판교체설계서(2007)_주.정차금지표지판 정비공사(연간단가)계약내역_표지판도색수량산출(양식)" xfId="7530" xr:uid="{00000000-0005-0000-0000-00001B1E0000}"/>
    <cellStyle name="1_total_현충묘지-예산서(조경)_예산서-엑셀변환양식100_내역서(군포 중심상업지역)-2수정_내역서(군포 중심상업지역)-수정_관내노후표지판교체설계서(2007)_주.정차금지표지판 정비공사(연간단가)계약내역_호계공원표지 정비공사" xfId="7531" xr:uid="{00000000-0005-0000-0000-00001C1E0000}"/>
    <cellStyle name="1_total_현충묘지-예산서(조경)_예산서-엑셀변환양식100_내역서(군포 중심상업지역)-2수정_내역서(군포 중심상업지역)-수정_관내노후표지판교체설계서(2007)_표지판도색수량산출" xfId="7532" xr:uid="{00000000-0005-0000-0000-00001D1E0000}"/>
    <cellStyle name="1_total_현충묘지-예산서(조경)_예산서-엑셀변환양식100_내역서(군포 중심상업지역)-2수정_내역서(군포 중심상업지역)-수정_관내노후표지판교체설계서(2007)_표지판도색수량산출(양식)" xfId="7533" xr:uid="{00000000-0005-0000-0000-00001E1E0000}"/>
    <cellStyle name="1_total_현충묘지-예산서(조경)_예산서-엑셀변환양식100_내역서(군포 중심상업지역)-2수정_내역서(군포 중심상업지역)-수정_관내노후표지판교체설계서(2007)_호계공원표지 정비공사" xfId="7534" xr:uid="{00000000-0005-0000-0000-00001F1E0000}"/>
    <cellStyle name="1_total_현충묘지-예산서(조경)_예산서-엑셀변환양식100_내역서(군포 중심상업지역)-2수정_내역서(군포 중심상업지역)-수정_박달우회도명부착외공사설계서" xfId="7535" xr:uid="{00000000-0005-0000-0000-0000201E0000}"/>
    <cellStyle name="1_total_현충묘지-예산서(조경)_예산서-엑셀변환양식100_내역서(군포 중심상업지역)-2수정_내역서(군포 중심상업지역)-수정_박달우회도명부착외공사설계서_표지판도색수량산출" xfId="7536" xr:uid="{00000000-0005-0000-0000-0000211E0000}"/>
    <cellStyle name="1_total_현충묘지-예산서(조경)_예산서-엑셀변환양식100_내역서(군포 중심상업지역)-2수정_내역서(군포 중심상업지역)-수정_박달우회도명부착외공사설계서_표지판도색수량산출(양식)" xfId="7537" xr:uid="{00000000-0005-0000-0000-0000221E0000}"/>
    <cellStyle name="1_total_현충묘지-예산서(조경)_예산서-엑셀변환양식100_내역서(군포 중심상업지역)-2수정_내역서(군포 중심상업지역)-수정_박달우회도명부착외공사설계서_호계공원표지 정비공사" xfId="7538" xr:uid="{00000000-0005-0000-0000-0000231E0000}"/>
    <cellStyle name="1_total_현충묘지-예산서(조경)_예산서-엑셀변환양식100_내역서(군포 중심상업지역)-2수정_내역서(군포 중심상업지역)-수정_주.정차금지표지판 정비공사(연간단가)계약내역" xfId="7539" xr:uid="{00000000-0005-0000-0000-0000241E0000}"/>
    <cellStyle name="1_total_현충묘지-예산서(조경)_예산서-엑셀변환양식100_내역서(군포 중심상업지역)-2수정_내역서(군포 중심상업지역)-수정_주.정차금지표지판 정비공사(연간단가)계약내역_표지판도색수량산출" xfId="7540" xr:uid="{00000000-0005-0000-0000-0000251E0000}"/>
    <cellStyle name="1_total_현충묘지-예산서(조경)_예산서-엑셀변환양식100_내역서(군포 중심상업지역)-2수정_내역서(군포 중심상업지역)-수정_주.정차금지표지판 정비공사(연간단가)계약내역_표지판도색수량산출(양식)" xfId="7541" xr:uid="{00000000-0005-0000-0000-0000261E0000}"/>
    <cellStyle name="1_total_현충묘지-예산서(조경)_예산서-엑셀변환양식100_내역서(군포 중심상업지역)-2수정_내역서(군포 중심상업지역)-수정_주.정차금지표지판 정비공사(연간단가)계약내역_호계공원표지 정비공사" xfId="7542" xr:uid="{00000000-0005-0000-0000-0000271E0000}"/>
    <cellStyle name="1_total_현충묘지-예산서(조경)_예산서-엑셀변환양식100_내역서(군포 중심상업지역)-2수정_내역서(군포 중심상업지역)-수정_표지판도색수량산출" xfId="7543" xr:uid="{00000000-0005-0000-0000-0000281E0000}"/>
    <cellStyle name="1_total_현충묘지-예산서(조경)_예산서-엑셀변환양식100_내역서(군포 중심상업지역)-2수정_내역서(군포 중심상업지역)-수정_표지판도색수량산출(양식)" xfId="7544" xr:uid="{00000000-0005-0000-0000-0000291E0000}"/>
    <cellStyle name="1_total_현충묘지-예산서(조경)_예산서-엑셀변환양식100_내역서(군포 중심상업지역)-2수정_내역서(군포 중심상업지역)-수정_호계공원표지 정비공사" xfId="7545" xr:uid="{00000000-0005-0000-0000-00002A1E0000}"/>
    <cellStyle name="1_total_현충묘지-예산서(조경)_예산서-엑셀변환양식100_내역서(군포 중심상업지역)-2수정_내역서(군포 중심상업지역)-수정-2" xfId="7546" xr:uid="{00000000-0005-0000-0000-00002B1E0000}"/>
    <cellStyle name="1_total_현충묘지-예산서(조경)_예산서-엑셀변환양식100_내역서(군포 중심상업지역)-2수정_내역서(군포 중심상업지역)-수정-2_(구)덕성화학 공영주차장 표지판 제작설치" xfId="7547" xr:uid="{00000000-0005-0000-0000-00002C1E0000}"/>
    <cellStyle name="1_total_현충묘지-예산서(조경)_예산서-엑셀변환양식100_내역서(군포 중심상업지역)-2수정_내역서(군포 중심상업지역)-수정-2_(구)덕성화학 공영주차장 표지판 제작설치_표지판도색수량산출" xfId="7548" xr:uid="{00000000-0005-0000-0000-00002D1E0000}"/>
    <cellStyle name="1_total_현충묘지-예산서(조경)_예산서-엑셀변환양식100_내역서(군포 중심상업지역)-2수정_내역서(군포 중심상업지역)-수정-2_(구)덕성화학 공영주차장 표지판 제작설치_표지판도색수량산출(양식)" xfId="7549" xr:uid="{00000000-0005-0000-0000-00002E1E0000}"/>
    <cellStyle name="1_total_현충묘지-예산서(조경)_예산서-엑셀변환양식100_내역서(군포 중심상업지역)-2수정_내역서(군포 중심상업지역)-수정-2_(구)덕성화학 공영주차장 표지판 제작설치_호계공원표지 정비공사" xfId="7550" xr:uid="{00000000-0005-0000-0000-00002F1E0000}"/>
    <cellStyle name="1_total_현충묘지-예산서(조경)_예산서-엑셀변환양식100_내역서(군포 중심상업지역)-2수정_내역서(군포 중심상업지역)-수정-2_관내노후표지판교체설계서(2007)" xfId="7551" xr:uid="{00000000-0005-0000-0000-0000301E0000}"/>
    <cellStyle name="1_total_현충묘지-예산서(조경)_예산서-엑셀변환양식100_내역서(군포 중심상업지역)-2수정_내역서(군포 중심상업지역)-수정-2_관내노후표지판교체설계서(2007)_(구)덕성화학 공영주차장 표지판 제작설치" xfId="7552" xr:uid="{00000000-0005-0000-0000-0000311E0000}"/>
    <cellStyle name="1_total_현충묘지-예산서(조경)_예산서-엑셀변환양식100_내역서(군포 중심상업지역)-2수정_내역서(군포 중심상업지역)-수정-2_관내노후표지판교체설계서(2007)_(구)덕성화학 공영주차장 표지판 제작설치_표지판도색수량산출" xfId="7553" xr:uid="{00000000-0005-0000-0000-0000321E0000}"/>
    <cellStyle name="1_total_현충묘지-예산서(조경)_예산서-엑셀변환양식100_내역서(군포 중심상업지역)-2수정_내역서(군포 중심상업지역)-수정-2_관내노후표지판교체설계서(2007)_(구)덕성화학 공영주차장 표지판 제작설치_표지판도색수량산출(양식)" xfId="7554" xr:uid="{00000000-0005-0000-0000-0000331E0000}"/>
    <cellStyle name="1_total_현충묘지-예산서(조경)_예산서-엑셀변환양식100_내역서(군포 중심상업지역)-2수정_내역서(군포 중심상업지역)-수정-2_관내노후표지판교체설계서(2007)_(구)덕성화학 공영주차장 표지판 제작설치_호계공원표지 정비공사" xfId="7555" xr:uid="{00000000-0005-0000-0000-0000341E0000}"/>
    <cellStyle name="1_total_현충묘지-예산서(조경)_예산서-엑셀변환양식100_내역서(군포 중심상업지역)-2수정_내역서(군포 중심상업지역)-수정-2_관내노후표지판교체설계서(2007)_관내노후표지판교체설계서(2007)" xfId="7556" xr:uid="{00000000-0005-0000-0000-0000351E0000}"/>
    <cellStyle name="1_total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 xfId="7557" xr:uid="{00000000-0005-0000-0000-0000361E0000}"/>
    <cellStyle name="1_total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표지판도색수량산출" xfId="7558" xr:uid="{00000000-0005-0000-0000-0000371E0000}"/>
    <cellStyle name="1_total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표지판도색수량산출(양식)" xfId="7559" xr:uid="{00000000-0005-0000-0000-0000381E0000}"/>
    <cellStyle name="1_total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호계공원표지 정비공사" xfId="7560" xr:uid="{00000000-0005-0000-0000-0000391E0000}"/>
    <cellStyle name="1_total_현충묘지-예산서(조경)_예산서-엑셀변환양식100_내역서(군포 중심상업지역)-2수정_내역서(군포 중심상업지역)-수정-2_관내노후표지판교체설계서(2007)_관내노후표지판교체설계서(2007)_박달우회도명부착외공사설계서" xfId="7561" xr:uid="{00000000-0005-0000-0000-00003A1E0000}"/>
    <cellStyle name="1_total_현충묘지-예산서(조경)_예산서-엑셀변환양식100_내역서(군포 중심상업지역)-2수정_내역서(군포 중심상업지역)-수정-2_관내노후표지판교체설계서(2007)_관내노후표지판교체설계서(2007)_박달우회도명부착외공사설계서_표지판도색수량산출" xfId="7562" xr:uid="{00000000-0005-0000-0000-00003B1E0000}"/>
    <cellStyle name="1_total_현충묘지-예산서(조경)_예산서-엑셀변환양식100_내역서(군포 중심상업지역)-2수정_내역서(군포 중심상업지역)-수정-2_관내노후표지판교체설계서(2007)_관내노후표지판교체설계서(2007)_박달우회도명부착외공사설계서_표지판도색수량산출(양식)" xfId="7563" xr:uid="{00000000-0005-0000-0000-00003C1E0000}"/>
    <cellStyle name="1_total_현충묘지-예산서(조경)_예산서-엑셀변환양식100_내역서(군포 중심상업지역)-2수정_내역서(군포 중심상업지역)-수정-2_관내노후표지판교체설계서(2007)_관내노후표지판교체설계서(2007)_박달우회도명부착외공사설계서_호계공원표지 정비공사" xfId="7564" xr:uid="{00000000-0005-0000-0000-00003D1E0000}"/>
    <cellStyle name="1_total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 xfId="7565" xr:uid="{00000000-0005-0000-0000-00003E1E0000}"/>
    <cellStyle name="1_total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표지판도색수량산출" xfId="7566" xr:uid="{00000000-0005-0000-0000-00003F1E0000}"/>
    <cellStyle name="1_total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표지판도색수량산출(양식)" xfId="7567" xr:uid="{00000000-0005-0000-0000-0000401E0000}"/>
    <cellStyle name="1_total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호계공원표지 정비공사" xfId="7568" xr:uid="{00000000-0005-0000-0000-0000411E0000}"/>
    <cellStyle name="1_total_현충묘지-예산서(조경)_예산서-엑셀변환양식100_내역서(군포 중심상업지역)-2수정_내역서(군포 중심상업지역)-수정-2_관내노후표지판교체설계서(2007)_관내노후표지판교체설계서(2007)_표지판도색수량산출" xfId="7569" xr:uid="{00000000-0005-0000-0000-0000421E0000}"/>
    <cellStyle name="1_total_현충묘지-예산서(조경)_예산서-엑셀변환양식100_내역서(군포 중심상업지역)-2수정_내역서(군포 중심상업지역)-수정-2_관내노후표지판교체설계서(2007)_관내노후표지판교체설계서(2007)_표지판도색수량산출(양식)" xfId="7570" xr:uid="{00000000-0005-0000-0000-0000431E0000}"/>
    <cellStyle name="1_total_현충묘지-예산서(조경)_예산서-엑셀변환양식100_내역서(군포 중심상업지역)-2수정_내역서(군포 중심상업지역)-수정-2_관내노후표지판교체설계서(2007)_관내노후표지판교체설계서(2007)_호계공원표지 정비공사" xfId="7571" xr:uid="{00000000-0005-0000-0000-0000441E0000}"/>
    <cellStyle name="1_total_현충묘지-예산서(조경)_예산서-엑셀변환양식100_내역서(군포 중심상업지역)-2수정_내역서(군포 중심상업지역)-수정-2_관내노후표지판교체설계서(2007)_박달우회도명부착외공사설계서" xfId="7572" xr:uid="{00000000-0005-0000-0000-0000451E0000}"/>
    <cellStyle name="1_total_현충묘지-예산서(조경)_예산서-엑셀변환양식100_내역서(군포 중심상업지역)-2수정_내역서(군포 중심상업지역)-수정-2_관내노후표지판교체설계서(2007)_박달우회도명부착외공사설계서_표지판도색수량산출" xfId="7573" xr:uid="{00000000-0005-0000-0000-0000461E0000}"/>
    <cellStyle name="1_total_현충묘지-예산서(조경)_예산서-엑셀변환양식100_내역서(군포 중심상업지역)-2수정_내역서(군포 중심상업지역)-수정-2_관내노후표지판교체설계서(2007)_박달우회도명부착외공사설계서_표지판도색수량산출(양식)" xfId="7574" xr:uid="{00000000-0005-0000-0000-0000471E0000}"/>
    <cellStyle name="1_total_현충묘지-예산서(조경)_예산서-엑셀변환양식100_내역서(군포 중심상업지역)-2수정_내역서(군포 중심상업지역)-수정-2_관내노후표지판교체설계서(2007)_박달우회도명부착외공사설계서_호계공원표지 정비공사" xfId="7575" xr:uid="{00000000-0005-0000-0000-0000481E0000}"/>
    <cellStyle name="1_total_현충묘지-예산서(조경)_예산서-엑셀변환양식100_내역서(군포 중심상업지역)-2수정_내역서(군포 중심상업지역)-수정-2_관내노후표지판교체설계서(2007)_의왕맑은물관리사업소 설계변경" xfId="7576" xr:uid="{00000000-0005-0000-0000-0000491E0000}"/>
    <cellStyle name="1_total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 xfId="7577" xr:uid="{00000000-0005-0000-0000-00004A1E0000}"/>
    <cellStyle name="1_total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표지판도색수량산출" xfId="7578" xr:uid="{00000000-0005-0000-0000-00004B1E0000}"/>
    <cellStyle name="1_total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표지판도색수량산출(양식)" xfId="7579" xr:uid="{00000000-0005-0000-0000-00004C1E0000}"/>
    <cellStyle name="1_total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호계공원표지 정비공사" xfId="7580" xr:uid="{00000000-0005-0000-0000-00004D1E0000}"/>
    <cellStyle name="1_total_현충묘지-예산서(조경)_예산서-엑셀변환양식100_내역서(군포 중심상업지역)-2수정_내역서(군포 중심상업지역)-수정-2_관내노후표지판교체설계서(2007)_의왕맑은물관리사업소 설계변경_표지판도색수량산출" xfId="7581" xr:uid="{00000000-0005-0000-0000-00004E1E0000}"/>
    <cellStyle name="1_total_현충묘지-예산서(조경)_예산서-엑셀변환양식100_내역서(군포 중심상업지역)-2수정_내역서(군포 중심상업지역)-수정-2_관내노후표지판교체설계서(2007)_의왕맑은물관리사업소 설계변경_표지판도색수량산출(양식)" xfId="7582" xr:uid="{00000000-0005-0000-0000-00004F1E0000}"/>
    <cellStyle name="1_total_현충묘지-예산서(조경)_예산서-엑셀변환양식100_내역서(군포 중심상업지역)-2수정_내역서(군포 중심상업지역)-수정-2_관내노후표지판교체설계서(2007)_의왕맑은물관리사업소 설계변경_호계공원표지 정비공사" xfId="7583" xr:uid="{00000000-0005-0000-0000-0000501E0000}"/>
    <cellStyle name="1_total_현충묘지-예산서(조경)_예산서-엑셀변환양식100_내역서(군포 중심상업지역)-2수정_내역서(군포 중심상업지역)-수정-2_관내노후표지판교체설계서(2007)_주.정차금지표지판 정비공사(연간단가)계약내역" xfId="7584" xr:uid="{00000000-0005-0000-0000-0000511E0000}"/>
    <cellStyle name="1_total_현충묘지-예산서(조경)_예산서-엑셀변환양식100_내역서(군포 중심상업지역)-2수정_내역서(군포 중심상업지역)-수정-2_관내노후표지판교체설계서(2007)_주.정차금지표지판 정비공사(연간단가)계약내역_표지판도색수량산출" xfId="7585" xr:uid="{00000000-0005-0000-0000-0000521E0000}"/>
    <cellStyle name="1_total_현충묘지-예산서(조경)_예산서-엑셀변환양식100_내역서(군포 중심상업지역)-2수정_내역서(군포 중심상업지역)-수정-2_관내노후표지판교체설계서(2007)_주.정차금지표지판 정비공사(연간단가)계약내역_표지판도색수량산출(양식)" xfId="7586" xr:uid="{00000000-0005-0000-0000-0000531E0000}"/>
    <cellStyle name="1_total_현충묘지-예산서(조경)_예산서-엑셀변환양식100_내역서(군포 중심상업지역)-2수정_내역서(군포 중심상업지역)-수정-2_관내노후표지판교체설계서(2007)_주.정차금지표지판 정비공사(연간단가)계약내역_호계공원표지 정비공사" xfId="7587" xr:uid="{00000000-0005-0000-0000-0000541E0000}"/>
    <cellStyle name="1_total_현충묘지-예산서(조경)_예산서-엑셀변환양식100_내역서(군포 중심상업지역)-2수정_내역서(군포 중심상업지역)-수정-2_관내노후표지판교체설계서(2007)_표지판도색수량산출" xfId="7588" xr:uid="{00000000-0005-0000-0000-0000551E0000}"/>
    <cellStyle name="1_total_현충묘지-예산서(조경)_예산서-엑셀변환양식100_내역서(군포 중심상업지역)-2수정_내역서(군포 중심상업지역)-수정-2_관내노후표지판교체설계서(2007)_표지판도색수량산출(양식)" xfId="7589" xr:uid="{00000000-0005-0000-0000-0000561E0000}"/>
    <cellStyle name="1_total_현충묘지-예산서(조경)_예산서-엑셀변환양식100_내역서(군포 중심상업지역)-2수정_내역서(군포 중심상업지역)-수정-2_관내노후표지판교체설계서(2007)_호계공원표지 정비공사" xfId="7590" xr:uid="{00000000-0005-0000-0000-0000571E0000}"/>
    <cellStyle name="1_total_현충묘지-예산서(조경)_예산서-엑셀변환양식100_내역서(군포 중심상업지역)-2수정_내역서(군포 중심상업지역)-수정-2_박달우회도명부착외공사설계서" xfId="7591" xr:uid="{00000000-0005-0000-0000-0000581E0000}"/>
    <cellStyle name="1_total_현충묘지-예산서(조경)_예산서-엑셀변환양식100_내역서(군포 중심상업지역)-2수정_내역서(군포 중심상업지역)-수정-2_박달우회도명부착외공사설계서_표지판도색수량산출" xfId="7592" xr:uid="{00000000-0005-0000-0000-0000591E0000}"/>
    <cellStyle name="1_total_현충묘지-예산서(조경)_예산서-엑셀변환양식100_내역서(군포 중심상업지역)-2수정_내역서(군포 중심상업지역)-수정-2_박달우회도명부착외공사설계서_표지판도색수량산출(양식)" xfId="7593" xr:uid="{00000000-0005-0000-0000-00005A1E0000}"/>
    <cellStyle name="1_total_현충묘지-예산서(조경)_예산서-엑셀변환양식100_내역서(군포 중심상업지역)-2수정_내역서(군포 중심상업지역)-수정-2_박달우회도명부착외공사설계서_호계공원표지 정비공사" xfId="7594" xr:uid="{00000000-0005-0000-0000-00005B1E0000}"/>
    <cellStyle name="1_total_현충묘지-예산서(조경)_예산서-엑셀변환양식100_내역서(군포 중심상업지역)-2수정_내역서(군포 중심상업지역)-수정-2_주.정차금지표지판 정비공사(연간단가)계약내역" xfId="7595" xr:uid="{00000000-0005-0000-0000-00005C1E0000}"/>
    <cellStyle name="1_total_현충묘지-예산서(조경)_예산서-엑셀변환양식100_내역서(군포 중심상업지역)-2수정_내역서(군포 중심상업지역)-수정-2_주.정차금지표지판 정비공사(연간단가)계약내역_표지판도색수량산출" xfId="7596" xr:uid="{00000000-0005-0000-0000-00005D1E0000}"/>
    <cellStyle name="1_total_현충묘지-예산서(조경)_예산서-엑셀변환양식100_내역서(군포 중심상업지역)-2수정_내역서(군포 중심상업지역)-수정-2_주.정차금지표지판 정비공사(연간단가)계약내역_표지판도색수량산출(양식)" xfId="7597" xr:uid="{00000000-0005-0000-0000-00005E1E0000}"/>
    <cellStyle name="1_total_현충묘지-예산서(조경)_예산서-엑셀변환양식100_내역서(군포 중심상업지역)-2수정_내역서(군포 중심상업지역)-수정-2_주.정차금지표지판 정비공사(연간단가)계약내역_호계공원표지 정비공사" xfId="7598" xr:uid="{00000000-0005-0000-0000-00005F1E0000}"/>
    <cellStyle name="1_total_현충묘지-예산서(조경)_예산서-엑셀변환양식100_내역서(군포 중심상업지역)-2수정_내역서(군포 중심상업지역)-수정-2_표지판도색수량산출" xfId="7599" xr:uid="{00000000-0005-0000-0000-0000601E0000}"/>
    <cellStyle name="1_total_현충묘지-예산서(조경)_예산서-엑셀변환양식100_내역서(군포 중심상업지역)-2수정_내역서(군포 중심상업지역)-수정-2_표지판도색수량산출(양식)" xfId="7600" xr:uid="{00000000-0005-0000-0000-0000611E0000}"/>
    <cellStyle name="1_total_현충묘지-예산서(조경)_예산서-엑셀변환양식100_내역서(군포 중심상업지역)-2수정_내역서(군포 중심상업지역)-수정-2_호계공원표지 정비공사" xfId="7601" xr:uid="{00000000-0005-0000-0000-0000621E0000}"/>
    <cellStyle name="1_total_현충묘지-예산서(조경)_예산서-엑셀변환양식100_내역서(군포 중심상업지역)-2수정_박달우회도명부착외공사설계서" xfId="7602" xr:uid="{00000000-0005-0000-0000-0000631E0000}"/>
    <cellStyle name="1_total_현충묘지-예산서(조경)_예산서-엑셀변환양식100_내역서(군포 중심상업지역)-2수정_박달우회도명부착외공사설계서_표지판도색수량산출" xfId="7603" xr:uid="{00000000-0005-0000-0000-0000641E0000}"/>
    <cellStyle name="1_total_현충묘지-예산서(조경)_예산서-엑셀변환양식100_내역서(군포 중심상업지역)-2수정_박달우회도명부착외공사설계서_표지판도색수량산출(양식)" xfId="7604" xr:uid="{00000000-0005-0000-0000-0000651E0000}"/>
    <cellStyle name="1_total_현충묘지-예산서(조경)_예산서-엑셀변환양식100_내역서(군포 중심상업지역)-2수정_박달우회도명부착외공사설계서_호계공원표지 정비공사" xfId="7605" xr:uid="{00000000-0005-0000-0000-0000661E0000}"/>
    <cellStyle name="1_total_현충묘지-예산서(조경)_예산서-엑셀변환양식100_내역서(군포 중심상업지역)-2수정_주.정차금지표지판 정비공사(연간단가)계약내역" xfId="7606" xr:uid="{00000000-0005-0000-0000-0000671E0000}"/>
    <cellStyle name="1_total_현충묘지-예산서(조경)_예산서-엑셀변환양식100_내역서(군포 중심상업지역)-2수정_주.정차금지표지판 정비공사(연간단가)계약내역_표지판도색수량산출" xfId="7607" xr:uid="{00000000-0005-0000-0000-0000681E0000}"/>
    <cellStyle name="1_total_현충묘지-예산서(조경)_예산서-엑셀변환양식100_내역서(군포 중심상업지역)-2수정_주.정차금지표지판 정비공사(연간단가)계약내역_표지판도색수량산출(양식)" xfId="7608" xr:uid="{00000000-0005-0000-0000-0000691E0000}"/>
    <cellStyle name="1_total_현충묘지-예산서(조경)_예산서-엑셀변환양식100_내역서(군포 중심상업지역)-2수정_주.정차금지표지판 정비공사(연간단가)계약내역_호계공원표지 정비공사" xfId="7609" xr:uid="{00000000-0005-0000-0000-00006A1E0000}"/>
    <cellStyle name="1_total_현충묘지-예산서(조경)_예산서-엑셀변환양식100_내역서(군포 중심상업지역)-2수정_표지판도색수량산출" xfId="7610" xr:uid="{00000000-0005-0000-0000-00006B1E0000}"/>
    <cellStyle name="1_total_현충묘지-예산서(조경)_예산서-엑셀변환양식100_내역서(군포 중심상업지역)-2수정_표지판도색수량산출(양식)" xfId="7611" xr:uid="{00000000-0005-0000-0000-00006C1E0000}"/>
    <cellStyle name="1_total_현충묘지-예산서(조경)_예산서-엑셀변환양식100_내역서(군포 중심상업지역)-2수정_호계공원표지 정비공사" xfId="7612" xr:uid="{00000000-0005-0000-0000-00006D1E0000}"/>
    <cellStyle name="1_total_현충묘지-예산서(조경)_예산서-엑셀변환양식100_내역서0829-1500" xfId="18579" xr:uid="{00000000-0005-0000-0000-00006E1E0000}"/>
    <cellStyle name="1_total_현충묘지-예산서(조경)_예산서-엑셀변환양식100_내역서0829-1500_가로수 생육환경개선사업 실시설계용역 설계서(0128)" xfId="18580" xr:uid="{00000000-0005-0000-0000-00006F1E0000}"/>
    <cellStyle name="1_total_현충묘지-예산서(조경)_예산서-엑셀변환양식100_내역서0829-1500_설계설명서(0412)" xfId="18581" xr:uid="{00000000-0005-0000-0000-0000701E0000}"/>
    <cellStyle name="1_total_현충묘지-예산서(조경)_예산서-엑셀변환양식100_내역서0829-1500_설계설명서(0531)" xfId="18582" xr:uid="{00000000-0005-0000-0000-0000711E0000}"/>
    <cellStyle name="1_total_현충묘지-예산서(조경)_예산서-엑셀변환양식100_목동내역" xfId="7613" xr:uid="{00000000-0005-0000-0000-0000721E0000}"/>
    <cellStyle name="1_total_현충묘지-예산서(조경)_예산서-엑셀변환양식100_목동내역_관악고수량산출서" xfId="18583" xr:uid="{00000000-0005-0000-0000-0000731E0000}"/>
    <cellStyle name="1_total_현충묘지-예산서(조경)_예산서-엑셀변환양식100_목동내역_내역서0829-1500" xfId="18584" xr:uid="{00000000-0005-0000-0000-0000741E0000}"/>
    <cellStyle name="1_total_현충묘지-예산서(조경)_예산서-엑셀변환양식100_목동내역_내역서0829-1500_가로수 생육환경개선사업 실시설계용역 설계서(0128)" xfId="18585" xr:uid="{00000000-0005-0000-0000-0000751E0000}"/>
    <cellStyle name="1_total_현충묘지-예산서(조경)_예산서-엑셀변환양식100_목동내역_내역서0829-1500_설계설명서(0412)" xfId="18586" xr:uid="{00000000-0005-0000-0000-0000761E0000}"/>
    <cellStyle name="1_total_현충묘지-예산서(조경)_예산서-엑셀변환양식100_목동내역_내역서0829-1500_설계설명서(0531)" xfId="18587" xr:uid="{00000000-0005-0000-0000-0000771E0000}"/>
    <cellStyle name="1_total_현충묘지-예산서(조경)_예산서-엑셀변환양식100_목동내역_원가계산" xfId="18588" xr:uid="{00000000-0005-0000-0000-0000781E0000}"/>
    <cellStyle name="1_total_현충묘지-예산서(조경)_예산서-엑셀변환양식100_목동내역_원가계산_관악고수량산출서" xfId="18589" xr:uid="{00000000-0005-0000-0000-0000791E0000}"/>
    <cellStyle name="1_total_현충묘지-예산서(조경)_예산서-엑셀변환양식100_목동내역_폐기물집계" xfId="18590" xr:uid="{00000000-0005-0000-0000-00007A1E0000}"/>
    <cellStyle name="1_total_현충묘지-예산서(조경)_예산서-엑셀변환양식100_목동내역_폐기물집계_관악고수량산출서" xfId="18591" xr:uid="{00000000-0005-0000-0000-00007B1E0000}"/>
    <cellStyle name="1_total_현충묘지-예산서(조경)_예산서-엑셀변환양식100_목동내역_폐기물집계_내역서0829-1500" xfId="18592" xr:uid="{00000000-0005-0000-0000-00007C1E0000}"/>
    <cellStyle name="1_total_현충묘지-예산서(조경)_예산서-엑셀변환양식100_목동내역_폐기물집계_내역서0829-1500_가로수 생육환경개선사업 실시설계용역 설계서(0128)" xfId="18593" xr:uid="{00000000-0005-0000-0000-00007D1E0000}"/>
    <cellStyle name="1_total_현충묘지-예산서(조경)_예산서-엑셀변환양식100_목동내역_폐기물집계_내역서0829-1500_설계설명서(0412)" xfId="18594" xr:uid="{00000000-0005-0000-0000-00007E1E0000}"/>
    <cellStyle name="1_total_현충묘지-예산서(조경)_예산서-엑셀변환양식100_목동내역_폐기물집계_내역서0829-1500_설계설명서(0531)" xfId="18595" xr:uid="{00000000-0005-0000-0000-00007F1E0000}"/>
    <cellStyle name="1_total_현충묘지-예산서(조경)_예산서-엑셀변환양식100_목동내역_폐기물집계_원가계산" xfId="18596" xr:uid="{00000000-0005-0000-0000-0000801E0000}"/>
    <cellStyle name="1_total_현충묘지-예산서(조경)_예산서-엑셀변환양식100_목동내역_폐기물집계_원가계산_관악고수량산출서" xfId="18597" xr:uid="{00000000-0005-0000-0000-0000811E0000}"/>
    <cellStyle name="1_total_현충묘지-예산서(조경)_예산서-엑셀변환양식100_박달우회도명부착외공사설계서" xfId="7614" xr:uid="{00000000-0005-0000-0000-0000821E0000}"/>
    <cellStyle name="1_total_현충묘지-예산서(조경)_예산서-엑셀변환양식100_박달우회도명부착외공사설계서_표지판도색수량산출" xfId="7615" xr:uid="{00000000-0005-0000-0000-0000831E0000}"/>
    <cellStyle name="1_total_현충묘지-예산서(조경)_예산서-엑셀변환양식100_박달우회도명부착외공사설계서_표지판도색수량산출(양식)" xfId="7616" xr:uid="{00000000-0005-0000-0000-0000841E0000}"/>
    <cellStyle name="1_total_현충묘지-예산서(조경)_예산서-엑셀변환양식100_박달우회도명부착외공사설계서_호계공원표지 정비공사" xfId="7617" xr:uid="{00000000-0005-0000-0000-0000851E0000}"/>
    <cellStyle name="1_total_현충묘지-예산서(조경)_예산서-엑셀변환양식100_원가계산" xfId="18598" xr:uid="{00000000-0005-0000-0000-0000861E0000}"/>
    <cellStyle name="1_total_현충묘지-예산서(조경)_예산서-엑셀변환양식100_원가계산_관악고수량산출서" xfId="18599" xr:uid="{00000000-0005-0000-0000-0000871E0000}"/>
    <cellStyle name="1_total_현충묘지-예산서(조경)_예산서-엑셀변환양식100_주.정차금지표지판 정비공사(연간단가)계약내역" xfId="7618" xr:uid="{00000000-0005-0000-0000-0000881E0000}"/>
    <cellStyle name="1_total_현충묘지-예산서(조경)_예산서-엑셀변환양식100_주.정차금지표지판 정비공사(연간단가)계약내역_표지판도색수량산출" xfId="7619" xr:uid="{00000000-0005-0000-0000-0000891E0000}"/>
    <cellStyle name="1_total_현충묘지-예산서(조경)_예산서-엑셀변환양식100_주.정차금지표지판 정비공사(연간단가)계약내역_표지판도색수량산출(양식)" xfId="7620" xr:uid="{00000000-0005-0000-0000-00008A1E0000}"/>
    <cellStyle name="1_total_현충묘지-예산서(조경)_예산서-엑셀변환양식100_주.정차금지표지판 정비공사(연간단가)계약내역_호계공원표지 정비공사" xfId="7621" xr:uid="{00000000-0005-0000-0000-00008B1E0000}"/>
    <cellStyle name="1_total_현충묘지-예산서(조경)_예산서-엑셀변환양식100_표지-공정표" xfId="18600" xr:uid="{00000000-0005-0000-0000-00008C1E0000}"/>
    <cellStyle name="1_total_현충묘지-예산서(조경)_예산서-엑셀변환양식100_표지-공정표_폐기물1023(이전비없음)" xfId="18601" xr:uid="{00000000-0005-0000-0000-00008D1E0000}"/>
    <cellStyle name="1_total_현충묘지-예산서(조경)_예산서-엑셀변환양식100_표지판도색수량산출" xfId="7622" xr:uid="{00000000-0005-0000-0000-00008E1E0000}"/>
    <cellStyle name="1_total_현충묘지-예산서(조경)_예산서-엑셀변환양식100_표지판도색수량산출(양식)" xfId="7623" xr:uid="{00000000-0005-0000-0000-00008F1E0000}"/>
    <cellStyle name="1_total_현충묘지-예산서(조경)_예산서-엑셀변환양식100_호계공원표지 정비공사" xfId="7624" xr:uid="{00000000-0005-0000-0000-0000901E0000}"/>
    <cellStyle name="1_total_현충묘지-예산서(조경)_원가계산" xfId="18602" xr:uid="{00000000-0005-0000-0000-0000911E0000}"/>
    <cellStyle name="1_total_현충묘지-예산서(조경)_원가계산_관악고수량산출서" xfId="18603" xr:uid="{00000000-0005-0000-0000-0000921E0000}"/>
    <cellStyle name="1_total_현충묘지-예산서(조경)_주.정차금지표지판 정비공사(연간단가)계약내역" xfId="7625" xr:uid="{00000000-0005-0000-0000-0000931E0000}"/>
    <cellStyle name="1_total_현충묘지-예산서(조경)_주.정차금지표지판 정비공사(연간단가)계약내역_표지판도색수량산출" xfId="7626" xr:uid="{00000000-0005-0000-0000-0000941E0000}"/>
    <cellStyle name="1_total_현충묘지-예산서(조경)_주.정차금지표지판 정비공사(연간단가)계약내역_표지판도색수량산출(양식)" xfId="7627" xr:uid="{00000000-0005-0000-0000-0000951E0000}"/>
    <cellStyle name="1_total_현충묘지-예산서(조경)_주.정차금지표지판 정비공사(연간단가)계약내역_호계공원표지 정비공사" xfId="7628" xr:uid="{00000000-0005-0000-0000-0000961E0000}"/>
    <cellStyle name="1_total_현충묘지-예산서(조경)_표지-공정표" xfId="18604" xr:uid="{00000000-0005-0000-0000-0000971E0000}"/>
    <cellStyle name="1_total_현충묘지-예산서(조경)_표지-공정표_관악고수량산출서" xfId="18605" xr:uid="{00000000-0005-0000-0000-0000981E0000}"/>
    <cellStyle name="1_total_현충묘지-예산서(조경)_표지-공정표_폐기물1023(이전비없음)" xfId="18606" xr:uid="{00000000-0005-0000-0000-0000991E0000}"/>
    <cellStyle name="1_total_현충묘지-예산서(조경)_표지-공정표_표지-공정표" xfId="18607" xr:uid="{00000000-0005-0000-0000-00009A1E0000}"/>
    <cellStyle name="1_total_현충묘지-예산서(조경)_표지예정공정표" xfId="18608" xr:uid="{00000000-0005-0000-0000-00009B1E0000}"/>
    <cellStyle name="1_total_현충묘지-예산서(조경)_-표지예정공정표" xfId="18609" xr:uid="{00000000-0005-0000-0000-00009C1E0000}"/>
    <cellStyle name="1_total_현충묘지-예산서(조경)_표지예정공정표_관악고수량산출서" xfId="18610" xr:uid="{00000000-0005-0000-0000-00009D1E0000}"/>
    <cellStyle name="1_total_현충묘지-예산서(조경)_-표지예정공정표_관악고수량산출서" xfId="18611" xr:uid="{00000000-0005-0000-0000-00009E1E0000}"/>
    <cellStyle name="1_total_현충묘지-예산서(조경)_표지예정공정표_폐기물1023(이전비없음)" xfId="18612" xr:uid="{00000000-0005-0000-0000-00009F1E0000}"/>
    <cellStyle name="1_total_현충묘지-예산서(조경)_-표지예정공정표_폐기물1023(이전비없음)" xfId="18613" xr:uid="{00000000-0005-0000-0000-0000A01E0000}"/>
    <cellStyle name="1_total_현충묘지-예산서(조경)_표지예정공정표_표지-공정표" xfId="18614" xr:uid="{00000000-0005-0000-0000-0000A11E0000}"/>
    <cellStyle name="1_total_현충묘지-예산서(조경)_-표지예정공정표_표지-공정표" xfId="18615" xr:uid="{00000000-0005-0000-0000-0000A21E0000}"/>
    <cellStyle name="1_total_현충묘지-예산서(조경)_표지판도색수량산출" xfId="7629" xr:uid="{00000000-0005-0000-0000-0000A31E0000}"/>
    <cellStyle name="1_total_현충묘지-예산서(조경)_표지판도색수량산출(양식)" xfId="7630" xr:uid="{00000000-0005-0000-0000-0000A41E0000}"/>
    <cellStyle name="1_total_현충묘지-예산서(조경)_호계공원표지 정비공사" xfId="7631" xr:uid="{00000000-0005-0000-0000-0000A51E0000}"/>
    <cellStyle name="1_total_호계공원표지 정비공사" xfId="7632" xr:uid="{00000000-0005-0000-0000-0000A61E0000}"/>
    <cellStyle name="1_tree" xfId="7633" xr:uid="{00000000-0005-0000-0000-0000A71E0000}"/>
    <cellStyle name="1_tree_(구)덕성화학 공영주차장 표지판 제작설치" xfId="7634" xr:uid="{00000000-0005-0000-0000-0000A81E0000}"/>
    <cellStyle name="1_tree_(구)덕성화학 공영주차장 표지판 제작설치_표지판도색수량산출" xfId="7635" xr:uid="{00000000-0005-0000-0000-0000A91E0000}"/>
    <cellStyle name="1_tree_(구)덕성화학 공영주차장 표지판 제작설치_표지판도색수량산출(양식)" xfId="7636" xr:uid="{00000000-0005-0000-0000-0000AA1E0000}"/>
    <cellStyle name="1_tree_(구)덕성화학 공영주차장 표지판 제작설치_호계공원표지 정비공사" xfId="7637" xr:uid="{00000000-0005-0000-0000-0000AB1E0000}"/>
    <cellStyle name="1_tree_관내노후표지판교체설계서(2007)" xfId="7638" xr:uid="{00000000-0005-0000-0000-0000AC1E0000}"/>
    <cellStyle name="1_tree_관내노후표지판교체설계서(2007)_(구)덕성화학 공영주차장 표지판 제작설치" xfId="7639" xr:uid="{00000000-0005-0000-0000-0000AD1E0000}"/>
    <cellStyle name="1_tree_관내노후표지판교체설계서(2007)_(구)덕성화학 공영주차장 표지판 제작설치_표지판도색수량산출" xfId="7640" xr:uid="{00000000-0005-0000-0000-0000AE1E0000}"/>
    <cellStyle name="1_tree_관내노후표지판교체설계서(2007)_(구)덕성화학 공영주차장 표지판 제작설치_표지판도색수량산출(양식)" xfId="7641" xr:uid="{00000000-0005-0000-0000-0000AF1E0000}"/>
    <cellStyle name="1_tree_관내노후표지판교체설계서(2007)_(구)덕성화학 공영주차장 표지판 제작설치_호계공원표지 정비공사" xfId="7642" xr:uid="{00000000-0005-0000-0000-0000B01E0000}"/>
    <cellStyle name="1_tree_관내노후표지판교체설계서(2007)_관내노후표지판교체설계서(2007)" xfId="7643" xr:uid="{00000000-0005-0000-0000-0000B11E0000}"/>
    <cellStyle name="1_tree_관내노후표지판교체설계서(2007)_관내노후표지판교체설계서(2007)_(구)덕성화학 공영주차장 표지판 제작설치" xfId="7644" xr:uid="{00000000-0005-0000-0000-0000B21E0000}"/>
    <cellStyle name="1_tree_관내노후표지판교체설계서(2007)_관내노후표지판교체설계서(2007)_(구)덕성화학 공영주차장 표지판 제작설치_표지판도색수량산출" xfId="7645" xr:uid="{00000000-0005-0000-0000-0000B31E0000}"/>
    <cellStyle name="1_tree_관내노후표지판교체설계서(2007)_관내노후표지판교체설계서(2007)_(구)덕성화학 공영주차장 표지판 제작설치_표지판도색수량산출(양식)" xfId="7646" xr:uid="{00000000-0005-0000-0000-0000B41E0000}"/>
    <cellStyle name="1_tree_관내노후표지판교체설계서(2007)_관내노후표지판교체설계서(2007)_(구)덕성화학 공영주차장 표지판 제작설치_호계공원표지 정비공사" xfId="7647" xr:uid="{00000000-0005-0000-0000-0000B51E0000}"/>
    <cellStyle name="1_tree_관내노후표지판교체설계서(2007)_관내노후표지판교체설계서(2007)_박달우회도명부착외공사설계서" xfId="7648" xr:uid="{00000000-0005-0000-0000-0000B61E0000}"/>
    <cellStyle name="1_tree_관내노후표지판교체설계서(2007)_관내노후표지판교체설계서(2007)_박달우회도명부착외공사설계서_표지판도색수량산출" xfId="7649" xr:uid="{00000000-0005-0000-0000-0000B71E0000}"/>
    <cellStyle name="1_tree_관내노후표지판교체설계서(2007)_관내노후표지판교체설계서(2007)_박달우회도명부착외공사설계서_표지판도색수량산출(양식)" xfId="7650" xr:uid="{00000000-0005-0000-0000-0000B81E0000}"/>
    <cellStyle name="1_tree_관내노후표지판교체설계서(2007)_관내노후표지판교체설계서(2007)_박달우회도명부착외공사설계서_호계공원표지 정비공사" xfId="7651" xr:uid="{00000000-0005-0000-0000-0000B91E0000}"/>
    <cellStyle name="1_tree_관내노후표지판교체설계서(2007)_관내노후표지판교체설계서(2007)_주.정차금지표지판 정비공사(연간단가)계약내역" xfId="7652" xr:uid="{00000000-0005-0000-0000-0000BA1E0000}"/>
    <cellStyle name="1_tree_관내노후표지판교체설계서(2007)_관내노후표지판교체설계서(2007)_주.정차금지표지판 정비공사(연간단가)계약내역_표지판도색수량산출" xfId="7653" xr:uid="{00000000-0005-0000-0000-0000BB1E0000}"/>
    <cellStyle name="1_tree_관내노후표지판교체설계서(2007)_관내노후표지판교체설계서(2007)_주.정차금지표지판 정비공사(연간단가)계약내역_표지판도색수량산출(양식)" xfId="7654" xr:uid="{00000000-0005-0000-0000-0000BC1E0000}"/>
    <cellStyle name="1_tree_관내노후표지판교체설계서(2007)_관내노후표지판교체설계서(2007)_주.정차금지표지판 정비공사(연간단가)계약내역_호계공원표지 정비공사" xfId="7655" xr:uid="{00000000-0005-0000-0000-0000BD1E0000}"/>
    <cellStyle name="1_tree_관내노후표지판교체설계서(2007)_관내노후표지판교체설계서(2007)_표지판도색수량산출" xfId="7656" xr:uid="{00000000-0005-0000-0000-0000BE1E0000}"/>
    <cellStyle name="1_tree_관내노후표지판교체설계서(2007)_관내노후표지판교체설계서(2007)_표지판도색수량산출(양식)" xfId="7657" xr:uid="{00000000-0005-0000-0000-0000BF1E0000}"/>
    <cellStyle name="1_tree_관내노후표지판교체설계서(2007)_관내노후표지판교체설계서(2007)_호계공원표지 정비공사" xfId="7658" xr:uid="{00000000-0005-0000-0000-0000C01E0000}"/>
    <cellStyle name="1_tree_관내노후표지판교체설계서(2007)_박달우회도명부착외공사설계서" xfId="7659" xr:uid="{00000000-0005-0000-0000-0000C11E0000}"/>
    <cellStyle name="1_tree_관내노후표지판교체설계서(2007)_박달우회도명부착외공사설계서_표지판도색수량산출" xfId="7660" xr:uid="{00000000-0005-0000-0000-0000C21E0000}"/>
    <cellStyle name="1_tree_관내노후표지판교체설계서(2007)_박달우회도명부착외공사설계서_표지판도색수량산출(양식)" xfId="7661" xr:uid="{00000000-0005-0000-0000-0000C31E0000}"/>
    <cellStyle name="1_tree_관내노후표지판교체설계서(2007)_박달우회도명부착외공사설계서_호계공원표지 정비공사" xfId="7662" xr:uid="{00000000-0005-0000-0000-0000C41E0000}"/>
    <cellStyle name="1_tree_관내노후표지판교체설계서(2007)_의왕맑은물관리사업소 설계변경" xfId="7663" xr:uid="{00000000-0005-0000-0000-0000C51E0000}"/>
    <cellStyle name="1_tree_관내노후표지판교체설계서(2007)_의왕맑은물관리사업소 설계변경_주.정차금지표지판 정비공사(연간단가)계약내역" xfId="7664" xr:uid="{00000000-0005-0000-0000-0000C61E0000}"/>
    <cellStyle name="1_tree_관내노후표지판교체설계서(2007)_의왕맑은물관리사업소 설계변경_주.정차금지표지판 정비공사(연간단가)계약내역_표지판도색수량산출" xfId="7665" xr:uid="{00000000-0005-0000-0000-0000C71E0000}"/>
    <cellStyle name="1_tree_관내노후표지판교체설계서(2007)_의왕맑은물관리사업소 설계변경_주.정차금지표지판 정비공사(연간단가)계약내역_표지판도색수량산출(양식)" xfId="7666" xr:uid="{00000000-0005-0000-0000-0000C81E0000}"/>
    <cellStyle name="1_tree_관내노후표지판교체설계서(2007)_의왕맑은물관리사업소 설계변경_주.정차금지표지판 정비공사(연간단가)계약내역_호계공원표지 정비공사" xfId="7667" xr:uid="{00000000-0005-0000-0000-0000C91E0000}"/>
    <cellStyle name="1_tree_관내노후표지판교체설계서(2007)_의왕맑은물관리사업소 설계변경_표지판도색수량산출" xfId="7668" xr:uid="{00000000-0005-0000-0000-0000CA1E0000}"/>
    <cellStyle name="1_tree_관내노후표지판교체설계서(2007)_의왕맑은물관리사업소 설계변경_표지판도색수량산출(양식)" xfId="7669" xr:uid="{00000000-0005-0000-0000-0000CB1E0000}"/>
    <cellStyle name="1_tree_관내노후표지판교체설계서(2007)_의왕맑은물관리사업소 설계변경_호계공원표지 정비공사" xfId="7670" xr:uid="{00000000-0005-0000-0000-0000CC1E0000}"/>
    <cellStyle name="1_tree_관내노후표지판교체설계서(2007)_주.정차금지표지판 정비공사(연간단가)계약내역" xfId="7671" xr:uid="{00000000-0005-0000-0000-0000CD1E0000}"/>
    <cellStyle name="1_tree_관내노후표지판교체설계서(2007)_주.정차금지표지판 정비공사(연간단가)계약내역_표지판도색수량산출" xfId="7672" xr:uid="{00000000-0005-0000-0000-0000CE1E0000}"/>
    <cellStyle name="1_tree_관내노후표지판교체설계서(2007)_주.정차금지표지판 정비공사(연간단가)계약내역_표지판도색수량산출(양식)" xfId="7673" xr:uid="{00000000-0005-0000-0000-0000CF1E0000}"/>
    <cellStyle name="1_tree_관내노후표지판교체설계서(2007)_주.정차금지표지판 정비공사(연간단가)계약내역_호계공원표지 정비공사" xfId="7674" xr:uid="{00000000-0005-0000-0000-0000D01E0000}"/>
    <cellStyle name="1_tree_관내노후표지판교체설계서(2007)_표지판도색수량산출" xfId="7675" xr:uid="{00000000-0005-0000-0000-0000D11E0000}"/>
    <cellStyle name="1_tree_관내노후표지판교체설계서(2007)_표지판도색수량산출(양식)" xfId="7676" xr:uid="{00000000-0005-0000-0000-0000D21E0000}"/>
    <cellStyle name="1_tree_관내노후표지판교체설계서(2007)_호계공원표지 정비공사" xfId="7677" xr:uid="{00000000-0005-0000-0000-0000D31E0000}"/>
    <cellStyle name="1_tree_관악고수량산출서" xfId="18616" xr:uid="{00000000-0005-0000-0000-0000D41E0000}"/>
    <cellStyle name="1_tree_내역서(군포 중심상업지역)-2수정" xfId="7678" xr:uid="{00000000-0005-0000-0000-0000D51E0000}"/>
    <cellStyle name="1_tree_내역서(군포 중심상업지역)-2수정_(구)덕성화학 공영주차장 표지판 제작설치" xfId="7679" xr:uid="{00000000-0005-0000-0000-0000D61E0000}"/>
    <cellStyle name="1_tree_내역서(군포 중심상업지역)-2수정_(구)덕성화학 공영주차장 표지판 제작설치_표지판도색수량산출" xfId="7680" xr:uid="{00000000-0005-0000-0000-0000D71E0000}"/>
    <cellStyle name="1_tree_내역서(군포 중심상업지역)-2수정_(구)덕성화학 공영주차장 표지판 제작설치_표지판도색수량산출(양식)" xfId="7681" xr:uid="{00000000-0005-0000-0000-0000D81E0000}"/>
    <cellStyle name="1_tree_내역서(군포 중심상업지역)-2수정_(구)덕성화학 공영주차장 표지판 제작설치_호계공원표지 정비공사" xfId="7682" xr:uid="{00000000-0005-0000-0000-0000D91E0000}"/>
    <cellStyle name="1_tree_내역서(군포 중심상업지역)-2수정_관내노후표지판교체설계서(2007)" xfId="7683" xr:uid="{00000000-0005-0000-0000-0000DA1E0000}"/>
    <cellStyle name="1_tree_내역서(군포 중심상업지역)-2수정_관내노후표지판교체설계서(2007)_(구)덕성화학 공영주차장 표지판 제작설치" xfId="7684" xr:uid="{00000000-0005-0000-0000-0000DB1E0000}"/>
    <cellStyle name="1_tree_내역서(군포 중심상업지역)-2수정_관내노후표지판교체설계서(2007)_(구)덕성화학 공영주차장 표지판 제작설치_표지판도색수량산출" xfId="7685" xr:uid="{00000000-0005-0000-0000-0000DC1E0000}"/>
    <cellStyle name="1_tree_내역서(군포 중심상업지역)-2수정_관내노후표지판교체설계서(2007)_(구)덕성화학 공영주차장 표지판 제작설치_표지판도색수량산출(양식)" xfId="7686" xr:uid="{00000000-0005-0000-0000-0000DD1E0000}"/>
    <cellStyle name="1_tree_내역서(군포 중심상업지역)-2수정_관내노후표지판교체설계서(2007)_(구)덕성화학 공영주차장 표지판 제작설치_호계공원표지 정비공사" xfId="7687" xr:uid="{00000000-0005-0000-0000-0000DE1E0000}"/>
    <cellStyle name="1_tree_내역서(군포 중심상업지역)-2수정_관내노후표지판교체설계서(2007)_관내노후표지판교체설계서(2007)" xfId="7688" xr:uid="{00000000-0005-0000-0000-0000DF1E0000}"/>
    <cellStyle name="1_tree_내역서(군포 중심상업지역)-2수정_관내노후표지판교체설계서(2007)_관내노후표지판교체설계서(2007)_(구)덕성화학 공영주차장 표지판 제작설치" xfId="7689" xr:uid="{00000000-0005-0000-0000-0000E01E0000}"/>
    <cellStyle name="1_tree_내역서(군포 중심상업지역)-2수정_관내노후표지판교체설계서(2007)_관내노후표지판교체설계서(2007)_(구)덕성화학 공영주차장 표지판 제작설치_표지판도색수량산출" xfId="7690" xr:uid="{00000000-0005-0000-0000-0000E11E0000}"/>
    <cellStyle name="1_tree_내역서(군포 중심상업지역)-2수정_관내노후표지판교체설계서(2007)_관내노후표지판교체설계서(2007)_(구)덕성화학 공영주차장 표지판 제작설치_표지판도색수량산출(양식)" xfId="7691" xr:uid="{00000000-0005-0000-0000-0000E21E0000}"/>
    <cellStyle name="1_tree_내역서(군포 중심상업지역)-2수정_관내노후표지판교체설계서(2007)_관내노후표지판교체설계서(2007)_(구)덕성화학 공영주차장 표지판 제작설치_호계공원표지 정비공사" xfId="7692" xr:uid="{00000000-0005-0000-0000-0000E31E0000}"/>
    <cellStyle name="1_tree_내역서(군포 중심상업지역)-2수정_관내노후표지판교체설계서(2007)_관내노후표지판교체설계서(2007)_박달우회도명부착외공사설계서" xfId="7693" xr:uid="{00000000-0005-0000-0000-0000E41E0000}"/>
    <cellStyle name="1_tree_내역서(군포 중심상업지역)-2수정_관내노후표지판교체설계서(2007)_관내노후표지판교체설계서(2007)_박달우회도명부착외공사설계서_표지판도색수량산출" xfId="7694" xr:uid="{00000000-0005-0000-0000-0000E51E0000}"/>
    <cellStyle name="1_tree_내역서(군포 중심상업지역)-2수정_관내노후표지판교체설계서(2007)_관내노후표지판교체설계서(2007)_박달우회도명부착외공사설계서_표지판도색수량산출(양식)" xfId="7695" xr:uid="{00000000-0005-0000-0000-0000E61E0000}"/>
    <cellStyle name="1_tree_내역서(군포 중심상업지역)-2수정_관내노후표지판교체설계서(2007)_관내노후표지판교체설계서(2007)_박달우회도명부착외공사설계서_호계공원표지 정비공사" xfId="7696" xr:uid="{00000000-0005-0000-0000-0000E71E0000}"/>
    <cellStyle name="1_tree_내역서(군포 중심상업지역)-2수정_관내노후표지판교체설계서(2007)_관내노후표지판교체설계서(2007)_주.정차금지표지판 정비공사(연간단가)계약내역" xfId="7697" xr:uid="{00000000-0005-0000-0000-0000E81E0000}"/>
    <cellStyle name="1_tree_내역서(군포 중심상업지역)-2수정_관내노후표지판교체설계서(2007)_관내노후표지판교체설계서(2007)_주.정차금지표지판 정비공사(연간단가)계약내역_표지판도색수량산출" xfId="7698" xr:uid="{00000000-0005-0000-0000-0000E91E0000}"/>
    <cellStyle name="1_tree_내역서(군포 중심상업지역)-2수정_관내노후표지판교체설계서(2007)_관내노후표지판교체설계서(2007)_주.정차금지표지판 정비공사(연간단가)계약내역_표지판도색수량산출(양식)" xfId="7699" xr:uid="{00000000-0005-0000-0000-0000EA1E0000}"/>
    <cellStyle name="1_tree_내역서(군포 중심상업지역)-2수정_관내노후표지판교체설계서(2007)_관내노후표지판교체설계서(2007)_주.정차금지표지판 정비공사(연간단가)계약내역_호계공원표지 정비공사" xfId="7700" xr:uid="{00000000-0005-0000-0000-0000EB1E0000}"/>
    <cellStyle name="1_tree_내역서(군포 중심상업지역)-2수정_관내노후표지판교체설계서(2007)_관내노후표지판교체설계서(2007)_표지판도색수량산출" xfId="7701" xr:uid="{00000000-0005-0000-0000-0000EC1E0000}"/>
    <cellStyle name="1_tree_내역서(군포 중심상업지역)-2수정_관내노후표지판교체설계서(2007)_관내노후표지판교체설계서(2007)_표지판도색수량산출(양식)" xfId="7702" xr:uid="{00000000-0005-0000-0000-0000ED1E0000}"/>
    <cellStyle name="1_tree_내역서(군포 중심상업지역)-2수정_관내노후표지판교체설계서(2007)_관내노후표지판교체설계서(2007)_호계공원표지 정비공사" xfId="7703" xr:uid="{00000000-0005-0000-0000-0000EE1E0000}"/>
    <cellStyle name="1_tree_내역서(군포 중심상업지역)-2수정_관내노후표지판교체설계서(2007)_박달우회도명부착외공사설계서" xfId="7704" xr:uid="{00000000-0005-0000-0000-0000EF1E0000}"/>
    <cellStyle name="1_tree_내역서(군포 중심상업지역)-2수정_관내노후표지판교체설계서(2007)_박달우회도명부착외공사설계서_표지판도색수량산출" xfId="7705" xr:uid="{00000000-0005-0000-0000-0000F01E0000}"/>
    <cellStyle name="1_tree_내역서(군포 중심상업지역)-2수정_관내노후표지판교체설계서(2007)_박달우회도명부착외공사설계서_표지판도색수량산출(양식)" xfId="7706" xr:uid="{00000000-0005-0000-0000-0000F11E0000}"/>
    <cellStyle name="1_tree_내역서(군포 중심상업지역)-2수정_관내노후표지판교체설계서(2007)_박달우회도명부착외공사설계서_호계공원표지 정비공사" xfId="7707" xr:uid="{00000000-0005-0000-0000-0000F21E0000}"/>
    <cellStyle name="1_tree_내역서(군포 중심상업지역)-2수정_관내노후표지판교체설계서(2007)_의왕맑은물관리사업소 설계변경" xfId="7708" xr:uid="{00000000-0005-0000-0000-0000F31E0000}"/>
    <cellStyle name="1_tree_내역서(군포 중심상업지역)-2수정_관내노후표지판교체설계서(2007)_의왕맑은물관리사업소 설계변경_주.정차금지표지판 정비공사(연간단가)계약내역" xfId="7709" xr:uid="{00000000-0005-0000-0000-0000F41E0000}"/>
    <cellStyle name="1_tree_내역서(군포 중심상업지역)-2수정_관내노후표지판교체설계서(2007)_의왕맑은물관리사업소 설계변경_주.정차금지표지판 정비공사(연간단가)계약내역_표지판도색수량산출" xfId="7710" xr:uid="{00000000-0005-0000-0000-0000F51E0000}"/>
    <cellStyle name="1_tree_내역서(군포 중심상업지역)-2수정_관내노후표지판교체설계서(2007)_의왕맑은물관리사업소 설계변경_주.정차금지표지판 정비공사(연간단가)계약내역_표지판도색수량산출(양식)" xfId="7711" xr:uid="{00000000-0005-0000-0000-0000F61E0000}"/>
    <cellStyle name="1_tree_내역서(군포 중심상업지역)-2수정_관내노후표지판교체설계서(2007)_의왕맑은물관리사업소 설계변경_주.정차금지표지판 정비공사(연간단가)계약내역_호계공원표지 정비공사" xfId="7712" xr:uid="{00000000-0005-0000-0000-0000F71E0000}"/>
    <cellStyle name="1_tree_내역서(군포 중심상업지역)-2수정_관내노후표지판교체설계서(2007)_의왕맑은물관리사업소 설계변경_표지판도색수량산출" xfId="7713" xr:uid="{00000000-0005-0000-0000-0000F81E0000}"/>
    <cellStyle name="1_tree_내역서(군포 중심상업지역)-2수정_관내노후표지판교체설계서(2007)_의왕맑은물관리사업소 설계변경_표지판도색수량산출(양식)" xfId="7714" xr:uid="{00000000-0005-0000-0000-0000F91E0000}"/>
    <cellStyle name="1_tree_내역서(군포 중심상업지역)-2수정_관내노후표지판교체설계서(2007)_의왕맑은물관리사업소 설계변경_호계공원표지 정비공사" xfId="7715" xr:uid="{00000000-0005-0000-0000-0000FA1E0000}"/>
    <cellStyle name="1_tree_내역서(군포 중심상업지역)-2수정_관내노후표지판교체설계서(2007)_주.정차금지표지판 정비공사(연간단가)계약내역" xfId="7716" xr:uid="{00000000-0005-0000-0000-0000FB1E0000}"/>
    <cellStyle name="1_tree_내역서(군포 중심상업지역)-2수정_관내노후표지판교체설계서(2007)_주.정차금지표지판 정비공사(연간단가)계약내역_표지판도색수량산출" xfId="7717" xr:uid="{00000000-0005-0000-0000-0000FC1E0000}"/>
    <cellStyle name="1_tree_내역서(군포 중심상업지역)-2수정_관내노후표지판교체설계서(2007)_주.정차금지표지판 정비공사(연간단가)계약내역_표지판도색수량산출(양식)" xfId="7718" xr:uid="{00000000-0005-0000-0000-0000FD1E0000}"/>
    <cellStyle name="1_tree_내역서(군포 중심상업지역)-2수정_관내노후표지판교체설계서(2007)_주.정차금지표지판 정비공사(연간단가)계약내역_호계공원표지 정비공사" xfId="7719" xr:uid="{00000000-0005-0000-0000-0000FE1E0000}"/>
    <cellStyle name="1_tree_내역서(군포 중심상업지역)-2수정_관내노후표지판교체설계서(2007)_표지판도색수량산출" xfId="7720" xr:uid="{00000000-0005-0000-0000-0000FF1E0000}"/>
    <cellStyle name="1_tree_내역서(군포 중심상업지역)-2수정_관내노후표지판교체설계서(2007)_표지판도색수량산출(양식)" xfId="7721" xr:uid="{00000000-0005-0000-0000-0000001F0000}"/>
    <cellStyle name="1_tree_내역서(군포 중심상업지역)-2수정_관내노후표지판교체설계서(2007)_호계공원표지 정비공사" xfId="7722" xr:uid="{00000000-0005-0000-0000-0000011F0000}"/>
    <cellStyle name="1_tree_내역서(군포 중심상업지역)-2수정_내역서(군포 중심상업지역)-수정" xfId="7723" xr:uid="{00000000-0005-0000-0000-0000021F0000}"/>
    <cellStyle name="1_tree_내역서(군포 중심상업지역)-2수정_내역서(군포 중심상업지역)-수정_(구)덕성화학 공영주차장 표지판 제작설치" xfId="7724" xr:uid="{00000000-0005-0000-0000-0000031F0000}"/>
    <cellStyle name="1_tree_내역서(군포 중심상업지역)-2수정_내역서(군포 중심상업지역)-수정_(구)덕성화학 공영주차장 표지판 제작설치_표지판도색수량산출" xfId="7725" xr:uid="{00000000-0005-0000-0000-0000041F0000}"/>
    <cellStyle name="1_tree_내역서(군포 중심상업지역)-2수정_내역서(군포 중심상업지역)-수정_(구)덕성화학 공영주차장 표지판 제작설치_표지판도색수량산출(양식)" xfId="7726" xr:uid="{00000000-0005-0000-0000-0000051F0000}"/>
    <cellStyle name="1_tree_내역서(군포 중심상업지역)-2수정_내역서(군포 중심상업지역)-수정_(구)덕성화학 공영주차장 표지판 제작설치_호계공원표지 정비공사" xfId="7727" xr:uid="{00000000-0005-0000-0000-0000061F0000}"/>
    <cellStyle name="1_tree_내역서(군포 중심상업지역)-2수정_내역서(군포 중심상업지역)-수정_관내노후표지판교체설계서(2007)" xfId="7728" xr:uid="{00000000-0005-0000-0000-0000071F0000}"/>
    <cellStyle name="1_tree_내역서(군포 중심상업지역)-2수정_내역서(군포 중심상업지역)-수정_관내노후표지판교체설계서(2007)_(구)덕성화학 공영주차장 표지판 제작설치" xfId="7729" xr:uid="{00000000-0005-0000-0000-0000081F0000}"/>
    <cellStyle name="1_tree_내역서(군포 중심상업지역)-2수정_내역서(군포 중심상업지역)-수정_관내노후표지판교체설계서(2007)_(구)덕성화학 공영주차장 표지판 제작설치_표지판도색수량산출" xfId="7730" xr:uid="{00000000-0005-0000-0000-0000091F0000}"/>
    <cellStyle name="1_tree_내역서(군포 중심상업지역)-2수정_내역서(군포 중심상업지역)-수정_관내노후표지판교체설계서(2007)_(구)덕성화학 공영주차장 표지판 제작설치_표지판도색수량산출(양식)" xfId="7731" xr:uid="{00000000-0005-0000-0000-00000A1F0000}"/>
    <cellStyle name="1_tree_내역서(군포 중심상업지역)-2수정_내역서(군포 중심상업지역)-수정_관내노후표지판교체설계서(2007)_(구)덕성화학 공영주차장 표지판 제작설치_호계공원표지 정비공사" xfId="7732" xr:uid="{00000000-0005-0000-0000-00000B1F0000}"/>
    <cellStyle name="1_tree_내역서(군포 중심상업지역)-2수정_내역서(군포 중심상업지역)-수정_관내노후표지판교체설계서(2007)_관내노후표지판교체설계서(2007)" xfId="7733" xr:uid="{00000000-0005-0000-0000-00000C1F0000}"/>
    <cellStyle name="1_tree_내역서(군포 중심상업지역)-2수정_내역서(군포 중심상업지역)-수정_관내노후표지판교체설계서(2007)_관내노후표지판교체설계서(2007)_(구)덕성화학 공영주차장 표지판 제작설치" xfId="7734" xr:uid="{00000000-0005-0000-0000-00000D1F0000}"/>
    <cellStyle name="1_tree_내역서(군포 중심상업지역)-2수정_내역서(군포 중심상업지역)-수정_관내노후표지판교체설계서(2007)_관내노후표지판교체설계서(2007)_(구)덕성화학 공영주차장 표지판 제작설치_표지판도색수량산출" xfId="7735" xr:uid="{00000000-0005-0000-0000-00000E1F0000}"/>
    <cellStyle name="1_tree_내역서(군포 중심상업지역)-2수정_내역서(군포 중심상업지역)-수정_관내노후표지판교체설계서(2007)_관내노후표지판교체설계서(2007)_(구)덕성화학 공영주차장 표지판 제작설치_표지판도색수량산출(양식)" xfId="7736" xr:uid="{00000000-0005-0000-0000-00000F1F0000}"/>
    <cellStyle name="1_tree_내역서(군포 중심상업지역)-2수정_내역서(군포 중심상업지역)-수정_관내노후표지판교체설계서(2007)_관내노후표지판교체설계서(2007)_(구)덕성화학 공영주차장 표지판 제작설치_호계공원표지 정비공사" xfId="7737" xr:uid="{00000000-0005-0000-0000-0000101F0000}"/>
    <cellStyle name="1_tree_내역서(군포 중심상업지역)-2수정_내역서(군포 중심상업지역)-수정_관내노후표지판교체설계서(2007)_관내노후표지판교체설계서(2007)_박달우회도명부착외공사설계서" xfId="7738" xr:uid="{00000000-0005-0000-0000-0000111F0000}"/>
    <cellStyle name="1_tree_내역서(군포 중심상업지역)-2수정_내역서(군포 중심상업지역)-수정_관내노후표지판교체설계서(2007)_관내노후표지판교체설계서(2007)_박달우회도명부착외공사설계서_표지판도색수량산출" xfId="7739" xr:uid="{00000000-0005-0000-0000-0000121F0000}"/>
    <cellStyle name="1_tree_내역서(군포 중심상업지역)-2수정_내역서(군포 중심상업지역)-수정_관내노후표지판교체설계서(2007)_관내노후표지판교체설계서(2007)_박달우회도명부착외공사설계서_표지판도색수량산출(양식)" xfId="7740" xr:uid="{00000000-0005-0000-0000-0000131F0000}"/>
    <cellStyle name="1_tree_내역서(군포 중심상업지역)-2수정_내역서(군포 중심상업지역)-수정_관내노후표지판교체설계서(2007)_관내노후표지판교체설계서(2007)_박달우회도명부착외공사설계서_호계공원표지 정비공사" xfId="7741" xr:uid="{00000000-0005-0000-0000-0000141F0000}"/>
    <cellStyle name="1_tree_내역서(군포 중심상업지역)-2수정_내역서(군포 중심상업지역)-수정_관내노후표지판교체설계서(2007)_관내노후표지판교체설계서(2007)_주.정차금지표지판 정비공사(연간단가)계약내역" xfId="7742" xr:uid="{00000000-0005-0000-0000-0000151F0000}"/>
    <cellStyle name="1_tree_내역서(군포 중심상업지역)-2수정_내역서(군포 중심상업지역)-수정_관내노후표지판교체설계서(2007)_관내노후표지판교체설계서(2007)_주.정차금지표지판 정비공사(연간단가)계약내역_표지판도색수량산출" xfId="7743" xr:uid="{00000000-0005-0000-0000-0000161F0000}"/>
    <cellStyle name="1_tree_내역서(군포 중심상업지역)-2수정_내역서(군포 중심상업지역)-수정_관내노후표지판교체설계서(2007)_관내노후표지판교체설계서(2007)_주.정차금지표지판 정비공사(연간단가)계약내역_표지판도색수량산출(양식)" xfId="7744" xr:uid="{00000000-0005-0000-0000-0000171F0000}"/>
    <cellStyle name="1_tree_내역서(군포 중심상업지역)-2수정_내역서(군포 중심상업지역)-수정_관내노후표지판교체설계서(2007)_관내노후표지판교체설계서(2007)_주.정차금지표지판 정비공사(연간단가)계약내역_호계공원표지 정비공사" xfId="7745" xr:uid="{00000000-0005-0000-0000-0000181F0000}"/>
    <cellStyle name="1_tree_내역서(군포 중심상업지역)-2수정_내역서(군포 중심상업지역)-수정_관내노후표지판교체설계서(2007)_관내노후표지판교체설계서(2007)_표지판도색수량산출" xfId="7746" xr:uid="{00000000-0005-0000-0000-0000191F0000}"/>
    <cellStyle name="1_tree_내역서(군포 중심상업지역)-2수정_내역서(군포 중심상업지역)-수정_관내노후표지판교체설계서(2007)_관내노후표지판교체설계서(2007)_표지판도색수량산출(양식)" xfId="7747" xr:uid="{00000000-0005-0000-0000-00001A1F0000}"/>
    <cellStyle name="1_tree_내역서(군포 중심상업지역)-2수정_내역서(군포 중심상업지역)-수정_관내노후표지판교체설계서(2007)_관내노후표지판교체설계서(2007)_호계공원표지 정비공사" xfId="7748" xr:uid="{00000000-0005-0000-0000-00001B1F0000}"/>
    <cellStyle name="1_tree_내역서(군포 중심상업지역)-2수정_내역서(군포 중심상업지역)-수정_관내노후표지판교체설계서(2007)_박달우회도명부착외공사설계서" xfId="7749" xr:uid="{00000000-0005-0000-0000-00001C1F0000}"/>
    <cellStyle name="1_tree_내역서(군포 중심상업지역)-2수정_내역서(군포 중심상업지역)-수정_관내노후표지판교체설계서(2007)_박달우회도명부착외공사설계서_표지판도색수량산출" xfId="7750" xr:uid="{00000000-0005-0000-0000-00001D1F0000}"/>
    <cellStyle name="1_tree_내역서(군포 중심상업지역)-2수정_내역서(군포 중심상업지역)-수정_관내노후표지판교체설계서(2007)_박달우회도명부착외공사설계서_표지판도색수량산출(양식)" xfId="7751" xr:uid="{00000000-0005-0000-0000-00001E1F0000}"/>
    <cellStyle name="1_tree_내역서(군포 중심상업지역)-2수정_내역서(군포 중심상업지역)-수정_관내노후표지판교체설계서(2007)_박달우회도명부착외공사설계서_호계공원표지 정비공사" xfId="7752" xr:uid="{00000000-0005-0000-0000-00001F1F0000}"/>
    <cellStyle name="1_tree_내역서(군포 중심상업지역)-2수정_내역서(군포 중심상업지역)-수정_관내노후표지판교체설계서(2007)_의왕맑은물관리사업소 설계변경" xfId="7753" xr:uid="{00000000-0005-0000-0000-0000201F0000}"/>
    <cellStyle name="1_tree_내역서(군포 중심상업지역)-2수정_내역서(군포 중심상업지역)-수정_관내노후표지판교체설계서(2007)_의왕맑은물관리사업소 설계변경_주.정차금지표지판 정비공사(연간단가)계약내역" xfId="7754" xr:uid="{00000000-0005-0000-0000-0000211F0000}"/>
    <cellStyle name="1_tree_내역서(군포 중심상업지역)-2수정_내역서(군포 중심상업지역)-수정_관내노후표지판교체설계서(2007)_의왕맑은물관리사업소 설계변경_주.정차금지표지판 정비공사(연간단가)계약내역_표지판도색수량산출" xfId="7755" xr:uid="{00000000-0005-0000-0000-0000221F0000}"/>
    <cellStyle name="1_tree_내역서(군포 중심상업지역)-2수정_내역서(군포 중심상업지역)-수정_관내노후표지판교체설계서(2007)_의왕맑은물관리사업소 설계변경_주.정차금지표지판 정비공사(연간단가)계약내역_표지판도색수량산출(양식)" xfId="7756" xr:uid="{00000000-0005-0000-0000-0000231F0000}"/>
    <cellStyle name="1_tree_내역서(군포 중심상업지역)-2수정_내역서(군포 중심상업지역)-수정_관내노후표지판교체설계서(2007)_의왕맑은물관리사업소 설계변경_주.정차금지표지판 정비공사(연간단가)계약내역_호계공원표지 정비공사" xfId="7757" xr:uid="{00000000-0005-0000-0000-0000241F0000}"/>
    <cellStyle name="1_tree_내역서(군포 중심상업지역)-2수정_내역서(군포 중심상업지역)-수정_관내노후표지판교체설계서(2007)_의왕맑은물관리사업소 설계변경_표지판도색수량산출" xfId="7758" xr:uid="{00000000-0005-0000-0000-0000251F0000}"/>
    <cellStyle name="1_tree_내역서(군포 중심상업지역)-2수정_내역서(군포 중심상업지역)-수정_관내노후표지판교체설계서(2007)_의왕맑은물관리사업소 설계변경_표지판도색수량산출(양식)" xfId="7759" xr:uid="{00000000-0005-0000-0000-0000261F0000}"/>
    <cellStyle name="1_tree_내역서(군포 중심상업지역)-2수정_내역서(군포 중심상업지역)-수정_관내노후표지판교체설계서(2007)_의왕맑은물관리사업소 설계변경_호계공원표지 정비공사" xfId="7760" xr:uid="{00000000-0005-0000-0000-0000271F0000}"/>
    <cellStyle name="1_tree_내역서(군포 중심상업지역)-2수정_내역서(군포 중심상업지역)-수정_관내노후표지판교체설계서(2007)_주.정차금지표지판 정비공사(연간단가)계약내역" xfId="7761" xr:uid="{00000000-0005-0000-0000-0000281F0000}"/>
    <cellStyle name="1_tree_내역서(군포 중심상업지역)-2수정_내역서(군포 중심상업지역)-수정_관내노후표지판교체설계서(2007)_주.정차금지표지판 정비공사(연간단가)계약내역_표지판도색수량산출" xfId="7762" xr:uid="{00000000-0005-0000-0000-0000291F0000}"/>
    <cellStyle name="1_tree_내역서(군포 중심상업지역)-2수정_내역서(군포 중심상업지역)-수정_관내노후표지판교체설계서(2007)_주.정차금지표지판 정비공사(연간단가)계약내역_표지판도색수량산출(양식)" xfId="7763" xr:uid="{00000000-0005-0000-0000-00002A1F0000}"/>
    <cellStyle name="1_tree_내역서(군포 중심상업지역)-2수정_내역서(군포 중심상업지역)-수정_관내노후표지판교체설계서(2007)_주.정차금지표지판 정비공사(연간단가)계약내역_호계공원표지 정비공사" xfId="7764" xr:uid="{00000000-0005-0000-0000-00002B1F0000}"/>
    <cellStyle name="1_tree_내역서(군포 중심상업지역)-2수정_내역서(군포 중심상업지역)-수정_관내노후표지판교체설계서(2007)_표지판도색수량산출" xfId="7765" xr:uid="{00000000-0005-0000-0000-00002C1F0000}"/>
    <cellStyle name="1_tree_내역서(군포 중심상업지역)-2수정_내역서(군포 중심상업지역)-수정_관내노후표지판교체설계서(2007)_표지판도색수량산출(양식)" xfId="7766" xr:uid="{00000000-0005-0000-0000-00002D1F0000}"/>
    <cellStyle name="1_tree_내역서(군포 중심상업지역)-2수정_내역서(군포 중심상업지역)-수정_관내노후표지판교체설계서(2007)_호계공원표지 정비공사" xfId="7767" xr:uid="{00000000-0005-0000-0000-00002E1F0000}"/>
    <cellStyle name="1_tree_내역서(군포 중심상업지역)-2수정_내역서(군포 중심상업지역)-수정_박달우회도명부착외공사설계서" xfId="7768" xr:uid="{00000000-0005-0000-0000-00002F1F0000}"/>
    <cellStyle name="1_tree_내역서(군포 중심상업지역)-2수정_내역서(군포 중심상업지역)-수정_박달우회도명부착외공사설계서_표지판도색수량산출" xfId="7769" xr:uid="{00000000-0005-0000-0000-0000301F0000}"/>
    <cellStyle name="1_tree_내역서(군포 중심상업지역)-2수정_내역서(군포 중심상업지역)-수정_박달우회도명부착외공사설계서_표지판도색수량산출(양식)" xfId="7770" xr:uid="{00000000-0005-0000-0000-0000311F0000}"/>
    <cellStyle name="1_tree_내역서(군포 중심상업지역)-2수정_내역서(군포 중심상업지역)-수정_박달우회도명부착외공사설계서_호계공원표지 정비공사" xfId="7771" xr:uid="{00000000-0005-0000-0000-0000321F0000}"/>
    <cellStyle name="1_tree_내역서(군포 중심상업지역)-2수정_내역서(군포 중심상업지역)-수정_주.정차금지표지판 정비공사(연간단가)계약내역" xfId="7772" xr:uid="{00000000-0005-0000-0000-0000331F0000}"/>
    <cellStyle name="1_tree_내역서(군포 중심상업지역)-2수정_내역서(군포 중심상업지역)-수정_주.정차금지표지판 정비공사(연간단가)계약내역_표지판도색수량산출" xfId="7773" xr:uid="{00000000-0005-0000-0000-0000341F0000}"/>
    <cellStyle name="1_tree_내역서(군포 중심상업지역)-2수정_내역서(군포 중심상업지역)-수정_주.정차금지표지판 정비공사(연간단가)계약내역_표지판도색수량산출(양식)" xfId="7774" xr:uid="{00000000-0005-0000-0000-0000351F0000}"/>
    <cellStyle name="1_tree_내역서(군포 중심상업지역)-2수정_내역서(군포 중심상업지역)-수정_주.정차금지표지판 정비공사(연간단가)계약내역_호계공원표지 정비공사" xfId="7775" xr:uid="{00000000-0005-0000-0000-0000361F0000}"/>
    <cellStyle name="1_tree_내역서(군포 중심상업지역)-2수정_내역서(군포 중심상업지역)-수정_표지판도색수량산출" xfId="7776" xr:uid="{00000000-0005-0000-0000-0000371F0000}"/>
    <cellStyle name="1_tree_내역서(군포 중심상업지역)-2수정_내역서(군포 중심상업지역)-수정_표지판도색수량산출(양식)" xfId="7777" xr:uid="{00000000-0005-0000-0000-0000381F0000}"/>
    <cellStyle name="1_tree_내역서(군포 중심상업지역)-2수정_내역서(군포 중심상업지역)-수정_호계공원표지 정비공사" xfId="7778" xr:uid="{00000000-0005-0000-0000-0000391F0000}"/>
    <cellStyle name="1_tree_내역서(군포 중심상업지역)-2수정_내역서(군포 중심상업지역)-수정-2" xfId="7779" xr:uid="{00000000-0005-0000-0000-00003A1F0000}"/>
    <cellStyle name="1_tree_내역서(군포 중심상업지역)-2수정_내역서(군포 중심상업지역)-수정-2_(구)덕성화학 공영주차장 표지판 제작설치" xfId="7780" xr:uid="{00000000-0005-0000-0000-00003B1F0000}"/>
    <cellStyle name="1_tree_내역서(군포 중심상업지역)-2수정_내역서(군포 중심상업지역)-수정-2_(구)덕성화학 공영주차장 표지판 제작설치_표지판도색수량산출" xfId="7781" xr:uid="{00000000-0005-0000-0000-00003C1F0000}"/>
    <cellStyle name="1_tree_내역서(군포 중심상업지역)-2수정_내역서(군포 중심상업지역)-수정-2_(구)덕성화학 공영주차장 표지판 제작설치_표지판도색수량산출(양식)" xfId="7782" xr:uid="{00000000-0005-0000-0000-00003D1F0000}"/>
    <cellStyle name="1_tree_내역서(군포 중심상업지역)-2수정_내역서(군포 중심상업지역)-수정-2_(구)덕성화학 공영주차장 표지판 제작설치_호계공원표지 정비공사" xfId="7783" xr:uid="{00000000-0005-0000-0000-00003E1F0000}"/>
    <cellStyle name="1_tree_내역서(군포 중심상업지역)-2수정_내역서(군포 중심상업지역)-수정-2_관내노후표지판교체설계서(2007)" xfId="7784" xr:uid="{00000000-0005-0000-0000-00003F1F0000}"/>
    <cellStyle name="1_tree_내역서(군포 중심상업지역)-2수정_내역서(군포 중심상업지역)-수정-2_관내노후표지판교체설계서(2007)_(구)덕성화학 공영주차장 표지판 제작설치" xfId="7785" xr:uid="{00000000-0005-0000-0000-0000401F0000}"/>
    <cellStyle name="1_tree_내역서(군포 중심상업지역)-2수정_내역서(군포 중심상업지역)-수정-2_관내노후표지판교체설계서(2007)_(구)덕성화학 공영주차장 표지판 제작설치_표지판도색수량산출" xfId="7786" xr:uid="{00000000-0005-0000-0000-0000411F0000}"/>
    <cellStyle name="1_tree_내역서(군포 중심상업지역)-2수정_내역서(군포 중심상업지역)-수정-2_관내노후표지판교체설계서(2007)_(구)덕성화학 공영주차장 표지판 제작설치_표지판도색수량산출(양식)" xfId="7787" xr:uid="{00000000-0005-0000-0000-0000421F0000}"/>
    <cellStyle name="1_tree_내역서(군포 중심상업지역)-2수정_내역서(군포 중심상업지역)-수정-2_관내노후표지판교체설계서(2007)_(구)덕성화학 공영주차장 표지판 제작설치_호계공원표지 정비공사" xfId="7788" xr:uid="{00000000-0005-0000-0000-0000431F0000}"/>
    <cellStyle name="1_tree_내역서(군포 중심상업지역)-2수정_내역서(군포 중심상업지역)-수정-2_관내노후표지판교체설계서(2007)_관내노후표지판교체설계서(2007)" xfId="7789" xr:uid="{00000000-0005-0000-0000-0000441F0000}"/>
    <cellStyle name="1_tree_내역서(군포 중심상업지역)-2수정_내역서(군포 중심상업지역)-수정-2_관내노후표지판교체설계서(2007)_관내노후표지판교체설계서(2007)_(구)덕성화학 공영주차장 표지판 제작설치" xfId="7790" xr:uid="{00000000-0005-0000-0000-0000451F0000}"/>
    <cellStyle name="1_tree_내역서(군포 중심상업지역)-2수정_내역서(군포 중심상업지역)-수정-2_관내노후표지판교체설계서(2007)_관내노후표지판교체설계서(2007)_(구)덕성화학 공영주차장 표지판 제작설치_표지판도색수량산출" xfId="7791" xr:uid="{00000000-0005-0000-0000-0000461F0000}"/>
    <cellStyle name="1_tree_내역서(군포 중심상업지역)-2수정_내역서(군포 중심상업지역)-수정-2_관내노후표지판교체설계서(2007)_관내노후표지판교체설계서(2007)_(구)덕성화학 공영주차장 표지판 제작설치_표지판도색수량산출(양식)" xfId="7792" xr:uid="{00000000-0005-0000-0000-0000471F0000}"/>
    <cellStyle name="1_tree_내역서(군포 중심상업지역)-2수정_내역서(군포 중심상업지역)-수정-2_관내노후표지판교체설계서(2007)_관내노후표지판교체설계서(2007)_(구)덕성화학 공영주차장 표지판 제작설치_호계공원표지 정비공사" xfId="7793" xr:uid="{00000000-0005-0000-0000-0000481F0000}"/>
    <cellStyle name="1_tree_내역서(군포 중심상업지역)-2수정_내역서(군포 중심상업지역)-수정-2_관내노후표지판교체설계서(2007)_관내노후표지판교체설계서(2007)_박달우회도명부착외공사설계서" xfId="7794" xr:uid="{00000000-0005-0000-0000-0000491F0000}"/>
    <cellStyle name="1_tree_내역서(군포 중심상업지역)-2수정_내역서(군포 중심상업지역)-수정-2_관내노후표지판교체설계서(2007)_관내노후표지판교체설계서(2007)_박달우회도명부착외공사설계서_표지판도색수량산출" xfId="7795" xr:uid="{00000000-0005-0000-0000-00004A1F0000}"/>
    <cellStyle name="1_tree_내역서(군포 중심상업지역)-2수정_내역서(군포 중심상업지역)-수정-2_관내노후표지판교체설계서(2007)_관내노후표지판교체설계서(2007)_박달우회도명부착외공사설계서_표지판도색수량산출(양식)" xfId="7796" xr:uid="{00000000-0005-0000-0000-00004B1F0000}"/>
    <cellStyle name="1_tree_내역서(군포 중심상업지역)-2수정_내역서(군포 중심상업지역)-수정-2_관내노후표지판교체설계서(2007)_관내노후표지판교체설계서(2007)_박달우회도명부착외공사설계서_호계공원표지 정비공사" xfId="7797" xr:uid="{00000000-0005-0000-0000-00004C1F0000}"/>
    <cellStyle name="1_tree_내역서(군포 중심상업지역)-2수정_내역서(군포 중심상업지역)-수정-2_관내노후표지판교체설계서(2007)_관내노후표지판교체설계서(2007)_주.정차금지표지판 정비공사(연간단가)계약내역" xfId="7798" xr:uid="{00000000-0005-0000-0000-00004D1F0000}"/>
    <cellStyle name="1_tree_내역서(군포 중심상업지역)-2수정_내역서(군포 중심상업지역)-수정-2_관내노후표지판교체설계서(2007)_관내노후표지판교체설계서(2007)_주.정차금지표지판 정비공사(연간단가)계약내역_표지판도색수량산출" xfId="7799" xr:uid="{00000000-0005-0000-0000-00004E1F0000}"/>
    <cellStyle name="1_tree_내역서(군포 중심상업지역)-2수정_내역서(군포 중심상업지역)-수정-2_관내노후표지판교체설계서(2007)_관내노후표지판교체설계서(2007)_주.정차금지표지판 정비공사(연간단가)계약내역_표지판도색수량산출(양식)" xfId="7800" xr:uid="{00000000-0005-0000-0000-00004F1F0000}"/>
    <cellStyle name="1_tree_내역서(군포 중심상업지역)-2수정_내역서(군포 중심상업지역)-수정-2_관내노후표지판교체설계서(2007)_관내노후표지판교체설계서(2007)_주.정차금지표지판 정비공사(연간단가)계약내역_호계공원표지 정비공사" xfId="7801" xr:uid="{00000000-0005-0000-0000-0000501F0000}"/>
    <cellStyle name="1_tree_내역서(군포 중심상업지역)-2수정_내역서(군포 중심상업지역)-수정-2_관내노후표지판교체설계서(2007)_관내노후표지판교체설계서(2007)_표지판도색수량산출" xfId="7802" xr:uid="{00000000-0005-0000-0000-0000511F0000}"/>
    <cellStyle name="1_tree_내역서(군포 중심상업지역)-2수정_내역서(군포 중심상업지역)-수정-2_관내노후표지판교체설계서(2007)_관내노후표지판교체설계서(2007)_표지판도색수량산출(양식)" xfId="7803" xr:uid="{00000000-0005-0000-0000-0000521F0000}"/>
    <cellStyle name="1_tree_내역서(군포 중심상업지역)-2수정_내역서(군포 중심상업지역)-수정-2_관내노후표지판교체설계서(2007)_관내노후표지판교체설계서(2007)_호계공원표지 정비공사" xfId="7804" xr:uid="{00000000-0005-0000-0000-0000531F0000}"/>
    <cellStyle name="1_tree_내역서(군포 중심상업지역)-2수정_내역서(군포 중심상업지역)-수정-2_관내노후표지판교체설계서(2007)_박달우회도명부착외공사설계서" xfId="7805" xr:uid="{00000000-0005-0000-0000-0000541F0000}"/>
    <cellStyle name="1_tree_내역서(군포 중심상업지역)-2수정_내역서(군포 중심상업지역)-수정-2_관내노후표지판교체설계서(2007)_박달우회도명부착외공사설계서_표지판도색수량산출" xfId="7806" xr:uid="{00000000-0005-0000-0000-0000551F0000}"/>
    <cellStyle name="1_tree_내역서(군포 중심상업지역)-2수정_내역서(군포 중심상업지역)-수정-2_관내노후표지판교체설계서(2007)_박달우회도명부착외공사설계서_표지판도색수량산출(양식)" xfId="7807" xr:uid="{00000000-0005-0000-0000-0000561F0000}"/>
    <cellStyle name="1_tree_내역서(군포 중심상업지역)-2수정_내역서(군포 중심상업지역)-수정-2_관내노후표지판교체설계서(2007)_박달우회도명부착외공사설계서_호계공원표지 정비공사" xfId="7808" xr:uid="{00000000-0005-0000-0000-0000571F0000}"/>
    <cellStyle name="1_tree_내역서(군포 중심상업지역)-2수정_내역서(군포 중심상업지역)-수정-2_관내노후표지판교체설계서(2007)_의왕맑은물관리사업소 설계변경" xfId="7809" xr:uid="{00000000-0005-0000-0000-0000581F0000}"/>
    <cellStyle name="1_tree_내역서(군포 중심상업지역)-2수정_내역서(군포 중심상업지역)-수정-2_관내노후표지판교체설계서(2007)_의왕맑은물관리사업소 설계변경_주.정차금지표지판 정비공사(연간단가)계약내역" xfId="7810" xr:uid="{00000000-0005-0000-0000-0000591F0000}"/>
    <cellStyle name="1_tree_내역서(군포 중심상업지역)-2수정_내역서(군포 중심상업지역)-수정-2_관내노후표지판교체설계서(2007)_의왕맑은물관리사업소 설계변경_주.정차금지표지판 정비공사(연간단가)계약내역_표지판도색수량산출" xfId="7811" xr:uid="{00000000-0005-0000-0000-00005A1F0000}"/>
    <cellStyle name="1_tree_내역서(군포 중심상업지역)-2수정_내역서(군포 중심상업지역)-수정-2_관내노후표지판교체설계서(2007)_의왕맑은물관리사업소 설계변경_주.정차금지표지판 정비공사(연간단가)계약내역_표지판도색수량산출(양식)" xfId="7812" xr:uid="{00000000-0005-0000-0000-00005B1F0000}"/>
    <cellStyle name="1_tree_내역서(군포 중심상업지역)-2수정_내역서(군포 중심상업지역)-수정-2_관내노후표지판교체설계서(2007)_의왕맑은물관리사업소 설계변경_주.정차금지표지판 정비공사(연간단가)계약내역_호계공원표지 정비공사" xfId="7813" xr:uid="{00000000-0005-0000-0000-00005C1F0000}"/>
    <cellStyle name="1_tree_내역서(군포 중심상업지역)-2수정_내역서(군포 중심상업지역)-수정-2_관내노후표지판교체설계서(2007)_의왕맑은물관리사업소 설계변경_표지판도색수량산출" xfId="7814" xr:uid="{00000000-0005-0000-0000-00005D1F0000}"/>
    <cellStyle name="1_tree_내역서(군포 중심상업지역)-2수정_내역서(군포 중심상업지역)-수정-2_관내노후표지판교체설계서(2007)_의왕맑은물관리사업소 설계변경_표지판도색수량산출(양식)" xfId="7815" xr:uid="{00000000-0005-0000-0000-00005E1F0000}"/>
    <cellStyle name="1_tree_내역서(군포 중심상업지역)-2수정_내역서(군포 중심상업지역)-수정-2_관내노후표지판교체설계서(2007)_의왕맑은물관리사업소 설계변경_호계공원표지 정비공사" xfId="7816" xr:uid="{00000000-0005-0000-0000-00005F1F0000}"/>
    <cellStyle name="1_tree_내역서(군포 중심상업지역)-2수정_내역서(군포 중심상업지역)-수정-2_관내노후표지판교체설계서(2007)_주.정차금지표지판 정비공사(연간단가)계약내역" xfId="7817" xr:uid="{00000000-0005-0000-0000-0000601F0000}"/>
    <cellStyle name="1_tree_내역서(군포 중심상업지역)-2수정_내역서(군포 중심상업지역)-수정-2_관내노후표지판교체설계서(2007)_주.정차금지표지판 정비공사(연간단가)계약내역_표지판도색수량산출" xfId="7818" xr:uid="{00000000-0005-0000-0000-0000611F0000}"/>
    <cellStyle name="1_tree_내역서(군포 중심상업지역)-2수정_내역서(군포 중심상업지역)-수정-2_관내노후표지판교체설계서(2007)_주.정차금지표지판 정비공사(연간단가)계약내역_표지판도색수량산출(양식)" xfId="7819" xr:uid="{00000000-0005-0000-0000-0000621F0000}"/>
    <cellStyle name="1_tree_내역서(군포 중심상업지역)-2수정_내역서(군포 중심상업지역)-수정-2_관내노후표지판교체설계서(2007)_주.정차금지표지판 정비공사(연간단가)계약내역_호계공원표지 정비공사" xfId="7820" xr:uid="{00000000-0005-0000-0000-0000631F0000}"/>
    <cellStyle name="1_tree_내역서(군포 중심상업지역)-2수정_내역서(군포 중심상업지역)-수정-2_관내노후표지판교체설계서(2007)_표지판도색수량산출" xfId="7821" xr:uid="{00000000-0005-0000-0000-0000641F0000}"/>
    <cellStyle name="1_tree_내역서(군포 중심상업지역)-2수정_내역서(군포 중심상업지역)-수정-2_관내노후표지판교체설계서(2007)_표지판도색수량산출(양식)" xfId="7822" xr:uid="{00000000-0005-0000-0000-0000651F0000}"/>
    <cellStyle name="1_tree_내역서(군포 중심상업지역)-2수정_내역서(군포 중심상업지역)-수정-2_관내노후표지판교체설계서(2007)_호계공원표지 정비공사" xfId="7823" xr:uid="{00000000-0005-0000-0000-0000661F0000}"/>
    <cellStyle name="1_tree_내역서(군포 중심상업지역)-2수정_내역서(군포 중심상업지역)-수정-2_박달우회도명부착외공사설계서" xfId="7824" xr:uid="{00000000-0005-0000-0000-0000671F0000}"/>
    <cellStyle name="1_tree_내역서(군포 중심상업지역)-2수정_내역서(군포 중심상업지역)-수정-2_박달우회도명부착외공사설계서_표지판도색수량산출" xfId="7825" xr:uid="{00000000-0005-0000-0000-0000681F0000}"/>
    <cellStyle name="1_tree_내역서(군포 중심상업지역)-2수정_내역서(군포 중심상업지역)-수정-2_박달우회도명부착외공사설계서_표지판도색수량산출(양식)" xfId="7826" xr:uid="{00000000-0005-0000-0000-0000691F0000}"/>
    <cellStyle name="1_tree_내역서(군포 중심상업지역)-2수정_내역서(군포 중심상업지역)-수정-2_박달우회도명부착외공사설계서_호계공원표지 정비공사" xfId="7827" xr:uid="{00000000-0005-0000-0000-00006A1F0000}"/>
    <cellStyle name="1_tree_내역서(군포 중심상업지역)-2수정_내역서(군포 중심상업지역)-수정-2_주.정차금지표지판 정비공사(연간단가)계약내역" xfId="7828" xr:uid="{00000000-0005-0000-0000-00006B1F0000}"/>
    <cellStyle name="1_tree_내역서(군포 중심상업지역)-2수정_내역서(군포 중심상업지역)-수정-2_주.정차금지표지판 정비공사(연간단가)계약내역_표지판도색수량산출" xfId="7829" xr:uid="{00000000-0005-0000-0000-00006C1F0000}"/>
    <cellStyle name="1_tree_내역서(군포 중심상업지역)-2수정_내역서(군포 중심상업지역)-수정-2_주.정차금지표지판 정비공사(연간단가)계약내역_표지판도색수량산출(양식)" xfId="7830" xr:uid="{00000000-0005-0000-0000-00006D1F0000}"/>
    <cellStyle name="1_tree_내역서(군포 중심상업지역)-2수정_내역서(군포 중심상업지역)-수정-2_주.정차금지표지판 정비공사(연간단가)계약내역_호계공원표지 정비공사" xfId="7831" xr:uid="{00000000-0005-0000-0000-00006E1F0000}"/>
    <cellStyle name="1_tree_내역서(군포 중심상업지역)-2수정_내역서(군포 중심상업지역)-수정-2_표지판도색수량산출" xfId="7832" xr:uid="{00000000-0005-0000-0000-00006F1F0000}"/>
    <cellStyle name="1_tree_내역서(군포 중심상업지역)-2수정_내역서(군포 중심상업지역)-수정-2_표지판도색수량산출(양식)" xfId="7833" xr:uid="{00000000-0005-0000-0000-0000701F0000}"/>
    <cellStyle name="1_tree_내역서(군포 중심상업지역)-2수정_내역서(군포 중심상업지역)-수정-2_호계공원표지 정비공사" xfId="7834" xr:uid="{00000000-0005-0000-0000-0000711F0000}"/>
    <cellStyle name="1_tree_내역서(군포 중심상업지역)-2수정_박달우회도명부착외공사설계서" xfId="7835" xr:uid="{00000000-0005-0000-0000-0000721F0000}"/>
    <cellStyle name="1_tree_내역서(군포 중심상업지역)-2수정_박달우회도명부착외공사설계서_표지판도색수량산출" xfId="7836" xr:uid="{00000000-0005-0000-0000-0000731F0000}"/>
    <cellStyle name="1_tree_내역서(군포 중심상업지역)-2수정_박달우회도명부착외공사설계서_표지판도색수량산출(양식)" xfId="7837" xr:uid="{00000000-0005-0000-0000-0000741F0000}"/>
    <cellStyle name="1_tree_내역서(군포 중심상업지역)-2수정_박달우회도명부착외공사설계서_호계공원표지 정비공사" xfId="7838" xr:uid="{00000000-0005-0000-0000-0000751F0000}"/>
    <cellStyle name="1_tree_내역서(군포 중심상업지역)-2수정_주.정차금지표지판 정비공사(연간단가)계약내역" xfId="7839" xr:uid="{00000000-0005-0000-0000-0000761F0000}"/>
    <cellStyle name="1_tree_내역서(군포 중심상업지역)-2수정_주.정차금지표지판 정비공사(연간단가)계약내역_표지판도색수량산출" xfId="7840" xr:uid="{00000000-0005-0000-0000-0000771F0000}"/>
    <cellStyle name="1_tree_내역서(군포 중심상업지역)-2수정_주.정차금지표지판 정비공사(연간단가)계약내역_표지판도색수량산출(양식)" xfId="7841" xr:uid="{00000000-0005-0000-0000-0000781F0000}"/>
    <cellStyle name="1_tree_내역서(군포 중심상업지역)-2수정_주.정차금지표지판 정비공사(연간단가)계약내역_호계공원표지 정비공사" xfId="7842" xr:uid="{00000000-0005-0000-0000-0000791F0000}"/>
    <cellStyle name="1_tree_내역서(군포 중심상업지역)-2수정_표지판도색수량산출" xfId="7843" xr:uid="{00000000-0005-0000-0000-00007A1F0000}"/>
    <cellStyle name="1_tree_내역서(군포 중심상업지역)-2수정_표지판도색수량산출(양식)" xfId="7844" xr:uid="{00000000-0005-0000-0000-00007B1F0000}"/>
    <cellStyle name="1_tree_내역서(군포 중심상업지역)-2수정_호계공원표지 정비공사" xfId="7845" xr:uid="{00000000-0005-0000-0000-00007C1F0000}"/>
    <cellStyle name="1_tree_내역서0829-1500" xfId="18617" xr:uid="{00000000-0005-0000-0000-00007D1F0000}"/>
    <cellStyle name="1_tree_내역서0829-1500_가로수 생육환경개선사업 실시설계용역 설계서(0128)" xfId="18618" xr:uid="{00000000-0005-0000-0000-00007E1F0000}"/>
    <cellStyle name="1_tree_내역서0829-1500_설계설명서(0412)" xfId="18619" xr:uid="{00000000-0005-0000-0000-00007F1F0000}"/>
    <cellStyle name="1_tree_내역서0829-1500_설계설명서(0531)" xfId="18620" xr:uid="{00000000-0005-0000-0000-0000801F0000}"/>
    <cellStyle name="1_tree_목동내역" xfId="7846" xr:uid="{00000000-0005-0000-0000-0000811F0000}"/>
    <cellStyle name="1_tree_목동내역_관악고수량산출서" xfId="18621" xr:uid="{00000000-0005-0000-0000-0000821F0000}"/>
    <cellStyle name="1_tree_목동내역_내역서0829-1500" xfId="18622" xr:uid="{00000000-0005-0000-0000-0000831F0000}"/>
    <cellStyle name="1_tree_목동내역_내역서0829-1500_가로수 생육환경개선사업 실시설계용역 설계서(0128)" xfId="18623" xr:uid="{00000000-0005-0000-0000-0000841F0000}"/>
    <cellStyle name="1_tree_목동내역_내역서0829-1500_설계설명서(0412)" xfId="18624" xr:uid="{00000000-0005-0000-0000-0000851F0000}"/>
    <cellStyle name="1_tree_목동내역_내역서0829-1500_설계설명서(0531)" xfId="18625" xr:uid="{00000000-0005-0000-0000-0000861F0000}"/>
    <cellStyle name="1_tree_목동내역_원가계산" xfId="18626" xr:uid="{00000000-0005-0000-0000-0000871F0000}"/>
    <cellStyle name="1_tree_목동내역_원가계산_관악고수량산출서" xfId="18627" xr:uid="{00000000-0005-0000-0000-0000881F0000}"/>
    <cellStyle name="1_tree_목동내역_폐기물집계" xfId="18628" xr:uid="{00000000-0005-0000-0000-0000891F0000}"/>
    <cellStyle name="1_tree_목동내역_폐기물집계_관악고수량산출서" xfId="18629" xr:uid="{00000000-0005-0000-0000-00008A1F0000}"/>
    <cellStyle name="1_tree_목동내역_폐기물집계_내역서0829-1500" xfId="18630" xr:uid="{00000000-0005-0000-0000-00008B1F0000}"/>
    <cellStyle name="1_tree_목동내역_폐기물집계_내역서0829-1500_가로수 생육환경개선사업 실시설계용역 설계서(0128)" xfId="18631" xr:uid="{00000000-0005-0000-0000-00008C1F0000}"/>
    <cellStyle name="1_tree_목동내역_폐기물집계_내역서0829-1500_설계설명서(0412)" xfId="18632" xr:uid="{00000000-0005-0000-0000-00008D1F0000}"/>
    <cellStyle name="1_tree_목동내역_폐기물집계_내역서0829-1500_설계설명서(0531)" xfId="18633" xr:uid="{00000000-0005-0000-0000-00008E1F0000}"/>
    <cellStyle name="1_tree_목동내역_폐기물집계_원가계산" xfId="18634" xr:uid="{00000000-0005-0000-0000-00008F1F0000}"/>
    <cellStyle name="1_tree_목동내역_폐기물집계_원가계산_관악고수량산출서" xfId="18635" xr:uid="{00000000-0005-0000-0000-0000901F0000}"/>
    <cellStyle name="1_tree_박달우회도명부착외공사설계서" xfId="7847" xr:uid="{00000000-0005-0000-0000-0000911F0000}"/>
    <cellStyle name="1_tree_박달우회도명부착외공사설계서_표지판도색수량산출" xfId="7848" xr:uid="{00000000-0005-0000-0000-0000921F0000}"/>
    <cellStyle name="1_tree_박달우회도명부착외공사설계서_표지판도색수량산출(양식)" xfId="7849" xr:uid="{00000000-0005-0000-0000-0000931F0000}"/>
    <cellStyle name="1_tree_박달우회도명부착외공사설계서_호계공원표지 정비공사" xfId="7850" xr:uid="{00000000-0005-0000-0000-0000941F0000}"/>
    <cellStyle name="1_tree_수량산출" xfId="7851" xr:uid="{00000000-0005-0000-0000-0000951F0000}"/>
    <cellStyle name="1_tree_수량산출_(구)덕성화학 공영주차장 표지판 제작설치" xfId="7852" xr:uid="{00000000-0005-0000-0000-0000961F0000}"/>
    <cellStyle name="1_tree_수량산출_(구)덕성화학 공영주차장 표지판 제작설치_표지판도색수량산출" xfId="7853" xr:uid="{00000000-0005-0000-0000-0000971F0000}"/>
    <cellStyle name="1_tree_수량산출_(구)덕성화학 공영주차장 표지판 제작설치_표지판도색수량산출(양식)" xfId="7854" xr:uid="{00000000-0005-0000-0000-0000981F0000}"/>
    <cellStyle name="1_tree_수량산출_(구)덕성화학 공영주차장 표지판 제작설치_호계공원표지 정비공사" xfId="7855" xr:uid="{00000000-0005-0000-0000-0000991F0000}"/>
    <cellStyle name="1_tree_수량산출_관내노후표지판교체설계서(2007)" xfId="7856" xr:uid="{00000000-0005-0000-0000-00009A1F0000}"/>
    <cellStyle name="1_tree_수량산출_관내노후표지판교체설계서(2007)_(구)덕성화학 공영주차장 표지판 제작설치" xfId="7857" xr:uid="{00000000-0005-0000-0000-00009B1F0000}"/>
    <cellStyle name="1_tree_수량산출_관내노후표지판교체설계서(2007)_(구)덕성화학 공영주차장 표지판 제작설치_표지판도색수량산출" xfId="7858" xr:uid="{00000000-0005-0000-0000-00009C1F0000}"/>
    <cellStyle name="1_tree_수량산출_관내노후표지판교체설계서(2007)_(구)덕성화학 공영주차장 표지판 제작설치_표지판도색수량산출(양식)" xfId="7859" xr:uid="{00000000-0005-0000-0000-00009D1F0000}"/>
    <cellStyle name="1_tree_수량산출_관내노후표지판교체설계서(2007)_(구)덕성화학 공영주차장 표지판 제작설치_호계공원표지 정비공사" xfId="7860" xr:uid="{00000000-0005-0000-0000-00009E1F0000}"/>
    <cellStyle name="1_tree_수량산출_관내노후표지판교체설계서(2007)_관내노후표지판교체설계서(2007)" xfId="7861" xr:uid="{00000000-0005-0000-0000-00009F1F0000}"/>
    <cellStyle name="1_tree_수량산출_관내노후표지판교체설계서(2007)_관내노후표지판교체설계서(2007)_(구)덕성화학 공영주차장 표지판 제작설치" xfId="7862" xr:uid="{00000000-0005-0000-0000-0000A01F0000}"/>
    <cellStyle name="1_tree_수량산출_관내노후표지판교체설계서(2007)_관내노후표지판교체설계서(2007)_(구)덕성화학 공영주차장 표지판 제작설치_표지판도색수량산출" xfId="7863" xr:uid="{00000000-0005-0000-0000-0000A11F0000}"/>
    <cellStyle name="1_tree_수량산출_관내노후표지판교체설계서(2007)_관내노후표지판교체설계서(2007)_(구)덕성화학 공영주차장 표지판 제작설치_표지판도색수량산출(양식)" xfId="7864" xr:uid="{00000000-0005-0000-0000-0000A21F0000}"/>
    <cellStyle name="1_tree_수량산출_관내노후표지판교체설계서(2007)_관내노후표지판교체설계서(2007)_(구)덕성화학 공영주차장 표지판 제작설치_호계공원표지 정비공사" xfId="7865" xr:uid="{00000000-0005-0000-0000-0000A31F0000}"/>
    <cellStyle name="1_tree_수량산출_관내노후표지판교체설계서(2007)_관내노후표지판교체설계서(2007)_박달우회도명부착외공사설계서" xfId="7866" xr:uid="{00000000-0005-0000-0000-0000A41F0000}"/>
    <cellStyle name="1_tree_수량산출_관내노후표지판교체설계서(2007)_관내노후표지판교체설계서(2007)_박달우회도명부착외공사설계서_표지판도색수량산출" xfId="7867" xr:uid="{00000000-0005-0000-0000-0000A51F0000}"/>
    <cellStyle name="1_tree_수량산출_관내노후표지판교체설계서(2007)_관내노후표지판교체설계서(2007)_박달우회도명부착외공사설계서_표지판도색수량산출(양식)" xfId="7868" xr:uid="{00000000-0005-0000-0000-0000A61F0000}"/>
    <cellStyle name="1_tree_수량산출_관내노후표지판교체설계서(2007)_관내노후표지판교체설계서(2007)_박달우회도명부착외공사설계서_호계공원표지 정비공사" xfId="7869" xr:uid="{00000000-0005-0000-0000-0000A71F0000}"/>
    <cellStyle name="1_tree_수량산출_관내노후표지판교체설계서(2007)_관내노후표지판교체설계서(2007)_주.정차금지표지판 정비공사(연간단가)계약내역" xfId="7870" xr:uid="{00000000-0005-0000-0000-0000A81F0000}"/>
    <cellStyle name="1_tree_수량산출_관내노후표지판교체설계서(2007)_관내노후표지판교체설계서(2007)_주.정차금지표지판 정비공사(연간단가)계약내역_표지판도색수량산출" xfId="7871" xr:uid="{00000000-0005-0000-0000-0000A91F0000}"/>
    <cellStyle name="1_tree_수량산출_관내노후표지판교체설계서(2007)_관내노후표지판교체설계서(2007)_주.정차금지표지판 정비공사(연간단가)계약내역_표지판도색수량산출(양식)" xfId="7872" xr:uid="{00000000-0005-0000-0000-0000AA1F0000}"/>
    <cellStyle name="1_tree_수량산출_관내노후표지판교체설계서(2007)_관내노후표지판교체설계서(2007)_주.정차금지표지판 정비공사(연간단가)계약내역_호계공원표지 정비공사" xfId="7873" xr:uid="{00000000-0005-0000-0000-0000AB1F0000}"/>
    <cellStyle name="1_tree_수량산출_관내노후표지판교체설계서(2007)_관내노후표지판교체설계서(2007)_표지판도색수량산출" xfId="7874" xr:uid="{00000000-0005-0000-0000-0000AC1F0000}"/>
    <cellStyle name="1_tree_수량산출_관내노후표지판교체설계서(2007)_관내노후표지판교체설계서(2007)_표지판도색수량산출(양식)" xfId="7875" xr:uid="{00000000-0005-0000-0000-0000AD1F0000}"/>
    <cellStyle name="1_tree_수량산출_관내노후표지판교체설계서(2007)_관내노후표지판교체설계서(2007)_호계공원표지 정비공사" xfId="7876" xr:uid="{00000000-0005-0000-0000-0000AE1F0000}"/>
    <cellStyle name="1_tree_수량산출_관내노후표지판교체설계서(2007)_박달우회도명부착외공사설계서" xfId="7877" xr:uid="{00000000-0005-0000-0000-0000AF1F0000}"/>
    <cellStyle name="1_tree_수량산출_관내노후표지판교체설계서(2007)_박달우회도명부착외공사설계서_표지판도색수량산출" xfId="7878" xr:uid="{00000000-0005-0000-0000-0000B01F0000}"/>
    <cellStyle name="1_tree_수량산출_관내노후표지판교체설계서(2007)_박달우회도명부착외공사설계서_표지판도색수량산출(양식)" xfId="7879" xr:uid="{00000000-0005-0000-0000-0000B11F0000}"/>
    <cellStyle name="1_tree_수량산출_관내노후표지판교체설계서(2007)_박달우회도명부착외공사설계서_호계공원표지 정비공사" xfId="7880" xr:uid="{00000000-0005-0000-0000-0000B21F0000}"/>
    <cellStyle name="1_tree_수량산출_관내노후표지판교체설계서(2007)_의왕맑은물관리사업소 설계변경" xfId="7881" xr:uid="{00000000-0005-0000-0000-0000B31F0000}"/>
    <cellStyle name="1_tree_수량산출_관내노후표지판교체설계서(2007)_의왕맑은물관리사업소 설계변경_주.정차금지표지판 정비공사(연간단가)계약내역" xfId="7882" xr:uid="{00000000-0005-0000-0000-0000B41F0000}"/>
    <cellStyle name="1_tree_수량산출_관내노후표지판교체설계서(2007)_의왕맑은물관리사업소 설계변경_주.정차금지표지판 정비공사(연간단가)계약내역_표지판도색수량산출" xfId="7883" xr:uid="{00000000-0005-0000-0000-0000B51F0000}"/>
    <cellStyle name="1_tree_수량산출_관내노후표지판교체설계서(2007)_의왕맑은물관리사업소 설계변경_주.정차금지표지판 정비공사(연간단가)계약내역_표지판도색수량산출(양식)" xfId="7884" xr:uid="{00000000-0005-0000-0000-0000B61F0000}"/>
    <cellStyle name="1_tree_수량산출_관내노후표지판교체설계서(2007)_의왕맑은물관리사업소 설계변경_주.정차금지표지판 정비공사(연간단가)계약내역_호계공원표지 정비공사" xfId="7885" xr:uid="{00000000-0005-0000-0000-0000B71F0000}"/>
    <cellStyle name="1_tree_수량산출_관내노후표지판교체설계서(2007)_의왕맑은물관리사업소 설계변경_표지판도색수량산출" xfId="7886" xr:uid="{00000000-0005-0000-0000-0000B81F0000}"/>
    <cellStyle name="1_tree_수량산출_관내노후표지판교체설계서(2007)_의왕맑은물관리사업소 설계변경_표지판도색수량산출(양식)" xfId="7887" xr:uid="{00000000-0005-0000-0000-0000B91F0000}"/>
    <cellStyle name="1_tree_수량산출_관내노후표지판교체설계서(2007)_의왕맑은물관리사업소 설계변경_호계공원표지 정비공사" xfId="7888" xr:uid="{00000000-0005-0000-0000-0000BA1F0000}"/>
    <cellStyle name="1_tree_수량산출_관내노후표지판교체설계서(2007)_주.정차금지표지판 정비공사(연간단가)계약내역" xfId="7889" xr:uid="{00000000-0005-0000-0000-0000BB1F0000}"/>
    <cellStyle name="1_tree_수량산출_관내노후표지판교체설계서(2007)_주.정차금지표지판 정비공사(연간단가)계약내역_표지판도색수량산출" xfId="7890" xr:uid="{00000000-0005-0000-0000-0000BC1F0000}"/>
    <cellStyle name="1_tree_수량산출_관내노후표지판교체설계서(2007)_주.정차금지표지판 정비공사(연간단가)계약내역_표지판도색수량산출(양식)" xfId="7891" xr:uid="{00000000-0005-0000-0000-0000BD1F0000}"/>
    <cellStyle name="1_tree_수량산출_관내노후표지판교체설계서(2007)_주.정차금지표지판 정비공사(연간단가)계약내역_호계공원표지 정비공사" xfId="7892" xr:uid="{00000000-0005-0000-0000-0000BE1F0000}"/>
    <cellStyle name="1_tree_수량산출_관내노후표지판교체설계서(2007)_표지판도색수량산출" xfId="7893" xr:uid="{00000000-0005-0000-0000-0000BF1F0000}"/>
    <cellStyle name="1_tree_수량산출_관내노후표지판교체설계서(2007)_표지판도색수량산출(양식)" xfId="7894" xr:uid="{00000000-0005-0000-0000-0000C01F0000}"/>
    <cellStyle name="1_tree_수량산출_관내노후표지판교체설계서(2007)_호계공원표지 정비공사" xfId="7895" xr:uid="{00000000-0005-0000-0000-0000C11F0000}"/>
    <cellStyle name="1_tree_수량산출_관악고수량산출서" xfId="18636" xr:uid="{00000000-0005-0000-0000-0000C21F0000}"/>
    <cellStyle name="1_tree_수량산출_내역서(군포 중심상업지역)-2수정" xfId="7896" xr:uid="{00000000-0005-0000-0000-0000C31F0000}"/>
    <cellStyle name="1_tree_수량산출_내역서(군포 중심상업지역)-2수정_(구)덕성화학 공영주차장 표지판 제작설치" xfId="7897" xr:uid="{00000000-0005-0000-0000-0000C41F0000}"/>
    <cellStyle name="1_tree_수량산출_내역서(군포 중심상업지역)-2수정_(구)덕성화학 공영주차장 표지판 제작설치_표지판도색수량산출" xfId="7898" xr:uid="{00000000-0005-0000-0000-0000C51F0000}"/>
    <cellStyle name="1_tree_수량산출_내역서(군포 중심상업지역)-2수정_(구)덕성화학 공영주차장 표지판 제작설치_표지판도색수량산출(양식)" xfId="7899" xr:uid="{00000000-0005-0000-0000-0000C61F0000}"/>
    <cellStyle name="1_tree_수량산출_내역서(군포 중심상업지역)-2수정_(구)덕성화학 공영주차장 표지판 제작설치_호계공원표지 정비공사" xfId="7900" xr:uid="{00000000-0005-0000-0000-0000C71F0000}"/>
    <cellStyle name="1_tree_수량산출_내역서(군포 중심상업지역)-2수정_관내노후표지판교체설계서(2007)" xfId="7901" xr:uid="{00000000-0005-0000-0000-0000C81F0000}"/>
    <cellStyle name="1_tree_수량산출_내역서(군포 중심상업지역)-2수정_관내노후표지판교체설계서(2007)_(구)덕성화학 공영주차장 표지판 제작설치" xfId="7902" xr:uid="{00000000-0005-0000-0000-0000C91F0000}"/>
    <cellStyle name="1_tree_수량산출_내역서(군포 중심상업지역)-2수정_관내노후표지판교체설계서(2007)_(구)덕성화학 공영주차장 표지판 제작설치_표지판도색수량산출" xfId="7903" xr:uid="{00000000-0005-0000-0000-0000CA1F0000}"/>
    <cellStyle name="1_tree_수량산출_내역서(군포 중심상업지역)-2수정_관내노후표지판교체설계서(2007)_(구)덕성화학 공영주차장 표지판 제작설치_표지판도색수량산출(양식)" xfId="7904" xr:uid="{00000000-0005-0000-0000-0000CB1F0000}"/>
    <cellStyle name="1_tree_수량산출_내역서(군포 중심상업지역)-2수정_관내노후표지판교체설계서(2007)_(구)덕성화학 공영주차장 표지판 제작설치_호계공원표지 정비공사" xfId="7905" xr:uid="{00000000-0005-0000-0000-0000CC1F0000}"/>
    <cellStyle name="1_tree_수량산출_내역서(군포 중심상업지역)-2수정_관내노후표지판교체설계서(2007)_관내노후표지판교체설계서(2007)" xfId="7906" xr:uid="{00000000-0005-0000-0000-0000CD1F0000}"/>
    <cellStyle name="1_tree_수량산출_내역서(군포 중심상업지역)-2수정_관내노후표지판교체설계서(2007)_관내노후표지판교체설계서(2007)_(구)덕성화학 공영주차장 표지판 제작설치" xfId="7907" xr:uid="{00000000-0005-0000-0000-0000CE1F0000}"/>
    <cellStyle name="1_tree_수량산출_내역서(군포 중심상업지역)-2수정_관내노후표지판교체설계서(2007)_관내노후표지판교체설계서(2007)_(구)덕성화학 공영주차장 표지판 제작설치_표지판도색수량산출" xfId="7908" xr:uid="{00000000-0005-0000-0000-0000CF1F0000}"/>
    <cellStyle name="1_tree_수량산출_내역서(군포 중심상업지역)-2수정_관내노후표지판교체설계서(2007)_관내노후표지판교체설계서(2007)_(구)덕성화학 공영주차장 표지판 제작설치_표지판도색수량산출(양식)" xfId="7909" xr:uid="{00000000-0005-0000-0000-0000D01F0000}"/>
    <cellStyle name="1_tree_수량산출_내역서(군포 중심상업지역)-2수정_관내노후표지판교체설계서(2007)_관내노후표지판교체설계서(2007)_(구)덕성화학 공영주차장 표지판 제작설치_호계공원표지 정비공사" xfId="7910" xr:uid="{00000000-0005-0000-0000-0000D11F0000}"/>
    <cellStyle name="1_tree_수량산출_내역서(군포 중심상업지역)-2수정_관내노후표지판교체설계서(2007)_관내노후표지판교체설계서(2007)_박달우회도명부착외공사설계서" xfId="7911" xr:uid="{00000000-0005-0000-0000-0000D21F0000}"/>
    <cellStyle name="1_tree_수량산출_내역서(군포 중심상업지역)-2수정_관내노후표지판교체설계서(2007)_관내노후표지판교체설계서(2007)_박달우회도명부착외공사설계서_표지판도색수량산출" xfId="7912" xr:uid="{00000000-0005-0000-0000-0000D31F0000}"/>
    <cellStyle name="1_tree_수량산출_내역서(군포 중심상업지역)-2수정_관내노후표지판교체설계서(2007)_관내노후표지판교체설계서(2007)_박달우회도명부착외공사설계서_표지판도색수량산출(양식)" xfId="7913" xr:uid="{00000000-0005-0000-0000-0000D41F0000}"/>
    <cellStyle name="1_tree_수량산출_내역서(군포 중심상업지역)-2수정_관내노후표지판교체설계서(2007)_관내노후표지판교체설계서(2007)_박달우회도명부착외공사설계서_호계공원표지 정비공사" xfId="7914" xr:uid="{00000000-0005-0000-0000-0000D51F0000}"/>
    <cellStyle name="1_tree_수량산출_내역서(군포 중심상업지역)-2수정_관내노후표지판교체설계서(2007)_관내노후표지판교체설계서(2007)_주.정차금지표지판 정비공사(연간단가)계약내역" xfId="7915" xr:uid="{00000000-0005-0000-0000-0000D61F0000}"/>
    <cellStyle name="1_tree_수량산출_내역서(군포 중심상업지역)-2수정_관내노후표지판교체설계서(2007)_관내노후표지판교체설계서(2007)_주.정차금지표지판 정비공사(연간단가)계약내역_표지판도색수량산출" xfId="7916" xr:uid="{00000000-0005-0000-0000-0000D71F0000}"/>
    <cellStyle name="1_tree_수량산출_내역서(군포 중심상업지역)-2수정_관내노후표지판교체설계서(2007)_관내노후표지판교체설계서(2007)_주.정차금지표지판 정비공사(연간단가)계약내역_표지판도색수량산출(양식)" xfId="7917" xr:uid="{00000000-0005-0000-0000-0000D81F0000}"/>
    <cellStyle name="1_tree_수량산출_내역서(군포 중심상업지역)-2수정_관내노후표지판교체설계서(2007)_관내노후표지판교체설계서(2007)_주.정차금지표지판 정비공사(연간단가)계약내역_호계공원표지 정비공사" xfId="7918" xr:uid="{00000000-0005-0000-0000-0000D91F0000}"/>
    <cellStyle name="1_tree_수량산출_내역서(군포 중심상업지역)-2수정_관내노후표지판교체설계서(2007)_관내노후표지판교체설계서(2007)_표지판도색수량산출" xfId="7919" xr:uid="{00000000-0005-0000-0000-0000DA1F0000}"/>
    <cellStyle name="1_tree_수량산출_내역서(군포 중심상업지역)-2수정_관내노후표지판교체설계서(2007)_관내노후표지판교체설계서(2007)_표지판도색수량산출(양식)" xfId="7920" xr:uid="{00000000-0005-0000-0000-0000DB1F0000}"/>
    <cellStyle name="1_tree_수량산출_내역서(군포 중심상업지역)-2수정_관내노후표지판교체설계서(2007)_관내노후표지판교체설계서(2007)_호계공원표지 정비공사" xfId="7921" xr:uid="{00000000-0005-0000-0000-0000DC1F0000}"/>
    <cellStyle name="1_tree_수량산출_내역서(군포 중심상업지역)-2수정_관내노후표지판교체설계서(2007)_박달우회도명부착외공사설계서" xfId="7922" xr:uid="{00000000-0005-0000-0000-0000DD1F0000}"/>
    <cellStyle name="1_tree_수량산출_내역서(군포 중심상업지역)-2수정_관내노후표지판교체설계서(2007)_박달우회도명부착외공사설계서_표지판도색수량산출" xfId="7923" xr:uid="{00000000-0005-0000-0000-0000DE1F0000}"/>
    <cellStyle name="1_tree_수량산출_내역서(군포 중심상업지역)-2수정_관내노후표지판교체설계서(2007)_박달우회도명부착외공사설계서_표지판도색수량산출(양식)" xfId="7924" xr:uid="{00000000-0005-0000-0000-0000DF1F0000}"/>
    <cellStyle name="1_tree_수량산출_내역서(군포 중심상업지역)-2수정_관내노후표지판교체설계서(2007)_박달우회도명부착외공사설계서_호계공원표지 정비공사" xfId="7925" xr:uid="{00000000-0005-0000-0000-0000E01F0000}"/>
    <cellStyle name="1_tree_수량산출_내역서(군포 중심상업지역)-2수정_관내노후표지판교체설계서(2007)_의왕맑은물관리사업소 설계변경" xfId="7926" xr:uid="{00000000-0005-0000-0000-0000E11F0000}"/>
    <cellStyle name="1_tree_수량산출_내역서(군포 중심상업지역)-2수정_관내노후표지판교체설계서(2007)_의왕맑은물관리사업소 설계변경_주.정차금지표지판 정비공사(연간단가)계약내역" xfId="7927" xr:uid="{00000000-0005-0000-0000-0000E21F0000}"/>
    <cellStyle name="1_tree_수량산출_내역서(군포 중심상업지역)-2수정_관내노후표지판교체설계서(2007)_의왕맑은물관리사업소 설계변경_주.정차금지표지판 정비공사(연간단가)계약내역_표지판도색수량산출" xfId="7928" xr:uid="{00000000-0005-0000-0000-0000E31F0000}"/>
    <cellStyle name="1_tree_수량산출_내역서(군포 중심상업지역)-2수정_관내노후표지판교체설계서(2007)_의왕맑은물관리사업소 설계변경_주.정차금지표지판 정비공사(연간단가)계약내역_표지판도색수량산출(양식)" xfId="7929" xr:uid="{00000000-0005-0000-0000-0000E41F0000}"/>
    <cellStyle name="1_tree_수량산출_내역서(군포 중심상업지역)-2수정_관내노후표지판교체설계서(2007)_의왕맑은물관리사업소 설계변경_주.정차금지표지판 정비공사(연간단가)계약내역_호계공원표지 정비공사" xfId="7930" xr:uid="{00000000-0005-0000-0000-0000E51F0000}"/>
    <cellStyle name="1_tree_수량산출_내역서(군포 중심상업지역)-2수정_관내노후표지판교체설계서(2007)_의왕맑은물관리사업소 설계변경_표지판도색수량산출" xfId="7931" xr:uid="{00000000-0005-0000-0000-0000E61F0000}"/>
    <cellStyle name="1_tree_수량산출_내역서(군포 중심상업지역)-2수정_관내노후표지판교체설계서(2007)_의왕맑은물관리사업소 설계변경_표지판도색수량산출(양식)" xfId="7932" xr:uid="{00000000-0005-0000-0000-0000E71F0000}"/>
    <cellStyle name="1_tree_수량산출_내역서(군포 중심상업지역)-2수정_관내노후표지판교체설계서(2007)_의왕맑은물관리사업소 설계변경_호계공원표지 정비공사" xfId="7933" xr:uid="{00000000-0005-0000-0000-0000E81F0000}"/>
    <cellStyle name="1_tree_수량산출_내역서(군포 중심상업지역)-2수정_관내노후표지판교체설계서(2007)_주.정차금지표지판 정비공사(연간단가)계약내역" xfId="7934" xr:uid="{00000000-0005-0000-0000-0000E91F0000}"/>
    <cellStyle name="1_tree_수량산출_내역서(군포 중심상업지역)-2수정_관내노후표지판교체설계서(2007)_주.정차금지표지판 정비공사(연간단가)계약내역_표지판도색수량산출" xfId="7935" xr:uid="{00000000-0005-0000-0000-0000EA1F0000}"/>
    <cellStyle name="1_tree_수량산출_내역서(군포 중심상업지역)-2수정_관내노후표지판교체설계서(2007)_주.정차금지표지판 정비공사(연간단가)계약내역_표지판도색수량산출(양식)" xfId="7936" xr:uid="{00000000-0005-0000-0000-0000EB1F0000}"/>
    <cellStyle name="1_tree_수량산출_내역서(군포 중심상업지역)-2수정_관내노후표지판교체설계서(2007)_주.정차금지표지판 정비공사(연간단가)계약내역_호계공원표지 정비공사" xfId="7937" xr:uid="{00000000-0005-0000-0000-0000EC1F0000}"/>
    <cellStyle name="1_tree_수량산출_내역서(군포 중심상업지역)-2수정_관내노후표지판교체설계서(2007)_표지판도색수량산출" xfId="7938" xr:uid="{00000000-0005-0000-0000-0000ED1F0000}"/>
    <cellStyle name="1_tree_수량산출_내역서(군포 중심상업지역)-2수정_관내노후표지판교체설계서(2007)_표지판도색수량산출(양식)" xfId="7939" xr:uid="{00000000-0005-0000-0000-0000EE1F0000}"/>
    <cellStyle name="1_tree_수량산출_내역서(군포 중심상업지역)-2수정_관내노후표지판교체설계서(2007)_호계공원표지 정비공사" xfId="7940" xr:uid="{00000000-0005-0000-0000-0000EF1F0000}"/>
    <cellStyle name="1_tree_수량산출_내역서(군포 중심상업지역)-2수정_내역서(군포 중심상업지역)-수정" xfId="7941" xr:uid="{00000000-0005-0000-0000-0000F01F0000}"/>
    <cellStyle name="1_tree_수량산출_내역서(군포 중심상업지역)-2수정_내역서(군포 중심상업지역)-수정_(구)덕성화학 공영주차장 표지판 제작설치" xfId="7942" xr:uid="{00000000-0005-0000-0000-0000F11F0000}"/>
    <cellStyle name="1_tree_수량산출_내역서(군포 중심상업지역)-2수정_내역서(군포 중심상업지역)-수정_(구)덕성화학 공영주차장 표지판 제작설치_표지판도색수량산출" xfId="7943" xr:uid="{00000000-0005-0000-0000-0000F21F0000}"/>
    <cellStyle name="1_tree_수량산출_내역서(군포 중심상업지역)-2수정_내역서(군포 중심상업지역)-수정_(구)덕성화학 공영주차장 표지판 제작설치_표지판도색수량산출(양식)" xfId="7944" xr:uid="{00000000-0005-0000-0000-0000F31F0000}"/>
    <cellStyle name="1_tree_수량산출_내역서(군포 중심상업지역)-2수정_내역서(군포 중심상업지역)-수정_(구)덕성화학 공영주차장 표지판 제작설치_호계공원표지 정비공사" xfId="7945" xr:uid="{00000000-0005-0000-0000-0000F41F0000}"/>
    <cellStyle name="1_tree_수량산출_내역서(군포 중심상업지역)-2수정_내역서(군포 중심상업지역)-수정_관내노후표지판교체설계서(2007)" xfId="7946" xr:uid="{00000000-0005-0000-0000-0000F51F0000}"/>
    <cellStyle name="1_tree_수량산출_내역서(군포 중심상업지역)-2수정_내역서(군포 중심상업지역)-수정_관내노후표지판교체설계서(2007)_(구)덕성화학 공영주차장 표지판 제작설치" xfId="7947" xr:uid="{00000000-0005-0000-0000-0000F61F0000}"/>
    <cellStyle name="1_tree_수량산출_내역서(군포 중심상업지역)-2수정_내역서(군포 중심상업지역)-수정_관내노후표지판교체설계서(2007)_(구)덕성화학 공영주차장 표지판 제작설치_표지판도색수량산출" xfId="7948" xr:uid="{00000000-0005-0000-0000-0000F71F0000}"/>
    <cellStyle name="1_tree_수량산출_내역서(군포 중심상업지역)-2수정_내역서(군포 중심상업지역)-수정_관내노후표지판교체설계서(2007)_(구)덕성화학 공영주차장 표지판 제작설치_표지판도색수량산출(양식)" xfId="7949" xr:uid="{00000000-0005-0000-0000-0000F81F0000}"/>
    <cellStyle name="1_tree_수량산출_내역서(군포 중심상업지역)-2수정_내역서(군포 중심상업지역)-수정_관내노후표지판교체설계서(2007)_(구)덕성화학 공영주차장 표지판 제작설치_호계공원표지 정비공사" xfId="7950" xr:uid="{00000000-0005-0000-0000-0000F91F0000}"/>
    <cellStyle name="1_tree_수량산출_내역서(군포 중심상업지역)-2수정_내역서(군포 중심상업지역)-수정_관내노후표지판교체설계서(2007)_관내노후표지판교체설계서(2007)" xfId="7951" xr:uid="{00000000-0005-0000-0000-0000FA1F0000}"/>
    <cellStyle name="1_tree_수량산출_내역서(군포 중심상업지역)-2수정_내역서(군포 중심상업지역)-수정_관내노후표지판교체설계서(2007)_관내노후표지판교체설계서(2007)_(구)덕성화학 공영주차장 표지판 제작설치" xfId="7952" xr:uid="{00000000-0005-0000-0000-0000FB1F0000}"/>
    <cellStyle name="1_tree_수량산출_내역서(군포 중심상업지역)-2수정_내역서(군포 중심상업지역)-수정_관내노후표지판교체설계서(2007)_관내노후표지판교체설계서(2007)_(구)덕성화학 공영주차장 표지판 제작설치_표지판도색수량산출" xfId="7953" xr:uid="{00000000-0005-0000-0000-0000FC1F0000}"/>
    <cellStyle name="1_tree_수량산출_내역서(군포 중심상업지역)-2수정_내역서(군포 중심상업지역)-수정_관내노후표지판교체설계서(2007)_관내노후표지판교체설계서(2007)_(구)덕성화학 공영주차장 표지판 제작설치_표지판도색수량산출(양식)" xfId="7954" xr:uid="{00000000-0005-0000-0000-0000FD1F0000}"/>
    <cellStyle name="1_tree_수량산출_내역서(군포 중심상업지역)-2수정_내역서(군포 중심상업지역)-수정_관내노후표지판교체설계서(2007)_관내노후표지판교체설계서(2007)_(구)덕성화학 공영주차장 표지판 제작설치_호계공원표지 정비공사" xfId="7955" xr:uid="{00000000-0005-0000-0000-0000FE1F0000}"/>
    <cellStyle name="1_tree_수량산출_내역서(군포 중심상업지역)-2수정_내역서(군포 중심상업지역)-수정_관내노후표지판교체설계서(2007)_관내노후표지판교체설계서(2007)_박달우회도명부착외공사설계서" xfId="7956" xr:uid="{00000000-0005-0000-0000-0000FF1F0000}"/>
    <cellStyle name="1_tree_수량산출_내역서(군포 중심상업지역)-2수정_내역서(군포 중심상업지역)-수정_관내노후표지판교체설계서(2007)_관내노후표지판교체설계서(2007)_박달우회도명부착외공사설계서_표지판도색수량산출" xfId="7957" xr:uid="{00000000-0005-0000-0000-000000200000}"/>
    <cellStyle name="1_tree_수량산출_내역서(군포 중심상업지역)-2수정_내역서(군포 중심상업지역)-수정_관내노후표지판교체설계서(2007)_관내노후표지판교체설계서(2007)_박달우회도명부착외공사설계서_표지판도색수량산출(양식)" xfId="7958" xr:uid="{00000000-0005-0000-0000-000001200000}"/>
    <cellStyle name="1_tree_수량산출_내역서(군포 중심상업지역)-2수정_내역서(군포 중심상업지역)-수정_관내노후표지판교체설계서(2007)_관내노후표지판교체설계서(2007)_박달우회도명부착외공사설계서_호계공원표지 정비공사" xfId="7959" xr:uid="{00000000-0005-0000-0000-000002200000}"/>
    <cellStyle name="1_tree_수량산출_내역서(군포 중심상업지역)-2수정_내역서(군포 중심상업지역)-수정_관내노후표지판교체설계서(2007)_관내노후표지판교체설계서(2007)_주.정차금지표지판 정비공사(연간단가)계약내역" xfId="7960" xr:uid="{00000000-0005-0000-0000-000003200000}"/>
    <cellStyle name="1_tree_수량산출_내역서(군포 중심상업지역)-2수정_내역서(군포 중심상업지역)-수정_관내노후표지판교체설계서(2007)_관내노후표지판교체설계서(2007)_주.정차금지표지판 정비공사(연간단가)계약내역_표지판도색수량산출" xfId="7961" xr:uid="{00000000-0005-0000-0000-000004200000}"/>
    <cellStyle name="1_tree_수량산출_내역서(군포 중심상업지역)-2수정_내역서(군포 중심상업지역)-수정_관내노후표지판교체설계서(2007)_관내노후표지판교체설계서(2007)_주.정차금지표지판 정비공사(연간단가)계약내역_표지판도색수량산출(양식)" xfId="7962" xr:uid="{00000000-0005-0000-0000-000005200000}"/>
    <cellStyle name="1_tree_수량산출_내역서(군포 중심상업지역)-2수정_내역서(군포 중심상업지역)-수정_관내노후표지판교체설계서(2007)_관내노후표지판교체설계서(2007)_주.정차금지표지판 정비공사(연간단가)계약내역_호계공원표지 정비공사" xfId="7963" xr:uid="{00000000-0005-0000-0000-000006200000}"/>
    <cellStyle name="1_tree_수량산출_내역서(군포 중심상업지역)-2수정_내역서(군포 중심상업지역)-수정_관내노후표지판교체설계서(2007)_관내노후표지판교체설계서(2007)_표지판도색수량산출" xfId="7964" xr:uid="{00000000-0005-0000-0000-000007200000}"/>
    <cellStyle name="1_tree_수량산출_내역서(군포 중심상업지역)-2수정_내역서(군포 중심상업지역)-수정_관내노후표지판교체설계서(2007)_관내노후표지판교체설계서(2007)_표지판도색수량산출(양식)" xfId="7965" xr:uid="{00000000-0005-0000-0000-000008200000}"/>
    <cellStyle name="1_tree_수량산출_내역서(군포 중심상업지역)-2수정_내역서(군포 중심상업지역)-수정_관내노후표지판교체설계서(2007)_관내노후표지판교체설계서(2007)_호계공원표지 정비공사" xfId="7966" xr:uid="{00000000-0005-0000-0000-000009200000}"/>
    <cellStyle name="1_tree_수량산출_내역서(군포 중심상업지역)-2수정_내역서(군포 중심상업지역)-수정_관내노후표지판교체설계서(2007)_박달우회도명부착외공사설계서" xfId="7967" xr:uid="{00000000-0005-0000-0000-00000A200000}"/>
    <cellStyle name="1_tree_수량산출_내역서(군포 중심상업지역)-2수정_내역서(군포 중심상업지역)-수정_관내노후표지판교체설계서(2007)_박달우회도명부착외공사설계서_표지판도색수량산출" xfId="7968" xr:uid="{00000000-0005-0000-0000-00000B200000}"/>
    <cellStyle name="1_tree_수량산출_내역서(군포 중심상업지역)-2수정_내역서(군포 중심상업지역)-수정_관내노후표지판교체설계서(2007)_박달우회도명부착외공사설계서_표지판도색수량산출(양식)" xfId="7969" xr:uid="{00000000-0005-0000-0000-00000C200000}"/>
    <cellStyle name="1_tree_수량산출_내역서(군포 중심상업지역)-2수정_내역서(군포 중심상업지역)-수정_관내노후표지판교체설계서(2007)_박달우회도명부착외공사설계서_호계공원표지 정비공사" xfId="7970" xr:uid="{00000000-0005-0000-0000-00000D200000}"/>
    <cellStyle name="1_tree_수량산출_내역서(군포 중심상업지역)-2수정_내역서(군포 중심상업지역)-수정_관내노후표지판교체설계서(2007)_의왕맑은물관리사업소 설계변경" xfId="7971" xr:uid="{00000000-0005-0000-0000-00000E200000}"/>
    <cellStyle name="1_tree_수량산출_내역서(군포 중심상업지역)-2수정_내역서(군포 중심상업지역)-수정_관내노후표지판교체설계서(2007)_의왕맑은물관리사업소 설계변경_주.정차금지표지판 정비공사(연간단가)계약내역" xfId="7972" xr:uid="{00000000-0005-0000-0000-00000F200000}"/>
    <cellStyle name="1_tree_수량산출_내역서(군포 중심상업지역)-2수정_내역서(군포 중심상업지역)-수정_관내노후표지판교체설계서(2007)_의왕맑은물관리사업소 설계변경_주.정차금지표지판 정비공사(연간단가)계약내역_표지판도색수량산출" xfId="7973" xr:uid="{00000000-0005-0000-0000-000010200000}"/>
    <cellStyle name="1_tree_수량산출_내역서(군포 중심상업지역)-2수정_내역서(군포 중심상업지역)-수정_관내노후표지판교체설계서(2007)_의왕맑은물관리사업소 설계변경_주.정차금지표지판 정비공사(연간단가)계약내역_표지판도색수량산출(양식)" xfId="7974" xr:uid="{00000000-0005-0000-0000-000011200000}"/>
    <cellStyle name="1_tree_수량산출_내역서(군포 중심상업지역)-2수정_내역서(군포 중심상업지역)-수정_관내노후표지판교체설계서(2007)_의왕맑은물관리사업소 설계변경_주.정차금지표지판 정비공사(연간단가)계약내역_호계공원표지 정비공사" xfId="7975" xr:uid="{00000000-0005-0000-0000-000012200000}"/>
    <cellStyle name="1_tree_수량산출_내역서(군포 중심상업지역)-2수정_내역서(군포 중심상업지역)-수정_관내노후표지판교체설계서(2007)_의왕맑은물관리사업소 설계변경_표지판도색수량산출" xfId="7976" xr:uid="{00000000-0005-0000-0000-000013200000}"/>
    <cellStyle name="1_tree_수량산출_내역서(군포 중심상업지역)-2수정_내역서(군포 중심상업지역)-수정_관내노후표지판교체설계서(2007)_의왕맑은물관리사업소 설계변경_표지판도색수량산출(양식)" xfId="7977" xr:uid="{00000000-0005-0000-0000-000014200000}"/>
    <cellStyle name="1_tree_수량산출_내역서(군포 중심상업지역)-2수정_내역서(군포 중심상업지역)-수정_관내노후표지판교체설계서(2007)_의왕맑은물관리사업소 설계변경_호계공원표지 정비공사" xfId="7978" xr:uid="{00000000-0005-0000-0000-000015200000}"/>
    <cellStyle name="1_tree_수량산출_내역서(군포 중심상업지역)-2수정_내역서(군포 중심상업지역)-수정_관내노후표지판교체설계서(2007)_주.정차금지표지판 정비공사(연간단가)계약내역" xfId="7979" xr:uid="{00000000-0005-0000-0000-000016200000}"/>
    <cellStyle name="1_tree_수량산출_내역서(군포 중심상업지역)-2수정_내역서(군포 중심상업지역)-수정_관내노후표지판교체설계서(2007)_주.정차금지표지판 정비공사(연간단가)계약내역_표지판도색수량산출" xfId="7980" xr:uid="{00000000-0005-0000-0000-000017200000}"/>
    <cellStyle name="1_tree_수량산출_내역서(군포 중심상업지역)-2수정_내역서(군포 중심상업지역)-수정_관내노후표지판교체설계서(2007)_주.정차금지표지판 정비공사(연간단가)계약내역_표지판도색수량산출(양식)" xfId="7981" xr:uid="{00000000-0005-0000-0000-000018200000}"/>
    <cellStyle name="1_tree_수량산출_내역서(군포 중심상업지역)-2수정_내역서(군포 중심상업지역)-수정_관내노후표지판교체설계서(2007)_주.정차금지표지판 정비공사(연간단가)계약내역_호계공원표지 정비공사" xfId="7982" xr:uid="{00000000-0005-0000-0000-000019200000}"/>
    <cellStyle name="1_tree_수량산출_내역서(군포 중심상업지역)-2수정_내역서(군포 중심상업지역)-수정_관내노후표지판교체설계서(2007)_표지판도색수량산출" xfId="7983" xr:uid="{00000000-0005-0000-0000-00001A200000}"/>
    <cellStyle name="1_tree_수량산출_내역서(군포 중심상업지역)-2수정_내역서(군포 중심상업지역)-수정_관내노후표지판교체설계서(2007)_표지판도색수량산출(양식)" xfId="7984" xr:uid="{00000000-0005-0000-0000-00001B200000}"/>
    <cellStyle name="1_tree_수량산출_내역서(군포 중심상업지역)-2수정_내역서(군포 중심상업지역)-수정_관내노후표지판교체설계서(2007)_호계공원표지 정비공사" xfId="7985" xr:uid="{00000000-0005-0000-0000-00001C200000}"/>
    <cellStyle name="1_tree_수량산출_내역서(군포 중심상업지역)-2수정_내역서(군포 중심상업지역)-수정_박달우회도명부착외공사설계서" xfId="7986" xr:uid="{00000000-0005-0000-0000-00001D200000}"/>
    <cellStyle name="1_tree_수량산출_내역서(군포 중심상업지역)-2수정_내역서(군포 중심상업지역)-수정_박달우회도명부착외공사설계서_표지판도색수량산출" xfId="7987" xr:uid="{00000000-0005-0000-0000-00001E200000}"/>
    <cellStyle name="1_tree_수량산출_내역서(군포 중심상업지역)-2수정_내역서(군포 중심상업지역)-수정_박달우회도명부착외공사설계서_표지판도색수량산출(양식)" xfId="7988" xr:uid="{00000000-0005-0000-0000-00001F200000}"/>
    <cellStyle name="1_tree_수량산출_내역서(군포 중심상업지역)-2수정_내역서(군포 중심상업지역)-수정_박달우회도명부착외공사설계서_호계공원표지 정비공사" xfId="7989" xr:uid="{00000000-0005-0000-0000-000020200000}"/>
    <cellStyle name="1_tree_수량산출_내역서(군포 중심상업지역)-2수정_내역서(군포 중심상업지역)-수정_주.정차금지표지판 정비공사(연간단가)계약내역" xfId="7990" xr:uid="{00000000-0005-0000-0000-000021200000}"/>
    <cellStyle name="1_tree_수량산출_내역서(군포 중심상업지역)-2수정_내역서(군포 중심상업지역)-수정_주.정차금지표지판 정비공사(연간단가)계약내역_표지판도색수량산출" xfId="7991" xr:uid="{00000000-0005-0000-0000-000022200000}"/>
    <cellStyle name="1_tree_수량산출_내역서(군포 중심상업지역)-2수정_내역서(군포 중심상업지역)-수정_주.정차금지표지판 정비공사(연간단가)계약내역_표지판도색수량산출(양식)" xfId="7992" xr:uid="{00000000-0005-0000-0000-000023200000}"/>
    <cellStyle name="1_tree_수량산출_내역서(군포 중심상업지역)-2수정_내역서(군포 중심상업지역)-수정_주.정차금지표지판 정비공사(연간단가)계약내역_호계공원표지 정비공사" xfId="7993" xr:uid="{00000000-0005-0000-0000-000024200000}"/>
    <cellStyle name="1_tree_수량산출_내역서(군포 중심상업지역)-2수정_내역서(군포 중심상업지역)-수정_표지판도색수량산출" xfId="7994" xr:uid="{00000000-0005-0000-0000-000025200000}"/>
    <cellStyle name="1_tree_수량산출_내역서(군포 중심상업지역)-2수정_내역서(군포 중심상업지역)-수정_표지판도색수량산출(양식)" xfId="7995" xr:uid="{00000000-0005-0000-0000-000026200000}"/>
    <cellStyle name="1_tree_수량산출_내역서(군포 중심상업지역)-2수정_내역서(군포 중심상업지역)-수정_호계공원표지 정비공사" xfId="7996" xr:uid="{00000000-0005-0000-0000-000027200000}"/>
    <cellStyle name="1_tree_수량산출_내역서(군포 중심상업지역)-2수정_내역서(군포 중심상업지역)-수정-2" xfId="7997" xr:uid="{00000000-0005-0000-0000-000028200000}"/>
    <cellStyle name="1_tree_수량산출_내역서(군포 중심상업지역)-2수정_내역서(군포 중심상업지역)-수정-2_(구)덕성화학 공영주차장 표지판 제작설치" xfId="7998" xr:uid="{00000000-0005-0000-0000-000029200000}"/>
    <cellStyle name="1_tree_수량산출_내역서(군포 중심상업지역)-2수정_내역서(군포 중심상업지역)-수정-2_(구)덕성화학 공영주차장 표지판 제작설치_표지판도색수량산출" xfId="7999" xr:uid="{00000000-0005-0000-0000-00002A200000}"/>
    <cellStyle name="1_tree_수량산출_내역서(군포 중심상업지역)-2수정_내역서(군포 중심상업지역)-수정-2_(구)덕성화학 공영주차장 표지판 제작설치_표지판도색수량산출(양식)" xfId="8000" xr:uid="{00000000-0005-0000-0000-00002B200000}"/>
    <cellStyle name="1_tree_수량산출_내역서(군포 중심상업지역)-2수정_내역서(군포 중심상업지역)-수정-2_(구)덕성화학 공영주차장 표지판 제작설치_호계공원표지 정비공사" xfId="8001" xr:uid="{00000000-0005-0000-0000-00002C200000}"/>
    <cellStyle name="1_tree_수량산출_내역서(군포 중심상업지역)-2수정_내역서(군포 중심상업지역)-수정-2_관내노후표지판교체설계서(2007)" xfId="8002" xr:uid="{00000000-0005-0000-0000-00002D200000}"/>
    <cellStyle name="1_tree_수량산출_내역서(군포 중심상업지역)-2수정_내역서(군포 중심상업지역)-수정-2_관내노후표지판교체설계서(2007)_(구)덕성화학 공영주차장 표지판 제작설치" xfId="8003" xr:uid="{00000000-0005-0000-0000-00002E200000}"/>
    <cellStyle name="1_tree_수량산출_내역서(군포 중심상업지역)-2수정_내역서(군포 중심상업지역)-수정-2_관내노후표지판교체설계서(2007)_(구)덕성화학 공영주차장 표지판 제작설치_표지판도색수량산출" xfId="8004" xr:uid="{00000000-0005-0000-0000-00002F200000}"/>
    <cellStyle name="1_tree_수량산출_내역서(군포 중심상업지역)-2수정_내역서(군포 중심상업지역)-수정-2_관내노후표지판교체설계서(2007)_(구)덕성화학 공영주차장 표지판 제작설치_표지판도색수량산출(양식)" xfId="8005" xr:uid="{00000000-0005-0000-0000-000030200000}"/>
    <cellStyle name="1_tree_수량산출_내역서(군포 중심상업지역)-2수정_내역서(군포 중심상업지역)-수정-2_관내노후표지판교체설계서(2007)_(구)덕성화학 공영주차장 표지판 제작설치_호계공원표지 정비공사" xfId="8006" xr:uid="{00000000-0005-0000-0000-000031200000}"/>
    <cellStyle name="1_tree_수량산출_내역서(군포 중심상업지역)-2수정_내역서(군포 중심상업지역)-수정-2_관내노후표지판교체설계서(2007)_관내노후표지판교체설계서(2007)" xfId="8007" xr:uid="{00000000-0005-0000-0000-000032200000}"/>
    <cellStyle name="1_tree_수량산출_내역서(군포 중심상업지역)-2수정_내역서(군포 중심상업지역)-수정-2_관내노후표지판교체설계서(2007)_관내노후표지판교체설계서(2007)_(구)덕성화학 공영주차장 표지판 제작설치" xfId="8008" xr:uid="{00000000-0005-0000-0000-000033200000}"/>
    <cellStyle name="1_tree_수량산출_내역서(군포 중심상업지역)-2수정_내역서(군포 중심상업지역)-수정-2_관내노후표지판교체설계서(2007)_관내노후표지판교체설계서(2007)_(구)덕성화학 공영주차장 표지판 제작설치_표지판도색수량산출" xfId="8009" xr:uid="{00000000-0005-0000-0000-000034200000}"/>
    <cellStyle name="1_tree_수량산출_내역서(군포 중심상업지역)-2수정_내역서(군포 중심상업지역)-수정-2_관내노후표지판교체설계서(2007)_관내노후표지판교체설계서(2007)_(구)덕성화학 공영주차장 표지판 제작설치_표지판도색수량산출(양식)" xfId="8010" xr:uid="{00000000-0005-0000-0000-000035200000}"/>
    <cellStyle name="1_tree_수량산출_내역서(군포 중심상업지역)-2수정_내역서(군포 중심상업지역)-수정-2_관내노후표지판교체설계서(2007)_관내노후표지판교체설계서(2007)_(구)덕성화학 공영주차장 표지판 제작설치_호계공원표지 정비공사" xfId="8011" xr:uid="{00000000-0005-0000-0000-000036200000}"/>
    <cellStyle name="1_tree_수량산출_내역서(군포 중심상업지역)-2수정_내역서(군포 중심상업지역)-수정-2_관내노후표지판교체설계서(2007)_관내노후표지판교체설계서(2007)_박달우회도명부착외공사설계서" xfId="8012" xr:uid="{00000000-0005-0000-0000-000037200000}"/>
    <cellStyle name="1_tree_수량산출_내역서(군포 중심상업지역)-2수정_내역서(군포 중심상업지역)-수정-2_관내노후표지판교체설계서(2007)_관내노후표지판교체설계서(2007)_박달우회도명부착외공사설계서_표지판도색수량산출" xfId="8013" xr:uid="{00000000-0005-0000-0000-000038200000}"/>
    <cellStyle name="1_tree_수량산출_내역서(군포 중심상업지역)-2수정_내역서(군포 중심상업지역)-수정-2_관내노후표지판교체설계서(2007)_관내노후표지판교체설계서(2007)_박달우회도명부착외공사설계서_표지판도색수량산출(양식)" xfId="8014" xr:uid="{00000000-0005-0000-0000-000039200000}"/>
    <cellStyle name="1_tree_수량산출_내역서(군포 중심상업지역)-2수정_내역서(군포 중심상업지역)-수정-2_관내노후표지판교체설계서(2007)_관내노후표지판교체설계서(2007)_박달우회도명부착외공사설계서_호계공원표지 정비공사" xfId="8015" xr:uid="{00000000-0005-0000-0000-00003A200000}"/>
    <cellStyle name="1_tree_수량산출_내역서(군포 중심상업지역)-2수정_내역서(군포 중심상업지역)-수정-2_관내노후표지판교체설계서(2007)_관내노후표지판교체설계서(2007)_주.정차금지표지판 정비공사(연간단가)계약내역" xfId="8016" xr:uid="{00000000-0005-0000-0000-00003B200000}"/>
    <cellStyle name="1_tree_수량산출_내역서(군포 중심상업지역)-2수정_내역서(군포 중심상업지역)-수정-2_관내노후표지판교체설계서(2007)_관내노후표지판교체설계서(2007)_주.정차금지표지판 정비공사(연간단가)계약내역_표지판도색수량산출" xfId="8017" xr:uid="{00000000-0005-0000-0000-00003C200000}"/>
    <cellStyle name="1_tree_수량산출_내역서(군포 중심상업지역)-2수정_내역서(군포 중심상업지역)-수정-2_관내노후표지판교체설계서(2007)_관내노후표지판교체설계서(2007)_주.정차금지표지판 정비공사(연간단가)계약내역_표지판도색수량산출(양식)" xfId="8018" xr:uid="{00000000-0005-0000-0000-00003D200000}"/>
    <cellStyle name="1_tree_수량산출_내역서(군포 중심상업지역)-2수정_내역서(군포 중심상업지역)-수정-2_관내노후표지판교체설계서(2007)_관내노후표지판교체설계서(2007)_주.정차금지표지판 정비공사(연간단가)계약내역_호계공원표지 정비공사" xfId="8019" xr:uid="{00000000-0005-0000-0000-00003E200000}"/>
    <cellStyle name="1_tree_수량산출_내역서(군포 중심상업지역)-2수정_내역서(군포 중심상업지역)-수정-2_관내노후표지판교체설계서(2007)_관내노후표지판교체설계서(2007)_표지판도색수량산출" xfId="8020" xr:uid="{00000000-0005-0000-0000-00003F200000}"/>
    <cellStyle name="1_tree_수량산출_내역서(군포 중심상업지역)-2수정_내역서(군포 중심상업지역)-수정-2_관내노후표지판교체설계서(2007)_관내노후표지판교체설계서(2007)_표지판도색수량산출(양식)" xfId="8021" xr:uid="{00000000-0005-0000-0000-000040200000}"/>
    <cellStyle name="1_tree_수량산출_내역서(군포 중심상업지역)-2수정_내역서(군포 중심상업지역)-수정-2_관내노후표지판교체설계서(2007)_관내노후표지판교체설계서(2007)_호계공원표지 정비공사" xfId="8022" xr:uid="{00000000-0005-0000-0000-000041200000}"/>
    <cellStyle name="1_tree_수량산출_내역서(군포 중심상업지역)-2수정_내역서(군포 중심상업지역)-수정-2_관내노후표지판교체설계서(2007)_박달우회도명부착외공사설계서" xfId="8023" xr:uid="{00000000-0005-0000-0000-000042200000}"/>
    <cellStyle name="1_tree_수량산출_내역서(군포 중심상업지역)-2수정_내역서(군포 중심상업지역)-수정-2_관내노후표지판교체설계서(2007)_박달우회도명부착외공사설계서_표지판도색수량산출" xfId="8024" xr:uid="{00000000-0005-0000-0000-000043200000}"/>
    <cellStyle name="1_tree_수량산출_내역서(군포 중심상업지역)-2수정_내역서(군포 중심상업지역)-수정-2_관내노후표지판교체설계서(2007)_박달우회도명부착외공사설계서_표지판도색수량산출(양식)" xfId="8025" xr:uid="{00000000-0005-0000-0000-000044200000}"/>
    <cellStyle name="1_tree_수량산출_내역서(군포 중심상업지역)-2수정_내역서(군포 중심상업지역)-수정-2_관내노후표지판교체설계서(2007)_박달우회도명부착외공사설계서_호계공원표지 정비공사" xfId="8026" xr:uid="{00000000-0005-0000-0000-000045200000}"/>
    <cellStyle name="1_tree_수량산출_내역서(군포 중심상업지역)-2수정_내역서(군포 중심상업지역)-수정-2_관내노후표지판교체설계서(2007)_의왕맑은물관리사업소 설계변경" xfId="8027" xr:uid="{00000000-0005-0000-0000-000046200000}"/>
    <cellStyle name="1_tree_수량산출_내역서(군포 중심상업지역)-2수정_내역서(군포 중심상업지역)-수정-2_관내노후표지판교체설계서(2007)_의왕맑은물관리사업소 설계변경_주.정차금지표지판 정비공사(연간단가)계약내역" xfId="8028" xr:uid="{00000000-0005-0000-0000-000047200000}"/>
    <cellStyle name="1_tree_수량산출_내역서(군포 중심상업지역)-2수정_내역서(군포 중심상업지역)-수정-2_관내노후표지판교체설계서(2007)_의왕맑은물관리사업소 설계변경_주.정차금지표지판 정비공사(연간단가)계약내역_표지판도색수량산출" xfId="8029" xr:uid="{00000000-0005-0000-0000-000048200000}"/>
    <cellStyle name="1_tree_수량산출_내역서(군포 중심상업지역)-2수정_내역서(군포 중심상업지역)-수정-2_관내노후표지판교체설계서(2007)_의왕맑은물관리사업소 설계변경_주.정차금지표지판 정비공사(연간단가)계약내역_표지판도색수량산출(양식)" xfId="8030" xr:uid="{00000000-0005-0000-0000-000049200000}"/>
    <cellStyle name="1_tree_수량산출_내역서(군포 중심상업지역)-2수정_내역서(군포 중심상업지역)-수정-2_관내노후표지판교체설계서(2007)_의왕맑은물관리사업소 설계변경_주.정차금지표지판 정비공사(연간단가)계약내역_호계공원표지 정비공사" xfId="8031" xr:uid="{00000000-0005-0000-0000-00004A200000}"/>
    <cellStyle name="1_tree_수량산출_내역서(군포 중심상업지역)-2수정_내역서(군포 중심상업지역)-수정-2_관내노후표지판교체설계서(2007)_의왕맑은물관리사업소 설계변경_표지판도색수량산출" xfId="8032" xr:uid="{00000000-0005-0000-0000-00004B200000}"/>
    <cellStyle name="1_tree_수량산출_내역서(군포 중심상업지역)-2수정_내역서(군포 중심상업지역)-수정-2_관내노후표지판교체설계서(2007)_의왕맑은물관리사업소 설계변경_표지판도색수량산출(양식)" xfId="8033" xr:uid="{00000000-0005-0000-0000-00004C200000}"/>
    <cellStyle name="1_tree_수량산출_내역서(군포 중심상업지역)-2수정_내역서(군포 중심상업지역)-수정-2_관내노후표지판교체설계서(2007)_의왕맑은물관리사업소 설계변경_호계공원표지 정비공사" xfId="8034" xr:uid="{00000000-0005-0000-0000-00004D200000}"/>
    <cellStyle name="1_tree_수량산출_내역서(군포 중심상업지역)-2수정_내역서(군포 중심상업지역)-수정-2_관내노후표지판교체설계서(2007)_주.정차금지표지판 정비공사(연간단가)계약내역" xfId="8035" xr:uid="{00000000-0005-0000-0000-00004E200000}"/>
    <cellStyle name="1_tree_수량산출_내역서(군포 중심상업지역)-2수정_내역서(군포 중심상업지역)-수정-2_관내노후표지판교체설계서(2007)_주.정차금지표지판 정비공사(연간단가)계약내역_표지판도색수량산출" xfId="8036" xr:uid="{00000000-0005-0000-0000-00004F200000}"/>
    <cellStyle name="1_tree_수량산출_내역서(군포 중심상업지역)-2수정_내역서(군포 중심상업지역)-수정-2_관내노후표지판교체설계서(2007)_주.정차금지표지판 정비공사(연간단가)계약내역_표지판도색수량산출(양식)" xfId="8037" xr:uid="{00000000-0005-0000-0000-000050200000}"/>
    <cellStyle name="1_tree_수량산출_내역서(군포 중심상업지역)-2수정_내역서(군포 중심상업지역)-수정-2_관내노후표지판교체설계서(2007)_주.정차금지표지판 정비공사(연간단가)계약내역_호계공원표지 정비공사" xfId="8038" xr:uid="{00000000-0005-0000-0000-000051200000}"/>
    <cellStyle name="1_tree_수량산출_내역서(군포 중심상업지역)-2수정_내역서(군포 중심상업지역)-수정-2_관내노후표지판교체설계서(2007)_표지판도색수량산출" xfId="8039" xr:uid="{00000000-0005-0000-0000-000052200000}"/>
    <cellStyle name="1_tree_수량산출_내역서(군포 중심상업지역)-2수정_내역서(군포 중심상업지역)-수정-2_관내노후표지판교체설계서(2007)_표지판도색수량산출(양식)" xfId="8040" xr:uid="{00000000-0005-0000-0000-000053200000}"/>
    <cellStyle name="1_tree_수량산출_내역서(군포 중심상업지역)-2수정_내역서(군포 중심상업지역)-수정-2_관내노후표지판교체설계서(2007)_호계공원표지 정비공사" xfId="8041" xr:uid="{00000000-0005-0000-0000-000054200000}"/>
    <cellStyle name="1_tree_수량산출_내역서(군포 중심상업지역)-2수정_내역서(군포 중심상업지역)-수정-2_박달우회도명부착외공사설계서" xfId="8042" xr:uid="{00000000-0005-0000-0000-000055200000}"/>
    <cellStyle name="1_tree_수량산출_내역서(군포 중심상업지역)-2수정_내역서(군포 중심상업지역)-수정-2_박달우회도명부착외공사설계서_표지판도색수량산출" xfId="8043" xr:uid="{00000000-0005-0000-0000-000056200000}"/>
    <cellStyle name="1_tree_수량산출_내역서(군포 중심상업지역)-2수정_내역서(군포 중심상업지역)-수정-2_박달우회도명부착외공사설계서_표지판도색수량산출(양식)" xfId="8044" xr:uid="{00000000-0005-0000-0000-000057200000}"/>
    <cellStyle name="1_tree_수량산출_내역서(군포 중심상업지역)-2수정_내역서(군포 중심상업지역)-수정-2_박달우회도명부착외공사설계서_호계공원표지 정비공사" xfId="8045" xr:uid="{00000000-0005-0000-0000-000058200000}"/>
    <cellStyle name="1_tree_수량산출_내역서(군포 중심상업지역)-2수정_내역서(군포 중심상업지역)-수정-2_주.정차금지표지판 정비공사(연간단가)계약내역" xfId="8046" xr:uid="{00000000-0005-0000-0000-000059200000}"/>
    <cellStyle name="1_tree_수량산출_내역서(군포 중심상업지역)-2수정_내역서(군포 중심상업지역)-수정-2_주.정차금지표지판 정비공사(연간단가)계약내역_표지판도색수량산출" xfId="8047" xr:uid="{00000000-0005-0000-0000-00005A200000}"/>
    <cellStyle name="1_tree_수량산출_내역서(군포 중심상업지역)-2수정_내역서(군포 중심상업지역)-수정-2_주.정차금지표지판 정비공사(연간단가)계약내역_표지판도색수량산출(양식)" xfId="8048" xr:uid="{00000000-0005-0000-0000-00005B200000}"/>
    <cellStyle name="1_tree_수량산출_내역서(군포 중심상업지역)-2수정_내역서(군포 중심상업지역)-수정-2_주.정차금지표지판 정비공사(연간단가)계약내역_호계공원표지 정비공사" xfId="8049" xr:uid="{00000000-0005-0000-0000-00005C200000}"/>
    <cellStyle name="1_tree_수량산출_내역서(군포 중심상업지역)-2수정_내역서(군포 중심상업지역)-수정-2_표지판도색수량산출" xfId="8050" xr:uid="{00000000-0005-0000-0000-00005D200000}"/>
    <cellStyle name="1_tree_수량산출_내역서(군포 중심상업지역)-2수정_내역서(군포 중심상업지역)-수정-2_표지판도색수량산출(양식)" xfId="8051" xr:uid="{00000000-0005-0000-0000-00005E200000}"/>
    <cellStyle name="1_tree_수량산출_내역서(군포 중심상업지역)-2수정_내역서(군포 중심상업지역)-수정-2_호계공원표지 정비공사" xfId="8052" xr:uid="{00000000-0005-0000-0000-00005F200000}"/>
    <cellStyle name="1_tree_수량산출_내역서(군포 중심상업지역)-2수정_박달우회도명부착외공사설계서" xfId="8053" xr:uid="{00000000-0005-0000-0000-000060200000}"/>
    <cellStyle name="1_tree_수량산출_내역서(군포 중심상업지역)-2수정_박달우회도명부착외공사설계서_표지판도색수량산출" xfId="8054" xr:uid="{00000000-0005-0000-0000-000061200000}"/>
    <cellStyle name="1_tree_수량산출_내역서(군포 중심상업지역)-2수정_박달우회도명부착외공사설계서_표지판도색수량산출(양식)" xfId="8055" xr:uid="{00000000-0005-0000-0000-000062200000}"/>
    <cellStyle name="1_tree_수량산출_내역서(군포 중심상업지역)-2수정_박달우회도명부착외공사설계서_호계공원표지 정비공사" xfId="8056" xr:uid="{00000000-0005-0000-0000-000063200000}"/>
    <cellStyle name="1_tree_수량산출_내역서(군포 중심상업지역)-2수정_주.정차금지표지판 정비공사(연간단가)계약내역" xfId="8057" xr:uid="{00000000-0005-0000-0000-000064200000}"/>
    <cellStyle name="1_tree_수량산출_내역서(군포 중심상업지역)-2수정_주.정차금지표지판 정비공사(연간단가)계약내역_표지판도색수량산출" xfId="8058" xr:uid="{00000000-0005-0000-0000-000065200000}"/>
    <cellStyle name="1_tree_수량산출_내역서(군포 중심상업지역)-2수정_주.정차금지표지판 정비공사(연간단가)계약내역_표지판도색수량산출(양식)" xfId="8059" xr:uid="{00000000-0005-0000-0000-000066200000}"/>
    <cellStyle name="1_tree_수량산출_내역서(군포 중심상업지역)-2수정_주.정차금지표지판 정비공사(연간단가)계약내역_호계공원표지 정비공사" xfId="8060" xr:uid="{00000000-0005-0000-0000-000067200000}"/>
    <cellStyle name="1_tree_수량산출_내역서(군포 중심상업지역)-2수정_표지판도색수량산출" xfId="8061" xr:uid="{00000000-0005-0000-0000-000068200000}"/>
    <cellStyle name="1_tree_수량산출_내역서(군포 중심상업지역)-2수정_표지판도색수량산출(양식)" xfId="8062" xr:uid="{00000000-0005-0000-0000-000069200000}"/>
    <cellStyle name="1_tree_수량산출_내역서(군포 중심상업지역)-2수정_호계공원표지 정비공사" xfId="8063" xr:uid="{00000000-0005-0000-0000-00006A200000}"/>
    <cellStyle name="1_tree_수량산출_내역서0829-1500" xfId="18637" xr:uid="{00000000-0005-0000-0000-00006B200000}"/>
    <cellStyle name="1_tree_수량산출_내역서0829-1500_가로수 생육환경개선사업 실시설계용역 설계서(0128)" xfId="18638" xr:uid="{00000000-0005-0000-0000-00006C200000}"/>
    <cellStyle name="1_tree_수량산출_내역서0829-1500_설계설명서(0412)" xfId="18639" xr:uid="{00000000-0005-0000-0000-00006D200000}"/>
    <cellStyle name="1_tree_수량산출_내역서0829-1500_설계설명서(0531)" xfId="18640" xr:uid="{00000000-0005-0000-0000-00006E200000}"/>
    <cellStyle name="1_tree_수량산출_목동내역" xfId="8064" xr:uid="{00000000-0005-0000-0000-00006F200000}"/>
    <cellStyle name="1_tree_수량산출_목동내역_관악고수량산출서" xfId="18641" xr:uid="{00000000-0005-0000-0000-000070200000}"/>
    <cellStyle name="1_tree_수량산출_목동내역_내역서0829-1500" xfId="18642" xr:uid="{00000000-0005-0000-0000-000071200000}"/>
    <cellStyle name="1_tree_수량산출_목동내역_내역서0829-1500_가로수 생육환경개선사업 실시설계용역 설계서(0128)" xfId="18643" xr:uid="{00000000-0005-0000-0000-000072200000}"/>
    <cellStyle name="1_tree_수량산출_목동내역_내역서0829-1500_설계설명서(0412)" xfId="18644" xr:uid="{00000000-0005-0000-0000-000073200000}"/>
    <cellStyle name="1_tree_수량산출_목동내역_내역서0829-1500_설계설명서(0531)" xfId="18645" xr:uid="{00000000-0005-0000-0000-000074200000}"/>
    <cellStyle name="1_tree_수량산출_목동내역_원가계산" xfId="18646" xr:uid="{00000000-0005-0000-0000-000075200000}"/>
    <cellStyle name="1_tree_수량산출_목동내역_원가계산_관악고수량산출서" xfId="18647" xr:uid="{00000000-0005-0000-0000-000076200000}"/>
    <cellStyle name="1_tree_수량산출_목동내역_폐기물집계" xfId="18648" xr:uid="{00000000-0005-0000-0000-000077200000}"/>
    <cellStyle name="1_tree_수량산출_목동내역_폐기물집계_관악고수량산출서" xfId="18649" xr:uid="{00000000-0005-0000-0000-000078200000}"/>
    <cellStyle name="1_tree_수량산출_목동내역_폐기물집계_내역서0829-1500" xfId="18650" xr:uid="{00000000-0005-0000-0000-000079200000}"/>
    <cellStyle name="1_tree_수량산출_목동내역_폐기물집계_내역서0829-1500_가로수 생육환경개선사업 실시설계용역 설계서(0128)" xfId="18651" xr:uid="{00000000-0005-0000-0000-00007A200000}"/>
    <cellStyle name="1_tree_수량산출_목동내역_폐기물집계_내역서0829-1500_설계설명서(0412)" xfId="18652" xr:uid="{00000000-0005-0000-0000-00007B200000}"/>
    <cellStyle name="1_tree_수량산출_목동내역_폐기물집계_내역서0829-1500_설계설명서(0531)" xfId="18653" xr:uid="{00000000-0005-0000-0000-00007C200000}"/>
    <cellStyle name="1_tree_수량산출_목동내역_폐기물집계_원가계산" xfId="18654" xr:uid="{00000000-0005-0000-0000-00007D200000}"/>
    <cellStyle name="1_tree_수량산출_목동내역_폐기물집계_원가계산_관악고수량산출서" xfId="18655" xr:uid="{00000000-0005-0000-0000-00007E200000}"/>
    <cellStyle name="1_tree_수량산출_박달우회도명부착외공사설계서" xfId="8065" xr:uid="{00000000-0005-0000-0000-00007F200000}"/>
    <cellStyle name="1_tree_수량산출_박달우회도명부착외공사설계서_표지판도색수량산출" xfId="8066" xr:uid="{00000000-0005-0000-0000-000080200000}"/>
    <cellStyle name="1_tree_수량산출_박달우회도명부착외공사설계서_표지판도색수량산출(양식)" xfId="8067" xr:uid="{00000000-0005-0000-0000-000081200000}"/>
    <cellStyle name="1_tree_수량산출_박달우회도명부착외공사설계서_호계공원표지 정비공사" xfId="8068" xr:uid="{00000000-0005-0000-0000-000082200000}"/>
    <cellStyle name="1_tree_수량산출_원가계산" xfId="18656" xr:uid="{00000000-0005-0000-0000-000083200000}"/>
    <cellStyle name="1_tree_수량산출_원가계산_관악고수량산출서" xfId="18657" xr:uid="{00000000-0005-0000-0000-000084200000}"/>
    <cellStyle name="1_tree_수량산출_주.정차금지표지판 정비공사(연간단가)계약내역" xfId="8069" xr:uid="{00000000-0005-0000-0000-000085200000}"/>
    <cellStyle name="1_tree_수량산출_주.정차금지표지판 정비공사(연간단가)계약내역_표지판도색수량산출" xfId="8070" xr:uid="{00000000-0005-0000-0000-000086200000}"/>
    <cellStyle name="1_tree_수량산출_주.정차금지표지판 정비공사(연간단가)계약내역_표지판도색수량산출(양식)" xfId="8071" xr:uid="{00000000-0005-0000-0000-000087200000}"/>
    <cellStyle name="1_tree_수량산출_주.정차금지표지판 정비공사(연간단가)계약내역_호계공원표지 정비공사" xfId="8072" xr:uid="{00000000-0005-0000-0000-000088200000}"/>
    <cellStyle name="1_tree_수량산출_표지-공정표" xfId="18658" xr:uid="{00000000-0005-0000-0000-000089200000}"/>
    <cellStyle name="1_tree_수량산출_표지-공정표_폐기물1023(이전비없음)" xfId="18659" xr:uid="{00000000-0005-0000-0000-00008A200000}"/>
    <cellStyle name="1_tree_수량산출_표지판도색수량산출" xfId="8073" xr:uid="{00000000-0005-0000-0000-00008B200000}"/>
    <cellStyle name="1_tree_수량산출_표지판도색수량산출(양식)" xfId="8074" xr:uid="{00000000-0005-0000-0000-00008C200000}"/>
    <cellStyle name="1_tree_수량산출_현충묘지-예산서(조경)" xfId="8075" xr:uid="{00000000-0005-0000-0000-00008D200000}"/>
    <cellStyle name="1_tree_수량산출_현충묘지-예산서(조경)_(구)덕성화학 공영주차장 표지판 제작설치" xfId="8076" xr:uid="{00000000-0005-0000-0000-00008E200000}"/>
    <cellStyle name="1_tree_수량산출_현충묘지-예산서(조경)_(구)덕성화학 공영주차장 표지판 제작설치_표지판도색수량산출" xfId="8077" xr:uid="{00000000-0005-0000-0000-00008F200000}"/>
    <cellStyle name="1_tree_수량산출_현충묘지-예산서(조경)_(구)덕성화학 공영주차장 표지판 제작설치_표지판도색수량산출(양식)" xfId="8078" xr:uid="{00000000-0005-0000-0000-000090200000}"/>
    <cellStyle name="1_tree_수량산출_현충묘지-예산서(조경)_(구)덕성화학 공영주차장 표지판 제작설치_호계공원표지 정비공사" xfId="8079" xr:uid="{00000000-0005-0000-0000-000091200000}"/>
    <cellStyle name="1_tree_수량산출_현충묘지-예산서(조경)_00-표지예정공정표" xfId="18660" xr:uid="{00000000-0005-0000-0000-000092200000}"/>
    <cellStyle name="1_tree_수량산출_현충묘지-예산서(조경)_00-표지예정공정표_관악고수량산출서" xfId="18661" xr:uid="{00000000-0005-0000-0000-000093200000}"/>
    <cellStyle name="1_tree_수량산출_현충묘지-예산서(조경)_00-표지예정공정표_폐기물1023(이전비없음)" xfId="18662" xr:uid="{00000000-0005-0000-0000-000094200000}"/>
    <cellStyle name="1_tree_수량산출_현충묘지-예산서(조경)_00-표지예정공정표_표지-공정표" xfId="18663" xr:uid="{00000000-0005-0000-0000-000095200000}"/>
    <cellStyle name="1_tree_수량산출_현충묘지-예산서(조경)_관내노후표지판교체설계서(2007)" xfId="8080" xr:uid="{00000000-0005-0000-0000-000096200000}"/>
    <cellStyle name="1_tree_수량산출_현충묘지-예산서(조경)_관내노후표지판교체설계서(2007)_(구)덕성화학 공영주차장 표지판 제작설치" xfId="8081" xr:uid="{00000000-0005-0000-0000-000097200000}"/>
    <cellStyle name="1_tree_수량산출_현충묘지-예산서(조경)_관내노후표지판교체설계서(2007)_(구)덕성화학 공영주차장 표지판 제작설치_표지판도색수량산출" xfId="8082" xr:uid="{00000000-0005-0000-0000-000098200000}"/>
    <cellStyle name="1_tree_수량산출_현충묘지-예산서(조경)_관내노후표지판교체설계서(2007)_(구)덕성화학 공영주차장 표지판 제작설치_표지판도색수량산출(양식)" xfId="8083" xr:uid="{00000000-0005-0000-0000-000099200000}"/>
    <cellStyle name="1_tree_수량산출_현충묘지-예산서(조경)_관내노후표지판교체설계서(2007)_(구)덕성화학 공영주차장 표지판 제작설치_호계공원표지 정비공사" xfId="8084" xr:uid="{00000000-0005-0000-0000-00009A200000}"/>
    <cellStyle name="1_tree_수량산출_현충묘지-예산서(조경)_관내노후표지판교체설계서(2007)_관내노후표지판교체설계서(2007)" xfId="8085" xr:uid="{00000000-0005-0000-0000-00009B200000}"/>
    <cellStyle name="1_tree_수량산출_현충묘지-예산서(조경)_관내노후표지판교체설계서(2007)_관내노후표지판교체설계서(2007)_(구)덕성화학 공영주차장 표지판 제작설치" xfId="8086" xr:uid="{00000000-0005-0000-0000-00009C200000}"/>
    <cellStyle name="1_tree_수량산출_현충묘지-예산서(조경)_관내노후표지판교체설계서(2007)_관내노후표지판교체설계서(2007)_(구)덕성화학 공영주차장 표지판 제작설치_표지판도색수량산출" xfId="8087" xr:uid="{00000000-0005-0000-0000-00009D200000}"/>
    <cellStyle name="1_tree_수량산출_현충묘지-예산서(조경)_관내노후표지판교체설계서(2007)_관내노후표지판교체설계서(2007)_(구)덕성화학 공영주차장 표지판 제작설치_표지판도색수량산출(양식)" xfId="8088" xr:uid="{00000000-0005-0000-0000-00009E200000}"/>
    <cellStyle name="1_tree_수량산출_현충묘지-예산서(조경)_관내노후표지판교체설계서(2007)_관내노후표지판교체설계서(2007)_(구)덕성화학 공영주차장 표지판 제작설치_호계공원표지 정비공사" xfId="8089" xr:uid="{00000000-0005-0000-0000-00009F200000}"/>
    <cellStyle name="1_tree_수량산출_현충묘지-예산서(조경)_관내노후표지판교체설계서(2007)_관내노후표지판교체설계서(2007)_박달우회도명부착외공사설계서" xfId="8090" xr:uid="{00000000-0005-0000-0000-0000A0200000}"/>
    <cellStyle name="1_tree_수량산출_현충묘지-예산서(조경)_관내노후표지판교체설계서(2007)_관내노후표지판교체설계서(2007)_박달우회도명부착외공사설계서_표지판도색수량산출" xfId="8091" xr:uid="{00000000-0005-0000-0000-0000A1200000}"/>
    <cellStyle name="1_tree_수량산출_현충묘지-예산서(조경)_관내노후표지판교체설계서(2007)_관내노후표지판교체설계서(2007)_박달우회도명부착외공사설계서_표지판도색수량산출(양식)" xfId="8092" xr:uid="{00000000-0005-0000-0000-0000A2200000}"/>
    <cellStyle name="1_tree_수량산출_현충묘지-예산서(조경)_관내노후표지판교체설계서(2007)_관내노후표지판교체설계서(2007)_박달우회도명부착외공사설계서_호계공원표지 정비공사" xfId="8093" xr:uid="{00000000-0005-0000-0000-0000A3200000}"/>
    <cellStyle name="1_tree_수량산출_현충묘지-예산서(조경)_관내노후표지판교체설계서(2007)_관내노후표지판교체설계서(2007)_주.정차금지표지판 정비공사(연간단가)계약내역" xfId="8094" xr:uid="{00000000-0005-0000-0000-0000A4200000}"/>
    <cellStyle name="1_tree_수량산출_현충묘지-예산서(조경)_관내노후표지판교체설계서(2007)_관내노후표지판교체설계서(2007)_주.정차금지표지판 정비공사(연간단가)계약내역_표지판도색수량산출" xfId="8095" xr:uid="{00000000-0005-0000-0000-0000A5200000}"/>
    <cellStyle name="1_tree_수량산출_현충묘지-예산서(조경)_관내노후표지판교체설계서(2007)_관내노후표지판교체설계서(2007)_주.정차금지표지판 정비공사(연간단가)계약내역_표지판도색수량산출(양식)" xfId="8096" xr:uid="{00000000-0005-0000-0000-0000A6200000}"/>
    <cellStyle name="1_tree_수량산출_현충묘지-예산서(조경)_관내노후표지판교체설계서(2007)_관내노후표지판교체설계서(2007)_주.정차금지표지판 정비공사(연간단가)계약내역_호계공원표지 정비공사" xfId="8097" xr:uid="{00000000-0005-0000-0000-0000A7200000}"/>
    <cellStyle name="1_tree_수량산출_현충묘지-예산서(조경)_관내노후표지판교체설계서(2007)_관내노후표지판교체설계서(2007)_표지판도색수량산출" xfId="8098" xr:uid="{00000000-0005-0000-0000-0000A8200000}"/>
    <cellStyle name="1_tree_수량산출_현충묘지-예산서(조경)_관내노후표지판교체설계서(2007)_관내노후표지판교체설계서(2007)_표지판도색수량산출(양식)" xfId="8099" xr:uid="{00000000-0005-0000-0000-0000A9200000}"/>
    <cellStyle name="1_tree_수량산출_현충묘지-예산서(조경)_관내노후표지판교체설계서(2007)_관내노후표지판교체설계서(2007)_호계공원표지 정비공사" xfId="8100" xr:uid="{00000000-0005-0000-0000-0000AA200000}"/>
    <cellStyle name="1_tree_수량산출_현충묘지-예산서(조경)_관내노후표지판교체설계서(2007)_박달우회도명부착외공사설계서" xfId="8101" xr:uid="{00000000-0005-0000-0000-0000AB200000}"/>
    <cellStyle name="1_tree_수량산출_현충묘지-예산서(조경)_관내노후표지판교체설계서(2007)_박달우회도명부착외공사설계서_표지판도색수량산출" xfId="8102" xr:uid="{00000000-0005-0000-0000-0000AC200000}"/>
    <cellStyle name="1_tree_수량산출_현충묘지-예산서(조경)_관내노후표지판교체설계서(2007)_박달우회도명부착외공사설계서_표지판도색수량산출(양식)" xfId="8103" xr:uid="{00000000-0005-0000-0000-0000AD200000}"/>
    <cellStyle name="1_tree_수량산출_현충묘지-예산서(조경)_관내노후표지판교체설계서(2007)_박달우회도명부착외공사설계서_호계공원표지 정비공사" xfId="8104" xr:uid="{00000000-0005-0000-0000-0000AE200000}"/>
    <cellStyle name="1_tree_수량산출_현충묘지-예산서(조경)_관내노후표지판교체설계서(2007)_의왕맑은물관리사업소 설계변경" xfId="8105" xr:uid="{00000000-0005-0000-0000-0000AF200000}"/>
    <cellStyle name="1_tree_수량산출_현충묘지-예산서(조경)_관내노후표지판교체설계서(2007)_의왕맑은물관리사업소 설계변경_주.정차금지표지판 정비공사(연간단가)계약내역" xfId="8106" xr:uid="{00000000-0005-0000-0000-0000B0200000}"/>
    <cellStyle name="1_tree_수량산출_현충묘지-예산서(조경)_관내노후표지판교체설계서(2007)_의왕맑은물관리사업소 설계변경_주.정차금지표지판 정비공사(연간단가)계약내역_표지판도색수량산출" xfId="8107" xr:uid="{00000000-0005-0000-0000-0000B1200000}"/>
    <cellStyle name="1_tree_수량산출_현충묘지-예산서(조경)_관내노후표지판교체설계서(2007)_의왕맑은물관리사업소 설계변경_주.정차금지표지판 정비공사(연간단가)계약내역_표지판도색수량산출(양식)" xfId="8108" xr:uid="{00000000-0005-0000-0000-0000B2200000}"/>
    <cellStyle name="1_tree_수량산출_현충묘지-예산서(조경)_관내노후표지판교체설계서(2007)_의왕맑은물관리사업소 설계변경_주.정차금지표지판 정비공사(연간단가)계약내역_호계공원표지 정비공사" xfId="8109" xr:uid="{00000000-0005-0000-0000-0000B3200000}"/>
    <cellStyle name="1_tree_수량산출_현충묘지-예산서(조경)_관내노후표지판교체설계서(2007)_의왕맑은물관리사업소 설계변경_표지판도색수량산출" xfId="8110" xr:uid="{00000000-0005-0000-0000-0000B4200000}"/>
    <cellStyle name="1_tree_수량산출_현충묘지-예산서(조경)_관내노후표지판교체설계서(2007)_의왕맑은물관리사업소 설계변경_표지판도색수량산출(양식)" xfId="8111" xr:uid="{00000000-0005-0000-0000-0000B5200000}"/>
    <cellStyle name="1_tree_수량산출_현충묘지-예산서(조경)_관내노후표지판교체설계서(2007)_의왕맑은물관리사업소 설계변경_호계공원표지 정비공사" xfId="8112" xr:uid="{00000000-0005-0000-0000-0000B6200000}"/>
    <cellStyle name="1_tree_수량산출_현충묘지-예산서(조경)_관내노후표지판교체설계서(2007)_주.정차금지표지판 정비공사(연간단가)계약내역" xfId="8113" xr:uid="{00000000-0005-0000-0000-0000B7200000}"/>
    <cellStyle name="1_tree_수량산출_현충묘지-예산서(조경)_관내노후표지판교체설계서(2007)_주.정차금지표지판 정비공사(연간단가)계약내역_표지판도색수량산출" xfId="8114" xr:uid="{00000000-0005-0000-0000-0000B8200000}"/>
    <cellStyle name="1_tree_수량산출_현충묘지-예산서(조경)_관내노후표지판교체설계서(2007)_주.정차금지표지판 정비공사(연간단가)계약내역_표지판도색수량산출(양식)" xfId="8115" xr:uid="{00000000-0005-0000-0000-0000B9200000}"/>
    <cellStyle name="1_tree_수량산출_현충묘지-예산서(조경)_관내노후표지판교체설계서(2007)_주.정차금지표지판 정비공사(연간단가)계약내역_호계공원표지 정비공사" xfId="8116" xr:uid="{00000000-0005-0000-0000-0000BA200000}"/>
    <cellStyle name="1_tree_수량산출_현충묘지-예산서(조경)_관내노후표지판교체설계서(2007)_표지판도색수량산출" xfId="8117" xr:uid="{00000000-0005-0000-0000-0000BB200000}"/>
    <cellStyle name="1_tree_수량산출_현충묘지-예산서(조경)_관내노후표지판교체설계서(2007)_표지판도색수량산출(양식)" xfId="8118" xr:uid="{00000000-0005-0000-0000-0000BC200000}"/>
    <cellStyle name="1_tree_수량산출_현충묘지-예산서(조경)_관내노후표지판교체설계서(2007)_호계공원표지 정비공사" xfId="8119" xr:uid="{00000000-0005-0000-0000-0000BD200000}"/>
    <cellStyle name="1_tree_수량산출_현충묘지-예산서(조경)_관악고수량산출서" xfId="18664" xr:uid="{00000000-0005-0000-0000-0000BE200000}"/>
    <cellStyle name="1_tree_수량산출_현충묘지-예산서(조경)_까르프-표지예정공정표" xfId="18665" xr:uid="{00000000-0005-0000-0000-0000BF200000}"/>
    <cellStyle name="1_tree_수량산출_현충묘지-예산서(조경)_까르프-표지예정공정표_관악고수량산출서" xfId="18666" xr:uid="{00000000-0005-0000-0000-0000C0200000}"/>
    <cellStyle name="1_tree_수량산출_현충묘지-예산서(조경)_까르프-표지예정공정표_폐기물1023(이전비없음)" xfId="18667" xr:uid="{00000000-0005-0000-0000-0000C1200000}"/>
    <cellStyle name="1_tree_수량산출_현충묘지-예산서(조경)_까르프-표지예정공정표_표지-공정표" xfId="18668" xr:uid="{00000000-0005-0000-0000-0000C2200000}"/>
    <cellStyle name="1_tree_수량산출_현충묘지-예산서(조경)_내역서(군포 중심상업지역)-2수정" xfId="8120" xr:uid="{00000000-0005-0000-0000-0000C3200000}"/>
    <cellStyle name="1_tree_수량산출_현충묘지-예산서(조경)_내역서(군포 중심상업지역)-2수정_(구)덕성화학 공영주차장 표지판 제작설치" xfId="8121" xr:uid="{00000000-0005-0000-0000-0000C4200000}"/>
    <cellStyle name="1_tree_수량산출_현충묘지-예산서(조경)_내역서(군포 중심상업지역)-2수정_(구)덕성화학 공영주차장 표지판 제작설치_표지판도색수량산출" xfId="8122" xr:uid="{00000000-0005-0000-0000-0000C5200000}"/>
    <cellStyle name="1_tree_수량산출_현충묘지-예산서(조경)_내역서(군포 중심상업지역)-2수정_(구)덕성화학 공영주차장 표지판 제작설치_표지판도색수량산출(양식)" xfId="8123" xr:uid="{00000000-0005-0000-0000-0000C6200000}"/>
    <cellStyle name="1_tree_수량산출_현충묘지-예산서(조경)_내역서(군포 중심상업지역)-2수정_(구)덕성화학 공영주차장 표지판 제작설치_호계공원표지 정비공사" xfId="8124" xr:uid="{00000000-0005-0000-0000-0000C7200000}"/>
    <cellStyle name="1_tree_수량산출_현충묘지-예산서(조경)_내역서(군포 중심상업지역)-2수정_관내노후표지판교체설계서(2007)" xfId="8125" xr:uid="{00000000-0005-0000-0000-0000C8200000}"/>
    <cellStyle name="1_tree_수량산출_현충묘지-예산서(조경)_내역서(군포 중심상업지역)-2수정_관내노후표지판교체설계서(2007)_(구)덕성화학 공영주차장 표지판 제작설치" xfId="8126" xr:uid="{00000000-0005-0000-0000-0000C9200000}"/>
    <cellStyle name="1_tree_수량산출_현충묘지-예산서(조경)_내역서(군포 중심상업지역)-2수정_관내노후표지판교체설계서(2007)_(구)덕성화학 공영주차장 표지판 제작설치_표지판도색수량산출" xfId="8127" xr:uid="{00000000-0005-0000-0000-0000CA200000}"/>
    <cellStyle name="1_tree_수량산출_현충묘지-예산서(조경)_내역서(군포 중심상업지역)-2수정_관내노후표지판교체설계서(2007)_(구)덕성화학 공영주차장 표지판 제작설치_표지판도색수량산출(양식)" xfId="8128" xr:uid="{00000000-0005-0000-0000-0000CB200000}"/>
    <cellStyle name="1_tree_수량산출_현충묘지-예산서(조경)_내역서(군포 중심상업지역)-2수정_관내노후표지판교체설계서(2007)_(구)덕성화학 공영주차장 표지판 제작설치_호계공원표지 정비공사" xfId="8129" xr:uid="{00000000-0005-0000-0000-0000CC200000}"/>
    <cellStyle name="1_tree_수량산출_현충묘지-예산서(조경)_내역서(군포 중심상업지역)-2수정_관내노후표지판교체설계서(2007)_관내노후표지판교체설계서(2007)" xfId="8130" xr:uid="{00000000-0005-0000-0000-0000CD200000}"/>
    <cellStyle name="1_tree_수량산출_현충묘지-예산서(조경)_내역서(군포 중심상업지역)-2수정_관내노후표지판교체설계서(2007)_관내노후표지판교체설계서(2007)_(구)덕성화학 공영주차장 표지판 제작설치" xfId="8131" xr:uid="{00000000-0005-0000-0000-0000CE200000}"/>
    <cellStyle name="1_tree_수량산출_현충묘지-예산서(조경)_내역서(군포 중심상업지역)-2수정_관내노후표지판교체설계서(2007)_관내노후표지판교체설계서(2007)_(구)덕성화학 공영주차장 표지판 제작설치_표지판도색수량산출" xfId="8132" xr:uid="{00000000-0005-0000-0000-0000CF200000}"/>
    <cellStyle name="1_tree_수량산출_현충묘지-예산서(조경)_내역서(군포 중심상업지역)-2수정_관내노후표지판교체설계서(2007)_관내노후표지판교체설계서(2007)_(구)덕성화학 공영주차장 표지판 제작설치_표지판도색수량산출(양식)" xfId="8133" xr:uid="{00000000-0005-0000-0000-0000D0200000}"/>
    <cellStyle name="1_tree_수량산출_현충묘지-예산서(조경)_내역서(군포 중심상업지역)-2수정_관내노후표지판교체설계서(2007)_관내노후표지판교체설계서(2007)_(구)덕성화학 공영주차장 표지판 제작설치_호계공원표지 정비공사" xfId="8134" xr:uid="{00000000-0005-0000-0000-0000D1200000}"/>
    <cellStyle name="1_tree_수량산출_현충묘지-예산서(조경)_내역서(군포 중심상업지역)-2수정_관내노후표지판교체설계서(2007)_관내노후표지판교체설계서(2007)_박달우회도명부착외공사설계서" xfId="8135" xr:uid="{00000000-0005-0000-0000-0000D2200000}"/>
    <cellStyle name="1_tree_수량산출_현충묘지-예산서(조경)_내역서(군포 중심상업지역)-2수정_관내노후표지판교체설계서(2007)_관내노후표지판교체설계서(2007)_박달우회도명부착외공사설계서_표지판도색수량산출" xfId="8136" xr:uid="{00000000-0005-0000-0000-0000D3200000}"/>
    <cellStyle name="1_tree_수량산출_현충묘지-예산서(조경)_내역서(군포 중심상업지역)-2수정_관내노후표지판교체설계서(2007)_관내노후표지판교체설계서(2007)_박달우회도명부착외공사설계서_표지판도색수량산출(양식)" xfId="8137" xr:uid="{00000000-0005-0000-0000-0000D4200000}"/>
    <cellStyle name="1_tree_수량산출_현충묘지-예산서(조경)_내역서(군포 중심상업지역)-2수정_관내노후표지판교체설계서(2007)_관내노후표지판교체설계서(2007)_박달우회도명부착외공사설계서_호계공원표지 정비공사" xfId="8138" xr:uid="{00000000-0005-0000-0000-0000D5200000}"/>
    <cellStyle name="1_tree_수량산출_현충묘지-예산서(조경)_내역서(군포 중심상업지역)-2수정_관내노후표지판교체설계서(2007)_관내노후표지판교체설계서(2007)_주.정차금지표지판 정비공사(연간단가)계약내역" xfId="8139" xr:uid="{00000000-0005-0000-0000-0000D6200000}"/>
    <cellStyle name="1_tree_수량산출_현충묘지-예산서(조경)_내역서(군포 중심상업지역)-2수정_관내노후표지판교체설계서(2007)_관내노후표지판교체설계서(2007)_주.정차금지표지판 정비공사(연간단가)계약내역_표지판도색수량산출" xfId="8140" xr:uid="{00000000-0005-0000-0000-0000D7200000}"/>
    <cellStyle name="1_tree_수량산출_현충묘지-예산서(조경)_내역서(군포 중심상업지역)-2수정_관내노후표지판교체설계서(2007)_관내노후표지판교체설계서(2007)_주.정차금지표지판 정비공사(연간단가)계약내역_표지판도색수량산출(양식)" xfId="8141" xr:uid="{00000000-0005-0000-0000-0000D8200000}"/>
    <cellStyle name="1_tree_수량산출_현충묘지-예산서(조경)_내역서(군포 중심상업지역)-2수정_관내노후표지판교체설계서(2007)_관내노후표지판교체설계서(2007)_주.정차금지표지판 정비공사(연간단가)계약내역_호계공원표지 정비공사" xfId="8142" xr:uid="{00000000-0005-0000-0000-0000D9200000}"/>
    <cellStyle name="1_tree_수량산출_현충묘지-예산서(조경)_내역서(군포 중심상업지역)-2수정_관내노후표지판교체설계서(2007)_관내노후표지판교체설계서(2007)_표지판도색수량산출" xfId="8143" xr:uid="{00000000-0005-0000-0000-0000DA200000}"/>
    <cellStyle name="1_tree_수량산출_현충묘지-예산서(조경)_내역서(군포 중심상업지역)-2수정_관내노후표지판교체설계서(2007)_관내노후표지판교체설계서(2007)_표지판도색수량산출(양식)" xfId="8144" xr:uid="{00000000-0005-0000-0000-0000DB200000}"/>
    <cellStyle name="1_tree_수량산출_현충묘지-예산서(조경)_내역서(군포 중심상업지역)-2수정_관내노후표지판교체설계서(2007)_관내노후표지판교체설계서(2007)_호계공원표지 정비공사" xfId="8145" xr:uid="{00000000-0005-0000-0000-0000DC200000}"/>
    <cellStyle name="1_tree_수량산출_현충묘지-예산서(조경)_내역서(군포 중심상업지역)-2수정_관내노후표지판교체설계서(2007)_박달우회도명부착외공사설계서" xfId="8146" xr:uid="{00000000-0005-0000-0000-0000DD200000}"/>
    <cellStyle name="1_tree_수량산출_현충묘지-예산서(조경)_내역서(군포 중심상업지역)-2수정_관내노후표지판교체설계서(2007)_박달우회도명부착외공사설계서_표지판도색수량산출" xfId="8147" xr:uid="{00000000-0005-0000-0000-0000DE200000}"/>
    <cellStyle name="1_tree_수량산출_현충묘지-예산서(조경)_내역서(군포 중심상업지역)-2수정_관내노후표지판교체설계서(2007)_박달우회도명부착외공사설계서_표지판도색수량산출(양식)" xfId="8148" xr:uid="{00000000-0005-0000-0000-0000DF200000}"/>
    <cellStyle name="1_tree_수량산출_현충묘지-예산서(조경)_내역서(군포 중심상업지역)-2수정_관내노후표지판교체설계서(2007)_박달우회도명부착외공사설계서_호계공원표지 정비공사" xfId="8149" xr:uid="{00000000-0005-0000-0000-0000E0200000}"/>
    <cellStyle name="1_tree_수량산출_현충묘지-예산서(조경)_내역서(군포 중심상업지역)-2수정_관내노후표지판교체설계서(2007)_의왕맑은물관리사업소 설계변경" xfId="8150" xr:uid="{00000000-0005-0000-0000-0000E1200000}"/>
    <cellStyle name="1_tree_수량산출_현충묘지-예산서(조경)_내역서(군포 중심상업지역)-2수정_관내노후표지판교체설계서(2007)_의왕맑은물관리사업소 설계변경_주.정차금지표지판 정비공사(연간단가)계약내역" xfId="8151" xr:uid="{00000000-0005-0000-0000-0000E2200000}"/>
    <cellStyle name="1_tree_수량산출_현충묘지-예산서(조경)_내역서(군포 중심상업지역)-2수정_관내노후표지판교체설계서(2007)_의왕맑은물관리사업소 설계변경_주.정차금지표지판 정비공사(연간단가)계약내역_표지판도색수량산출" xfId="8152" xr:uid="{00000000-0005-0000-0000-0000E3200000}"/>
    <cellStyle name="1_tree_수량산출_현충묘지-예산서(조경)_내역서(군포 중심상업지역)-2수정_관내노후표지판교체설계서(2007)_의왕맑은물관리사업소 설계변경_주.정차금지표지판 정비공사(연간단가)계약내역_표지판도색수량산출(양식)" xfId="8153" xr:uid="{00000000-0005-0000-0000-0000E4200000}"/>
    <cellStyle name="1_tree_수량산출_현충묘지-예산서(조경)_내역서(군포 중심상업지역)-2수정_관내노후표지판교체설계서(2007)_의왕맑은물관리사업소 설계변경_주.정차금지표지판 정비공사(연간단가)계약내역_호계공원표지 정비공사" xfId="8154" xr:uid="{00000000-0005-0000-0000-0000E5200000}"/>
    <cellStyle name="1_tree_수량산출_현충묘지-예산서(조경)_내역서(군포 중심상업지역)-2수정_관내노후표지판교체설계서(2007)_의왕맑은물관리사업소 설계변경_표지판도색수량산출" xfId="8155" xr:uid="{00000000-0005-0000-0000-0000E6200000}"/>
    <cellStyle name="1_tree_수량산출_현충묘지-예산서(조경)_내역서(군포 중심상업지역)-2수정_관내노후표지판교체설계서(2007)_의왕맑은물관리사업소 설계변경_표지판도색수량산출(양식)" xfId="8156" xr:uid="{00000000-0005-0000-0000-0000E7200000}"/>
    <cellStyle name="1_tree_수량산출_현충묘지-예산서(조경)_내역서(군포 중심상업지역)-2수정_관내노후표지판교체설계서(2007)_의왕맑은물관리사업소 설계변경_호계공원표지 정비공사" xfId="8157" xr:uid="{00000000-0005-0000-0000-0000E8200000}"/>
    <cellStyle name="1_tree_수량산출_현충묘지-예산서(조경)_내역서(군포 중심상업지역)-2수정_관내노후표지판교체설계서(2007)_주.정차금지표지판 정비공사(연간단가)계약내역" xfId="8158" xr:uid="{00000000-0005-0000-0000-0000E9200000}"/>
    <cellStyle name="1_tree_수량산출_현충묘지-예산서(조경)_내역서(군포 중심상업지역)-2수정_관내노후표지판교체설계서(2007)_주.정차금지표지판 정비공사(연간단가)계약내역_표지판도색수량산출" xfId="8159" xr:uid="{00000000-0005-0000-0000-0000EA200000}"/>
    <cellStyle name="1_tree_수량산출_현충묘지-예산서(조경)_내역서(군포 중심상업지역)-2수정_관내노후표지판교체설계서(2007)_주.정차금지표지판 정비공사(연간단가)계약내역_표지판도색수량산출(양식)" xfId="8160" xr:uid="{00000000-0005-0000-0000-0000EB200000}"/>
    <cellStyle name="1_tree_수량산출_현충묘지-예산서(조경)_내역서(군포 중심상업지역)-2수정_관내노후표지판교체설계서(2007)_주.정차금지표지판 정비공사(연간단가)계약내역_호계공원표지 정비공사" xfId="8161" xr:uid="{00000000-0005-0000-0000-0000EC200000}"/>
    <cellStyle name="1_tree_수량산출_현충묘지-예산서(조경)_내역서(군포 중심상업지역)-2수정_관내노후표지판교체설계서(2007)_표지판도색수량산출" xfId="8162" xr:uid="{00000000-0005-0000-0000-0000ED200000}"/>
    <cellStyle name="1_tree_수량산출_현충묘지-예산서(조경)_내역서(군포 중심상업지역)-2수정_관내노후표지판교체설계서(2007)_표지판도색수량산출(양식)" xfId="8163" xr:uid="{00000000-0005-0000-0000-0000EE200000}"/>
    <cellStyle name="1_tree_수량산출_현충묘지-예산서(조경)_내역서(군포 중심상업지역)-2수정_관내노후표지판교체설계서(2007)_호계공원표지 정비공사" xfId="8164" xr:uid="{00000000-0005-0000-0000-0000EF200000}"/>
    <cellStyle name="1_tree_수량산출_현충묘지-예산서(조경)_내역서(군포 중심상업지역)-2수정_내역서(군포 중심상업지역)-수정" xfId="8165" xr:uid="{00000000-0005-0000-0000-0000F0200000}"/>
    <cellStyle name="1_tree_수량산출_현충묘지-예산서(조경)_내역서(군포 중심상업지역)-2수정_내역서(군포 중심상업지역)-수정_(구)덕성화학 공영주차장 표지판 제작설치" xfId="8166" xr:uid="{00000000-0005-0000-0000-0000F1200000}"/>
    <cellStyle name="1_tree_수량산출_현충묘지-예산서(조경)_내역서(군포 중심상업지역)-2수정_내역서(군포 중심상업지역)-수정_(구)덕성화학 공영주차장 표지판 제작설치_표지판도색수량산출" xfId="8167" xr:uid="{00000000-0005-0000-0000-0000F2200000}"/>
    <cellStyle name="1_tree_수량산출_현충묘지-예산서(조경)_내역서(군포 중심상업지역)-2수정_내역서(군포 중심상업지역)-수정_(구)덕성화학 공영주차장 표지판 제작설치_표지판도색수량산출(양식)" xfId="8168" xr:uid="{00000000-0005-0000-0000-0000F3200000}"/>
    <cellStyle name="1_tree_수량산출_현충묘지-예산서(조경)_내역서(군포 중심상업지역)-2수정_내역서(군포 중심상업지역)-수정_(구)덕성화학 공영주차장 표지판 제작설치_호계공원표지 정비공사" xfId="8169" xr:uid="{00000000-0005-0000-0000-0000F4200000}"/>
    <cellStyle name="1_tree_수량산출_현충묘지-예산서(조경)_내역서(군포 중심상업지역)-2수정_내역서(군포 중심상업지역)-수정_관내노후표지판교체설계서(2007)" xfId="8170" xr:uid="{00000000-0005-0000-0000-0000F5200000}"/>
    <cellStyle name="1_tree_수량산출_현충묘지-예산서(조경)_내역서(군포 중심상업지역)-2수정_내역서(군포 중심상업지역)-수정_관내노후표지판교체설계서(2007)_(구)덕성화학 공영주차장 표지판 제작설치" xfId="8171" xr:uid="{00000000-0005-0000-0000-0000F6200000}"/>
    <cellStyle name="1_tree_수량산출_현충묘지-예산서(조경)_내역서(군포 중심상업지역)-2수정_내역서(군포 중심상업지역)-수정_관내노후표지판교체설계서(2007)_(구)덕성화학 공영주차장 표지판 제작설치_표지판도색수량산출" xfId="8172" xr:uid="{00000000-0005-0000-0000-0000F7200000}"/>
    <cellStyle name="1_tree_수량산출_현충묘지-예산서(조경)_내역서(군포 중심상업지역)-2수정_내역서(군포 중심상업지역)-수정_관내노후표지판교체설계서(2007)_(구)덕성화학 공영주차장 표지판 제작설치_표지판도색수량산출(양식)" xfId="8173" xr:uid="{00000000-0005-0000-0000-0000F8200000}"/>
    <cellStyle name="1_tree_수량산출_현충묘지-예산서(조경)_내역서(군포 중심상업지역)-2수정_내역서(군포 중심상업지역)-수정_관내노후표지판교체설계서(2007)_(구)덕성화학 공영주차장 표지판 제작설치_호계공원표지 정비공사" xfId="8174" xr:uid="{00000000-0005-0000-0000-0000F9200000}"/>
    <cellStyle name="1_tree_수량산출_현충묘지-예산서(조경)_내역서(군포 중심상업지역)-2수정_내역서(군포 중심상업지역)-수정_관내노후표지판교체설계서(2007)_관내노후표지판교체설계서(2007)" xfId="8175" xr:uid="{00000000-0005-0000-0000-0000FA200000}"/>
    <cellStyle name="1_tree_수량산출_현충묘지-예산서(조경)_내역서(군포 중심상업지역)-2수정_내역서(군포 중심상업지역)-수정_관내노후표지판교체설계서(2007)_관내노후표지판교체설계서(2007)_(구)덕성화학 공영주차장 표지판 제작설치" xfId="8176" xr:uid="{00000000-0005-0000-0000-0000FB200000}"/>
    <cellStyle name="1_tree_수량산출_현충묘지-예산서(조경)_내역서(군포 중심상업지역)-2수정_내역서(군포 중심상업지역)-수정_관내노후표지판교체설계서(2007)_관내노후표지판교체설계서(2007)_(구)덕성화학 공영주차장 표지판 제작설치_표지판도색수량산출" xfId="8177" xr:uid="{00000000-0005-0000-0000-0000FC200000}"/>
    <cellStyle name="1_tree_수량산출_현충묘지-예산서(조경)_내역서(군포 중심상업지역)-2수정_내역서(군포 중심상업지역)-수정_관내노후표지판교체설계서(2007)_관내노후표지판교체설계서(2007)_(구)덕성화학 공영주차장 표지판 제작설치_표지판도색수량산출(양식)" xfId="8178" xr:uid="{00000000-0005-0000-0000-0000FD200000}"/>
    <cellStyle name="1_tree_수량산출_현충묘지-예산서(조경)_내역서(군포 중심상업지역)-2수정_내역서(군포 중심상업지역)-수정_관내노후표지판교체설계서(2007)_관내노후표지판교체설계서(2007)_(구)덕성화학 공영주차장 표지판 제작설치_호계공원표지 정비공사" xfId="8179" xr:uid="{00000000-0005-0000-0000-0000FE200000}"/>
    <cellStyle name="1_tree_수량산출_현충묘지-예산서(조경)_내역서(군포 중심상업지역)-2수정_내역서(군포 중심상업지역)-수정_관내노후표지판교체설계서(2007)_관내노후표지판교체설계서(2007)_박달우회도명부착외공사설계서" xfId="8180" xr:uid="{00000000-0005-0000-0000-0000FF200000}"/>
    <cellStyle name="1_tree_수량산출_현충묘지-예산서(조경)_내역서(군포 중심상업지역)-2수정_내역서(군포 중심상업지역)-수정_관내노후표지판교체설계서(2007)_관내노후표지판교체설계서(2007)_박달우회도명부착외공사설계서_표지판도색수량산출" xfId="8181" xr:uid="{00000000-0005-0000-0000-000000210000}"/>
    <cellStyle name="1_tree_수량산출_현충묘지-예산서(조경)_내역서(군포 중심상업지역)-2수정_내역서(군포 중심상업지역)-수정_관내노후표지판교체설계서(2007)_관내노후표지판교체설계서(2007)_박달우회도명부착외공사설계서_표지판도색수량산출(양식)" xfId="8182" xr:uid="{00000000-0005-0000-0000-000001210000}"/>
    <cellStyle name="1_tree_수량산출_현충묘지-예산서(조경)_내역서(군포 중심상업지역)-2수정_내역서(군포 중심상업지역)-수정_관내노후표지판교체설계서(2007)_관내노후표지판교체설계서(2007)_박달우회도명부착외공사설계서_호계공원표지 정비공사" xfId="8183" xr:uid="{00000000-0005-0000-0000-000002210000}"/>
    <cellStyle name="1_tree_수량산출_현충묘지-예산서(조경)_내역서(군포 중심상업지역)-2수정_내역서(군포 중심상업지역)-수정_관내노후표지판교체설계서(2007)_관내노후표지판교체설계서(2007)_주.정차금지표지판 정비공사(연간단가)계약내역" xfId="8184" xr:uid="{00000000-0005-0000-0000-000003210000}"/>
    <cellStyle name="1_tree_수량산출_현충묘지-예산서(조경)_내역서(군포 중심상업지역)-2수정_내역서(군포 중심상업지역)-수정_관내노후표지판교체설계서(2007)_관내노후표지판교체설계서(2007)_주.정차금지표지판 정비공사(연간단가)계약내역_표지판도색수량산출" xfId="8185" xr:uid="{00000000-0005-0000-0000-000004210000}"/>
    <cellStyle name="1_tree_수량산출_현충묘지-예산서(조경)_내역서(군포 중심상업지역)-2수정_내역서(군포 중심상업지역)-수정_관내노후표지판교체설계서(2007)_관내노후표지판교체설계서(2007)_주.정차금지표지판 정비공사(연간단가)계약내역_표지판도색수량산출(양식)" xfId="8186" xr:uid="{00000000-0005-0000-0000-000005210000}"/>
    <cellStyle name="1_tree_수량산출_현충묘지-예산서(조경)_내역서(군포 중심상업지역)-2수정_내역서(군포 중심상업지역)-수정_관내노후표지판교체설계서(2007)_관내노후표지판교체설계서(2007)_주.정차금지표지판 정비공사(연간단가)계약내역_호계공원표지 정비공사" xfId="8187" xr:uid="{00000000-0005-0000-0000-000006210000}"/>
    <cellStyle name="1_tree_수량산출_현충묘지-예산서(조경)_내역서(군포 중심상업지역)-2수정_내역서(군포 중심상업지역)-수정_관내노후표지판교체설계서(2007)_관내노후표지판교체설계서(2007)_표지판도색수량산출" xfId="8188" xr:uid="{00000000-0005-0000-0000-000007210000}"/>
    <cellStyle name="1_tree_수량산출_현충묘지-예산서(조경)_내역서(군포 중심상업지역)-2수정_내역서(군포 중심상업지역)-수정_관내노후표지판교체설계서(2007)_관내노후표지판교체설계서(2007)_표지판도색수량산출(양식)" xfId="8189" xr:uid="{00000000-0005-0000-0000-000008210000}"/>
    <cellStyle name="1_tree_수량산출_현충묘지-예산서(조경)_내역서(군포 중심상업지역)-2수정_내역서(군포 중심상업지역)-수정_관내노후표지판교체설계서(2007)_관내노후표지판교체설계서(2007)_호계공원표지 정비공사" xfId="8190" xr:uid="{00000000-0005-0000-0000-000009210000}"/>
    <cellStyle name="1_tree_수량산출_현충묘지-예산서(조경)_내역서(군포 중심상업지역)-2수정_내역서(군포 중심상업지역)-수정_관내노후표지판교체설계서(2007)_박달우회도명부착외공사설계서" xfId="8191" xr:uid="{00000000-0005-0000-0000-00000A210000}"/>
    <cellStyle name="1_tree_수량산출_현충묘지-예산서(조경)_내역서(군포 중심상업지역)-2수정_내역서(군포 중심상업지역)-수정_관내노후표지판교체설계서(2007)_박달우회도명부착외공사설계서_표지판도색수량산출" xfId="8192" xr:uid="{00000000-0005-0000-0000-00000B210000}"/>
    <cellStyle name="1_tree_수량산출_현충묘지-예산서(조경)_내역서(군포 중심상업지역)-2수정_내역서(군포 중심상업지역)-수정_관내노후표지판교체설계서(2007)_박달우회도명부착외공사설계서_표지판도색수량산출(양식)" xfId="8193" xr:uid="{00000000-0005-0000-0000-00000C210000}"/>
    <cellStyle name="1_tree_수량산출_현충묘지-예산서(조경)_내역서(군포 중심상업지역)-2수정_내역서(군포 중심상업지역)-수정_관내노후표지판교체설계서(2007)_박달우회도명부착외공사설계서_호계공원표지 정비공사" xfId="8194" xr:uid="{00000000-0005-0000-0000-00000D210000}"/>
    <cellStyle name="1_tree_수량산출_현충묘지-예산서(조경)_내역서(군포 중심상업지역)-2수정_내역서(군포 중심상업지역)-수정_관내노후표지판교체설계서(2007)_의왕맑은물관리사업소 설계변경" xfId="8195" xr:uid="{00000000-0005-0000-0000-00000E210000}"/>
    <cellStyle name="1_tree_수량산출_현충묘지-예산서(조경)_내역서(군포 중심상업지역)-2수정_내역서(군포 중심상업지역)-수정_관내노후표지판교체설계서(2007)_의왕맑은물관리사업소 설계변경_주.정차금지표지판 정비공사(연간단가)계약내역" xfId="8196" xr:uid="{00000000-0005-0000-0000-00000F210000}"/>
    <cellStyle name="1_tree_수량산출_현충묘지-예산서(조경)_내역서(군포 중심상업지역)-2수정_내역서(군포 중심상업지역)-수정_관내노후표지판교체설계서(2007)_의왕맑은물관리사업소 설계변경_주.정차금지표지판 정비공사(연간단가)계약내역_표지판도색수량산출" xfId="8197" xr:uid="{00000000-0005-0000-0000-000010210000}"/>
    <cellStyle name="1_tree_수량산출_현충묘지-예산서(조경)_내역서(군포 중심상업지역)-2수정_내역서(군포 중심상업지역)-수정_관내노후표지판교체설계서(2007)_의왕맑은물관리사업소 설계변경_주.정차금지표지판 정비공사(연간단가)계약내역_표지판도색수량산출(양식)" xfId="8198" xr:uid="{00000000-0005-0000-0000-000011210000}"/>
    <cellStyle name="1_tree_수량산출_현충묘지-예산서(조경)_내역서(군포 중심상업지역)-2수정_내역서(군포 중심상업지역)-수정_관내노후표지판교체설계서(2007)_의왕맑은물관리사업소 설계변경_주.정차금지표지판 정비공사(연간단가)계약내역_호계공원표지 정비공사" xfId="8199" xr:uid="{00000000-0005-0000-0000-000012210000}"/>
    <cellStyle name="1_tree_수량산출_현충묘지-예산서(조경)_내역서(군포 중심상업지역)-2수정_내역서(군포 중심상업지역)-수정_관내노후표지판교체설계서(2007)_의왕맑은물관리사업소 설계변경_표지판도색수량산출" xfId="8200" xr:uid="{00000000-0005-0000-0000-000013210000}"/>
    <cellStyle name="1_tree_수량산출_현충묘지-예산서(조경)_내역서(군포 중심상업지역)-2수정_내역서(군포 중심상업지역)-수정_관내노후표지판교체설계서(2007)_의왕맑은물관리사업소 설계변경_표지판도색수량산출(양식)" xfId="8201" xr:uid="{00000000-0005-0000-0000-000014210000}"/>
    <cellStyle name="1_tree_수량산출_현충묘지-예산서(조경)_내역서(군포 중심상업지역)-2수정_내역서(군포 중심상업지역)-수정_관내노후표지판교체설계서(2007)_의왕맑은물관리사업소 설계변경_호계공원표지 정비공사" xfId="8202" xr:uid="{00000000-0005-0000-0000-000015210000}"/>
    <cellStyle name="1_tree_수량산출_현충묘지-예산서(조경)_내역서(군포 중심상업지역)-2수정_내역서(군포 중심상업지역)-수정_관내노후표지판교체설계서(2007)_주.정차금지표지판 정비공사(연간단가)계약내역" xfId="8203" xr:uid="{00000000-0005-0000-0000-000016210000}"/>
    <cellStyle name="1_tree_수량산출_현충묘지-예산서(조경)_내역서(군포 중심상업지역)-2수정_내역서(군포 중심상업지역)-수정_관내노후표지판교체설계서(2007)_주.정차금지표지판 정비공사(연간단가)계약내역_표지판도색수량산출" xfId="8204" xr:uid="{00000000-0005-0000-0000-000017210000}"/>
    <cellStyle name="1_tree_수량산출_현충묘지-예산서(조경)_내역서(군포 중심상업지역)-2수정_내역서(군포 중심상업지역)-수정_관내노후표지판교체설계서(2007)_주.정차금지표지판 정비공사(연간단가)계약내역_표지판도색수량산출(양식)" xfId="8205" xr:uid="{00000000-0005-0000-0000-000018210000}"/>
    <cellStyle name="1_tree_수량산출_현충묘지-예산서(조경)_내역서(군포 중심상업지역)-2수정_내역서(군포 중심상업지역)-수정_관내노후표지판교체설계서(2007)_주.정차금지표지판 정비공사(연간단가)계약내역_호계공원표지 정비공사" xfId="8206" xr:uid="{00000000-0005-0000-0000-000019210000}"/>
    <cellStyle name="1_tree_수량산출_현충묘지-예산서(조경)_내역서(군포 중심상업지역)-2수정_내역서(군포 중심상업지역)-수정_관내노후표지판교체설계서(2007)_표지판도색수량산출" xfId="8207" xr:uid="{00000000-0005-0000-0000-00001A210000}"/>
    <cellStyle name="1_tree_수량산출_현충묘지-예산서(조경)_내역서(군포 중심상업지역)-2수정_내역서(군포 중심상업지역)-수정_관내노후표지판교체설계서(2007)_표지판도색수량산출(양식)" xfId="8208" xr:uid="{00000000-0005-0000-0000-00001B210000}"/>
    <cellStyle name="1_tree_수량산출_현충묘지-예산서(조경)_내역서(군포 중심상업지역)-2수정_내역서(군포 중심상업지역)-수정_관내노후표지판교체설계서(2007)_호계공원표지 정비공사" xfId="8209" xr:uid="{00000000-0005-0000-0000-00001C210000}"/>
    <cellStyle name="1_tree_수량산출_현충묘지-예산서(조경)_내역서(군포 중심상업지역)-2수정_내역서(군포 중심상업지역)-수정_박달우회도명부착외공사설계서" xfId="8210" xr:uid="{00000000-0005-0000-0000-00001D210000}"/>
    <cellStyle name="1_tree_수량산출_현충묘지-예산서(조경)_내역서(군포 중심상업지역)-2수정_내역서(군포 중심상업지역)-수정_박달우회도명부착외공사설계서_표지판도색수량산출" xfId="8211" xr:uid="{00000000-0005-0000-0000-00001E210000}"/>
    <cellStyle name="1_tree_수량산출_현충묘지-예산서(조경)_내역서(군포 중심상업지역)-2수정_내역서(군포 중심상업지역)-수정_박달우회도명부착외공사설계서_표지판도색수량산출(양식)" xfId="8212" xr:uid="{00000000-0005-0000-0000-00001F210000}"/>
    <cellStyle name="1_tree_수량산출_현충묘지-예산서(조경)_내역서(군포 중심상업지역)-2수정_내역서(군포 중심상업지역)-수정_박달우회도명부착외공사설계서_호계공원표지 정비공사" xfId="8213" xr:uid="{00000000-0005-0000-0000-000020210000}"/>
    <cellStyle name="1_tree_수량산출_현충묘지-예산서(조경)_내역서(군포 중심상업지역)-2수정_내역서(군포 중심상업지역)-수정_주.정차금지표지판 정비공사(연간단가)계약내역" xfId="8214" xr:uid="{00000000-0005-0000-0000-000021210000}"/>
    <cellStyle name="1_tree_수량산출_현충묘지-예산서(조경)_내역서(군포 중심상업지역)-2수정_내역서(군포 중심상업지역)-수정_주.정차금지표지판 정비공사(연간단가)계약내역_표지판도색수량산출" xfId="8215" xr:uid="{00000000-0005-0000-0000-000022210000}"/>
    <cellStyle name="1_tree_수량산출_현충묘지-예산서(조경)_내역서(군포 중심상업지역)-2수정_내역서(군포 중심상업지역)-수정_주.정차금지표지판 정비공사(연간단가)계약내역_표지판도색수량산출(양식)" xfId="8216" xr:uid="{00000000-0005-0000-0000-000023210000}"/>
    <cellStyle name="1_tree_수량산출_현충묘지-예산서(조경)_내역서(군포 중심상업지역)-2수정_내역서(군포 중심상업지역)-수정_주.정차금지표지판 정비공사(연간단가)계약내역_호계공원표지 정비공사" xfId="8217" xr:uid="{00000000-0005-0000-0000-000024210000}"/>
    <cellStyle name="1_tree_수량산출_현충묘지-예산서(조경)_내역서(군포 중심상업지역)-2수정_내역서(군포 중심상업지역)-수정_표지판도색수량산출" xfId="8218" xr:uid="{00000000-0005-0000-0000-000025210000}"/>
    <cellStyle name="1_tree_수량산출_현충묘지-예산서(조경)_내역서(군포 중심상업지역)-2수정_내역서(군포 중심상업지역)-수정_표지판도색수량산출(양식)" xfId="8219" xr:uid="{00000000-0005-0000-0000-000026210000}"/>
    <cellStyle name="1_tree_수량산출_현충묘지-예산서(조경)_내역서(군포 중심상업지역)-2수정_내역서(군포 중심상업지역)-수정_호계공원표지 정비공사" xfId="8220" xr:uid="{00000000-0005-0000-0000-000027210000}"/>
    <cellStyle name="1_tree_수량산출_현충묘지-예산서(조경)_내역서(군포 중심상업지역)-2수정_내역서(군포 중심상업지역)-수정-2" xfId="8221" xr:uid="{00000000-0005-0000-0000-000028210000}"/>
    <cellStyle name="1_tree_수량산출_현충묘지-예산서(조경)_내역서(군포 중심상업지역)-2수정_내역서(군포 중심상업지역)-수정-2_(구)덕성화학 공영주차장 표지판 제작설치" xfId="8222" xr:uid="{00000000-0005-0000-0000-000029210000}"/>
    <cellStyle name="1_tree_수량산출_현충묘지-예산서(조경)_내역서(군포 중심상업지역)-2수정_내역서(군포 중심상업지역)-수정-2_(구)덕성화학 공영주차장 표지판 제작설치_표지판도색수량산출" xfId="8223" xr:uid="{00000000-0005-0000-0000-00002A210000}"/>
    <cellStyle name="1_tree_수량산출_현충묘지-예산서(조경)_내역서(군포 중심상업지역)-2수정_내역서(군포 중심상업지역)-수정-2_(구)덕성화학 공영주차장 표지판 제작설치_표지판도색수량산출(양식)" xfId="8224" xr:uid="{00000000-0005-0000-0000-00002B210000}"/>
    <cellStyle name="1_tree_수량산출_현충묘지-예산서(조경)_내역서(군포 중심상업지역)-2수정_내역서(군포 중심상업지역)-수정-2_(구)덕성화학 공영주차장 표지판 제작설치_호계공원표지 정비공사" xfId="8225" xr:uid="{00000000-0005-0000-0000-00002C210000}"/>
    <cellStyle name="1_tree_수량산출_현충묘지-예산서(조경)_내역서(군포 중심상업지역)-2수정_내역서(군포 중심상업지역)-수정-2_관내노후표지판교체설계서(2007)" xfId="8226" xr:uid="{00000000-0005-0000-0000-00002D210000}"/>
    <cellStyle name="1_tree_수량산출_현충묘지-예산서(조경)_내역서(군포 중심상업지역)-2수정_내역서(군포 중심상업지역)-수정-2_관내노후표지판교체설계서(2007)_(구)덕성화학 공영주차장 표지판 제작설치" xfId="8227" xr:uid="{00000000-0005-0000-0000-00002E210000}"/>
    <cellStyle name="1_tree_수량산출_현충묘지-예산서(조경)_내역서(군포 중심상업지역)-2수정_내역서(군포 중심상업지역)-수정-2_관내노후표지판교체설계서(2007)_(구)덕성화학 공영주차장 표지판 제작설치_표지판도색수량산출" xfId="8228" xr:uid="{00000000-0005-0000-0000-00002F210000}"/>
    <cellStyle name="1_tree_수량산출_현충묘지-예산서(조경)_내역서(군포 중심상업지역)-2수정_내역서(군포 중심상업지역)-수정-2_관내노후표지판교체설계서(2007)_(구)덕성화학 공영주차장 표지판 제작설치_표지판도색수량산출(양식)" xfId="8229" xr:uid="{00000000-0005-0000-0000-000030210000}"/>
    <cellStyle name="1_tree_수량산출_현충묘지-예산서(조경)_내역서(군포 중심상업지역)-2수정_내역서(군포 중심상업지역)-수정-2_관내노후표지판교체설계서(2007)_(구)덕성화학 공영주차장 표지판 제작설치_호계공원표지 정비공사" xfId="8230" xr:uid="{00000000-0005-0000-0000-000031210000}"/>
    <cellStyle name="1_tree_수량산출_현충묘지-예산서(조경)_내역서(군포 중심상업지역)-2수정_내역서(군포 중심상업지역)-수정-2_관내노후표지판교체설계서(2007)_관내노후표지판교체설계서(2007)" xfId="8231" xr:uid="{00000000-0005-0000-0000-000032210000}"/>
    <cellStyle name="1_tree_수량산출_현충묘지-예산서(조경)_내역서(군포 중심상업지역)-2수정_내역서(군포 중심상업지역)-수정-2_관내노후표지판교체설계서(2007)_관내노후표지판교체설계서(2007)_(구)덕성화학 공영주차장 표지판 제작설치" xfId="8232" xr:uid="{00000000-0005-0000-0000-000033210000}"/>
    <cellStyle name="1_tree_수량산출_현충묘지-예산서(조경)_내역서(군포 중심상업지역)-2수정_내역서(군포 중심상업지역)-수정-2_관내노후표지판교체설계서(2007)_관내노후표지판교체설계서(2007)_(구)덕성화학 공영주차장 표지판 제작설치_표지판도색수량산출" xfId="8233" xr:uid="{00000000-0005-0000-0000-000034210000}"/>
    <cellStyle name="1_tree_수량산출_현충묘지-예산서(조경)_내역서(군포 중심상업지역)-2수정_내역서(군포 중심상업지역)-수정-2_관내노후표지판교체설계서(2007)_관내노후표지판교체설계서(2007)_(구)덕성화학 공영주차장 표지판 제작설치_표지판도색수량산출(양식)" xfId="8234" xr:uid="{00000000-0005-0000-0000-000035210000}"/>
    <cellStyle name="1_tree_수량산출_현충묘지-예산서(조경)_내역서(군포 중심상업지역)-2수정_내역서(군포 중심상업지역)-수정-2_관내노후표지판교체설계서(2007)_관내노후표지판교체설계서(2007)_(구)덕성화학 공영주차장 표지판 제작설치_호계공원표지 정비공사" xfId="8235" xr:uid="{00000000-0005-0000-0000-000036210000}"/>
    <cellStyle name="1_tree_수량산출_현충묘지-예산서(조경)_내역서(군포 중심상업지역)-2수정_내역서(군포 중심상업지역)-수정-2_관내노후표지판교체설계서(2007)_관내노후표지판교체설계서(2007)_박달우회도명부착외공사설계서" xfId="8236" xr:uid="{00000000-0005-0000-0000-000037210000}"/>
    <cellStyle name="1_tree_수량산출_현충묘지-예산서(조경)_내역서(군포 중심상업지역)-2수정_내역서(군포 중심상업지역)-수정-2_관내노후표지판교체설계서(2007)_관내노후표지판교체설계서(2007)_박달우회도명부착외공사설계서_표지판도색수량산출" xfId="8237" xr:uid="{00000000-0005-0000-0000-000038210000}"/>
    <cellStyle name="1_tree_수량산출_현충묘지-예산서(조경)_내역서(군포 중심상업지역)-2수정_내역서(군포 중심상업지역)-수정-2_관내노후표지판교체설계서(2007)_관내노후표지판교체설계서(2007)_박달우회도명부착외공사설계서_표지판도색수량산출(양식)" xfId="8238" xr:uid="{00000000-0005-0000-0000-000039210000}"/>
    <cellStyle name="1_tree_수량산출_현충묘지-예산서(조경)_내역서(군포 중심상업지역)-2수정_내역서(군포 중심상업지역)-수정-2_관내노후표지판교체설계서(2007)_관내노후표지판교체설계서(2007)_박달우회도명부착외공사설계서_호계공원표지 정비공사" xfId="8239" xr:uid="{00000000-0005-0000-0000-00003A210000}"/>
    <cellStyle name="1_tree_수량산출_현충묘지-예산서(조경)_내역서(군포 중심상업지역)-2수정_내역서(군포 중심상업지역)-수정-2_관내노후표지판교체설계서(2007)_관내노후표지판교체설계서(2007)_주.정차금지표지판 정비공사(연간단가)계약내역" xfId="8240" xr:uid="{00000000-0005-0000-0000-00003B210000}"/>
    <cellStyle name="1_tree_수량산출_현충묘지-예산서(조경)_내역서(군포 중심상업지역)-2수정_내역서(군포 중심상업지역)-수정-2_관내노후표지판교체설계서(2007)_관내노후표지판교체설계서(2007)_주.정차금지표지판 정비공사(연간단가)계약내역_표지판도색수량산출" xfId="8241" xr:uid="{00000000-0005-0000-0000-00003C210000}"/>
    <cellStyle name="1_tree_수량산출_현충묘지-예산서(조경)_내역서(군포 중심상업지역)-2수정_내역서(군포 중심상업지역)-수정-2_관내노후표지판교체설계서(2007)_관내노후표지판교체설계서(2007)_주.정차금지표지판 정비공사(연간단가)계약내역_표지판도색수량산출(양식)" xfId="8242" xr:uid="{00000000-0005-0000-0000-00003D210000}"/>
    <cellStyle name="1_tree_수량산출_현충묘지-예산서(조경)_내역서(군포 중심상업지역)-2수정_내역서(군포 중심상업지역)-수정-2_관내노후표지판교체설계서(2007)_관내노후표지판교체설계서(2007)_주.정차금지표지판 정비공사(연간단가)계약내역_호계공원표지 정비공사" xfId="8243" xr:uid="{00000000-0005-0000-0000-00003E210000}"/>
    <cellStyle name="1_tree_수량산출_현충묘지-예산서(조경)_내역서(군포 중심상업지역)-2수정_내역서(군포 중심상업지역)-수정-2_관내노후표지판교체설계서(2007)_관내노후표지판교체설계서(2007)_표지판도색수량산출" xfId="8244" xr:uid="{00000000-0005-0000-0000-00003F210000}"/>
    <cellStyle name="1_tree_수량산출_현충묘지-예산서(조경)_내역서(군포 중심상업지역)-2수정_내역서(군포 중심상업지역)-수정-2_관내노후표지판교체설계서(2007)_관내노후표지판교체설계서(2007)_표지판도색수량산출(양식)" xfId="8245" xr:uid="{00000000-0005-0000-0000-000040210000}"/>
    <cellStyle name="1_tree_수량산출_현충묘지-예산서(조경)_내역서(군포 중심상업지역)-2수정_내역서(군포 중심상업지역)-수정-2_관내노후표지판교체설계서(2007)_관내노후표지판교체설계서(2007)_호계공원표지 정비공사" xfId="8246" xr:uid="{00000000-0005-0000-0000-000041210000}"/>
    <cellStyle name="1_tree_수량산출_현충묘지-예산서(조경)_내역서(군포 중심상업지역)-2수정_내역서(군포 중심상업지역)-수정-2_관내노후표지판교체설계서(2007)_박달우회도명부착외공사설계서" xfId="8247" xr:uid="{00000000-0005-0000-0000-000042210000}"/>
    <cellStyle name="1_tree_수량산출_현충묘지-예산서(조경)_내역서(군포 중심상업지역)-2수정_내역서(군포 중심상업지역)-수정-2_관내노후표지판교체설계서(2007)_박달우회도명부착외공사설계서_표지판도색수량산출" xfId="8248" xr:uid="{00000000-0005-0000-0000-000043210000}"/>
    <cellStyle name="1_tree_수량산출_현충묘지-예산서(조경)_내역서(군포 중심상업지역)-2수정_내역서(군포 중심상업지역)-수정-2_관내노후표지판교체설계서(2007)_박달우회도명부착외공사설계서_표지판도색수량산출(양식)" xfId="8249" xr:uid="{00000000-0005-0000-0000-000044210000}"/>
    <cellStyle name="1_tree_수량산출_현충묘지-예산서(조경)_내역서(군포 중심상업지역)-2수정_내역서(군포 중심상업지역)-수정-2_관내노후표지판교체설계서(2007)_박달우회도명부착외공사설계서_호계공원표지 정비공사" xfId="8250" xr:uid="{00000000-0005-0000-0000-000045210000}"/>
    <cellStyle name="1_tree_수량산출_현충묘지-예산서(조경)_내역서(군포 중심상업지역)-2수정_내역서(군포 중심상업지역)-수정-2_관내노후표지판교체설계서(2007)_의왕맑은물관리사업소 설계변경" xfId="8251" xr:uid="{00000000-0005-0000-0000-000046210000}"/>
    <cellStyle name="1_tree_수량산출_현충묘지-예산서(조경)_내역서(군포 중심상업지역)-2수정_내역서(군포 중심상업지역)-수정-2_관내노후표지판교체설계서(2007)_의왕맑은물관리사업소 설계변경_주.정차금지표지판 정비공사(연간단가)계약내역" xfId="8252" xr:uid="{00000000-0005-0000-0000-000047210000}"/>
    <cellStyle name="1_tree_수량산출_현충묘지-예산서(조경)_내역서(군포 중심상업지역)-2수정_내역서(군포 중심상업지역)-수정-2_관내노후표지판교체설계서(2007)_의왕맑은물관리사업소 설계변경_주.정차금지표지판 정비공사(연간단가)계약내역_표지판도색수량산출" xfId="8253" xr:uid="{00000000-0005-0000-0000-000048210000}"/>
    <cellStyle name="1_tree_수량산출_현충묘지-예산서(조경)_내역서(군포 중심상업지역)-2수정_내역서(군포 중심상업지역)-수정-2_관내노후표지판교체설계서(2007)_의왕맑은물관리사업소 설계변경_주.정차금지표지판 정비공사(연간단가)계약내역_표지판도색수량산출(양식)" xfId="8254" xr:uid="{00000000-0005-0000-0000-000049210000}"/>
    <cellStyle name="1_tree_수량산출_현충묘지-예산서(조경)_내역서(군포 중심상업지역)-2수정_내역서(군포 중심상업지역)-수정-2_관내노후표지판교체설계서(2007)_의왕맑은물관리사업소 설계변경_주.정차금지표지판 정비공사(연간단가)계약내역_호계공원표지 정비공사" xfId="8255" xr:uid="{00000000-0005-0000-0000-00004A210000}"/>
    <cellStyle name="1_tree_수량산출_현충묘지-예산서(조경)_내역서(군포 중심상업지역)-2수정_내역서(군포 중심상업지역)-수정-2_관내노후표지판교체설계서(2007)_의왕맑은물관리사업소 설계변경_표지판도색수량산출" xfId="8256" xr:uid="{00000000-0005-0000-0000-00004B210000}"/>
    <cellStyle name="1_tree_수량산출_현충묘지-예산서(조경)_내역서(군포 중심상업지역)-2수정_내역서(군포 중심상업지역)-수정-2_관내노후표지판교체설계서(2007)_의왕맑은물관리사업소 설계변경_표지판도색수량산출(양식)" xfId="8257" xr:uid="{00000000-0005-0000-0000-00004C210000}"/>
    <cellStyle name="1_tree_수량산출_현충묘지-예산서(조경)_내역서(군포 중심상업지역)-2수정_내역서(군포 중심상업지역)-수정-2_관내노후표지판교체설계서(2007)_의왕맑은물관리사업소 설계변경_호계공원표지 정비공사" xfId="8258" xr:uid="{00000000-0005-0000-0000-00004D210000}"/>
    <cellStyle name="1_tree_수량산출_현충묘지-예산서(조경)_내역서(군포 중심상업지역)-2수정_내역서(군포 중심상업지역)-수정-2_관내노후표지판교체설계서(2007)_주.정차금지표지판 정비공사(연간단가)계약내역" xfId="8259" xr:uid="{00000000-0005-0000-0000-00004E210000}"/>
    <cellStyle name="1_tree_수량산출_현충묘지-예산서(조경)_내역서(군포 중심상업지역)-2수정_내역서(군포 중심상업지역)-수정-2_관내노후표지판교체설계서(2007)_주.정차금지표지판 정비공사(연간단가)계약내역_표지판도색수량산출" xfId="8260" xr:uid="{00000000-0005-0000-0000-00004F210000}"/>
    <cellStyle name="1_tree_수량산출_현충묘지-예산서(조경)_내역서(군포 중심상업지역)-2수정_내역서(군포 중심상업지역)-수정-2_관내노후표지판교체설계서(2007)_주.정차금지표지판 정비공사(연간단가)계약내역_표지판도색수량산출(양식)" xfId="8261" xr:uid="{00000000-0005-0000-0000-000050210000}"/>
    <cellStyle name="1_tree_수량산출_현충묘지-예산서(조경)_내역서(군포 중심상업지역)-2수정_내역서(군포 중심상업지역)-수정-2_관내노후표지판교체설계서(2007)_주.정차금지표지판 정비공사(연간단가)계약내역_호계공원표지 정비공사" xfId="8262" xr:uid="{00000000-0005-0000-0000-000051210000}"/>
    <cellStyle name="1_tree_수량산출_현충묘지-예산서(조경)_내역서(군포 중심상업지역)-2수정_내역서(군포 중심상업지역)-수정-2_관내노후표지판교체설계서(2007)_표지판도색수량산출" xfId="8263" xr:uid="{00000000-0005-0000-0000-000052210000}"/>
    <cellStyle name="1_tree_수량산출_현충묘지-예산서(조경)_내역서(군포 중심상업지역)-2수정_내역서(군포 중심상업지역)-수정-2_관내노후표지판교체설계서(2007)_표지판도색수량산출(양식)" xfId="8264" xr:uid="{00000000-0005-0000-0000-000053210000}"/>
    <cellStyle name="1_tree_수량산출_현충묘지-예산서(조경)_내역서(군포 중심상업지역)-2수정_내역서(군포 중심상업지역)-수정-2_관내노후표지판교체설계서(2007)_호계공원표지 정비공사" xfId="8265" xr:uid="{00000000-0005-0000-0000-000054210000}"/>
    <cellStyle name="1_tree_수량산출_현충묘지-예산서(조경)_내역서(군포 중심상업지역)-2수정_내역서(군포 중심상업지역)-수정-2_박달우회도명부착외공사설계서" xfId="8266" xr:uid="{00000000-0005-0000-0000-000055210000}"/>
    <cellStyle name="1_tree_수량산출_현충묘지-예산서(조경)_내역서(군포 중심상업지역)-2수정_내역서(군포 중심상업지역)-수정-2_박달우회도명부착외공사설계서_표지판도색수량산출" xfId="8267" xr:uid="{00000000-0005-0000-0000-000056210000}"/>
    <cellStyle name="1_tree_수량산출_현충묘지-예산서(조경)_내역서(군포 중심상업지역)-2수정_내역서(군포 중심상업지역)-수정-2_박달우회도명부착외공사설계서_표지판도색수량산출(양식)" xfId="8268" xr:uid="{00000000-0005-0000-0000-000057210000}"/>
    <cellStyle name="1_tree_수량산출_현충묘지-예산서(조경)_내역서(군포 중심상업지역)-2수정_내역서(군포 중심상업지역)-수정-2_박달우회도명부착외공사설계서_호계공원표지 정비공사" xfId="8269" xr:uid="{00000000-0005-0000-0000-000058210000}"/>
    <cellStyle name="1_tree_수량산출_현충묘지-예산서(조경)_내역서(군포 중심상업지역)-2수정_내역서(군포 중심상업지역)-수정-2_주.정차금지표지판 정비공사(연간단가)계약내역" xfId="8270" xr:uid="{00000000-0005-0000-0000-000059210000}"/>
    <cellStyle name="1_tree_수량산출_현충묘지-예산서(조경)_내역서(군포 중심상업지역)-2수정_내역서(군포 중심상업지역)-수정-2_주.정차금지표지판 정비공사(연간단가)계약내역_표지판도색수량산출" xfId="8271" xr:uid="{00000000-0005-0000-0000-00005A210000}"/>
    <cellStyle name="1_tree_수량산출_현충묘지-예산서(조경)_내역서(군포 중심상업지역)-2수정_내역서(군포 중심상업지역)-수정-2_주.정차금지표지판 정비공사(연간단가)계약내역_표지판도색수량산출(양식)" xfId="8272" xr:uid="{00000000-0005-0000-0000-00005B210000}"/>
    <cellStyle name="1_tree_수량산출_현충묘지-예산서(조경)_내역서(군포 중심상업지역)-2수정_내역서(군포 중심상업지역)-수정-2_주.정차금지표지판 정비공사(연간단가)계약내역_호계공원표지 정비공사" xfId="8273" xr:uid="{00000000-0005-0000-0000-00005C210000}"/>
    <cellStyle name="1_tree_수량산출_현충묘지-예산서(조경)_내역서(군포 중심상업지역)-2수정_내역서(군포 중심상업지역)-수정-2_표지판도색수량산출" xfId="8274" xr:uid="{00000000-0005-0000-0000-00005D210000}"/>
    <cellStyle name="1_tree_수량산출_현충묘지-예산서(조경)_내역서(군포 중심상업지역)-2수정_내역서(군포 중심상업지역)-수정-2_표지판도색수량산출(양식)" xfId="8275" xr:uid="{00000000-0005-0000-0000-00005E210000}"/>
    <cellStyle name="1_tree_수량산출_현충묘지-예산서(조경)_내역서(군포 중심상업지역)-2수정_내역서(군포 중심상업지역)-수정-2_호계공원표지 정비공사" xfId="8276" xr:uid="{00000000-0005-0000-0000-00005F210000}"/>
    <cellStyle name="1_tree_수량산출_현충묘지-예산서(조경)_내역서(군포 중심상업지역)-2수정_박달우회도명부착외공사설계서" xfId="8277" xr:uid="{00000000-0005-0000-0000-000060210000}"/>
    <cellStyle name="1_tree_수량산출_현충묘지-예산서(조경)_내역서(군포 중심상업지역)-2수정_박달우회도명부착외공사설계서_표지판도색수량산출" xfId="8278" xr:uid="{00000000-0005-0000-0000-000061210000}"/>
    <cellStyle name="1_tree_수량산출_현충묘지-예산서(조경)_내역서(군포 중심상업지역)-2수정_박달우회도명부착외공사설계서_표지판도색수량산출(양식)" xfId="8279" xr:uid="{00000000-0005-0000-0000-000062210000}"/>
    <cellStyle name="1_tree_수량산출_현충묘지-예산서(조경)_내역서(군포 중심상업지역)-2수정_박달우회도명부착외공사설계서_호계공원표지 정비공사" xfId="8280" xr:uid="{00000000-0005-0000-0000-000063210000}"/>
    <cellStyle name="1_tree_수량산출_현충묘지-예산서(조경)_내역서(군포 중심상업지역)-2수정_주.정차금지표지판 정비공사(연간단가)계약내역" xfId="8281" xr:uid="{00000000-0005-0000-0000-000064210000}"/>
    <cellStyle name="1_tree_수량산출_현충묘지-예산서(조경)_내역서(군포 중심상업지역)-2수정_주.정차금지표지판 정비공사(연간단가)계약내역_표지판도색수량산출" xfId="8282" xr:uid="{00000000-0005-0000-0000-000065210000}"/>
    <cellStyle name="1_tree_수량산출_현충묘지-예산서(조경)_내역서(군포 중심상업지역)-2수정_주.정차금지표지판 정비공사(연간단가)계약내역_표지판도색수량산출(양식)" xfId="8283" xr:uid="{00000000-0005-0000-0000-000066210000}"/>
    <cellStyle name="1_tree_수량산출_현충묘지-예산서(조경)_내역서(군포 중심상업지역)-2수정_주.정차금지표지판 정비공사(연간단가)계약내역_호계공원표지 정비공사" xfId="8284" xr:uid="{00000000-0005-0000-0000-000067210000}"/>
    <cellStyle name="1_tree_수량산출_현충묘지-예산서(조경)_내역서(군포 중심상업지역)-2수정_표지판도색수량산출" xfId="8285" xr:uid="{00000000-0005-0000-0000-000068210000}"/>
    <cellStyle name="1_tree_수량산출_현충묘지-예산서(조경)_내역서(군포 중심상업지역)-2수정_표지판도색수량산출(양식)" xfId="8286" xr:uid="{00000000-0005-0000-0000-000069210000}"/>
    <cellStyle name="1_tree_수량산출_현충묘지-예산서(조경)_내역서(군포 중심상업지역)-2수정_호계공원표지 정비공사" xfId="8287" xr:uid="{00000000-0005-0000-0000-00006A210000}"/>
    <cellStyle name="1_tree_수량산출_현충묘지-예산서(조경)_내역서(신방학초)" xfId="18669" xr:uid="{00000000-0005-0000-0000-00006B210000}"/>
    <cellStyle name="1_tree_수량산출_현충묘지-예산서(조경)_내역서0829-1500" xfId="18670" xr:uid="{00000000-0005-0000-0000-00006C210000}"/>
    <cellStyle name="1_tree_수량산출_현충묘지-예산서(조경)_내역서0829-1500_가로수 생육환경개선사업 실시설계용역 설계서(0128)" xfId="18671" xr:uid="{00000000-0005-0000-0000-00006D210000}"/>
    <cellStyle name="1_tree_수량산출_현충묘지-예산서(조경)_내역서0829-1500_설계설명서(0412)" xfId="18672" xr:uid="{00000000-0005-0000-0000-00006E210000}"/>
    <cellStyle name="1_tree_수량산출_현충묘지-예산서(조경)_내역서0829-1500_설계설명서(0531)" xfId="18673" xr:uid="{00000000-0005-0000-0000-00006F210000}"/>
    <cellStyle name="1_tree_수량산출_현충묘지-예산서(조경)_목동내역" xfId="8288" xr:uid="{00000000-0005-0000-0000-000070210000}"/>
    <cellStyle name="1_tree_수량산출_현충묘지-예산서(조경)_목동내역_관악고수량산출서" xfId="18674" xr:uid="{00000000-0005-0000-0000-000071210000}"/>
    <cellStyle name="1_tree_수량산출_현충묘지-예산서(조경)_목동내역_내역서0829-1500" xfId="18675" xr:uid="{00000000-0005-0000-0000-000072210000}"/>
    <cellStyle name="1_tree_수량산출_현충묘지-예산서(조경)_목동내역_내역서0829-1500_가로수 생육환경개선사업 실시설계용역 설계서(0128)" xfId="18676" xr:uid="{00000000-0005-0000-0000-000073210000}"/>
    <cellStyle name="1_tree_수량산출_현충묘지-예산서(조경)_목동내역_내역서0829-1500_설계설명서(0412)" xfId="18677" xr:uid="{00000000-0005-0000-0000-000074210000}"/>
    <cellStyle name="1_tree_수량산출_현충묘지-예산서(조경)_목동내역_내역서0829-1500_설계설명서(0531)" xfId="18678" xr:uid="{00000000-0005-0000-0000-000075210000}"/>
    <cellStyle name="1_tree_수량산출_현충묘지-예산서(조경)_목동내역_원가계산" xfId="18679" xr:uid="{00000000-0005-0000-0000-000076210000}"/>
    <cellStyle name="1_tree_수량산출_현충묘지-예산서(조경)_목동내역_원가계산_관악고수량산출서" xfId="18680" xr:uid="{00000000-0005-0000-0000-000077210000}"/>
    <cellStyle name="1_tree_수량산출_현충묘지-예산서(조경)_목동내역_폐기물집계" xfId="18681" xr:uid="{00000000-0005-0000-0000-000078210000}"/>
    <cellStyle name="1_tree_수량산출_현충묘지-예산서(조경)_목동내역_폐기물집계_관악고수량산출서" xfId="18682" xr:uid="{00000000-0005-0000-0000-000079210000}"/>
    <cellStyle name="1_tree_수량산출_현충묘지-예산서(조경)_목동내역_폐기물집계_내역서0829-1500" xfId="18683" xr:uid="{00000000-0005-0000-0000-00007A210000}"/>
    <cellStyle name="1_tree_수량산출_현충묘지-예산서(조경)_목동내역_폐기물집계_내역서0829-1500_가로수 생육환경개선사업 실시설계용역 설계서(0128)" xfId="18684" xr:uid="{00000000-0005-0000-0000-00007B210000}"/>
    <cellStyle name="1_tree_수량산출_현충묘지-예산서(조경)_목동내역_폐기물집계_내역서0829-1500_설계설명서(0412)" xfId="18685" xr:uid="{00000000-0005-0000-0000-00007C210000}"/>
    <cellStyle name="1_tree_수량산출_현충묘지-예산서(조경)_목동내역_폐기물집계_내역서0829-1500_설계설명서(0531)" xfId="18686" xr:uid="{00000000-0005-0000-0000-00007D210000}"/>
    <cellStyle name="1_tree_수량산출_현충묘지-예산서(조경)_목동내역_폐기물집계_원가계산" xfId="18687" xr:uid="{00000000-0005-0000-0000-00007E210000}"/>
    <cellStyle name="1_tree_수량산출_현충묘지-예산서(조경)_목동내역_폐기물집계_원가계산_관악고수량산출서" xfId="18688" xr:uid="{00000000-0005-0000-0000-00007F210000}"/>
    <cellStyle name="1_tree_수량산출_현충묘지-예산서(조경)_박달우회도명부착외공사설계서" xfId="8289" xr:uid="{00000000-0005-0000-0000-000080210000}"/>
    <cellStyle name="1_tree_수량산출_현충묘지-예산서(조경)_박달우회도명부착외공사설계서_표지판도색수량산출" xfId="8290" xr:uid="{00000000-0005-0000-0000-000081210000}"/>
    <cellStyle name="1_tree_수량산출_현충묘지-예산서(조경)_박달우회도명부착외공사설계서_표지판도색수량산출(양식)" xfId="8291" xr:uid="{00000000-0005-0000-0000-000082210000}"/>
    <cellStyle name="1_tree_수량산출_현충묘지-예산서(조경)_박달우회도명부착외공사설계서_호계공원표지 정비공사" xfId="8292" xr:uid="{00000000-0005-0000-0000-000083210000}"/>
    <cellStyle name="1_tree_수량산출_현충묘지-예산서(조경)_예산서-엑셀변환양식100" xfId="8293" xr:uid="{00000000-0005-0000-0000-000084210000}"/>
    <cellStyle name="1_tree_수량산출_현충묘지-예산서(조경)_예산서-엑셀변환양식100_(구)덕성화학 공영주차장 표지판 제작설치" xfId="8294" xr:uid="{00000000-0005-0000-0000-000085210000}"/>
    <cellStyle name="1_tree_수량산출_현충묘지-예산서(조경)_예산서-엑셀변환양식100_(구)덕성화학 공영주차장 표지판 제작설치_표지판도색수량산출" xfId="8295" xr:uid="{00000000-0005-0000-0000-000086210000}"/>
    <cellStyle name="1_tree_수량산출_현충묘지-예산서(조경)_예산서-엑셀변환양식100_(구)덕성화학 공영주차장 표지판 제작설치_표지판도색수량산출(양식)" xfId="8296" xr:uid="{00000000-0005-0000-0000-000087210000}"/>
    <cellStyle name="1_tree_수량산출_현충묘지-예산서(조경)_예산서-엑셀변환양식100_(구)덕성화학 공영주차장 표지판 제작설치_호계공원표지 정비공사" xfId="8297" xr:uid="{00000000-0005-0000-0000-000088210000}"/>
    <cellStyle name="1_tree_수량산출_현충묘지-예산서(조경)_예산서-엑셀변환양식100_관내노후표지판교체설계서(2007)" xfId="8298" xr:uid="{00000000-0005-0000-0000-000089210000}"/>
    <cellStyle name="1_tree_수량산출_현충묘지-예산서(조경)_예산서-엑셀변환양식100_관내노후표지판교체설계서(2007)_(구)덕성화학 공영주차장 표지판 제작설치" xfId="8299" xr:uid="{00000000-0005-0000-0000-00008A210000}"/>
    <cellStyle name="1_tree_수량산출_현충묘지-예산서(조경)_예산서-엑셀변환양식100_관내노후표지판교체설계서(2007)_(구)덕성화학 공영주차장 표지판 제작설치_표지판도색수량산출" xfId="8300" xr:uid="{00000000-0005-0000-0000-00008B210000}"/>
    <cellStyle name="1_tree_수량산출_현충묘지-예산서(조경)_예산서-엑셀변환양식100_관내노후표지판교체설계서(2007)_(구)덕성화학 공영주차장 표지판 제작설치_표지판도색수량산출(양식)" xfId="8301" xr:uid="{00000000-0005-0000-0000-00008C210000}"/>
    <cellStyle name="1_tree_수량산출_현충묘지-예산서(조경)_예산서-엑셀변환양식100_관내노후표지판교체설계서(2007)_(구)덕성화학 공영주차장 표지판 제작설치_호계공원표지 정비공사" xfId="8302" xr:uid="{00000000-0005-0000-0000-00008D210000}"/>
    <cellStyle name="1_tree_수량산출_현충묘지-예산서(조경)_예산서-엑셀변환양식100_관내노후표지판교체설계서(2007)_관내노후표지판교체설계서(2007)" xfId="8303" xr:uid="{00000000-0005-0000-0000-00008E210000}"/>
    <cellStyle name="1_tree_수량산출_현충묘지-예산서(조경)_예산서-엑셀변환양식100_관내노후표지판교체설계서(2007)_관내노후표지판교체설계서(2007)_(구)덕성화학 공영주차장 표지판 제작설치" xfId="8304" xr:uid="{00000000-0005-0000-0000-00008F210000}"/>
    <cellStyle name="1_tree_수량산출_현충묘지-예산서(조경)_예산서-엑셀변환양식100_관내노후표지판교체설계서(2007)_관내노후표지판교체설계서(2007)_(구)덕성화학 공영주차장 표지판 제작설치_표지판도색수량산출" xfId="8305" xr:uid="{00000000-0005-0000-0000-000090210000}"/>
    <cellStyle name="1_tree_수량산출_현충묘지-예산서(조경)_예산서-엑셀변환양식100_관내노후표지판교체설계서(2007)_관내노후표지판교체설계서(2007)_(구)덕성화학 공영주차장 표지판 제작설치_표지판도색수량산출(양식)" xfId="8306" xr:uid="{00000000-0005-0000-0000-000091210000}"/>
    <cellStyle name="1_tree_수량산출_현충묘지-예산서(조경)_예산서-엑셀변환양식100_관내노후표지판교체설계서(2007)_관내노후표지판교체설계서(2007)_(구)덕성화학 공영주차장 표지판 제작설치_호계공원표지 정비공사" xfId="8307" xr:uid="{00000000-0005-0000-0000-000092210000}"/>
    <cellStyle name="1_tree_수량산출_현충묘지-예산서(조경)_예산서-엑셀변환양식100_관내노후표지판교체설계서(2007)_관내노후표지판교체설계서(2007)_박달우회도명부착외공사설계서" xfId="8308" xr:uid="{00000000-0005-0000-0000-000093210000}"/>
    <cellStyle name="1_tree_수량산출_현충묘지-예산서(조경)_예산서-엑셀변환양식100_관내노후표지판교체설계서(2007)_관내노후표지판교체설계서(2007)_박달우회도명부착외공사설계서_표지판도색수량산출" xfId="8309" xr:uid="{00000000-0005-0000-0000-000094210000}"/>
    <cellStyle name="1_tree_수량산출_현충묘지-예산서(조경)_예산서-엑셀변환양식100_관내노후표지판교체설계서(2007)_관내노후표지판교체설계서(2007)_박달우회도명부착외공사설계서_표지판도색수량산출(양식)" xfId="8310" xr:uid="{00000000-0005-0000-0000-000095210000}"/>
    <cellStyle name="1_tree_수량산출_현충묘지-예산서(조경)_예산서-엑셀변환양식100_관내노후표지판교체설계서(2007)_관내노후표지판교체설계서(2007)_박달우회도명부착외공사설계서_호계공원표지 정비공사" xfId="8311" xr:uid="{00000000-0005-0000-0000-000096210000}"/>
    <cellStyle name="1_tree_수량산출_현충묘지-예산서(조경)_예산서-엑셀변환양식100_관내노후표지판교체설계서(2007)_관내노후표지판교체설계서(2007)_주.정차금지표지판 정비공사(연간단가)계약내역" xfId="8312" xr:uid="{00000000-0005-0000-0000-000097210000}"/>
    <cellStyle name="1_tree_수량산출_현충묘지-예산서(조경)_예산서-엑셀변환양식100_관내노후표지판교체설계서(2007)_관내노후표지판교체설계서(2007)_주.정차금지표지판 정비공사(연간단가)계약내역_표지판도색수량산출" xfId="8313" xr:uid="{00000000-0005-0000-0000-000098210000}"/>
    <cellStyle name="1_tree_수량산출_현충묘지-예산서(조경)_예산서-엑셀변환양식100_관내노후표지판교체설계서(2007)_관내노후표지판교체설계서(2007)_주.정차금지표지판 정비공사(연간단가)계약내역_표지판도색수량산출(양식)" xfId="8314" xr:uid="{00000000-0005-0000-0000-000099210000}"/>
    <cellStyle name="1_tree_수량산출_현충묘지-예산서(조경)_예산서-엑셀변환양식100_관내노후표지판교체설계서(2007)_관내노후표지판교체설계서(2007)_주.정차금지표지판 정비공사(연간단가)계약내역_호계공원표지 정비공사" xfId="8315" xr:uid="{00000000-0005-0000-0000-00009A210000}"/>
    <cellStyle name="1_tree_수량산출_현충묘지-예산서(조경)_예산서-엑셀변환양식100_관내노후표지판교체설계서(2007)_관내노후표지판교체설계서(2007)_표지판도색수량산출" xfId="8316" xr:uid="{00000000-0005-0000-0000-00009B210000}"/>
    <cellStyle name="1_tree_수량산출_현충묘지-예산서(조경)_예산서-엑셀변환양식100_관내노후표지판교체설계서(2007)_관내노후표지판교체설계서(2007)_표지판도색수량산출(양식)" xfId="8317" xr:uid="{00000000-0005-0000-0000-00009C210000}"/>
    <cellStyle name="1_tree_수량산출_현충묘지-예산서(조경)_예산서-엑셀변환양식100_관내노후표지판교체설계서(2007)_관내노후표지판교체설계서(2007)_호계공원표지 정비공사" xfId="8318" xr:uid="{00000000-0005-0000-0000-00009D210000}"/>
    <cellStyle name="1_tree_수량산출_현충묘지-예산서(조경)_예산서-엑셀변환양식100_관내노후표지판교체설계서(2007)_박달우회도명부착외공사설계서" xfId="8319" xr:uid="{00000000-0005-0000-0000-00009E210000}"/>
    <cellStyle name="1_tree_수량산출_현충묘지-예산서(조경)_예산서-엑셀변환양식100_관내노후표지판교체설계서(2007)_박달우회도명부착외공사설계서_표지판도색수량산출" xfId="8320" xr:uid="{00000000-0005-0000-0000-00009F210000}"/>
    <cellStyle name="1_tree_수량산출_현충묘지-예산서(조경)_예산서-엑셀변환양식100_관내노후표지판교체설계서(2007)_박달우회도명부착외공사설계서_표지판도색수량산출(양식)" xfId="8321" xr:uid="{00000000-0005-0000-0000-0000A0210000}"/>
    <cellStyle name="1_tree_수량산출_현충묘지-예산서(조경)_예산서-엑셀변환양식100_관내노후표지판교체설계서(2007)_박달우회도명부착외공사설계서_호계공원표지 정비공사" xfId="8322" xr:uid="{00000000-0005-0000-0000-0000A1210000}"/>
    <cellStyle name="1_tree_수량산출_현충묘지-예산서(조경)_예산서-엑셀변환양식100_관내노후표지판교체설계서(2007)_의왕맑은물관리사업소 설계변경" xfId="8323" xr:uid="{00000000-0005-0000-0000-0000A2210000}"/>
    <cellStyle name="1_tree_수량산출_현충묘지-예산서(조경)_예산서-엑셀변환양식100_관내노후표지판교체설계서(2007)_의왕맑은물관리사업소 설계변경_주.정차금지표지판 정비공사(연간단가)계약내역" xfId="8324" xr:uid="{00000000-0005-0000-0000-0000A3210000}"/>
    <cellStyle name="1_tree_수량산출_현충묘지-예산서(조경)_예산서-엑셀변환양식100_관내노후표지판교체설계서(2007)_의왕맑은물관리사업소 설계변경_주.정차금지표지판 정비공사(연간단가)계약내역_표지판도색수량산출" xfId="8325" xr:uid="{00000000-0005-0000-0000-0000A4210000}"/>
    <cellStyle name="1_tree_수량산출_현충묘지-예산서(조경)_예산서-엑셀변환양식100_관내노후표지판교체설계서(2007)_의왕맑은물관리사업소 설계변경_주.정차금지표지판 정비공사(연간단가)계약내역_표지판도색수량산출(양식)" xfId="8326" xr:uid="{00000000-0005-0000-0000-0000A5210000}"/>
    <cellStyle name="1_tree_수량산출_현충묘지-예산서(조경)_예산서-엑셀변환양식100_관내노후표지판교체설계서(2007)_의왕맑은물관리사업소 설계변경_주.정차금지표지판 정비공사(연간단가)계약내역_호계공원표지 정비공사" xfId="8327" xr:uid="{00000000-0005-0000-0000-0000A6210000}"/>
    <cellStyle name="1_tree_수량산출_현충묘지-예산서(조경)_예산서-엑셀변환양식100_관내노후표지판교체설계서(2007)_의왕맑은물관리사업소 설계변경_표지판도색수량산출" xfId="8328" xr:uid="{00000000-0005-0000-0000-0000A7210000}"/>
    <cellStyle name="1_tree_수량산출_현충묘지-예산서(조경)_예산서-엑셀변환양식100_관내노후표지판교체설계서(2007)_의왕맑은물관리사업소 설계변경_표지판도색수량산출(양식)" xfId="8329" xr:uid="{00000000-0005-0000-0000-0000A8210000}"/>
    <cellStyle name="1_tree_수량산출_현충묘지-예산서(조경)_예산서-엑셀변환양식100_관내노후표지판교체설계서(2007)_의왕맑은물관리사업소 설계변경_호계공원표지 정비공사" xfId="8330" xr:uid="{00000000-0005-0000-0000-0000A9210000}"/>
    <cellStyle name="1_tree_수량산출_현충묘지-예산서(조경)_예산서-엑셀변환양식100_관내노후표지판교체설계서(2007)_주.정차금지표지판 정비공사(연간단가)계약내역" xfId="8331" xr:uid="{00000000-0005-0000-0000-0000AA210000}"/>
    <cellStyle name="1_tree_수량산출_현충묘지-예산서(조경)_예산서-엑셀변환양식100_관내노후표지판교체설계서(2007)_주.정차금지표지판 정비공사(연간단가)계약내역_표지판도색수량산출" xfId="8332" xr:uid="{00000000-0005-0000-0000-0000AB210000}"/>
    <cellStyle name="1_tree_수량산출_현충묘지-예산서(조경)_예산서-엑셀변환양식100_관내노후표지판교체설계서(2007)_주.정차금지표지판 정비공사(연간단가)계약내역_표지판도색수량산출(양식)" xfId="8333" xr:uid="{00000000-0005-0000-0000-0000AC210000}"/>
    <cellStyle name="1_tree_수량산출_현충묘지-예산서(조경)_예산서-엑셀변환양식100_관내노후표지판교체설계서(2007)_주.정차금지표지판 정비공사(연간단가)계약내역_호계공원표지 정비공사" xfId="8334" xr:uid="{00000000-0005-0000-0000-0000AD210000}"/>
    <cellStyle name="1_tree_수량산출_현충묘지-예산서(조경)_예산서-엑셀변환양식100_관내노후표지판교체설계서(2007)_표지판도색수량산출" xfId="8335" xr:uid="{00000000-0005-0000-0000-0000AE210000}"/>
    <cellStyle name="1_tree_수량산출_현충묘지-예산서(조경)_예산서-엑셀변환양식100_관내노후표지판교체설계서(2007)_표지판도색수량산출(양식)" xfId="8336" xr:uid="{00000000-0005-0000-0000-0000AF210000}"/>
    <cellStyle name="1_tree_수량산출_현충묘지-예산서(조경)_예산서-엑셀변환양식100_관내노후표지판교체설계서(2007)_호계공원표지 정비공사" xfId="8337" xr:uid="{00000000-0005-0000-0000-0000B0210000}"/>
    <cellStyle name="1_tree_수량산출_현충묘지-예산서(조경)_예산서-엑셀변환양식100_관악고수량산출서" xfId="18689" xr:uid="{00000000-0005-0000-0000-0000B1210000}"/>
    <cellStyle name="1_tree_수량산출_현충묘지-예산서(조경)_예산서-엑셀변환양식100_내역서(군포 중심상업지역)-2수정" xfId="8338" xr:uid="{00000000-0005-0000-0000-0000B2210000}"/>
    <cellStyle name="1_tree_수량산출_현충묘지-예산서(조경)_예산서-엑셀변환양식100_내역서(군포 중심상업지역)-2수정_(구)덕성화학 공영주차장 표지판 제작설치" xfId="8339" xr:uid="{00000000-0005-0000-0000-0000B3210000}"/>
    <cellStyle name="1_tree_수량산출_현충묘지-예산서(조경)_예산서-엑셀변환양식100_내역서(군포 중심상업지역)-2수정_(구)덕성화학 공영주차장 표지판 제작설치_표지판도색수량산출" xfId="8340" xr:uid="{00000000-0005-0000-0000-0000B4210000}"/>
    <cellStyle name="1_tree_수량산출_현충묘지-예산서(조경)_예산서-엑셀변환양식100_내역서(군포 중심상업지역)-2수정_(구)덕성화학 공영주차장 표지판 제작설치_표지판도색수량산출(양식)" xfId="8341" xr:uid="{00000000-0005-0000-0000-0000B5210000}"/>
    <cellStyle name="1_tree_수량산출_현충묘지-예산서(조경)_예산서-엑셀변환양식100_내역서(군포 중심상업지역)-2수정_(구)덕성화학 공영주차장 표지판 제작설치_호계공원표지 정비공사" xfId="8342" xr:uid="{00000000-0005-0000-0000-0000B6210000}"/>
    <cellStyle name="1_tree_수량산출_현충묘지-예산서(조경)_예산서-엑셀변환양식100_내역서(군포 중심상업지역)-2수정_관내노후표지판교체설계서(2007)" xfId="8343" xr:uid="{00000000-0005-0000-0000-0000B7210000}"/>
    <cellStyle name="1_tree_수량산출_현충묘지-예산서(조경)_예산서-엑셀변환양식100_내역서(군포 중심상업지역)-2수정_관내노후표지판교체설계서(2007)_(구)덕성화학 공영주차장 표지판 제작설치" xfId="8344" xr:uid="{00000000-0005-0000-0000-0000B8210000}"/>
    <cellStyle name="1_tree_수량산출_현충묘지-예산서(조경)_예산서-엑셀변환양식100_내역서(군포 중심상업지역)-2수정_관내노후표지판교체설계서(2007)_(구)덕성화학 공영주차장 표지판 제작설치_표지판도색수량산출" xfId="8345" xr:uid="{00000000-0005-0000-0000-0000B9210000}"/>
    <cellStyle name="1_tree_수량산출_현충묘지-예산서(조경)_예산서-엑셀변환양식100_내역서(군포 중심상업지역)-2수정_관내노후표지판교체설계서(2007)_(구)덕성화학 공영주차장 표지판 제작설치_표지판도색수량산출(양식)" xfId="8346" xr:uid="{00000000-0005-0000-0000-0000BA210000}"/>
    <cellStyle name="1_tree_수량산출_현충묘지-예산서(조경)_예산서-엑셀변환양식100_내역서(군포 중심상업지역)-2수정_관내노후표지판교체설계서(2007)_(구)덕성화학 공영주차장 표지판 제작설치_호계공원표지 정비공사" xfId="8347" xr:uid="{00000000-0005-0000-0000-0000BB210000}"/>
    <cellStyle name="1_tree_수량산출_현충묘지-예산서(조경)_예산서-엑셀변환양식100_내역서(군포 중심상업지역)-2수정_관내노후표지판교체설계서(2007)_관내노후표지판교체설계서(2007)" xfId="8348" xr:uid="{00000000-0005-0000-0000-0000BC210000}"/>
    <cellStyle name="1_tree_수량산출_현충묘지-예산서(조경)_예산서-엑셀변환양식100_내역서(군포 중심상업지역)-2수정_관내노후표지판교체설계서(2007)_관내노후표지판교체설계서(2007)_(구)덕성화학 공영주차장 표지판 제작설치" xfId="8349" xr:uid="{00000000-0005-0000-0000-0000BD210000}"/>
    <cellStyle name="1_tree_수량산출_현충묘지-예산서(조경)_예산서-엑셀변환양식100_내역서(군포 중심상업지역)-2수정_관내노후표지판교체설계서(2007)_관내노후표지판교체설계서(2007)_(구)덕성화학 공영주차장 표지판 제작설치_표지판도색수량산출" xfId="8350" xr:uid="{00000000-0005-0000-0000-0000BE210000}"/>
    <cellStyle name="1_tree_수량산출_현충묘지-예산서(조경)_예산서-엑셀변환양식100_내역서(군포 중심상업지역)-2수정_관내노후표지판교체설계서(2007)_관내노후표지판교체설계서(2007)_(구)덕성화학 공영주차장 표지판 제작설치_표지판도색수량산출(양식)" xfId="8351" xr:uid="{00000000-0005-0000-0000-0000BF210000}"/>
    <cellStyle name="1_tree_수량산출_현충묘지-예산서(조경)_예산서-엑셀변환양식100_내역서(군포 중심상업지역)-2수정_관내노후표지판교체설계서(2007)_관내노후표지판교체설계서(2007)_(구)덕성화학 공영주차장 표지판 제작설치_호계공원표지 정비공사" xfId="8352" xr:uid="{00000000-0005-0000-0000-0000C0210000}"/>
    <cellStyle name="1_tree_수량산출_현충묘지-예산서(조경)_예산서-엑셀변환양식100_내역서(군포 중심상업지역)-2수정_관내노후표지판교체설계서(2007)_관내노후표지판교체설계서(2007)_박달우회도명부착외공사설계서" xfId="8353" xr:uid="{00000000-0005-0000-0000-0000C1210000}"/>
    <cellStyle name="1_tree_수량산출_현충묘지-예산서(조경)_예산서-엑셀변환양식100_내역서(군포 중심상업지역)-2수정_관내노후표지판교체설계서(2007)_관내노후표지판교체설계서(2007)_박달우회도명부착외공사설계서_표지판도색수량산출" xfId="8354" xr:uid="{00000000-0005-0000-0000-0000C2210000}"/>
    <cellStyle name="1_tree_수량산출_현충묘지-예산서(조경)_예산서-엑셀변환양식100_내역서(군포 중심상업지역)-2수정_관내노후표지판교체설계서(2007)_관내노후표지판교체설계서(2007)_박달우회도명부착외공사설계서_표지판도색수량산출(양식)" xfId="8355" xr:uid="{00000000-0005-0000-0000-0000C3210000}"/>
    <cellStyle name="1_tree_수량산출_현충묘지-예산서(조경)_예산서-엑셀변환양식100_내역서(군포 중심상업지역)-2수정_관내노후표지판교체설계서(2007)_관내노후표지판교체설계서(2007)_박달우회도명부착외공사설계서_호계공원표지 정비공사" xfId="8356" xr:uid="{00000000-0005-0000-0000-0000C4210000}"/>
    <cellStyle name="1_tree_수량산출_현충묘지-예산서(조경)_예산서-엑셀변환양식100_내역서(군포 중심상업지역)-2수정_관내노후표지판교체설계서(2007)_관내노후표지판교체설계서(2007)_주.정차금지표지판 정비공사(연간단가)계약내역" xfId="8357" xr:uid="{00000000-0005-0000-0000-0000C5210000}"/>
    <cellStyle name="1_tree_수량산출_현충묘지-예산서(조경)_예산서-엑셀변환양식100_내역서(군포 중심상업지역)-2수정_관내노후표지판교체설계서(2007)_관내노후표지판교체설계서(2007)_주.정차금지표지판 정비공사(연간단가)계약내역_표지판도색수량산출" xfId="8358" xr:uid="{00000000-0005-0000-0000-0000C6210000}"/>
    <cellStyle name="1_tree_수량산출_현충묘지-예산서(조경)_예산서-엑셀변환양식100_내역서(군포 중심상업지역)-2수정_관내노후표지판교체설계서(2007)_관내노후표지판교체설계서(2007)_주.정차금지표지판 정비공사(연간단가)계약내역_표지판도색수량산출(양식)" xfId="8359" xr:uid="{00000000-0005-0000-0000-0000C7210000}"/>
    <cellStyle name="1_tree_수량산출_현충묘지-예산서(조경)_예산서-엑셀변환양식100_내역서(군포 중심상업지역)-2수정_관내노후표지판교체설계서(2007)_관내노후표지판교체설계서(2007)_주.정차금지표지판 정비공사(연간단가)계약내역_호계공원표지 정비공사" xfId="8360" xr:uid="{00000000-0005-0000-0000-0000C8210000}"/>
    <cellStyle name="1_tree_수량산출_현충묘지-예산서(조경)_예산서-엑셀변환양식100_내역서(군포 중심상업지역)-2수정_관내노후표지판교체설계서(2007)_관내노후표지판교체설계서(2007)_표지판도색수량산출" xfId="8361" xr:uid="{00000000-0005-0000-0000-0000C9210000}"/>
    <cellStyle name="1_tree_수량산출_현충묘지-예산서(조경)_예산서-엑셀변환양식100_내역서(군포 중심상업지역)-2수정_관내노후표지판교체설계서(2007)_관내노후표지판교체설계서(2007)_표지판도색수량산출(양식)" xfId="8362" xr:uid="{00000000-0005-0000-0000-0000CA210000}"/>
    <cellStyle name="1_tree_수량산출_현충묘지-예산서(조경)_예산서-엑셀변환양식100_내역서(군포 중심상업지역)-2수정_관내노후표지판교체설계서(2007)_관내노후표지판교체설계서(2007)_호계공원표지 정비공사" xfId="8363" xr:uid="{00000000-0005-0000-0000-0000CB210000}"/>
    <cellStyle name="1_tree_수량산출_현충묘지-예산서(조경)_예산서-엑셀변환양식100_내역서(군포 중심상업지역)-2수정_관내노후표지판교체설계서(2007)_박달우회도명부착외공사설계서" xfId="8364" xr:uid="{00000000-0005-0000-0000-0000CC210000}"/>
    <cellStyle name="1_tree_수량산출_현충묘지-예산서(조경)_예산서-엑셀변환양식100_내역서(군포 중심상업지역)-2수정_관내노후표지판교체설계서(2007)_박달우회도명부착외공사설계서_표지판도색수량산출" xfId="8365" xr:uid="{00000000-0005-0000-0000-0000CD210000}"/>
    <cellStyle name="1_tree_수량산출_현충묘지-예산서(조경)_예산서-엑셀변환양식100_내역서(군포 중심상업지역)-2수정_관내노후표지판교체설계서(2007)_박달우회도명부착외공사설계서_표지판도색수량산출(양식)" xfId="8366" xr:uid="{00000000-0005-0000-0000-0000CE210000}"/>
    <cellStyle name="1_tree_수량산출_현충묘지-예산서(조경)_예산서-엑셀변환양식100_내역서(군포 중심상업지역)-2수정_관내노후표지판교체설계서(2007)_박달우회도명부착외공사설계서_호계공원표지 정비공사" xfId="8367" xr:uid="{00000000-0005-0000-0000-0000CF210000}"/>
    <cellStyle name="1_tree_수량산출_현충묘지-예산서(조경)_예산서-엑셀변환양식100_내역서(군포 중심상업지역)-2수정_관내노후표지판교체설계서(2007)_의왕맑은물관리사업소 설계변경" xfId="8368" xr:uid="{00000000-0005-0000-0000-0000D0210000}"/>
    <cellStyle name="1_tree_수량산출_현충묘지-예산서(조경)_예산서-엑셀변환양식100_내역서(군포 중심상업지역)-2수정_관내노후표지판교체설계서(2007)_의왕맑은물관리사업소 설계변경_주.정차금지표지판 정비공사(연간단가)계약내역" xfId="8369" xr:uid="{00000000-0005-0000-0000-0000D1210000}"/>
    <cellStyle name="1_tree_수량산출_현충묘지-예산서(조경)_예산서-엑셀변환양식100_내역서(군포 중심상업지역)-2수정_관내노후표지판교체설계서(2007)_의왕맑은물관리사업소 설계변경_주.정차금지표지판 정비공사(연간단가)계약내역_표지판도색수량산출" xfId="8370" xr:uid="{00000000-0005-0000-0000-0000D2210000}"/>
    <cellStyle name="1_tree_수량산출_현충묘지-예산서(조경)_예산서-엑셀변환양식100_내역서(군포 중심상업지역)-2수정_관내노후표지판교체설계서(2007)_의왕맑은물관리사업소 설계변경_주.정차금지표지판 정비공사(연간단가)계약내역_표지판도색수량산출(양식)" xfId="8371" xr:uid="{00000000-0005-0000-0000-0000D3210000}"/>
    <cellStyle name="1_tree_수량산출_현충묘지-예산서(조경)_예산서-엑셀변환양식100_내역서(군포 중심상업지역)-2수정_관내노후표지판교체설계서(2007)_의왕맑은물관리사업소 설계변경_주.정차금지표지판 정비공사(연간단가)계약내역_호계공원표지 정비공사" xfId="8372" xr:uid="{00000000-0005-0000-0000-0000D4210000}"/>
    <cellStyle name="1_tree_수량산출_현충묘지-예산서(조경)_예산서-엑셀변환양식100_내역서(군포 중심상업지역)-2수정_관내노후표지판교체설계서(2007)_의왕맑은물관리사업소 설계변경_표지판도색수량산출" xfId="8373" xr:uid="{00000000-0005-0000-0000-0000D5210000}"/>
    <cellStyle name="1_tree_수량산출_현충묘지-예산서(조경)_예산서-엑셀변환양식100_내역서(군포 중심상업지역)-2수정_관내노후표지판교체설계서(2007)_의왕맑은물관리사업소 설계변경_표지판도색수량산출(양식)" xfId="8374" xr:uid="{00000000-0005-0000-0000-0000D6210000}"/>
    <cellStyle name="1_tree_수량산출_현충묘지-예산서(조경)_예산서-엑셀변환양식100_내역서(군포 중심상업지역)-2수정_관내노후표지판교체설계서(2007)_의왕맑은물관리사업소 설계변경_호계공원표지 정비공사" xfId="8375" xr:uid="{00000000-0005-0000-0000-0000D7210000}"/>
    <cellStyle name="1_tree_수량산출_현충묘지-예산서(조경)_예산서-엑셀변환양식100_내역서(군포 중심상업지역)-2수정_관내노후표지판교체설계서(2007)_주.정차금지표지판 정비공사(연간단가)계약내역" xfId="8376" xr:uid="{00000000-0005-0000-0000-0000D8210000}"/>
    <cellStyle name="1_tree_수량산출_현충묘지-예산서(조경)_예산서-엑셀변환양식100_내역서(군포 중심상업지역)-2수정_관내노후표지판교체설계서(2007)_주.정차금지표지판 정비공사(연간단가)계약내역_표지판도색수량산출" xfId="8377" xr:uid="{00000000-0005-0000-0000-0000D9210000}"/>
    <cellStyle name="1_tree_수량산출_현충묘지-예산서(조경)_예산서-엑셀변환양식100_내역서(군포 중심상업지역)-2수정_관내노후표지판교체설계서(2007)_주.정차금지표지판 정비공사(연간단가)계약내역_표지판도색수량산출(양식)" xfId="8378" xr:uid="{00000000-0005-0000-0000-0000DA210000}"/>
    <cellStyle name="1_tree_수량산출_현충묘지-예산서(조경)_예산서-엑셀변환양식100_내역서(군포 중심상업지역)-2수정_관내노후표지판교체설계서(2007)_주.정차금지표지판 정비공사(연간단가)계약내역_호계공원표지 정비공사" xfId="8379" xr:uid="{00000000-0005-0000-0000-0000DB210000}"/>
    <cellStyle name="1_tree_수량산출_현충묘지-예산서(조경)_예산서-엑셀변환양식100_내역서(군포 중심상업지역)-2수정_관내노후표지판교체설계서(2007)_표지판도색수량산출" xfId="8380" xr:uid="{00000000-0005-0000-0000-0000DC210000}"/>
    <cellStyle name="1_tree_수량산출_현충묘지-예산서(조경)_예산서-엑셀변환양식100_내역서(군포 중심상업지역)-2수정_관내노후표지판교체설계서(2007)_표지판도색수량산출(양식)" xfId="8381" xr:uid="{00000000-0005-0000-0000-0000DD210000}"/>
    <cellStyle name="1_tree_수량산출_현충묘지-예산서(조경)_예산서-엑셀변환양식100_내역서(군포 중심상업지역)-2수정_관내노후표지판교체설계서(2007)_호계공원표지 정비공사" xfId="8382" xr:uid="{00000000-0005-0000-0000-0000DE210000}"/>
    <cellStyle name="1_tree_수량산출_현충묘지-예산서(조경)_예산서-엑셀변환양식100_내역서(군포 중심상업지역)-2수정_내역서(군포 중심상업지역)-수정" xfId="8383" xr:uid="{00000000-0005-0000-0000-0000DF210000}"/>
    <cellStyle name="1_tree_수량산출_현충묘지-예산서(조경)_예산서-엑셀변환양식100_내역서(군포 중심상업지역)-2수정_내역서(군포 중심상업지역)-수정_(구)덕성화학 공영주차장 표지판 제작설치" xfId="8384" xr:uid="{00000000-0005-0000-0000-0000E0210000}"/>
    <cellStyle name="1_tree_수량산출_현충묘지-예산서(조경)_예산서-엑셀변환양식100_내역서(군포 중심상업지역)-2수정_내역서(군포 중심상업지역)-수정_(구)덕성화학 공영주차장 표지판 제작설치_표지판도색수량산출" xfId="8385" xr:uid="{00000000-0005-0000-0000-0000E1210000}"/>
    <cellStyle name="1_tree_수량산출_현충묘지-예산서(조경)_예산서-엑셀변환양식100_내역서(군포 중심상업지역)-2수정_내역서(군포 중심상업지역)-수정_(구)덕성화학 공영주차장 표지판 제작설치_표지판도색수량산출(양식)" xfId="8386" xr:uid="{00000000-0005-0000-0000-0000E2210000}"/>
    <cellStyle name="1_tree_수량산출_현충묘지-예산서(조경)_예산서-엑셀변환양식100_내역서(군포 중심상업지역)-2수정_내역서(군포 중심상업지역)-수정_(구)덕성화학 공영주차장 표지판 제작설치_호계공원표지 정비공사" xfId="8387" xr:uid="{00000000-0005-0000-0000-0000E3210000}"/>
    <cellStyle name="1_tree_수량산출_현충묘지-예산서(조경)_예산서-엑셀변환양식100_내역서(군포 중심상업지역)-2수정_내역서(군포 중심상업지역)-수정_관내노후표지판교체설계서(2007)" xfId="8388" xr:uid="{00000000-0005-0000-0000-0000E4210000}"/>
    <cellStyle name="1_tree_수량산출_현충묘지-예산서(조경)_예산서-엑셀변환양식100_내역서(군포 중심상업지역)-2수정_내역서(군포 중심상업지역)-수정_관내노후표지판교체설계서(2007)_(구)덕성화학 공영주차장 표지판 제작설치" xfId="8389" xr:uid="{00000000-0005-0000-0000-0000E5210000}"/>
    <cellStyle name="1_tree_수량산출_현충묘지-예산서(조경)_예산서-엑셀변환양식100_내역서(군포 중심상업지역)-2수정_내역서(군포 중심상업지역)-수정_관내노후표지판교체설계서(2007)_(구)덕성화학 공영주차장 표지판 제작설치_표지판도색수량산출" xfId="8390" xr:uid="{00000000-0005-0000-0000-0000E6210000}"/>
    <cellStyle name="1_tree_수량산출_현충묘지-예산서(조경)_예산서-엑셀변환양식100_내역서(군포 중심상업지역)-2수정_내역서(군포 중심상업지역)-수정_관내노후표지판교체설계서(2007)_(구)덕성화학 공영주차장 표지판 제작설치_표지판도색수량산출(양식)" xfId="8391" xr:uid="{00000000-0005-0000-0000-0000E7210000}"/>
    <cellStyle name="1_tree_수량산출_현충묘지-예산서(조경)_예산서-엑셀변환양식100_내역서(군포 중심상업지역)-2수정_내역서(군포 중심상업지역)-수정_관내노후표지판교체설계서(2007)_(구)덕성화학 공영주차장 표지판 제작설치_호계공원표지 정비공사" xfId="8392" xr:uid="{00000000-0005-0000-0000-0000E8210000}"/>
    <cellStyle name="1_tree_수량산출_현충묘지-예산서(조경)_예산서-엑셀변환양식100_내역서(군포 중심상업지역)-2수정_내역서(군포 중심상업지역)-수정_관내노후표지판교체설계서(2007)_관내노후표지판교체설계서(2007)" xfId="8393" xr:uid="{00000000-0005-0000-0000-0000E9210000}"/>
    <cellStyle name="1_tree_수량산출_현충묘지-예산서(조경)_예산서-엑셀변환양식100_내역서(군포 중심상업지역)-2수정_내역서(군포 중심상업지역)-수정_관내노후표지판교체설계서(2007)_관내노후표지판교체설계서(2007)_(구)덕성화학 공영주차장 표지판 제작설치" xfId="8394" xr:uid="{00000000-0005-0000-0000-0000EA210000}"/>
    <cellStyle name="1_tree_수량산출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표지판도색수량산출" xfId="8395" xr:uid="{00000000-0005-0000-0000-0000EB210000}"/>
    <cellStyle name="1_tree_수량산출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표지판도색수량산출(양식)" xfId="8396" xr:uid="{00000000-0005-0000-0000-0000EC210000}"/>
    <cellStyle name="1_tree_수량산출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호계공원표지 정비공사" xfId="8397" xr:uid="{00000000-0005-0000-0000-0000ED210000}"/>
    <cellStyle name="1_tree_수량산출_현충묘지-예산서(조경)_예산서-엑셀변환양식100_내역서(군포 중심상업지역)-2수정_내역서(군포 중심상업지역)-수정_관내노후표지판교체설계서(2007)_관내노후표지판교체설계서(2007)_박달우회도명부착외공사설계서" xfId="8398" xr:uid="{00000000-0005-0000-0000-0000EE210000}"/>
    <cellStyle name="1_tree_수량산출_현충묘지-예산서(조경)_예산서-엑셀변환양식100_내역서(군포 중심상업지역)-2수정_내역서(군포 중심상업지역)-수정_관내노후표지판교체설계서(2007)_관내노후표지판교체설계서(2007)_박달우회도명부착외공사설계서_표지판도색수량산출" xfId="8399" xr:uid="{00000000-0005-0000-0000-0000EF210000}"/>
    <cellStyle name="1_tree_수량산출_현충묘지-예산서(조경)_예산서-엑셀변환양식100_내역서(군포 중심상업지역)-2수정_내역서(군포 중심상업지역)-수정_관내노후표지판교체설계서(2007)_관내노후표지판교체설계서(2007)_박달우회도명부착외공사설계서_표지판도색수량산출(양식)" xfId="8400" xr:uid="{00000000-0005-0000-0000-0000F0210000}"/>
    <cellStyle name="1_tree_수량산출_현충묘지-예산서(조경)_예산서-엑셀변환양식100_내역서(군포 중심상업지역)-2수정_내역서(군포 중심상업지역)-수정_관내노후표지판교체설계서(2007)_관내노후표지판교체설계서(2007)_박달우회도명부착외공사설계서_호계공원표지 정비공사" xfId="8401" xr:uid="{00000000-0005-0000-0000-0000F1210000}"/>
    <cellStyle name="1_tree_수량산출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 xfId="8402" xr:uid="{00000000-0005-0000-0000-0000F2210000}"/>
    <cellStyle name="1_tree_수량산출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표지판도색수량산출" xfId="8403" xr:uid="{00000000-0005-0000-0000-0000F3210000}"/>
    <cellStyle name="1_tree_수량산출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표지판도색수량산출(양식)" xfId="8404" xr:uid="{00000000-0005-0000-0000-0000F4210000}"/>
    <cellStyle name="1_tree_수량산출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호계공원표지 정비공사" xfId="8405" xr:uid="{00000000-0005-0000-0000-0000F5210000}"/>
    <cellStyle name="1_tree_수량산출_현충묘지-예산서(조경)_예산서-엑셀변환양식100_내역서(군포 중심상업지역)-2수정_내역서(군포 중심상업지역)-수정_관내노후표지판교체설계서(2007)_관내노후표지판교체설계서(2007)_표지판도색수량산출" xfId="8406" xr:uid="{00000000-0005-0000-0000-0000F6210000}"/>
    <cellStyle name="1_tree_수량산출_현충묘지-예산서(조경)_예산서-엑셀변환양식100_내역서(군포 중심상업지역)-2수정_내역서(군포 중심상업지역)-수정_관내노후표지판교체설계서(2007)_관내노후표지판교체설계서(2007)_표지판도색수량산출(양식)" xfId="8407" xr:uid="{00000000-0005-0000-0000-0000F7210000}"/>
    <cellStyle name="1_tree_수량산출_현충묘지-예산서(조경)_예산서-엑셀변환양식100_내역서(군포 중심상업지역)-2수정_내역서(군포 중심상업지역)-수정_관내노후표지판교체설계서(2007)_관내노후표지판교체설계서(2007)_호계공원표지 정비공사" xfId="8408" xr:uid="{00000000-0005-0000-0000-0000F8210000}"/>
    <cellStyle name="1_tree_수량산출_현충묘지-예산서(조경)_예산서-엑셀변환양식100_내역서(군포 중심상업지역)-2수정_내역서(군포 중심상업지역)-수정_관내노후표지판교체설계서(2007)_박달우회도명부착외공사설계서" xfId="8409" xr:uid="{00000000-0005-0000-0000-0000F9210000}"/>
    <cellStyle name="1_tree_수량산출_현충묘지-예산서(조경)_예산서-엑셀변환양식100_내역서(군포 중심상업지역)-2수정_내역서(군포 중심상업지역)-수정_관내노후표지판교체설계서(2007)_박달우회도명부착외공사설계서_표지판도색수량산출" xfId="8410" xr:uid="{00000000-0005-0000-0000-0000FA210000}"/>
    <cellStyle name="1_tree_수량산출_현충묘지-예산서(조경)_예산서-엑셀변환양식100_내역서(군포 중심상업지역)-2수정_내역서(군포 중심상업지역)-수정_관내노후표지판교체설계서(2007)_박달우회도명부착외공사설계서_표지판도색수량산출(양식)" xfId="8411" xr:uid="{00000000-0005-0000-0000-0000FB210000}"/>
    <cellStyle name="1_tree_수량산출_현충묘지-예산서(조경)_예산서-엑셀변환양식100_내역서(군포 중심상업지역)-2수정_내역서(군포 중심상업지역)-수정_관내노후표지판교체설계서(2007)_박달우회도명부착외공사설계서_호계공원표지 정비공사" xfId="8412" xr:uid="{00000000-0005-0000-0000-0000FC210000}"/>
    <cellStyle name="1_tree_수량산출_현충묘지-예산서(조경)_예산서-엑셀변환양식100_내역서(군포 중심상업지역)-2수정_내역서(군포 중심상업지역)-수정_관내노후표지판교체설계서(2007)_의왕맑은물관리사업소 설계변경" xfId="8413" xr:uid="{00000000-0005-0000-0000-0000FD210000}"/>
    <cellStyle name="1_tree_수량산출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 xfId="8414" xr:uid="{00000000-0005-0000-0000-0000FE210000}"/>
    <cellStyle name="1_tree_수량산출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표지판도색수량산출" xfId="8415" xr:uid="{00000000-0005-0000-0000-0000FF210000}"/>
    <cellStyle name="1_tree_수량산출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표지판도색수량산출(양식)" xfId="8416" xr:uid="{00000000-0005-0000-0000-000000220000}"/>
    <cellStyle name="1_tree_수량산출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호계공원표지 정비공사" xfId="8417" xr:uid="{00000000-0005-0000-0000-000001220000}"/>
    <cellStyle name="1_tree_수량산출_현충묘지-예산서(조경)_예산서-엑셀변환양식100_내역서(군포 중심상업지역)-2수정_내역서(군포 중심상업지역)-수정_관내노후표지판교체설계서(2007)_의왕맑은물관리사업소 설계변경_표지판도색수량산출" xfId="8418" xr:uid="{00000000-0005-0000-0000-000002220000}"/>
    <cellStyle name="1_tree_수량산출_현충묘지-예산서(조경)_예산서-엑셀변환양식100_내역서(군포 중심상업지역)-2수정_내역서(군포 중심상업지역)-수정_관내노후표지판교체설계서(2007)_의왕맑은물관리사업소 설계변경_표지판도색수량산출(양식)" xfId="8419" xr:uid="{00000000-0005-0000-0000-000003220000}"/>
    <cellStyle name="1_tree_수량산출_현충묘지-예산서(조경)_예산서-엑셀변환양식100_내역서(군포 중심상업지역)-2수정_내역서(군포 중심상업지역)-수정_관내노후표지판교체설계서(2007)_의왕맑은물관리사업소 설계변경_호계공원표지 정비공사" xfId="8420" xr:uid="{00000000-0005-0000-0000-000004220000}"/>
    <cellStyle name="1_tree_수량산출_현충묘지-예산서(조경)_예산서-엑셀변환양식100_내역서(군포 중심상업지역)-2수정_내역서(군포 중심상업지역)-수정_관내노후표지판교체설계서(2007)_주.정차금지표지판 정비공사(연간단가)계약내역" xfId="8421" xr:uid="{00000000-0005-0000-0000-000005220000}"/>
    <cellStyle name="1_tree_수량산출_현충묘지-예산서(조경)_예산서-엑셀변환양식100_내역서(군포 중심상업지역)-2수정_내역서(군포 중심상업지역)-수정_관내노후표지판교체설계서(2007)_주.정차금지표지판 정비공사(연간단가)계약내역_표지판도색수량산출" xfId="8422" xr:uid="{00000000-0005-0000-0000-000006220000}"/>
    <cellStyle name="1_tree_수량산출_현충묘지-예산서(조경)_예산서-엑셀변환양식100_내역서(군포 중심상업지역)-2수정_내역서(군포 중심상업지역)-수정_관내노후표지판교체설계서(2007)_주.정차금지표지판 정비공사(연간단가)계약내역_표지판도색수량산출(양식)" xfId="8423" xr:uid="{00000000-0005-0000-0000-000007220000}"/>
    <cellStyle name="1_tree_수량산출_현충묘지-예산서(조경)_예산서-엑셀변환양식100_내역서(군포 중심상업지역)-2수정_내역서(군포 중심상업지역)-수정_관내노후표지판교체설계서(2007)_주.정차금지표지판 정비공사(연간단가)계약내역_호계공원표지 정비공사" xfId="8424" xr:uid="{00000000-0005-0000-0000-000008220000}"/>
    <cellStyle name="1_tree_수량산출_현충묘지-예산서(조경)_예산서-엑셀변환양식100_내역서(군포 중심상업지역)-2수정_내역서(군포 중심상업지역)-수정_관내노후표지판교체설계서(2007)_표지판도색수량산출" xfId="8425" xr:uid="{00000000-0005-0000-0000-000009220000}"/>
    <cellStyle name="1_tree_수량산출_현충묘지-예산서(조경)_예산서-엑셀변환양식100_내역서(군포 중심상업지역)-2수정_내역서(군포 중심상업지역)-수정_관내노후표지판교체설계서(2007)_표지판도색수량산출(양식)" xfId="8426" xr:uid="{00000000-0005-0000-0000-00000A220000}"/>
    <cellStyle name="1_tree_수량산출_현충묘지-예산서(조경)_예산서-엑셀변환양식100_내역서(군포 중심상업지역)-2수정_내역서(군포 중심상업지역)-수정_관내노후표지판교체설계서(2007)_호계공원표지 정비공사" xfId="8427" xr:uid="{00000000-0005-0000-0000-00000B220000}"/>
    <cellStyle name="1_tree_수량산출_현충묘지-예산서(조경)_예산서-엑셀변환양식100_내역서(군포 중심상업지역)-2수정_내역서(군포 중심상업지역)-수정_박달우회도명부착외공사설계서" xfId="8428" xr:uid="{00000000-0005-0000-0000-00000C220000}"/>
    <cellStyle name="1_tree_수량산출_현충묘지-예산서(조경)_예산서-엑셀변환양식100_내역서(군포 중심상업지역)-2수정_내역서(군포 중심상업지역)-수정_박달우회도명부착외공사설계서_표지판도색수량산출" xfId="8429" xr:uid="{00000000-0005-0000-0000-00000D220000}"/>
    <cellStyle name="1_tree_수량산출_현충묘지-예산서(조경)_예산서-엑셀변환양식100_내역서(군포 중심상업지역)-2수정_내역서(군포 중심상업지역)-수정_박달우회도명부착외공사설계서_표지판도색수량산출(양식)" xfId="8430" xr:uid="{00000000-0005-0000-0000-00000E220000}"/>
    <cellStyle name="1_tree_수량산출_현충묘지-예산서(조경)_예산서-엑셀변환양식100_내역서(군포 중심상업지역)-2수정_내역서(군포 중심상업지역)-수정_박달우회도명부착외공사설계서_호계공원표지 정비공사" xfId="8431" xr:uid="{00000000-0005-0000-0000-00000F220000}"/>
    <cellStyle name="1_tree_수량산출_현충묘지-예산서(조경)_예산서-엑셀변환양식100_내역서(군포 중심상업지역)-2수정_내역서(군포 중심상업지역)-수정_주.정차금지표지판 정비공사(연간단가)계약내역" xfId="8432" xr:uid="{00000000-0005-0000-0000-000010220000}"/>
    <cellStyle name="1_tree_수량산출_현충묘지-예산서(조경)_예산서-엑셀변환양식100_내역서(군포 중심상업지역)-2수정_내역서(군포 중심상업지역)-수정_주.정차금지표지판 정비공사(연간단가)계약내역_표지판도색수량산출" xfId="8433" xr:uid="{00000000-0005-0000-0000-000011220000}"/>
    <cellStyle name="1_tree_수량산출_현충묘지-예산서(조경)_예산서-엑셀변환양식100_내역서(군포 중심상업지역)-2수정_내역서(군포 중심상업지역)-수정_주.정차금지표지판 정비공사(연간단가)계약내역_표지판도색수량산출(양식)" xfId="8434" xr:uid="{00000000-0005-0000-0000-000012220000}"/>
    <cellStyle name="1_tree_수량산출_현충묘지-예산서(조경)_예산서-엑셀변환양식100_내역서(군포 중심상업지역)-2수정_내역서(군포 중심상업지역)-수정_주.정차금지표지판 정비공사(연간단가)계약내역_호계공원표지 정비공사" xfId="8435" xr:uid="{00000000-0005-0000-0000-000013220000}"/>
    <cellStyle name="1_tree_수량산출_현충묘지-예산서(조경)_예산서-엑셀변환양식100_내역서(군포 중심상업지역)-2수정_내역서(군포 중심상업지역)-수정_표지판도색수량산출" xfId="8436" xr:uid="{00000000-0005-0000-0000-000014220000}"/>
    <cellStyle name="1_tree_수량산출_현충묘지-예산서(조경)_예산서-엑셀변환양식100_내역서(군포 중심상업지역)-2수정_내역서(군포 중심상업지역)-수정_표지판도색수량산출(양식)" xfId="8437" xr:uid="{00000000-0005-0000-0000-000015220000}"/>
    <cellStyle name="1_tree_수량산출_현충묘지-예산서(조경)_예산서-엑셀변환양식100_내역서(군포 중심상업지역)-2수정_내역서(군포 중심상업지역)-수정_호계공원표지 정비공사" xfId="8438" xr:uid="{00000000-0005-0000-0000-000016220000}"/>
    <cellStyle name="1_tree_수량산출_현충묘지-예산서(조경)_예산서-엑셀변환양식100_내역서(군포 중심상업지역)-2수정_내역서(군포 중심상업지역)-수정-2" xfId="8439" xr:uid="{00000000-0005-0000-0000-000017220000}"/>
    <cellStyle name="1_tree_수량산출_현충묘지-예산서(조경)_예산서-엑셀변환양식100_내역서(군포 중심상업지역)-2수정_내역서(군포 중심상업지역)-수정-2_(구)덕성화학 공영주차장 표지판 제작설치" xfId="8440" xr:uid="{00000000-0005-0000-0000-000018220000}"/>
    <cellStyle name="1_tree_수량산출_현충묘지-예산서(조경)_예산서-엑셀변환양식100_내역서(군포 중심상업지역)-2수정_내역서(군포 중심상업지역)-수정-2_(구)덕성화학 공영주차장 표지판 제작설치_표지판도색수량산출" xfId="8441" xr:uid="{00000000-0005-0000-0000-000019220000}"/>
    <cellStyle name="1_tree_수량산출_현충묘지-예산서(조경)_예산서-엑셀변환양식100_내역서(군포 중심상업지역)-2수정_내역서(군포 중심상업지역)-수정-2_(구)덕성화학 공영주차장 표지판 제작설치_표지판도색수량산출(양식)" xfId="8442" xr:uid="{00000000-0005-0000-0000-00001A220000}"/>
    <cellStyle name="1_tree_수량산출_현충묘지-예산서(조경)_예산서-엑셀변환양식100_내역서(군포 중심상업지역)-2수정_내역서(군포 중심상업지역)-수정-2_(구)덕성화학 공영주차장 표지판 제작설치_호계공원표지 정비공사" xfId="8443" xr:uid="{00000000-0005-0000-0000-00001B220000}"/>
    <cellStyle name="1_tree_수량산출_현충묘지-예산서(조경)_예산서-엑셀변환양식100_내역서(군포 중심상업지역)-2수정_내역서(군포 중심상업지역)-수정-2_관내노후표지판교체설계서(2007)" xfId="8444" xr:uid="{00000000-0005-0000-0000-00001C220000}"/>
    <cellStyle name="1_tree_수량산출_현충묘지-예산서(조경)_예산서-엑셀변환양식100_내역서(군포 중심상업지역)-2수정_내역서(군포 중심상업지역)-수정-2_관내노후표지판교체설계서(2007)_(구)덕성화학 공영주차장 표지판 제작설치" xfId="8445" xr:uid="{00000000-0005-0000-0000-00001D220000}"/>
    <cellStyle name="1_tree_수량산출_현충묘지-예산서(조경)_예산서-엑셀변환양식100_내역서(군포 중심상업지역)-2수정_내역서(군포 중심상업지역)-수정-2_관내노후표지판교체설계서(2007)_(구)덕성화학 공영주차장 표지판 제작설치_표지판도색수량산출" xfId="8446" xr:uid="{00000000-0005-0000-0000-00001E220000}"/>
    <cellStyle name="1_tree_수량산출_현충묘지-예산서(조경)_예산서-엑셀변환양식100_내역서(군포 중심상업지역)-2수정_내역서(군포 중심상업지역)-수정-2_관내노후표지판교체설계서(2007)_(구)덕성화학 공영주차장 표지판 제작설치_표지판도색수량산출(양식)" xfId="8447" xr:uid="{00000000-0005-0000-0000-00001F220000}"/>
    <cellStyle name="1_tree_수량산출_현충묘지-예산서(조경)_예산서-엑셀변환양식100_내역서(군포 중심상업지역)-2수정_내역서(군포 중심상업지역)-수정-2_관내노후표지판교체설계서(2007)_(구)덕성화학 공영주차장 표지판 제작설치_호계공원표지 정비공사" xfId="8448" xr:uid="{00000000-0005-0000-0000-000020220000}"/>
    <cellStyle name="1_tree_수량산출_현충묘지-예산서(조경)_예산서-엑셀변환양식100_내역서(군포 중심상업지역)-2수정_내역서(군포 중심상업지역)-수정-2_관내노후표지판교체설계서(2007)_관내노후표지판교체설계서(2007)" xfId="8449" xr:uid="{00000000-0005-0000-0000-000021220000}"/>
    <cellStyle name="1_tree_수량산출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 xfId="8450" xr:uid="{00000000-0005-0000-0000-000022220000}"/>
    <cellStyle name="1_tree_수량산출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표지판도색수량산출" xfId="8451" xr:uid="{00000000-0005-0000-0000-000023220000}"/>
    <cellStyle name="1_tree_수량산출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표지판도색수량산출(양식)" xfId="8452" xr:uid="{00000000-0005-0000-0000-000024220000}"/>
    <cellStyle name="1_tree_수량산출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호계공원표지 정비공사" xfId="8453" xr:uid="{00000000-0005-0000-0000-000025220000}"/>
    <cellStyle name="1_tree_수량산출_현충묘지-예산서(조경)_예산서-엑셀변환양식100_내역서(군포 중심상업지역)-2수정_내역서(군포 중심상업지역)-수정-2_관내노후표지판교체설계서(2007)_관내노후표지판교체설계서(2007)_박달우회도명부착외공사설계서" xfId="8454" xr:uid="{00000000-0005-0000-0000-000026220000}"/>
    <cellStyle name="1_tree_수량산출_현충묘지-예산서(조경)_예산서-엑셀변환양식100_내역서(군포 중심상업지역)-2수정_내역서(군포 중심상업지역)-수정-2_관내노후표지판교체설계서(2007)_관내노후표지판교체설계서(2007)_박달우회도명부착외공사설계서_표지판도색수량산출" xfId="8455" xr:uid="{00000000-0005-0000-0000-000027220000}"/>
    <cellStyle name="1_tree_수량산출_현충묘지-예산서(조경)_예산서-엑셀변환양식100_내역서(군포 중심상업지역)-2수정_내역서(군포 중심상업지역)-수정-2_관내노후표지판교체설계서(2007)_관내노후표지판교체설계서(2007)_박달우회도명부착외공사설계서_표지판도색수량산출(양식)" xfId="8456" xr:uid="{00000000-0005-0000-0000-000028220000}"/>
    <cellStyle name="1_tree_수량산출_현충묘지-예산서(조경)_예산서-엑셀변환양식100_내역서(군포 중심상업지역)-2수정_내역서(군포 중심상업지역)-수정-2_관내노후표지판교체설계서(2007)_관내노후표지판교체설계서(2007)_박달우회도명부착외공사설계서_호계공원표지 정비공사" xfId="8457" xr:uid="{00000000-0005-0000-0000-000029220000}"/>
    <cellStyle name="1_tree_수량산출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 xfId="8458" xr:uid="{00000000-0005-0000-0000-00002A220000}"/>
    <cellStyle name="1_tree_수량산출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표지판도색수량산출" xfId="8459" xr:uid="{00000000-0005-0000-0000-00002B220000}"/>
    <cellStyle name="1_tree_수량산출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표지판도색수량산출(양식)" xfId="8460" xr:uid="{00000000-0005-0000-0000-00002C220000}"/>
    <cellStyle name="1_tree_수량산출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호계공원표지 정비공사" xfId="8461" xr:uid="{00000000-0005-0000-0000-00002D220000}"/>
    <cellStyle name="1_tree_수량산출_현충묘지-예산서(조경)_예산서-엑셀변환양식100_내역서(군포 중심상업지역)-2수정_내역서(군포 중심상업지역)-수정-2_관내노후표지판교체설계서(2007)_관내노후표지판교체설계서(2007)_표지판도색수량산출" xfId="8462" xr:uid="{00000000-0005-0000-0000-00002E220000}"/>
    <cellStyle name="1_tree_수량산출_현충묘지-예산서(조경)_예산서-엑셀변환양식100_내역서(군포 중심상업지역)-2수정_내역서(군포 중심상업지역)-수정-2_관내노후표지판교체설계서(2007)_관내노후표지판교체설계서(2007)_표지판도색수량산출(양식)" xfId="8463" xr:uid="{00000000-0005-0000-0000-00002F220000}"/>
    <cellStyle name="1_tree_수량산출_현충묘지-예산서(조경)_예산서-엑셀변환양식100_내역서(군포 중심상업지역)-2수정_내역서(군포 중심상업지역)-수정-2_관내노후표지판교체설계서(2007)_관내노후표지판교체설계서(2007)_호계공원표지 정비공사" xfId="8464" xr:uid="{00000000-0005-0000-0000-000030220000}"/>
    <cellStyle name="1_tree_수량산출_현충묘지-예산서(조경)_예산서-엑셀변환양식100_내역서(군포 중심상업지역)-2수정_내역서(군포 중심상업지역)-수정-2_관내노후표지판교체설계서(2007)_박달우회도명부착외공사설계서" xfId="8465" xr:uid="{00000000-0005-0000-0000-000031220000}"/>
    <cellStyle name="1_tree_수량산출_현충묘지-예산서(조경)_예산서-엑셀변환양식100_내역서(군포 중심상업지역)-2수정_내역서(군포 중심상업지역)-수정-2_관내노후표지판교체설계서(2007)_박달우회도명부착외공사설계서_표지판도색수량산출" xfId="8466" xr:uid="{00000000-0005-0000-0000-000032220000}"/>
    <cellStyle name="1_tree_수량산출_현충묘지-예산서(조경)_예산서-엑셀변환양식100_내역서(군포 중심상업지역)-2수정_내역서(군포 중심상업지역)-수정-2_관내노후표지판교체설계서(2007)_박달우회도명부착외공사설계서_표지판도색수량산출(양식)" xfId="8467" xr:uid="{00000000-0005-0000-0000-000033220000}"/>
    <cellStyle name="1_tree_수량산출_현충묘지-예산서(조경)_예산서-엑셀변환양식100_내역서(군포 중심상업지역)-2수정_내역서(군포 중심상업지역)-수정-2_관내노후표지판교체설계서(2007)_박달우회도명부착외공사설계서_호계공원표지 정비공사" xfId="8468" xr:uid="{00000000-0005-0000-0000-000034220000}"/>
    <cellStyle name="1_tree_수량산출_현충묘지-예산서(조경)_예산서-엑셀변환양식100_내역서(군포 중심상업지역)-2수정_내역서(군포 중심상업지역)-수정-2_관내노후표지판교체설계서(2007)_의왕맑은물관리사업소 설계변경" xfId="8469" xr:uid="{00000000-0005-0000-0000-000035220000}"/>
    <cellStyle name="1_tree_수량산출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 xfId="8470" xr:uid="{00000000-0005-0000-0000-000036220000}"/>
    <cellStyle name="1_tree_수량산출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표지판도색수량산출" xfId="8471" xr:uid="{00000000-0005-0000-0000-000037220000}"/>
    <cellStyle name="1_tree_수량산출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표지판도색수량산출(양식)" xfId="8472" xr:uid="{00000000-0005-0000-0000-000038220000}"/>
    <cellStyle name="1_tree_수량산출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호계공원표지 정비공사" xfId="8473" xr:uid="{00000000-0005-0000-0000-000039220000}"/>
    <cellStyle name="1_tree_수량산출_현충묘지-예산서(조경)_예산서-엑셀변환양식100_내역서(군포 중심상업지역)-2수정_내역서(군포 중심상업지역)-수정-2_관내노후표지판교체설계서(2007)_의왕맑은물관리사업소 설계변경_표지판도색수량산출" xfId="8474" xr:uid="{00000000-0005-0000-0000-00003A220000}"/>
    <cellStyle name="1_tree_수량산출_현충묘지-예산서(조경)_예산서-엑셀변환양식100_내역서(군포 중심상업지역)-2수정_내역서(군포 중심상업지역)-수정-2_관내노후표지판교체설계서(2007)_의왕맑은물관리사업소 설계변경_표지판도색수량산출(양식)" xfId="8475" xr:uid="{00000000-0005-0000-0000-00003B220000}"/>
    <cellStyle name="1_tree_수량산출_현충묘지-예산서(조경)_예산서-엑셀변환양식100_내역서(군포 중심상업지역)-2수정_내역서(군포 중심상업지역)-수정-2_관내노후표지판교체설계서(2007)_의왕맑은물관리사업소 설계변경_호계공원표지 정비공사" xfId="8476" xr:uid="{00000000-0005-0000-0000-00003C220000}"/>
    <cellStyle name="1_tree_수량산출_현충묘지-예산서(조경)_예산서-엑셀변환양식100_내역서(군포 중심상업지역)-2수정_내역서(군포 중심상업지역)-수정-2_관내노후표지판교체설계서(2007)_주.정차금지표지판 정비공사(연간단가)계약내역" xfId="8477" xr:uid="{00000000-0005-0000-0000-00003D220000}"/>
    <cellStyle name="1_tree_수량산출_현충묘지-예산서(조경)_예산서-엑셀변환양식100_내역서(군포 중심상업지역)-2수정_내역서(군포 중심상업지역)-수정-2_관내노후표지판교체설계서(2007)_주.정차금지표지판 정비공사(연간단가)계약내역_표지판도색수량산출" xfId="8478" xr:uid="{00000000-0005-0000-0000-00003E220000}"/>
    <cellStyle name="1_tree_수량산출_현충묘지-예산서(조경)_예산서-엑셀변환양식100_내역서(군포 중심상업지역)-2수정_내역서(군포 중심상업지역)-수정-2_관내노후표지판교체설계서(2007)_주.정차금지표지판 정비공사(연간단가)계약내역_표지판도색수량산출(양식)" xfId="8479" xr:uid="{00000000-0005-0000-0000-00003F220000}"/>
    <cellStyle name="1_tree_수량산출_현충묘지-예산서(조경)_예산서-엑셀변환양식100_내역서(군포 중심상업지역)-2수정_내역서(군포 중심상업지역)-수정-2_관내노후표지판교체설계서(2007)_주.정차금지표지판 정비공사(연간단가)계약내역_호계공원표지 정비공사" xfId="8480" xr:uid="{00000000-0005-0000-0000-000040220000}"/>
    <cellStyle name="1_tree_수량산출_현충묘지-예산서(조경)_예산서-엑셀변환양식100_내역서(군포 중심상업지역)-2수정_내역서(군포 중심상업지역)-수정-2_관내노후표지판교체설계서(2007)_표지판도색수량산출" xfId="8481" xr:uid="{00000000-0005-0000-0000-000041220000}"/>
    <cellStyle name="1_tree_수량산출_현충묘지-예산서(조경)_예산서-엑셀변환양식100_내역서(군포 중심상업지역)-2수정_내역서(군포 중심상업지역)-수정-2_관내노후표지판교체설계서(2007)_표지판도색수량산출(양식)" xfId="8482" xr:uid="{00000000-0005-0000-0000-000042220000}"/>
    <cellStyle name="1_tree_수량산출_현충묘지-예산서(조경)_예산서-엑셀변환양식100_내역서(군포 중심상업지역)-2수정_내역서(군포 중심상업지역)-수정-2_관내노후표지판교체설계서(2007)_호계공원표지 정비공사" xfId="8483" xr:uid="{00000000-0005-0000-0000-000043220000}"/>
    <cellStyle name="1_tree_수량산출_현충묘지-예산서(조경)_예산서-엑셀변환양식100_내역서(군포 중심상업지역)-2수정_내역서(군포 중심상업지역)-수정-2_박달우회도명부착외공사설계서" xfId="8484" xr:uid="{00000000-0005-0000-0000-000044220000}"/>
    <cellStyle name="1_tree_수량산출_현충묘지-예산서(조경)_예산서-엑셀변환양식100_내역서(군포 중심상업지역)-2수정_내역서(군포 중심상업지역)-수정-2_박달우회도명부착외공사설계서_표지판도색수량산출" xfId="8485" xr:uid="{00000000-0005-0000-0000-000045220000}"/>
    <cellStyle name="1_tree_수량산출_현충묘지-예산서(조경)_예산서-엑셀변환양식100_내역서(군포 중심상업지역)-2수정_내역서(군포 중심상업지역)-수정-2_박달우회도명부착외공사설계서_표지판도색수량산출(양식)" xfId="8486" xr:uid="{00000000-0005-0000-0000-000046220000}"/>
    <cellStyle name="1_tree_수량산출_현충묘지-예산서(조경)_예산서-엑셀변환양식100_내역서(군포 중심상업지역)-2수정_내역서(군포 중심상업지역)-수정-2_박달우회도명부착외공사설계서_호계공원표지 정비공사" xfId="8487" xr:uid="{00000000-0005-0000-0000-000047220000}"/>
    <cellStyle name="1_tree_수량산출_현충묘지-예산서(조경)_예산서-엑셀변환양식100_내역서(군포 중심상업지역)-2수정_내역서(군포 중심상업지역)-수정-2_주.정차금지표지판 정비공사(연간단가)계약내역" xfId="8488" xr:uid="{00000000-0005-0000-0000-000048220000}"/>
    <cellStyle name="1_tree_수량산출_현충묘지-예산서(조경)_예산서-엑셀변환양식100_내역서(군포 중심상업지역)-2수정_내역서(군포 중심상업지역)-수정-2_주.정차금지표지판 정비공사(연간단가)계약내역_표지판도색수량산출" xfId="8489" xr:uid="{00000000-0005-0000-0000-000049220000}"/>
    <cellStyle name="1_tree_수량산출_현충묘지-예산서(조경)_예산서-엑셀변환양식100_내역서(군포 중심상업지역)-2수정_내역서(군포 중심상업지역)-수정-2_주.정차금지표지판 정비공사(연간단가)계약내역_표지판도색수량산출(양식)" xfId="8490" xr:uid="{00000000-0005-0000-0000-00004A220000}"/>
    <cellStyle name="1_tree_수량산출_현충묘지-예산서(조경)_예산서-엑셀변환양식100_내역서(군포 중심상업지역)-2수정_내역서(군포 중심상업지역)-수정-2_주.정차금지표지판 정비공사(연간단가)계약내역_호계공원표지 정비공사" xfId="8491" xr:uid="{00000000-0005-0000-0000-00004B220000}"/>
    <cellStyle name="1_tree_수량산출_현충묘지-예산서(조경)_예산서-엑셀변환양식100_내역서(군포 중심상업지역)-2수정_내역서(군포 중심상업지역)-수정-2_표지판도색수량산출" xfId="8492" xr:uid="{00000000-0005-0000-0000-00004C220000}"/>
    <cellStyle name="1_tree_수량산출_현충묘지-예산서(조경)_예산서-엑셀변환양식100_내역서(군포 중심상업지역)-2수정_내역서(군포 중심상업지역)-수정-2_표지판도색수량산출(양식)" xfId="8493" xr:uid="{00000000-0005-0000-0000-00004D220000}"/>
    <cellStyle name="1_tree_수량산출_현충묘지-예산서(조경)_예산서-엑셀변환양식100_내역서(군포 중심상업지역)-2수정_내역서(군포 중심상업지역)-수정-2_호계공원표지 정비공사" xfId="8494" xr:uid="{00000000-0005-0000-0000-00004E220000}"/>
    <cellStyle name="1_tree_수량산출_현충묘지-예산서(조경)_예산서-엑셀변환양식100_내역서(군포 중심상업지역)-2수정_박달우회도명부착외공사설계서" xfId="8495" xr:uid="{00000000-0005-0000-0000-00004F220000}"/>
    <cellStyle name="1_tree_수량산출_현충묘지-예산서(조경)_예산서-엑셀변환양식100_내역서(군포 중심상업지역)-2수정_박달우회도명부착외공사설계서_표지판도색수량산출" xfId="8496" xr:uid="{00000000-0005-0000-0000-000050220000}"/>
    <cellStyle name="1_tree_수량산출_현충묘지-예산서(조경)_예산서-엑셀변환양식100_내역서(군포 중심상업지역)-2수정_박달우회도명부착외공사설계서_표지판도색수량산출(양식)" xfId="8497" xr:uid="{00000000-0005-0000-0000-000051220000}"/>
    <cellStyle name="1_tree_수량산출_현충묘지-예산서(조경)_예산서-엑셀변환양식100_내역서(군포 중심상업지역)-2수정_박달우회도명부착외공사설계서_호계공원표지 정비공사" xfId="8498" xr:uid="{00000000-0005-0000-0000-000052220000}"/>
    <cellStyle name="1_tree_수량산출_현충묘지-예산서(조경)_예산서-엑셀변환양식100_내역서(군포 중심상업지역)-2수정_주.정차금지표지판 정비공사(연간단가)계약내역" xfId="8499" xr:uid="{00000000-0005-0000-0000-000053220000}"/>
    <cellStyle name="1_tree_수량산출_현충묘지-예산서(조경)_예산서-엑셀변환양식100_내역서(군포 중심상업지역)-2수정_주.정차금지표지판 정비공사(연간단가)계약내역_표지판도색수량산출" xfId="8500" xr:uid="{00000000-0005-0000-0000-000054220000}"/>
    <cellStyle name="1_tree_수량산출_현충묘지-예산서(조경)_예산서-엑셀변환양식100_내역서(군포 중심상업지역)-2수정_주.정차금지표지판 정비공사(연간단가)계약내역_표지판도색수량산출(양식)" xfId="8501" xr:uid="{00000000-0005-0000-0000-000055220000}"/>
    <cellStyle name="1_tree_수량산출_현충묘지-예산서(조경)_예산서-엑셀변환양식100_내역서(군포 중심상업지역)-2수정_주.정차금지표지판 정비공사(연간단가)계약내역_호계공원표지 정비공사" xfId="8502" xr:uid="{00000000-0005-0000-0000-000056220000}"/>
    <cellStyle name="1_tree_수량산출_현충묘지-예산서(조경)_예산서-엑셀변환양식100_내역서(군포 중심상업지역)-2수정_표지판도색수량산출" xfId="8503" xr:uid="{00000000-0005-0000-0000-000057220000}"/>
    <cellStyle name="1_tree_수량산출_현충묘지-예산서(조경)_예산서-엑셀변환양식100_내역서(군포 중심상업지역)-2수정_표지판도색수량산출(양식)" xfId="8504" xr:uid="{00000000-0005-0000-0000-000058220000}"/>
    <cellStyle name="1_tree_수량산출_현충묘지-예산서(조경)_예산서-엑셀변환양식100_내역서(군포 중심상업지역)-2수정_호계공원표지 정비공사" xfId="8505" xr:uid="{00000000-0005-0000-0000-000059220000}"/>
    <cellStyle name="1_tree_수량산출_현충묘지-예산서(조경)_예산서-엑셀변환양식100_내역서0829-1500" xfId="18690" xr:uid="{00000000-0005-0000-0000-00005A220000}"/>
    <cellStyle name="1_tree_수량산출_현충묘지-예산서(조경)_예산서-엑셀변환양식100_내역서0829-1500_가로수 생육환경개선사업 실시설계용역 설계서(0128)" xfId="18691" xr:uid="{00000000-0005-0000-0000-00005B220000}"/>
    <cellStyle name="1_tree_수량산출_현충묘지-예산서(조경)_예산서-엑셀변환양식100_내역서0829-1500_설계설명서(0412)" xfId="18692" xr:uid="{00000000-0005-0000-0000-00005C220000}"/>
    <cellStyle name="1_tree_수량산출_현충묘지-예산서(조경)_예산서-엑셀변환양식100_내역서0829-1500_설계설명서(0531)" xfId="18693" xr:uid="{00000000-0005-0000-0000-00005D220000}"/>
    <cellStyle name="1_tree_수량산출_현충묘지-예산서(조경)_예산서-엑셀변환양식100_목동내역" xfId="8506" xr:uid="{00000000-0005-0000-0000-00005E220000}"/>
    <cellStyle name="1_tree_수량산출_현충묘지-예산서(조경)_예산서-엑셀변환양식100_목동내역_관악고수량산출서" xfId="18694" xr:uid="{00000000-0005-0000-0000-00005F220000}"/>
    <cellStyle name="1_tree_수량산출_현충묘지-예산서(조경)_예산서-엑셀변환양식100_목동내역_내역서0829-1500" xfId="18695" xr:uid="{00000000-0005-0000-0000-000060220000}"/>
    <cellStyle name="1_tree_수량산출_현충묘지-예산서(조경)_예산서-엑셀변환양식100_목동내역_내역서0829-1500_가로수 생육환경개선사업 실시설계용역 설계서(0128)" xfId="18696" xr:uid="{00000000-0005-0000-0000-000061220000}"/>
    <cellStyle name="1_tree_수량산출_현충묘지-예산서(조경)_예산서-엑셀변환양식100_목동내역_내역서0829-1500_설계설명서(0412)" xfId="18697" xr:uid="{00000000-0005-0000-0000-000062220000}"/>
    <cellStyle name="1_tree_수량산출_현충묘지-예산서(조경)_예산서-엑셀변환양식100_목동내역_내역서0829-1500_설계설명서(0531)" xfId="18698" xr:uid="{00000000-0005-0000-0000-000063220000}"/>
    <cellStyle name="1_tree_수량산출_현충묘지-예산서(조경)_예산서-엑셀변환양식100_목동내역_원가계산" xfId="18699" xr:uid="{00000000-0005-0000-0000-000064220000}"/>
    <cellStyle name="1_tree_수량산출_현충묘지-예산서(조경)_예산서-엑셀변환양식100_목동내역_원가계산_관악고수량산출서" xfId="18700" xr:uid="{00000000-0005-0000-0000-000065220000}"/>
    <cellStyle name="1_tree_수량산출_현충묘지-예산서(조경)_예산서-엑셀변환양식100_목동내역_폐기물집계" xfId="18701" xr:uid="{00000000-0005-0000-0000-000066220000}"/>
    <cellStyle name="1_tree_수량산출_현충묘지-예산서(조경)_예산서-엑셀변환양식100_목동내역_폐기물집계_관악고수량산출서" xfId="18702" xr:uid="{00000000-0005-0000-0000-000067220000}"/>
    <cellStyle name="1_tree_수량산출_현충묘지-예산서(조경)_예산서-엑셀변환양식100_목동내역_폐기물집계_내역서0829-1500" xfId="18703" xr:uid="{00000000-0005-0000-0000-000068220000}"/>
    <cellStyle name="1_tree_수량산출_현충묘지-예산서(조경)_예산서-엑셀변환양식100_목동내역_폐기물집계_내역서0829-1500_가로수 생육환경개선사업 실시설계용역 설계서(0128)" xfId="18704" xr:uid="{00000000-0005-0000-0000-000069220000}"/>
    <cellStyle name="1_tree_수량산출_현충묘지-예산서(조경)_예산서-엑셀변환양식100_목동내역_폐기물집계_내역서0829-1500_설계설명서(0412)" xfId="18705" xr:uid="{00000000-0005-0000-0000-00006A220000}"/>
    <cellStyle name="1_tree_수량산출_현충묘지-예산서(조경)_예산서-엑셀변환양식100_목동내역_폐기물집계_내역서0829-1500_설계설명서(0531)" xfId="18706" xr:uid="{00000000-0005-0000-0000-00006B220000}"/>
    <cellStyle name="1_tree_수량산출_현충묘지-예산서(조경)_예산서-엑셀변환양식100_목동내역_폐기물집계_원가계산" xfId="18707" xr:uid="{00000000-0005-0000-0000-00006C220000}"/>
    <cellStyle name="1_tree_수량산출_현충묘지-예산서(조경)_예산서-엑셀변환양식100_목동내역_폐기물집계_원가계산_관악고수량산출서" xfId="18708" xr:uid="{00000000-0005-0000-0000-00006D220000}"/>
    <cellStyle name="1_tree_수량산출_현충묘지-예산서(조경)_예산서-엑셀변환양식100_박달우회도명부착외공사설계서" xfId="8507" xr:uid="{00000000-0005-0000-0000-00006E220000}"/>
    <cellStyle name="1_tree_수량산출_현충묘지-예산서(조경)_예산서-엑셀변환양식100_박달우회도명부착외공사설계서_표지판도색수량산출" xfId="8508" xr:uid="{00000000-0005-0000-0000-00006F220000}"/>
    <cellStyle name="1_tree_수량산출_현충묘지-예산서(조경)_예산서-엑셀변환양식100_박달우회도명부착외공사설계서_표지판도색수량산출(양식)" xfId="8509" xr:uid="{00000000-0005-0000-0000-000070220000}"/>
    <cellStyle name="1_tree_수량산출_현충묘지-예산서(조경)_예산서-엑셀변환양식100_박달우회도명부착외공사설계서_호계공원표지 정비공사" xfId="8510" xr:uid="{00000000-0005-0000-0000-000071220000}"/>
    <cellStyle name="1_tree_수량산출_현충묘지-예산서(조경)_예산서-엑셀변환양식100_원가계산" xfId="18709" xr:uid="{00000000-0005-0000-0000-000072220000}"/>
    <cellStyle name="1_tree_수량산출_현충묘지-예산서(조경)_예산서-엑셀변환양식100_원가계산_관악고수량산출서" xfId="18710" xr:uid="{00000000-0005-0000-0000-000073220000}"/>
    <cellStyle name="1_tree_수량산출_현충묘지-예산서(조경)_예산서-엑셀변환양식100_주.정차금지표지판 정비공사(연간단가)계약내역" xfId="8511" xr:uid="{00000000-0005-0000-0000-000074220000}"/>
    <cellStyle name="1_tree_수량산출_현충묘지-예산서(조경)_예산서-엑셀변환양식100_주.정차금지표지판 정비공사(연간단가)계약내역_표지판도색수량산출" xfId="8512" xr:uid="{00000000-0005-0000-0000-000075220000}"/>
    <cellStyle name="1_tree_수량산출_현충묘지-예산서(조경)_예산서-엑셀변환양식100_주.정차금지표지판 정비공사(연간단가)계약내역_표지판도색수량산출(양식)" xfId="8513" xr:uid="{00000000-0005-0000-0000-000076220000}"/>
    <cellStyle name="1_tree_수량산출_현충묘지-예산서(조경)_예산서-엑셀변환양식100_주.정차금지표지판 정비공사(연간단가)계약내역_호계공원표지 정비공사" xfId="8514" xr:uid="{00000000-0005-0000-0000-000077220000}"/>
    <cellStyle name="1_tree_수량산출_현충묘지-예산서(조경)_예산서-엑셀변환양식100_표지-공정표" xfId="18711" xr:uid="{00000000-0005-0000-0000-000078220000}"/>
    <cellStyle name="1_tree_수량산출_현충묘지-예산서(조경)_예산서-엑셀변환양식100_표지-공정표_폐기물1023(이전비없음)" xfId="18712" xr:uid="{00000000-0005-0000-0000-000079220000}"/>
    <cellStyle name="1_tree_수량산출_현충묘지-예산서(조경)_예산서-엑셀변환양식100_표지판도색수량산출" xfId="8515" xr:uid="{00000000-0005-0000-0000-00007A220000}"/>
    <cellStyle name="1_tree_수량산출_현충묘지-예산서(조경)_예산서-엑셀변환양식100_표지판도색수량산출(양식)" xfId="8516" xr:uid="{00000000-0005-0000-0000-00007B220000}"/>
    <cellStyle name="1_tree_수량산출_현충묘지-예산서(조경)_예산서-엑셀변환양식100_호계공원표지 정비공사" xfId="8517" xr:uid="{00000000-0005-0000-0000-00007C220000}"/>
    <cellStyle name="1_tree_수량산출_현충묘지-예산서(조경)_원가계산" xfId="18713" xr:uid="{00000000-0005-0000-0000-00007D220000}"/>
    <cellStyle name="1_tree_수량산출_현충묘지-예산서(조경)_원가계산_관악고수량산출서" xfId="18714" xr:uid="{00000000-0005-0000-0000-00007E220000}"/>
    <cellStyle name="1_tree_수량산출_현충묘지-예산서(조경)_주.정차금지표지판 정비공사(연간단가)계약내역" xfId="8518" xr:uid="{00000000-0005-0000-0000-00007F220000}"/>
    <cellStyle name="1_tree_수량산출_현충묘지-예산서(조경)_주.정차금지표지판 정비공사(연간단가)계약내역_표지판도색수량산출" xfId="8519" xr:uid="{00000000-0005-0000-0000-000080220000}"/>
    <cellStyle name="1_tree_수량산출_현충묘지-예산서(조경)_주.정차금지표지판 정비공사(연간단가)계약내역_표지판도색수량산출(양식)" xfId="8520" xr:uid="{00000000-0005-0000-0000-000081220000}"/>
    <cellStyle name="1_tree_수량산출_현충묘지-예산서(조경)_주.정차금지표지판 정비공사(연간단가)계약내역_호계공원표지 정비공사" xfId="8521" xr:uid="{00000000-0005-0000-0000-000082220000}"/>
    <cellStyle name="1_tree_수량산출_현충묘지-예산서(조경)_표지-공정표" xfId="18715" xr:uid="{00000000-0005-0000-0000-000083220000}"/>
    <cellStyle name="1_tree_수량산출_현충묘지-예산서(조경)_표지-공정표_관악고수량산출서" xfId="18716" xr:uid="{00000000-0005-0000-0000-000084220000}"/>
    <cellStyle name="1_tree_수량산출_현충묘지-예산서(조경)_표지-공정표_폐기물1023(이전비없음)" xfId="18717" xr:uid="{00000000-0005-0000-0000-000085220000}"/>
    <cellStyle name="1_tree_수량산출_현충묘지-예산서(조경)_표지-공정표_표지-공정표" xfId="18718" xr:uid="{00000000-0005-0000-0000-000086220000}"/>
    <cellStyle name="1_tree_수량산출_현충묘지-예산서(조경)_표지예정공정표" xfId="18719" xr:uid="{00000000-0005-0000-0000-000087220000}"/>
    <cellStyle name="1_tree_수량산출_현충묘지-예산서(조경)_-표지예정공정표" xfId="18720" xr:uid="{00000000-0005-0000-0000-000088220000}"/>
    <cellStyle name="1_tree_수량산출_현충묘지-예산서(조경)_표지예정공정표_관악고수량산출서" xfId="18721" xr:uid="{00000000-0005-0000-0000-000089220000}"/>
    <cellStyle name="1_tree_수량산출_현충묘지-예산서(조경)_-표지예정공정표_관악고수량산출서" xfId="18722" xr:uid="{00000000-0005-0000-0000-00008A220000}"/>
    <cellStyle name="1_tree_수량산출_현충묘지-예산서(조경)_표지예정공정표_폐기물1023(이전비없음)" xfId="18723" xr:uid="{00000000-0005-0000-0000-00008B220000}"/>
    <cellStyle name="1_tree_수량산출_현충묘지-예산서(조경)_-표지예정공정표_폐기물1023(이전비없음)" xfId="18724" xr:uid="{00000000-0005-0000-0000-00008C220000}"/>
    <cellStyle name="1_tree_수량산출_현충묘지-예산서(조경)_표지예정공정표_표지-공정표" xfId="18725" xr:uid="{00000000-0005-0000-0000-00008D220000}"/>
    <cellStyle name="1_tree_수량산출_현충묘지-예산서(조경)_-표지예정공정표_표지-공정표" xfId="18726" xr:uid="{00000000-0005-0000-0000-00008E220000}"/>
    <cellStyle name="1_tree_수량산출_현충묘지-예산서(조경)_표지판도색수량산출" xfId="8522" xr:uid="{00000000-0005-0000-0000-00008F220000}"/>
    <cellStyle name="1_tree_수량산출_현충묘지-예산서(조경)_표지판도색수량산출(양식)" xfId="8523" xr:uid="{00000000-0005-0000-0000-000090220000}"/>
    <cellStyle name="1_tree_수량산출_현충묘지-예산서(조경)_호계공원표지 정비공사" xfId="8524" xr:uid="{00000000-0005-0000-0000-000091220000}"/>
    <cellStyle name="1_tree_수량산출_호계공원표지 정비공사" xfId="8525" xr:uid="{00000000-0005-0000-0000-000092220000}"/>
    <cellStyle name="1_tree_원가계산" xfId="18727" xr:uid="{00000000-0005-0000-0000-000093220000}"/>
    <cellStyle name="1_tree_원가계산_관악고수량산출서" xfId="18728" xr:uid="{00000000-0005-0000-0000-000094220000}"/>
    <cellStyle name="1_tree_주.정차금지표지판 정비공사(연간단가)계약내역" xfId="8526" xr:uid="{00000000-0005-0000-0000-000095220000}"/>
    <cellStyle name="1_tree_주.정차금지표지판 정비공사(연간단가)계약내역_표지판도색수량산출" xfId="8527" xr:uid="{00000000-0005-0000-0000-000096220000}"/>
    <cellStyle name="1_tree_주.정차금지표지판 정비공사(연간단가)계약내역_표지판도색수량산출(양식)" xfId="8528" xr:uid="{00000000-0005-0000-0000-000097220000}"/>
    <cellStyle name="1_tree_주.정차금지표지판 정비공사(연간단가)계약내역_호계공원표지 정비공사" xfId="8529" xr:uid="{00000000-0005-0000-0000-000098220000}"/>
    <cellStyle name="1_tree_표지-공정표" xfId="18729" xr:uid="{00000000-0005-0000-0000-000099220000}"/>
    <cellStyle name="1_tree_표지-공정표_폐기물1023(이전비없음)" xfId="18730" xr:uid="{00000000-0005-0000-0000-00009A220000}"/>
    <cellStyle name="1_tree_표지판도색수량산출" xfId="8530" xr:uid="{00000000-0005-0000-0000-00009B220000}"/>
    <cellStyle name="1_tree_표지판도색수량산출(양식)" xfId="8531" xr:uid="{00000000-0005-0000-0000-00009C220000}"/>
    <cellStyle name="1_tree_현충묘지-예산서(조경)" xfId="8532" xr:uid="{00000000-0005-0000-0000-00009D220000}"/>
    <cellStyle name="1_tree_현충묘지-예산서(조경)_(구)덕성화학 공영주차장 표지판 제작설치" xfId="8533" xr:uid="{00000000-0005-0000-0000-00009E220000}"/>
    <cellStyle name="1_tree_현충묘지-예산서(조경)_(구)덕성화학 공영주차장 표지판 제작설치_표지판도색수량산출" xfId="8534" xr:uid="{00000000-0005-0000-0000-00009F220000}"/>
    <cellStyle name="1_tree_현충묘지-예산서(조경)_(구)덕성화학 공영주차장 표지판 제작설치_표지판도색수량산출(양식)" xfId="8535" xr:uid="{00000000-0005-0000-0000-0000A0220000}"/>
    <cellStyle name="1_tree_현충묘지-예산서(조경)_(구)덕성화학 공영주차장 표지판 제작설치_호계공원표지 정비공사" xfId="8536" xr:uid="{00000000-0005-0000-0000-0000A1220000}"/>
    <cellStyle name="1_tree_현충묘지-예산서(조경)_00-표지예정공정표" xfId="18731" xr:uid="{00000000-0005-0000-0000-0000A2220000}"/>
    <cellStyle name="1_tree_현충묘지-예산서(조경)_00-표지예정공정표_관악고수량산출서" xfId="18732" xr:uid="{00000000-0005-0000-0000-0000A3220000}"/>
    <cellStyle name="1_tree_현충묘지-예산서(조경)_00-표지예정공정표_폐기물1023(이전비없음)" xfId="18733" xr:uid="{00000000-0005-0000-0000-0000A4220000}"/>
    <cellStyle name="1_tree_현충묘지-예산서(조경)_00-표지예정공정표_표지-공정표" xfId="18734" xr:uid="{00000000-0005-0000-0000-0000A5220000}"/>
    <cellStyle name="1_tree_현충묘지-예산서(조경)_관내노후표지판교체설계서(2007)" xfId="8537" xr:uid="{00000000-0005-0000-0000-0000A6220000}"/>
    <cellStyle name="1_tree_현충묘지-예산서(조경)_관내노후표지판교체설계서(2007)_(구)덕성화학 공영주차장 표지판 제작설치" xfId="8538" xr:uid="{00000000-0005-0000-0000-0000A7220000}"/>
    <cellStyle name="1_tree_현충묘지-예산서(조경)_관내노후표지판교체설계서(2007)_(구)덕성화학 공영주차장 표지판 제작설치_표지판도색수량산출" xfId="8539" xr:uid="{00000000-0005-0000-0000-0000A8220000}"/>
    <cellStyle name="1_tree_현충묘지-예산서(조경)_관내노후표지판교체설계서(2007)_(구)덕성화학 공영주차장 표지판 제작설치_표지판도색수량산출(양식)" xfId="8540" xr:uid="{00000000-0005-0000-0000-0000A9220000}"/>
    <cellStyle name="1_tree_현충묘지-예산서(조경)_관내노후표지판교체설계서(2007)_(구)덕성화학 공영주차장 표지판 제작설치_호계공원표지 정비공사" xfId="8541" xr:uid="{00000000-0005-0000-0000-0000AA220000}"/>
    <cellStyle name="1_tree_현충묘지-예산서(조경)_관내노후표지판교체설계서(2007)_관내노후표지판교체설계서(2007)" xfId="8542" xr:uid="{00000000-0005-0000-0000-0000AB220000}"/>
    <cellStyle name="1_tree_현충묘지-예산서(조경)_관내노후표지판교체설계서(2007)_관내노후표지판교체설계서(2007)_(구)덕성화학 공영주차장 표지판 제작설치" xfId="8543" xr:uid="{00000000-0005-0000-0000-0000AC220000}"/>
    <cellStyle name="1_tree_현충묘지-예산서(조경)_관내노후표지판교체설계서(2007)_관내노후표지판교체설계서(2007)_(구)덕성화학 공영주차장 표지판 제작설치_표지판도색수량산출" xfId="8544" xr:uid="{00000000-0005-0000-0000-0000AD220000}"/>
    <cellStyle name="1_tree_현충묘지-예산서(조경)_관내노후표지판교체설계서(2007)_관내노후표지판교체설계서(2007)_(구)덕성화학 공영주차장 표지판 제작설치_표지판도색수량산출(양식)" xfId="8545" xr:uid="{00000000-0005-0000-0000-0000AE220000}"/>
    <cellStyle name="1_tree_현충묘지-예산서(조경)_관내노후표지판교체설계서(2007)_관내노후표지판교체설계서(2007)_(구)덕성화학 공영주차장 표지판 제작설치_호계공원표지 정비공사" xfId="8546" xr:uid="{00000000-0005-0000-0000-0000AF220000}"/>
    <cellStyle name="1_tree_현충묘지-예산서(조경)_관내노후표지판교체설계서(2007)_관내노후표지판교체설계서(2007)_박달우회도명부착외공사설계서" xfId="8547" xr:uid="{00000000-0005-0000-0000-0000B0220000}"/>
    <cellStyle name="1_tree_현충묘지-예산서(조경)_관내노후표지판교체설계서(2007)_관내노후표지판교체설계서(2007)_박달우회도명부착외공사설계서_표지판도색수량산출" xfId="8548" xr:uid="{00000000-0005-0000-0000-0000B1220000}"/>
    <cellStyle name="1_tree_현충묘지-예산서(조경)_관내노후표지판교체설계서(2007)_관내노후표지판교체설계서(2007)_박달우회도명부착외공사설계서_표지판도색수량산출(양식)" xfId="8549" xr:uid="{00000000-0005-0000-0000-0000B2220000}"/>
    <cellStyle name="1_tree_현충묘지-예산서(조경)_관내노후표지판교체설계서(2007)_관내노후표지판교체설계서(2007)_박달우회도명부착외공사설계서_호계공원표지 정비공사" xfId="8550" xr:uid="{00000000-0005-0000-0000-0000B3220000}"/>
    <cellStyle name="1_tree_현충묘지-예산서(조경)_관내노후표지판교체설계서(2007)_관내노후표지판교체설계서(2007)_주.정차금지표지판 정비공사(연간단가)계약내역" xfId="8551" xr:uid="{00000000-0005-0000-0000-0000B4220000}"/>
    <cellStyle name="1_tree_현충묘지-예산서(조경)_관내노후표지판교체설계서(2007)_관내노후표지판교체설계서(2007)_주.정차금지표지판 정비공사(연간단가)계약내역_표지판도색수량산출" xfId="8552" xr:uid="{00000000-0005-0000-0000-0000B5220000}"/>
    <cellStyle name="1_tree_현충묘지-예산서(조경)_관내노후표지판교체설계서(2007)_관내노후표지판교체설계서(2007)_주.정차금지표지판 정비공사(연간단가)계약내역_표지판도색수량산출(양식)" xfId="8553" xr:uid="{00000000-0005-0000-0000-0000B6220000}"/>
    <cellStyle name="1_tree_현충묘지-예산서(조경)_관내노후표지판교체설계서(2007)_관내노후표지판교체설계서(2007)_주.정차금지표지판 정비공사(연간단가)계약내역_호계공원표지 정비공사" xfId="8554" xr:uid="{00000000-0005-0000-0000-0000B7220000}"/>
    <cellStyle name="1_tree_현충묘지-예산서(조경)_관내노후표지판교체설계서(2007)_관내노후표지판교체설계서(2007)_표지판도색수량산출" xfId="8555" xr:uid="{00000000-0005-0000-0000-0000B8220000}"/>
    <cellStyle name="1_tree_현충묘지-예산서(조경)_관내노후표지판교체설계서(2007)_관내노후표지판교체설계서(2007)_표지판도색수량산출(양식)" xfId="8556" xr:uid="{00000000-0005-0000-0000-0000B9220000}"/>
    <cellStyle name="1_tree_현충묘지-예산서(조경)_관내노후표지판교체설계서(2007)_관내노후표지판교체설계서(2007)_호계공원표지 정비공사" xfId="8557" xr:uid="{00000000-0005-0000-0000-0000BA220000}"/>
    <cellStyle name="1_tree_현충묘지-예산서(조경)_관내노후표지판교체설계서(2007)_박달우회도명부착외공사설계서" xfId="8558" xr:uid="{00000000-0005-0000-0000-0000BB220000}"/>
    <cellStyle name="1_tree_현충묘지-예산서(조경)_관내노후표지판교체설계서(2007)_박달우회도명부착외공사설계서_표지판도색수량산출" xfId="8559" xr:uid="{00000000-0005-0000-0000-0000BC220000}"/>
    <cellStyle name="1_tree_현충묘지-예산서(조경)_관내노후표지판교체설계서(2007)_박달우회도명부착외공사설계서_표지판도색수량산출(양식)" xfId="8560" xr:uid="{00000000-0005-0000-0000-0000BD220000}"/>
    <cellStyle name="1_tree_현충묘지-예산서(조경)_관내노후표지판교체설계서(2007)_박달우회도명부착외공사설계서_호계공원표지 정비공사" xfId="8561" xr:uid="{00000000-0005-0000-0000-0000BE220000}"/>
    <cellStyle name="1_tree_현충묘지-예산서(조경)_관내노후표지판교체설계서(2007)_의왕맑은물관리사업소 설계변경" xfId="8562" xr:uid="{00000000-0005-0000-0000-0000BF220000}"/>
    <cellStyle name="1_tree_현충묘지-예산서(조경)_관내노후표지판교체설계서(2007)_의왕맑은물관리사업소 설계변경_주.정차금지표지판 정비공사(연간단가)계약내역" xfId="8563" xr:uid="{00000000-0005-0000-0000-0000C0220000}"/>
    <cellStyle name="1_tree_현충묘지-예산서(조경)_관내노후표지판교체설계서(2007)_의왕맑은물관리사업소 설계변경_주.정차금지표지판 정비공사(연간단가)계약내역_표지판도색수량산출" xfId="8564" xr:uid="{00000000-0005-0000-0000-0000C1220000}"/>
    <cellStyle name="1_tree_현충묘지-예산서(조경)_관내노후표지판교체설계서(2007)_의왕맑은물관리사업소 설계변경_주.정차금지표지판 정비공사(연간단가)계약내역_표지판도색수량산출(양식)" xfId="8565" xr:uid="{00000000-0005-0000-0000-0000C2220000}"/>
    <cellStyle name="1_tree_현충묘지-예산서(조경)_관내노후표지판교체설계서(2007)_의왕맑은물관리사업소 설계변경_주.정차금지표지판 정비공사(연간단가)계약내역_호계공원표지 정비공사" xfId="8566" xr:uid="{00000000-0005-0000-0000-0000C3220000}"/>
    <cellStyle name="1_tree_현충묘지-예산서(조경)_관내노후표지판교체설계서(2007)_의왕맑은물관리사업소 설계변경_표지판도색수량산출" xfId="8567" xr:uid="{00000000-0005-0000-0000-0000C4220000}"/>
    <cellStyle name="1_tree_현충묘지-예산서(조경)_관내노후표지판교체설계서(2007)_의왕맑은물관리사업소 설계변경_표지판도색수량산출(양식)" xfId="8568" xr:uid="{00000000-0005-0000-0000-0000C5220000}"/>
    <cellStyle name="1_tree_현충묘지-예산서(조경)_관내노후표지판교체설계서(2007)_의왕맑은물관리사업소 설계변경_호계공원표지 정비공사" xfId="8569" xr:uid="{00000000-0005-0000-0000-0000C6220000}"/>
    <cellStyle name="1_tree_현충묘지-예산서(조경)_관내노후표지판교체설계서(2007)_주.정차금지표지판 정비공사(연간단가)계약내역" xfId="8570" xr:uid="{00000000-0005-0000-0000-0000C7220000}"/>
    <cellStyle name="1_tree_현충묘지-예산서(조경)_관내노후표지판교체설계서(2007)_주.정차금지표지판 정비공사(연간단가)계약내역_표지판도색수량산출" xfId="8571" xr:uid="{00000000-0005-0000-0000-0000C8220000}"/>
    <cellStyle name="1_tree_현충묘지-예산서(조경)_관내노후표지판교체설계서(2007)_주.정차금지표지판 정비공사(연간단가)계약내역_표지판도색수량산출(양식)" xfId="8572" xr:uid="{00000000-0005-0000-0000-0000C9220000}"/>
    <cellStyle name="1_tree_현충묘지-예산서(조경)_관내노후표지판교체설계서(2007)_주.정차금지표지판 정비공사(연간단가)계약내역_호계공원표지 정비공사" xfId="8573" xr:uid="{00000000-0005-0000-0000-0000CA220000}"/>
    <cellStyle name="1_tree_현충묘지-예산서(조경)_관내노후표지판교체설계서(2007)_표지판도색수량산출" xfId="8574" xr:uid="{00000000-0005-0000-0000-0000CB220000}"/>
    <cellStyle name="1_tree_현충묘지-예산서(조경)_관내노후표지판교체설계서(2007)_표지판도색수량산출(양식)" xfId="8575" xr:uid="{00000000-0005-0000-0000-0000CC220000}"/>
    <cellStyle name="1_tree_현충묘지-예산서(조경)_관내노후표지판교체설계서(2007)_호계공원표지 정비공사" xfId="8576" xr:uid="{00000000-0005-0000-0000-0000CD220000}"/>
    <cellStyle name="1_tree_현충묘지-예산서(조경)_관악고수량산출서" xfId="18735" xr:uid="{00000000-0005-0000-0000-0000CE220000}"/>
    <cellStyle name="1_tree_현충묘지-예산서(조경)_까르프-표지예정공정표" xfId="18736" xr:uid="{00000000-0005-0000-0000-0000CF220000}"/>
    <cellStyle name="1_tree_현충묘지-예산서(조경)_까르프-표지예정공정표_관악고수량산출서" xfId="18737" xr:uid="{00000000-0005-0000-0000-0000D0220000}"/>
    <cellStyle name="1_tree_현충묘지-예산서(조경)_까르프-표지예정공정표_폐기물1023(이전비없음)" xfId="18738" xr:uid="{00000000-0005-0000-0000-0000D1220000}"/>
    <cellStyle name="1_tree_현충묘지-예산서(조경)_까르프-표지예정공정표_표지-공정표" xfId="18739" xr:uid="{00000000-0005-0000-0000-0000D2220000}"/>
    <cellStyle name="1_tree_현충묘지-예산서(조경)_내역서(군포 중심상업지역)-2수정" xfId="8577" xr:uid="{00000000-0005-0000-0000-0000D3220000}"/>
    <cellStyle name="1_tree_현충묘지-예산서(조경)_내역서(군포 중심상업지역)-2수정_(구)덕성화학 공영주차장 표지판 제작설치" xfId="8578" xr:uid="{00000000-0005-0000-0000-0000D4220000}"/>
    <cellStyle name="1_tree_현충묘지-예산서(조경)_내역서(군포 중심상업지역)-2수정_(구)덕성화학 공영주차장 표지판 제작설치_표지판도색수량산출" xfId="8579" xr:uid="{00000000-0005-0000-0000-0000D5220000}"/>
    <cellStyle name="1_tree_현충묘지-예산서(조경)_내역서(군포 중심상업지역)-2수정_(구)덕성화학 공영주차장 표지판 제작설치_표지판도색수량산출(양식)" xfId="8580" xr:uid="{00000000-0005-0000-0000-0000D6220000}"/>
    <cellStyle name="1_tree_현충묘지-예산서(조경)_내역서(군포 중심상업지역)-2수정_(구)덕성화학 공영주차장 표지판 제작설치_호계공원표지 정비공사" xfId="8581" xr:uid="{00000000-0005-0000-0000-0000D7220000}"/>
    <cellStyle name="1_tree_현충묘지-예산서(조경)_내역서(군포 중심상업지역)-2수정_관내노후표지판교체설계서(2007)" xfId="8582" xr:uid="{00000000-0005-0000-0000-0000D8220000}"/>
    <cellStyle name="1_tree_현충묘지-예산서(조경)_내역서(군포 중심상업지역)-2수정_관내노후표지판교체설계서(2007)_(구)덕성화학 공영주차장 표지판 제작설치" xfId="8583" xr:uid="{00000000-0005-0000-0000-0000D9220000}"/>
    <cellStyle name="1_tree_현충묘지-예산서(조경)_내역서(군포 중심상업지역)-2수정_관내노후표지판교체설계서(2007)_(구)덕성화학 공영주차장 표지판 제작설치_표지판도색수량산출" xfId="8584" xr:uid="{00000000-0005-0000-0000-0000DA220000}"/>
    <cellStyle name="1_tree_현충묘지-예산서(조경)_내역서(군포 중심상업지역)-2수정_관내노후표지판교체설계서(2007)_(구)덕성화학 공영주차장 표지판 제작설치_표지판도색수량산출(양식)" xfId="8585" xr:uid="{00000000-0005-0000-0000-0000DB220000}"/>
    <cellStyle name="1_tree_현충묘지-예산서(조경)_내역서(군포 중심상업지역)-2수정_관내노후표지판교체설계서(2007)_(구)덕성화학 공영주차장 표지판 제작설치_호계공원표지 정비공사" xfId="8586" xr:uid="{00000000-0005-0000-0000-0000DC220000}"/>
    <cellStyle name="1_tree_현충묘지-예산서(조경)_내역서(군포 중심상업지역)-2수정_관내노후표지판교체설계서(2007)_관내노후표지판교체설계서(2007)" xfId="8587" xr:uid="{00000000-0005-0000-0000-0000DD220000}"/>
    <cellStyle name="1_tree_현충묘지-예산서(조경)_내역서(군포 중심상업지역)-2수정_관내노후표지판교체설계서(2007)_관내노후표지판교체설계서(2007)_(구)덕성화학 공영주차장 표지판 제작설치" xfId="8588" xr:uid="{00000000-0005-0000-0000-0000DE220000}"/>
    <cellStyle name="1_tree_현충묘지-예산서(조경)_내역서(군포 중심상업지역)-2수정_관내노후표지판교체설계서(2007)_관내노후표지판교체설계서(2007)_(구)덕성화학 공영주차장 표지판 제작설치_표지판도색수량산출" xfId="8589" xr:uid="{00000000-0005-0000-0000-0000DF220000}"/>
    <cellStyle name="1_tree_현충묘지-예산서(조경)_내역서(군포 중심상업지역)-2수정_관내노후표지판교체설계서(2007)_관내노후표지판교체설계서(2007)_(구)덕성화학 공영주차장 표지판 제작설치_표지판도색수량산출(양식)" xfId="8590" xr:uid="{00000000-0005-0000-0000-0000E0220000}"/>
    <cellStyle name="1_tree_현충묘지-예산서(조경)_내역서(군포 중심상업지역)-2수정_관내노후표지판교체설계서(2007)_관내노후표지판교체설계서(2007)_(구)덕성화학 공영주차장 표지판 제작설치_호계공원표지 정비공사" xfId="8591" xr:uid="{00000000-0005-0000-0000-0000E1220000}"/>
    <cellStyle name="1_tree_현충묘지-예산서(조경)_내역서(군포 중심상업지역)-2수정_관내노후표지판교체설계서(2007)_관내노후표지판교체설계서(2007)_박달우회도명부착외공사설계서" xfId="8592" xr:uid="{00000000-0005-0000-0000-0000E2220000}"/>
    <cellStyle name="1_tree_현충묘지-예산서(조경)_내역서(군포 중심상업지역)-2수정_관내노후표지판교체설계서(2007)_관내노후표지판교체설계서(2007)_박달우회도명부착외공사설계서_표지판도색수량산출" xfId="8593" xr:uid="{00000000-0005-0000-0000-0000E3220000}"/>
    <cellStyle name="1_tree_현충묘지-예산서(조경)_내역서(군포 중심상업지역)-2수정_관내노후표지판교체설계서(2007)_관내노후표지판교체설계서(2007)_박달우회도명부착외공사설계서_표지판도색수량산출(양식)" xfId="8594" xr:uid="{00000000-0005-0000-0000-0000E4220000}"/>
    <cellStyle name="1_tree_현충묘지-예산서(조경)_내역서(군포 중심상업지역)-2수정_관내노후표지판교체설계서(2007)_관내노후표지판교체설계서(2007)_박달우회도명부착외공사설계서_호계공원표지 정비공사" xfId="8595" xr:uid="{00000000-0005-0000-0000-0000E5220000}"/>
    <cellStyle name="1_tree_현충묘지-예산서(조경)_내역서(군포 중심상업지역)-2수정_관내노후표지판교체설계서(2007)_관내노후표지판교체설계서(2007)_주.정차금지표지판 정비공사(연간단가)계약내역" xfId="8596" xr:uid="{00000000-0005-0000-0000-0000E6220000}"/>
    <cellStyle name="1_tree_현충묘지-예산서(조경)_내역서(군포 중심상업지역)-2수정_관내노후표지판교체설계서(2007)_관내노후표지판교체설계서(2007)_주.정차금지표지판 정비공사(연간단가)계약내역_표지판도색수량산출" xfId="8597" xr:uid="{00000000-0005-0000-0000-0000E7220000}"/>
    <cellStyle name="1_tree_현충묘지-예산서(조경)_내역서(군포 중심상업지역)-2수정_관내노후표지판교체설계서(2007)_관내노후표지판교체설계서(2007)_주.정차금지표지판 정비공사(연간단가)계약내역_표지판도색수량산출(양식)" xfId="8598" xr:uid="{00000000-0005-0000-0000-0000E8220000}"/>
    <cellStyle name="1_tree_현충묘지-예산서(조경)_내역서(군포 중심상업지역)-2수정_관내노후표지판교체설계서(2007)_관내노후표지판교체설계서(2007)_주.정차금지표지판 정비공사(연간단가)계약내역_호계공원표지 정비공사" xfId="8599" xr:uid="{00000000-0005-0000-0000-0000E9220000}"/>
    <cellStyle name="1_tree_현충묘지-예산서(조경)_내역서(군포 중심상업지역)-2수정_관내노후표지판교체설계서(2007)_관내노후표지판교체설계서(2007)_표지판도색수량산출" xfId="8600" xr:uid="{00000000-0005-0000-0000-0000EA220000}"/>
    <cellStyle name="1_tree_현충묘지-예산서(조경)_내역서(군포 중심상업지역)-2수정_관내노후표지판교체설계서(2007)_관내노후표지판교체설계서(2007)_표지판도색수량산출(양식)" xfId="8601" xr:uid="{00000000-0005-0000-0000-0000EB220000}"/>
    <cellStyle name="1_tree_현충묘지-예산서(조경)_내역서(군포 중심상업지역)-2수정_관내노후표지판교체설계서(2007)_관내노후표지판교체설계서(2007)_호계공원표지 정비공사" xfId="8602" xr:uid="{00000000-0005-0000-0000-0000EC220000}"/>
    <cellStyle name="1_tree_현충묘지-예산서(조경)_내역서(군포 중심상업지역)-2수정_관내노후표지판교체설계서(2007)_박달우회도명부착외공사설계서" xfId="8603" xr:uid="{00000000-0005-0000-0000-0000ED220000}"/>
    <cellStyle name="1_tree_현충묘지-예산서(조경)_내역서(군포 중심상업지역)-2수정_관내노후표지판교체설계서(2007)_박달우회도명부착외공사설계서_표지판도색수량산출" xfId="8604" xr:uid="{00000000-0005-0000-0000-0000EE220000}"/>
    <cellStyle name="1_tree_현충묘지-예산서(조경)_내역서(군포 중심상업지역)-2수정_관내노후표지판교체설계서(2007)_박달우회도명부착외공사설계서_표지판도색수량산출(양식)" xfId="8605" xr:uid="{00000000-0005-0000-0000-0000EF220000}"/>
    <cellStyle name="1_tree_현충묘지-예산서(조경)_내역서(군포 중심상업지역)-2수정_관내노후표지판교체설계서(2007)_박달우회도명부착외공사설계서_호계공원표지 정비공사" xfId="8606" xr:uid="{00000000-0005-0000-0000-0000F0220000}"/>
    <cellStyle name="1_tree_현충묘지-예산서(조경)_내역서(군포 중심상업지역)-2수정_관내노후표지판교체설계서(2007)_의왕맑은물관리사업소 설계변경" xfId="8607" xr:uid="{00000000-0005-0000-0000-0000F1220000}"/>
    <cellStyle name="1_tree_현충묘지-예산서(조경)_내역서(군포 중심상업지역)-2수정_관내노후표지판교체설계서(2007)_의왕맑은물관리사업소 설계변경_주.정차금지표지판 정비공사(연간단가)계약내역" xfId="8608" xr:uid="{00000000-0005-0000-0000-0000F2220000}"/>
    <cellStyle name="1_tree_현충묘지-예산서(조경)_내역서(군포 중심상업지역)-2수정_관내노후표지판교체설계서(2007)_의왕맑은물관리사업소 설계변경_주.정차금지표지판 정비공사(연간단가)계약내역_표지판도색수량산출" xfId="8609" xr:uid="{00000000-0005-0000-0000-0000F3220000}"/>
    <cellStyle name="1_tree_현충묘지-예산서(조경)_내역서(군포 중심상업지역)-2수정_관내노후표지판교체설계서(2007)_의왕맑은물관리사업소 설계변경_주.정차금지표지판 정비공사(연간단가)계약내역_표지판도색수량산출(양식)" xfId="8610" xr:uid="{00000000-0005-0000-0000-0000F4220000}"/>
    <cellStyle name="1_tree_현충묘지-예산서(조경)_내역서(군포 중심상업지역)-2수정_관내노후표지판교체설계서(2007)_의왕맑은물관리사업소 설계변경_주.정차금지표지판 정비공사(연간단가)계약내역_호계공원표지 정비공사" xfId="8611" xr:uid="{00000000-0005-0000-0000-0000F5220000}"/>
    <cellStyle name="1_tree_현충묘지-예산서(조경)_내역서(군포 중심상업지역)-2수정_관내노후표지판교체설계서(2007)_의왕맑은물관리사업소 설계변경_표지판도색수량산출" xfId="8612" xr:uid="{00000000-0005-0000-0000-0000F6220000}"/>
    <cellStyle name="1_tree_현충묘지-예산서(조경)_내역서(군포 중심상업지역)-2수정_관내노후표지판교체설계서(2007)_의왕맑은물관리사업소 설계변경_표지판도색수량산출(양식)" xfId="8613" xr:uid="{00000000-0005-0000-0000-0000F7220000}"/>
    <cellStyle name="1_tree_현충묘지-예산서(조경)_내역서(군포 중심상업지역)-2수정_관내노후표지판교체설계서(2007)_의왕맑은물관리사업소 설계변경_호계공원표지 정비공사" xfId="8614" xr:uid="{00000000-0005-0000-0000-0000F8220000}"/>
    <cellStyle name="1_tree_현충묘지-예산서(조경)_내역서(군포 중심상업지역)-2수정_관내노후표지판교체설계서(2007)_주.정차금지표지판 정비공사(연간단가)계약내역" xfId="8615" xr:uid="{00000000-0005-0000-0000-0000F9220000}"/>
    <cellStyle name="1_tree_현충묘지-예산서(조경)_내역서(군포 중심상업지역)-2수정_관내노후표지판교체설계서(2007)_주.정차금지표지판 정비공사(연간단가)계약내역_표지판도색수량산출" xfId="8616" xr:uid="{00000000-0005-0000-0000-0000FA220000}"/>
    <cellStyle name="1_tree_현충묘지-예산서(조경)_내역서(군포 중심상업지역)-2수정_관내노후표지판교체설계서(2007)_주.정차금지표지판 정비공사(연간단가)계약내역_표지판도색수량산출(양식)" xfId="8617" xr:uid="{00000000-0005-0000-0000-0000FB220000}"/>
    <cellStyle name="1_tree_현충묘지-예산서(조경)_내역서(군포 중심상업지역)-2수정_관내노후표지판교체설계서(2007)_주.정차금지표지판 정비공사(연간단가)계약내역_호계공원표지 정비공사" xfId="8618" xr:uid="{00000000-0005-0000-0000-0000FC220000}"/>
    <cellStyle name="1_tree_현충묘지-예산서(조경)_내역서(군포 중심상업지역)-2수정_관내노후표지판교체설계서(2007)_표지판도색수량산출" xfId="8619" xr:uid="{00000000-0005-0000-0000-0000FD220000}"/>
    <cellStyle name="1_tree_현충묘지-예산서(조경)_내역서(군포 중심상업지역)-2수정_관내노후표지판교체설계서(2007)_표지판도색수량산출(양식)" xfId="8620" xr:uid="{00000000-0005-0000-0000-0000FE220000}"/>
    <cellStyle name="1_tree_현충묘지-예산서(조경)_내역서(군포 중심상업지역)-2수정_관내노후표지판교체설계서(2007)_호계공원표지 정비공사" xfId="8621" xr:uid="{00000000-0005-0000-0000-0000FF220000}"/>
    <cellStyle name="1_tree_현충묘지-예산서(조경)_내역서(군포 중심상업지역)-2수정_내역서(군포 중심상업지역)-수정" xfId="8622" xr:uid="{00000000-0005-0000-0000-000000230000}"/>
    <cellStyle name="1_tree_현충묘지-예산서(조경)_내역서(군포 중심상업지역)-2수정_내역서(군포 중심상업지역)-수정_(구)덕성화학 공영주차장 표지판 제작설치" xfId="8623" xr:uid="{00000000-0005-0000-0000-000001230000}"/>
    <cellStyle name="1_tree_현충묘지-예산서(조경)_내역서(군포 중심상업지역)-2수정_내역서(군포 중심상업지역)-수정_(구)덕성화학 공영주차장 표지판 제작설치_표지판도색수량산출" xfId="8624" xr:uid="{00000000-0005-0000-0000-000002230000}"/>
    <cellStyle name="1_tree_현충묘지-예산서(조경)_내역서(군포 중심상업지역)-2수정_내역서(군포 중심상업지역)-수정_(구)덕성화학 공영주차장 표지판 제작설치_표지판도색수량산출(양식)" xfId="8625" xr:uid="{00000000-0005-0000-0000-000003230000}"/>
    <cellStyle name="1_tree_현충묘지-예산서(조경)_내역서(군포 중심상업지역)-2수정_내역서(군포 중심상업지역)-수정_(구)덕성화학 공영주차장 표지판 제작설치_호계공원표지 정비공사" xfId="8626" xr:uid="{00000000-0005-0000-0000-000004230000}"/>
    <cellStyle name="1_tree_현충묘지-예산서(조경)_내역서(군포 중심상업지역)-2수정_내역서(군포 중심상업지역)-수정_관내노후표지판교체설계서(2007)" xfId="8627" xr:uid="{00000000-0005-0000-0000-000005230000}"/>
    <cellStyle name="1_tree_현충묘지-예산서(조경)_내역서(군포 중심상업지역)-2수정_내역서(군포 중심상업지역)-수정_관내노후표지판교체설계서(2007)_(구)덕성화학 공영주차장 표지판 제작설치" xfId="8628" xr:uid="{00000000-0005-0000-0000-000006230000}"/>
    <cellStyle name="1_tree_현충묘지-예산서(조경)_내역서(군포 중심상업지역)-2수정_내역서(군포 중심상업지역)-수정_관내노후표지판교체설계서(2007)_(구)덕성화학 공영주차장 표지판 제작설치_표지판도색수량산출" xfId="8629" xr:uid="{00000000-0005-0000-0000-000007230000}"/>
    <cellStyle name="1_tree_현충묘지-예산서(조경)_내역서(군포 중심상업지역)-2수정_내역서(군포 중심상업지역)-수정_관내노후표지판교체설계서(2007)_(구)덕성화학 공영주차장 표지판 제작설치_표지판도색수량산출(양식)" xfId="8630" xr:uid="{00000000-0005-0000-0000-000008230000}"/>
    <cellStyle name="1_tree_현충묘지-예산서(조경)_내역서(군포 중심상업지역)-2수정_내역서(군포 중심상업지역)-수정_관내노후표지판교체설계서(2007)_(구)덕성화학 공영주차장 표지판 제작설치_호계공원표지 정비공사" xfId="8631" xr:uid="{00000000-0005-0000-0000-000009230000}"/>
    <cellStyle name="1_tree_현충묘지-예산서(조경)_내역서(군포 중심상업지역)-2수정_내역서(군포 중심상업지역)-수정_관내노후표지판교체설계서(2007)_관내노후표지판교체설계서(2007)" xfId="8632" xr:uid="{00000000-0005-0000-0000-00000A230000}"/>
    <cellStyle name="1_tree_현충묘지-예산서(조경)_내역서(군포 중심상업지역)-2수정_내역서(군포 중심상업지역)-수정_관내노후표지판교체설계서(2007)_관내노후표지판교체설계서(2007)_(구)덕성화학 공영주차장 표지판 제작설치" xfId="8633" xr:uid="{00000000-0005-0000-0000-00000B230000}"/>
    <cellStyle name="1_tree_현충묘지-예산서(조경)_내역서(군포 중심상업지역)-2수정_내역서(군포 중심상업지역)-수정_관내노후표지판교체설계서(2007)_관내노후표지판교체설계서(2007)_(구)덕성화학 공영주차장 표지판 제작설치_표지판도색수량산출" xfId="8634" xr:uid="{00000000-0005-0000-0000-00000C230000}"/>
    <cellStyle name="1_tree_현충묘지-예산서(조경)_내역서(군포 중심상업지역)-2수정_내역서(군포 중심상업지역)-수정_관내노후표지판교체설계서(2007)_관내노후표지판교체설계서(2007)_(구)덕성화학 공영주차장 표지판 제작설치_표지판도색수량산출(양식)" xfId="8635" xr:uid="{00000000-0005-0000-0000-00000D230000}"/>
    <cellStyle name="1_tree_현충묘지-예산서(조경)_내역서(군포 중심상업지역)-2수정_내역서(군포 중심상업지역)-수정_관내노후표지판교체설계서(2007)_관내노후표지판교체설계서(2007)_(구)덕성화학 공영주차장 표지판 제작설치_호계공원표지 정비공사" xfId="8636" xr:uid="{00000000-0005-0000-0000-00000E230000}"/>
    <cellStyle name="1_tree_현충묘지-예산서(조경)_내역서(군포 중심상업지역)-2수정_내역서(군포 중심상업지역)-수정_관내노후표지판교체설계서(2007)_관내노후표지판교체설계서(2007)_박달우회도명부착외공사설계서" xfId="8637" xr:uid="{00000000-0005-0000-0000-00000F230000}"/>
    <cellStyle name="1_tree_현충묘지-예산서(조경)_내역서(군포 중심상업지역)-2수정_내역서(군포 중심상업지역)-수정_관내노후표지판교체설계서(2007)_관내노후표지판교체설계서(2007)_박달우회도명부착외공사설계서_표지판도색수량산출" xfId="8638" xr:uid="{00000000-0005-0000-0000-000010230000}"/>
    <cellStyle name="1_tree_현충묘지-예산서(조경)_내역서(군포 중심상업지역)-2수정_내역서(군포 중심상업지역)-수정_관내노후표지판교체설계서(2007)_관내노후표지판교체설계서(2007)_박달우회도명부착외공사설계서_표지판도색수량산출(양식)" xfId="8639" xr:uid="{00000000-0005-0000-0000-000011230000}"/>
    <cellStyle name="1_tree_현충묘지-예산서(조경)_내역서(군포 중심상업지역)-2수정_내역서(군포 중심상업지역)-수정_관내노후표지판교체설계서(2007)_관내노후표지판교체설계서(2007)_박달우회도명부착외공사설계서_호계공원표지 정비공사" xfId="8640" xr:uid="{00000000-0005-0000-0000-000012230000}"/>
    <cellStyle name="1_tree_현충묘지-예산서(조경)_내역서(군포 중심상업지역)-2수정_내역서(군포 중심상업지역)-수정_관내노후표지판교체설계서(2007)_관내노후표지판교체설계서(2007)_주.정차금지표지판 정비공사(연간단가)계약내역" xfId="8641" xr:uid="{00000000-0005-0000-0000-000013230000}"/>
    <cellStyle name="1_tree_현충묘지-예산서(조경)_내역서(군포 중심상업지역)-2수정_내역서(군포 중심상업지역)-수정_관내노후표지판교체설계서(2007)_관내노후표지판교체설계서(2007)_주.정차금지표지판 정비공사(연간단가)계약내역_표지판도색수량산출" xfId="8642" xr:uid="{00000000-0005-0000-0000-000014230000}"/>
    <cellStyle name="1_tree_현충묘지-예산서(조경)_내역서(군포 중심상업지역)-2수정_내역서(군포 중심상업지역)-수정_관내노후표지판교체설계서(2007)_관내노후표지판교체설계서(2007)_주.정차금지표지판 정비공사(연간단가)계약내역_표지판도색수량산출(양식)" xfId="8643" xr:uid="{00000000-0005-0000-0000-000015230000}"/>
    <cellStyle name="1_tree_현충묘지-예산서(조경)_내역서(군포 중심상업지역)-2수정_내역서(군포 중심상업지역)-수정_관내노후표지판교체설계서(2007)_관내노후표지판교체설계서(2007)_주.정차금지표지판 정비공사(연간단가)계약내역_호계공원표지 정비공사" xfId="8644" xr:uid="{00000000-0005-0000-0000-000016230000}"/>
    <cellStyle name="1_tree_현충묘지-예산서(조경)_내역서(군포 중심상업지역)-2수정_내역서(군포 중심상업지역)-수정_관내노후표지판교체설계서(2007)_관내노후표지판교체설계서(2007)_표지판도색수량산출" xfId="8645" xr:uid="{00000000-0005-0000-0000-000017230000}"/>
    <cellStyle name="1_tree_현충묘지-예산서(조경)_내역서(군포 중심상업지역)-2수정_내역서(군포 중심상업지역)-수정_관내노후표지판교체설계서(2007)_관내노후표지판교체설계서(2007)_표지판도색수량산출(양식)" xfId="8646" xr:uid="{00000000-0005-0000-0000-000018230000}"/>
    <cellStyle name="1_tree_현충묘지-예산서(조경)_내역서(군포 중심상업지역)-2수정_내역서(군포 중심상업지역)-수정_관내노후표지판교체설계서(2007)_관내노후표지판교체설계서(2007)_호계공원표지 정비공사" xfId="8647" xr:uid="{00000000-0005-0000-0000-000019230000}"/>
    <cellStyle name="1_tree_현충묘지-예산서(조경)_내역서(군포 중심상업지역)-2수정_내역서(군포 중심상업지역)-수정_관내노후표지판교체설계서(2007)_박달우회도명부착외공사설계서" xfId="8648" xr:uid="{00000000-0005-0000-0000-00001A230000}"/>
    <cellStyle name="1_tree_현충묘지-예산서(조경)_내역서(군포 중심상업지역)-2수정_내역서(군포 중심상업지역)-수정_관내노후표지판교체설계서(2007)_박달우회도명부착외공사설계서_표지판도색수량산출" xfId="8649" xr:uid="{00000000-0005-0000-0000-00001B230000}"/>
    <cellStyle name="1_tree_현충묘지-예산서(조경)_내역서(군포 중심상업지역)-2수정_내역서(군포 중심상업지역)-수정_관내노후표지판교체설계서(2007)_박달우회도명부착외공사설계서_표지판도색수량산출(양식)" xfId="8650" xr:uid="{00000000-0005-0000-0000-00001C230000}"/>
    <cellStyle name="1_tree_현충묘지-예산서(조경)_내역서(군포 중심상업지역)-2수정_내역서(군포 중심상업지역)-수정_관내노후표지판교체설계서(2007)_박달우회도명부착외공사설계서_호계공원표지 정비공사" xfId="8651" xr:uid="{00000000-0005-0000-0000-00001D230000}"/>
    <cellStyle name="1_tree_현충묘지-예산서(조경)_내역서(군포 중심상업지역)-2수정_내역서(군포 중심상업지역)-수정_관내노후표지판교체설계서(2007)_의왕맑은물관리사업소 설계변경" xfId="8652" xr:uid="{00000000-0005-0000-0000-00001E230000}"/>
    <cellStyle name="1_tree_현충묘지-예산서(조경)_내역서(군포 중심상업지역)-2수정_내역서(군포 중심상업지역)-수정_관내노후표지판교체설계서(2007)_의왕맑은물관리사업소 설계변경_주.정차금지표지판 정비공사(연간단가)계약내역" xfId="8653" xr:uid="{00000000-0005-0000-0000-00001F230000}"/>
    <cellStyle name="1_tree_현충묘지-예산서(조경)_내역서(군포 중심상업지역)-2수정_내역서(군포 중심상업지역)-수정_관내노후표지판교체설계서(2007)_의왕맑은물관리사업소 설계변경_주.정차금지표지판 정비공사(연간단가)계약내역_표지판도색수량산출" xfId="8654" xr:uid="{00000000-0005-0000-0000-000020230000}"/>
    <cellStyle name="1_tree_현충묘지-예산서(조경)_내역서(군포 중심상업지역)-2수정_내역서(군포 중심상업지역)-수정_관내노후표지판교체설계서(2007)_의왕맑은물관리사업소 설계변경_주.정차금지표지판 정비공사(연간단가)계약내역_표지판도색수량산출(양식)" xfId="8655" xr:uid="{00000000-0005-0000-0000-000021230000}"/>
    <cellStyle name="1_tree_현충묘지-예산서(조경)_내역서(군포 중심상업지역)-2수정_내역서(군포 중심상업지역)-수정_관내노후표지판교체설계서(2007)_의왕맑은물관리사업소 설계변경_주.정차금지표지판 정비공사(연간단가)계약내역_호계공원표지 정비공사" xfId="8656" xr:uid="{00000000-0005-0000-0000-000022230000}"/>
    <cellStyle name="1_tree_현충묘지-예산서(조경)_내역서(군포 중심상업지역)-2수정_내역서(군포 중심상업지역)-수정_관내노후표지판교체설계서(2007)_의왕맑은물관리사업소 설계변경_표지판도색수량산출" xfId="8657" xr:uid="{00000000-0005-0000-0000-000023230000}"/>
    <cellStyle name="1_tree_현충묘지-예산서(조경)_내역서(군포 중심상업지역)-2수정_내역서(군포 중심상업지역)-수정_관내노후표지판교체설계서(2007)_의왕맑은물관리사업소 설계변경_표지판도색수량산출(양식)" xfId="8658" xr:uid="{00000000-0005-0000-0000-000024230000}"/>
    <cellStyle name="1_tree_현충묘지-예산서(조경)_내역서(군포 중심상업지역)-2수정_내역서(군포 중심상업지역)-수정_관내노후표지판교체설계서(2007)_의왕맑은물관리사업소 설계변경_호계공원표지 정비공사" xfId="8659" xr:uid="{00000000-0005-0000-0000-000025230000}"/>
    <cellStyle name="1_tree_현충묘지-예산서(조경)_내역서(군포 중심상업지역)-2수정_내역서(군포 중심상업지역)-수정_관내노후표지판교체설계서(2007)_주.정차금지표지판 정비공사(연간단가)계약내역" xfId="8660" xr:uid="{00000000-0005-0000-0000-000026230000}"/>
    <cellStyle name="1_tree_현충묘지-예산서(조경)_내역서(군포 중심상업지역)-2수정_내역서(군포 중심상업지역)-수정_관내노후표지판교체설계서(2007)_주.정차금지표지판 정비공사(연간단가)계약내역_표지판도색수량산출" xfId="8661" xr:uid="{00000000-0005-0000-0000-000027230000}"/>
    <cellStyle name="1_tree_현충묘지-예산서(조경)_내역서(군포 중심상업지역)-2수정_내역서(군포 중심상업지역)-수정_관내노후표지판교체설계서(2007)_주.정차금지표지판 정비공사(연간단가)계약내역_표지판도색수량산출(양식)" xfId="8662" xr:uid="{00000000-0005-0000-0000-000028230000}"/>
    <cellStyle name="1_tree_현충묘지-예산서(조경)_내역서(군포 중심상업지역)-2수정_내역서(군포 중심상업지역)-수정_관내노후표지판교체설계서(2007)_주.정차금지표지판 정비공사(연간단가)계약내역_호계공원표지 정비공사" xfId="8663" xr:uid="{00000000-0005-0000-0000-000029230000}"/>
    <cellStyle name="1_tree_현충묘지-예산서(조경)_내역서(군포 중심상업지역)-2수정_내역서(군포 중심상업지역)-수정_관내노후표지판교체설계서(2007)_표지판도색수량산출" xfId="8664" xr:uid="{00000000-0005-0000-0000-00002A230000}"/>
    <cellStyle name="1_tree_현충묘지-예산서(조경)_내역서(군포 중심상업지역)-2수정_내역서(군포 중심상업지역)-수정_관내노후표지판교체설계서(2007)_표지판도색수량산출(양식)" xfId="8665" xr:uid="{00000000-0005-0000-0000-00002B230000}"/>
    <cellStyle name="1_tree_현충묘지-예산서(조경)_내역서(군포 중심상업지역)-2수정_내역서(군포 중심상업지역)-수정_관내노후표지판교체설계서(2007)_호계공원표지 정비공사" xfId="8666" xr:uid="{00000000-0005-0000-0000-00002C230000}"/>
    <cellStyle name="1_tree_현충묘지-예산서(조경)_내역서(군포 중심상업지역)-2수정_내역서(군포 중심상업지역)-수정_박달우회도명부착외공사설계서" xfId="8667" xr:uid="{00000000-0005-0000-0000-00002D230000}"/>
    <cellStyle name="1_tree_현충묘지-예산서(조경)_내역서(군포 중심상업지역)-2수정_내역서(군포 중심상업지역)-수정_박달우회도명부착외공사설계서_표지판도색수량산출" xfId="8668" xr:uid="{00000000-0005-0000-0000-00002E230000}"/>
    <cellStyle name="1_tree_현충묘지-예산서(조경)_내역서(군포 중심상업지역)-2수정_내역서(군포 중심상업지역)-수정_박달우회도명부착외공사설계서_표지판도색수량산출(양식)" xfId="8669" xr:uid="{00000000-0005-0000-0000-00002F230000}"/>
    <cellStyle name="1_tree_현충묘지-예산서(조경)_내역서(군포 중심상업지역)-2수정_내역서(군포 중심상업지역)-수정_박달우회도명부착외공사설계서_호계공원표지 정비공사" xfId="8670" xr:uid="{00000000-0005-0000-0000-000030230000}"/>
    <cellStyle name="1_tree_현충묘지-예산서(조경)_내역서(군포 중심상업지역)-2수정_내역서(군포 중심상업지역)-수정_주.정차금지표지판 정비공사(연간단가)계약내역" xfId="8671" xr:uid="{00000000-0005-0000-0000-000031230000}"/>
    <cellStyle name="1_tree_현충묘지-예산서(조경)_내역서(군포 중심상업지역)-2수정_내역서(군포 중심상업지역)-수정_주.정차금지표지판 정비공사(연간단가)계약내역_표지판도색수량산출" xfId="8672" xr:uid="{00000000-0005-0000-0000-000032230000}"/>
    <cellStyle name="1_tree_현충묘지-예산서(조경)_내역서(군포 중심상업지역)-2수정_내역서(군포 중심상업지역)-수정_주.정차금지표지판 정비공사(연간단가)계약내역_표지판도색수량산출(양식)" xfId="8673" xr:uid="{00000000-0005-0000-0000-000033230000}"/>
    <cellStyle name="1_tree_현충묘지-예산서(조경)_내역서(군포 중심상업지역)-2수정_내역서(군포 중심상업지역)-수정_주.정차금지표지판 정비공사(연간단가)계약내역_호계공원표지 정비공사" xfId="8674" xr:uid="{00000000-0005-0000-0000-000034230000}"/>
    <cellStyle name="1_tree_현충묘지-예산서(조경)_내역서(군포 중심상업지역)-2수정_내역서(군포 중심상업지역)-수정_표지판도색수량산출" xfId="8675" xr:uid="{00000000-0005-0000-0000-000035230000}"/>
    <cellStyle name="1_tree_현충묘지-예산서(조경)_내역서(군포 중심상업지역)-2수정_내역서(군포 중심상업지역)-수정_표지판도색수량산출(양식)" xfId="8676" xr:uid="{00000000-0005-0000-0000-000036230000}"/>
    <cellStyle name="1_tree_현충묘지-예산서(조경)_내역서(군포 중심상업지역)-2수정_내역서(군포 중심상업지역)-수정_호계공원표지 정비공사" xfId="8677" xr:uid="{00000000-0005-0000-0000-000037230000}"/>
    <cellStyle name="1_tree_현충묘지-예산서(조경)_내역서(군포 중심상업지역)-2수정_내역서(군포 중심상업지역)-수정-2" xfId="8678" xr:uid="{00000000-0005-0000-0000-000038230000}"/>
    <cellStyle name="1_tree_현충묘지-예산서(조경)_내역서(군포 중심상업지역)-2수정_내역서(군포 중심상업지역)-수정-2_(구)덕성화학 공영주차장 표지판 제작설치" xfId="8679" xr:uid="{00000000-0005-0000-0000-000039230000}"/>
    <cellStyle name="1_tree_현충묘지-예산서(조경)_내역서(군포 중심상업지역)-2수정_내역서(군포 중심상업지역)-수정-2_(구)덕성화학 공영주차장 표지판 제작설치_표지판도색수량산출" xfId="8680" xr:uid="{00000000-0005-0000-0000-00003A230000}"/>
    <cellStyle name="1_tree_현충묘지-예산서(조경)_내역서(군포 중심상업지역)-2수정_내역서(군포 중심상업지역)-수정-2_(구)덕성화학 공영주차장 표지판 제작설치_표지판도색수량산출(양식)" xfId="8681" xr:uid="{00000000-0005-0000-0000-00003B230000}"/>
    <cellStyle name="1_tree_현충묘지-예산서(조경)_내역서(군포 중심상업지역)-2수정_내역서(군포 중심상업지역)-수정-2_(구)덕성화학 공영주차장 표지판 제작설치_호계공원표지 정비공사" xfId="8682" xr:uid="{00000000-0005-0000-0000-00003C230000}"/>
    <cellStyle name="1_tree_현충묘지-예산서(조경)_내역서(군포 중심상업지역)-2수정_내역서(군포 중심상업지역)-수정-2_관내노후표지판교체설계서(2007)" xfId="8683" xr:uid="{00000000-0005-0000-0000-00003D230000}"/>
    <cellStyle name="1_tree_현충묘지-예산서(조경)_내역서(군포 중심상업지역)-2수정_내역서(군포 중심상업지역)-수정-2_관내노후표지판교체설계서(2007)_(구)덕성화학 공영주차장 표지판 제작설치" xfId="8684" xr:uid="{00000000-0005-0000-0000-00003E230000}"/>
    <cellStyle name="1_tree_현충묘지-예산서(조경)_내역서(군포 중심상업지역)-2수정_내역서(군포 중심상업지역)-수정-2_관내노후표지판교체설계서(2007)_(구)덕성화학 공영주차장 표지판 제작설치_표지판도색수량산출" xfId="8685" xr:uid="{00000000-0005-0000-0000-00003F230000}"/>
    <cellStyle name="1_tree_현충묘지-예산서(조경)_내역서(군포 중심상업지역)-2수정_내역서(군포 중심상업지역)-수정-2_관내노후표지판교체설계서(2007)_(구)덕성화학 공영주차장 표지판 제작설치_표지판도색수량산출(양식)" xfId="8686" xr:uid="{00000000-0005-0000-0000-000040230000}"/>
    <cellStyle name="1_tree_현충묘지-예산서(조경)_내역서(군포 중심상업지역)-2수정_내역서(군포 중심상업지역)-수정-2_관내노후표지판교체설계서(2007)_(구)덕성화학 공영주차장 표지판 제작설치_호계공원표지 정비공사" xfId="8687" xr:uid="{00000000-0005-0000-0000-000041230000}"/>
    <cellStyle name="1_tree_현충묘지-예산서(조경)_내역서(군포 중심상업지역)-2수정_내역서(군포 중심상업지역)-수정-2_관내노후표지판교체설계서(2007)_관내노후표지판교체설계서(2007)" xfId="8688" xr:uid="{00000000-0005-0000-0000-000042230000}"/>
    <cellStyle name="1_tree_현충묘지-예산서(조경)_내역서(군포 중심상업지역)-2수정_내역서(군포 중심상업지역)-수정-2_관내노후표지판교체설계서(2007)_관내노후표지판교체설계서(2007)_(구)덕성화학 공영주차장 표지판 제작설치" xfId="8689" xr:uid="{00000000-0005-0000-0000-000043230000}"/>
    <cellStyle name="1_tree_현충묘지-예산서(조경)_내역서(군포 중심상업지역)-2수정_내역서(군포 중심상업지역)-수정-2_관내노후표지판교체설계서(2007)_관내노후표지판교체설계서(2007)_(구)덕성화학 공영주차장 표지판 제작설치_표지판도색수량산출" xfId="8690" xr:uid="{00000000-0005-0000-0000-000044230000}"/>
    <cellStyle name="1_tree_현충묘지-예산서(조경)_내역서(군포 중심상업지역)-2수정_내역서(군포 중심상업지역)-수정-2_관내노후표지판교체설계서(2007)_관내노후표지판교체설계서(2007)_(구)덕성화학 공영주차장 표지판 제작설치_표지판도색수량산출(양식)" xfId="8691" xr:uid="{00000000-0005-0000-0000-000045230000}"/>
    <cellStyle name="1_tree_현충묘지-예산서(조경)_내역서(군포 중심상업지역)-2수정_내역서(군포 중심상업지역)-수정-2_관내노후표지판교체설계서(2007)_관내노후표지판교체설계서(2007)_(구)덕성화학 공영주차장 표지판 제작설치_호계공원표지 정비공사" xfId="8692" xr:uid="{00000000-0005-0000-0000-000046230000}"/>
    <cellStyle name="1_tree_현충묘지-예산서(조경)_내역서(군포 중심상업지역)-2수정_내역서(군포 중심상업지역)-수정-2_관내노후표지판교체설계서(2007)_관내노후표지판교체설계서(2007)_박달우회도명부착외공사설계서" xfId="8693" xr:uid="{00000000-0005-0000-0000-000047230000}"/>
    <cellStyle name="1_tree_현충묘지-예산서(조경)_내역서(군포 중심상업지역)-2수정_내역서(군포 중심상업지역)-수정-2_관내노후표지판교체설계서(2007)_관내노후표지판교체설계서(2007)_박달우회도명부착외공사설계서_표지판도색수량산출" xfId="8694" xr:uid="{00000000-0005-0000-0000-000048230000}"/>
    <cellStyle name="1_tree_현충묘지-예산서(조경)_내역서(군포 중심상업지역)-2수정_내역서(군포 중심상업지역)-수정-2_관내노후표지판교체설계서(2007)_관내노후표지판교체설계서(2007)_박달우회도명부착외공사설계서_표지판도색수량산출(양식)" xfId="8695" xr:uid="{00000000-0005-0000-0000-000049230000}"/>
    <cellStyle name="1_tree_현충묘지-예산서(조경)_내역서(군포 중심상업지역)-2수정_내역서(군포 중심상업지역)-수정-2_관내노후표지판교체설계서(2007)_관내노후표지판교체설계서(2007)_박달우회도명부착외공사설계서_호계공원표지 정비공사" xfId="8696" xr:uid="{00000000-0005-0000-0000-00004A230000}"/>
    <cellStyle name="1_tree_현충묘지-예산서(조경)_내역서(군포 중심상업지역)-2수정_내역서(군포 중심상업지역)-수정-2_관내노후표지판교체설계서(2007)_관내노후표지판교체설계서(2007)_주.정차금지표지판 정비공사(연간단가)계약내역" xfId="8697" xr:uid="{00000000-0005-0000-0000-00004B230000}"/>
    <cellStyle name="1_tree_현충묘지-예산서(조경)_내역서(군포 중심상업지역)-2수정_내역서(군포 중심상업지역)-수정-2_관내노후표지판교체설계서(2007)_관내노후표지판교체설계서(2007)_주.정차금지표지판 정비공사(연간단가)계약내역_표지판도색수량산출" xfId="8698" xr:uid="{00000000-0005-0000-0000-00004C230000}"/>
    <cellStyle name="1_tree_현충묘지-예산서(조경)_내역서(군포 중심상업지역)-2수정_내역서(군포 중심상업지역)-수정-2_관내노후표지판교체설계서(2007)_관내노후표지판교체설계서(2007)_주.정차금지표지판 정비공사(연간단가)계약내역_표지판도색수량산출(양식)" xfId="8699" xr:uid="{00000000-0005-0000-0000-00004D230000}"/>
    <cellStyle name="1_tree_현충묘지-예산서(조경)_내역서(군포 중심상업지역)-2수정_내역서(군포 중심상업지역)-수정-2_관내노후표지판교체설계서(2007)_관내노후표지판교체설계서(2007)_주.정차금지표지판 정비공사(연간단가)계약내역_호계공원표지 정비공사" xfId="8700" xr:uid="{00000000-0005-0000-0000-00004E230000}"/>
    <cellStyle name="1_tree_현충묘지-예산서(조경)_내역서(군포 중심상업지역)-2수정_내역서(군포 중심상업지역)-수정-2_관내노후표지판교체설계서(2007)_관내노후표지판교체설계서(2007)_표지판도색수량산출" xfId="8701" xr:uid="{00000000-0005-0000-0000-00004F230000}"/>
    <cellStyle name="1_tree_현충묘지-예산서(조경)_내역서(군포 중심상업지역)-2수정_내역서(군포 중심상업지역)-수정-2_관내노후표지판교체설계서(2007)_관내노후표지판교체설계서(2007)_표지판도색수량산출(양식)" xfId="8702" xr:uid="{00000000-0005-0000-0000-000050230000}"/>
    <cellStyle name="1_tree_현충묘지-예산서(조경)_내역서(군포 중심상업지역)-2수정_내역서(군포 중심상업지역)-수정-2_관내노후표지판교체설계서(2007)_관내노후표지판교체설계서(2007)_호계공원표지 정비공사" xfId="8703" xr:uid="{00000000-0005-0000-0000-000051230000}"/>
    <cellStyle name="1_tree_현충묘지-예산서(조경)_내역서(군포 중심상업지역)-2수정_내역서(군포 중심상업지역)-수정-2_관내노후표지판교체설계서(2007)_박달우회도명부착외공사설계서" xfId="8704" xr:uid="{00000000-0005-0000-0000-000052230000}"/>
    <cellStyle name="1_tree_현충묘지-예산서(조경)_내역서(군포 중심상업지역)-2수정_내역서(군포 중심상업지역)-수정-2_관내노후표지판교체설계서(2007)_박달우회도명부착외공사설계서_표지판도색수량산출" xfId="8705" xr:uid="{00000000-0005-0000-0000-000053230000}"/>
    <cellStyle name="1_tree_현충묘지-예산서(조경)_내역서(군포 중심상업지역)-2수정_내역서(군포 중심상업지역)-수정-2_관내노후표지판교체설계서(2007)_박달우회도명부착외공사설계서_표지판도색수량산출(양식)" xfId="8706" xr:uid="{00000000-0005-0000-0000-000054230000}"/>
    <cellStyle name="1_tree_현충묘지-예산서(조경)_내역서(군포 중심상업지역)-2수정_내역서(군포 중심상업지역)-수정-2_관내노후표지판교체설계서(2007)_박달우회도명부착외공사설계서_호계공원표지 정비공사" xfId="8707" xr:uid="{00000000-0005-0000-0000-000055230000}"/>
    <cellStyle name="1_tree_현충묘지-예산서(조경)_내역서(군포 중심상업지역)-2수정_내역서(군포 중심상업지역)-수정-2_관내노후표지판교체설계서(2007)_의왕맑은물관리사업소 설계변경" xfId="8708" xr:uid="{00000000-0005-0000-0000-000056230000}"/>
    <cellStyle name="1_tree_현충묘지-예산서(조경)_내역서(군포 중심상업지역)-2수정_내역서(군포 중심상업지역)-수정-2_관내노후표지판교체설계서(2007)_의왕맑은물관리사업소 설계변경_주.정차금지표지판 정비공사(연간단가)계약내역" xfId="8709" xr:uid="{00000000-0005-0000-0000-000057230000}"/>
    <cellStyle name="1_tree_현충묘지-예산서(조경)_내역서(군포 중심상업지역)-2수정_내역서(군포 중심상업지역)-수정-2_관내노후표지판교체설계서(2007)_의왕맑은물관리사업소 설계변경_주.정차금지표지판 정비공사(연간단가)계약내역_표지판도색수량산출" xfId="8710" xr:uid="{00000000-0005-0000-0000-000058230000}"/>
    <cellStyle name="1_tree_현충묘지-예산서(조경)_내역서(군포 중심상업지역)-2수정_내역서(군포 중심상업지역)-수정-2_관내노후표지판교체설계서(2007)_의왕맑은물관리사업소 설계변경_주.정차금지표지판 정비공사(연간단가)계약내역_표지판도색수량산출(양식)" xfId="8711" xr:uid="{00000000-0005-0000-0000-000059230000}"/>
    <cellStyle name="1_tree_현충묘지-예산서(조경)_내역서(군포 중심상업지역)-2수정_내역서(군포 중심상업지역)-수정-2_관내노후표지판교체설계서(2007)_의왕맑은물관리사업소 설계변경_주.정차금지표지판 정비공사(연간단가)계약내역_호계공원표지 정비공사" xfId="8712" xr:uid="{00000000-0005-0000-0000-00005A230000}"/>
    <cellStyle name="1_tree_현충묘지-예산서(조경)_내역서(군포 중심상업지역)-2수정_내역서(군포 중심상업지역)-수정-2_관내노후표지판교체설계서(2007)_의왕맑은물관리사업소 설계변경_표지판도색수량산출" xfId="8713" xr:uid="{00000000-0005-0000-0000-00005B230000}"/>
    <cellStyle name="1_tree_현충묘지-예산서(조경)_내역서(군포 중심상업지역)-2수정_내역서(군포 중심상업지역)-수정-2_관내노후표지판교체설계서(2007)_의왕맑은물관리사업소 설계변경_표지판도색수량산출(양식)" xfId="8714" xr:uid="{00000000-0005-0000-0000-00005C230000}"/>
    <cellStyle name="1_tree_현충묘지-예산서(조경)_내역서(군포 중심상업지역)-2수정_내역서(군포 중심상업지역)-수정-2_관내노후표지판교체설계서(2007)_의왕맑은물관리사업소 설계변경_호계공원표지 정비공사" xfId="8715" xr:uid="{00000000-0005-0000-0000-00005D230000}"/>
    <cellStyle name="1_tree_현충묘지-예산서(조경)_내역서(군포 중심상업지역)-2수정_내역서(군포 중심상업지역)-수정-2_관내노후표지판교체설계서(2007)_주.정차금지표지판 정비공사(연간단가)계약내역" xfId="8716" xr:uid="{00000000-0005-0000-0000-00005E230000}"/>
    <cellStyle name="1_tree_현충묘지-예산서(조경)_내역서(군포 중심상업지역)-2수정_내역서(군포 중심상업지역)-수정-2_관내노후표지판교체설계서(2007)_주.정차금지표지판 정비공사(연간단가)계약내역_표지판도색수량산출" xfId="8717" xr:uid="{00000000-0005-0000-0000-00005F230000}"/>
    <cellStyle name="1_tree_현충묘지-예산서(조경)_내역서(군포 중심상업지역)-2수정_내역서(군포 중심상업지역)-수정-2_관내노후표지판교체설계서(2007)_주.정차금지표지판 정비공사(연간단가)계약내역_표지판도색수량산출(양식)" xfId="8718" xr:uid="{00000000-0005-0000-0000-000060230000}"/>
    <cellStyle name="1_tree_현충묘지-예산서(조경)_내역서(군포 중심상업지역)-2수정_내역서(군포 중심상업지역)-수정-2_관내노후표지판교체설계서(2007)_주.정차금지표지판 정비공사(연간단가)계약내역_호계공원표지 정비공사" xfId="8719" xr:uid="{00000000-0005-0000-0000-000061230000}"/>
    <cellStyle name="1_tree_현충묘지-예산서(조경)_내역서(군포 중심상업지역)-2수정_내역서(군포 중심상업지역)-수정-2_관내노후표지판교체설계서(2007)_표지판도색수량산출" xfId="8720" xr:uid="{00000000-0005-0000-0000-000062230000}"/>
    <cellStyle name="1_tree_현충묘지-예산서(조경)_내역서(군포 중심상업지역)-2수정_내역서(군포 중심상업지역)-수정-2_관내노후표지판교체설계서(2007)_표지판도색수량산출(양식)" xfId="8721" xr:uid="{00000000-0005-0000-0000-000063230000}"/>
    <cellStyle name="1_tree_현충묘지-예산서(조경)_내역서(군포 중심상업지역)-2수정_내역서(군포 중심상업지역)-수정-2_관내노후표지판교체설계서(2007)_호계공원표지 정비공사" xfId="8722" xr:uid="{00000000-0005-0000-0000-000064230000}"/>
    <cellStyle name="1_tree_현충묘지-예산서(조경)_내역서(군포 중심상업지역)-2수정_내역서(군포 중심상업지역)-수정-2_박달우회도명부착외공사설계서" xfId="8723" xr:uid="{00000000-0005-0000-0000-000065230000}"/>
    <cellStyle name="1_tree_현충묘지-예산서(조경)_내역서(군포 중심상업지역)-2수정_내역서(군포 중심상업지역)-수정-2_박달우회도명부착외공사설계서_표지판도색수량산출" xfId="8724" xr:uid="{00000000-0005-0000-0000-000066230000}"/>
    <cellStyle name="1_tree_현충묘지-예산서(조경)_내역서(군포 중심상업지역)-2수정_내역서(군포 중심상업지역)-수정-2_박달우회도명부착외공사설계서_표지판도색수량산출(양식)" xfId="8725" xr:uid="{00000000-0005-0000-0000-000067230000}"/>
    <cellStyle name="1_tree_현충묘지-예산서(조경)_내역서(군포 중심상업지역)-2수정_내역서(군포 중심상업지역)-수정-2_박달우회도명부착외공사설계서_호계공원표지 정비공사" xfId="8726" xr:uid="{00000000-0005-0000-0000-000068230000}"/>
    <cellStyle name="1_tree_현충묘지-예산서(조경)_내역서(군포 중심상업지역)-2수정_내역서(군포 중심상업지역)-수정-2_주.정차금지표지판 정비공사(연간단가)계약내역" xfId="8727" xr:uid="{00000000-0005-0000-0000-000069230000}"/>
    <cellStyle name="1_tree_현충묘지-예산서(조경)_내역서(군포 중심상업지역)-2수정_내역서(군포 중심상업지역)-수정-2_주.정차금지표지판 정비공사(연간단가)계약내역_표지판도색수량산출" xfId="8728" xr:uid="{00000000-0005-0000-0000-00006A230000}"/>
    <cellStyle name="1_tree_현충묘지-예산서(조경)_내역서(군포 중심상업지역)-2수정_내역서(군포 중심상업지역)-수정-2_주.정차금지표지판 정비공사(연간단가)계약내역_표지판도색수량산출(양식)" xfId="8729" xr:uid="{00000000-0005-0000-0000-00006B230000}"/>
    <cellStyle name="1_tree_현충묘지-예산서(조경)_내역서(군포 중심상업지역)-2수정_내역서(군포 중심상업지역)-수정-2_주.정차금지표지판 정비공사(연간단가)계약내역_호계공원표지 정비공사" xfId="8730" xr:uid="{00000000-0005-0000-0000-00006C230000}"/>
    <cellStyle name="1_tree_현충묘지-예산서(조경)_내역서(군포 중심상업지역)-2수정_내역서(군포 중심상업지역)-수정-2_표지판도색수량산출" xfId="8731" xr:uid="{00000000-0005-0000-0000-00006D230000}"/>
    <cellStyle name="1_tree_현충묘지-예산서(조경)_내역서(군포 중심상업지역)-2수정_내역서(군포 중심상업지역)-수정-2_표지판도색수량산출(양식)" xfId="8732" xr:uid="{00000000-0005-0000-0000-00006E230000}"/>
    <cellStyle name="1_tree_현충묘지-예산서(조경)_내역서(군포 중심상업지역)-2수정_내역서(군포 중심상업지역)-수정-2_호계공원표지 정비공사" xfId="8733" xr:uid="{00000000-0005-0000-0000-00006F230000}"/>
    <cellStyle name="1_tree_현충묘지-예산서(조경)_내역서(군포 중심상업지역)-2수정_박달우회도명부착외공사설계서" xfId="8734" xr:uid="{00000000-0005-0000-0000-000070230000}"/>
    <cellStyle name="1_tree_현충묘지-예산서(조경)_내역서(군포 중심상업지역)-2수정_박달우회도명부착외공사설계서_표지판도색수량산출" xfId="8735" xr:uid="{00000000-0005-0000-0000-000071230000}"/>
    <cellStyle name="1_tree_현충묘지-예산서(조경)_내역서(군포 중심상업지역)-2수정_박달우회도명부착외공사설계서_표지판도색수량산출(양식)" xfId="8736" xr:uid="{00000000-0005-0000-0000-000072230000}"/>
    <cellStyle name="1_tree_현충묘지-예산서(조경)_내역서(군포 중심상업지역)-2수정_박달우회도명부착외공사설계서_호계공원표지 정비공사" xfId="8737" xr:uid="{00000000-0005-0000-0000-000073230000}"/>
    <cellStyle name="1_tree_현충묘지-예산서(조경)_내역서(군포 중심상업지역)-2수정_주.정차금지표지판 정비공사(연간단가)계약내역" xfId="8738" xr:uid="{00000000-0005-0000-0000-000074230000}"/>
    <cellStyle name="1_tree_현충묘지-예산서(조경)_내역서(군포 중심상업지역)-2수정_주.정차금지표지판 정비공사(연간단가)계약내역_표지판도색수량산출" xfId="8739" xr:uid="{00000000-0005-0000-0000-000075230000}"/>
    <cellStyle name="1_tree_현충묘지-예산서(조경)_내역서(군포 중심상업지역)-2수정_주.정차금지표지판 정비공사(연간단가)계약내역_표지판도색수량산출(양식)" xfId="8740" xr:uid="{00000000-0005-0000-0000-000076230000}"/>
    <cellStyle name="1_tree_현충묘지-예산서(조경)_내역서(군포 중심상업지역)-2수정_주.정차금지표지판 정비공사(연간단가)계약내역_호계공원표지 정비공사" xfId="8741" xr:uid="{00000000-0005-0000-0000-000077230000}"/>
    <cellStyle name="1_tree_현충묘지-예산서(조경)_내역서(군포 중심상업지역)-2수정_표지판도색수량산출" xfId="8742" xr:uid="{00000000-0005-0000-0000-000078230000}"/>
    <cellStyle name="1_tree_현충묘지-예산서(조경)_내역서(군포 중심상업지역)-2수정_표지판도색수량산출(양식)" xfId="8743" xr:uid="{00000000-0005-0000-0000-000079230000}"/>
    <cellStyle name="1_tree_현충묘지-예산서(조경)_내역서(군포 중심상업지역)-2수정_호계공원표지 정비공사" xfId="8744" xr:uid="{00000000-0005-0000-0000-00007A230000}"/>
    <cellStyle name="1_tree_현충묘지-예산서(조경)_내역서(신방학초)" xfId="18740" xr:uid="{00000000-0005-0000-0000-00007B230000}"/>
    <cellStyle name="1_tree_현충묘지-예산서(조경)_내역서0829-1500" xfId="18741" xr:uid="{00000000-0005-0000-0000-00007C230000}"/>
    <cellStyle name="1_tree_현충묘지-예산서(조경)_내역서0829-1500_가로수 생육환경개선사업 실시설계용역 설계서(0128)" xfId="18742" xr:uid="{00000000-0005-0000-0000-00007D230000}"/>
    <cellStyle name="1_tree_현충묘지-예산서(조경)_내역서0829-1500_설계설명서(0412)" xfId="18743" xr:uid="{00000000-0005-0000-0000-00007E230000}"/>
    <cellStyle name="1_tree_현충묘지-예산서(조경)_내역서0829-1500_설계설명서(0531)" xfId="18744" xr:uid="{00000000-0005-0000-0000-00007F230000}"/>
    <cellStyle name="1_tree_현충묘지-예산서(조경)_목동내역" xfId="8745" xr:uid="{00000000-0005-0000-0000-000080230000}"/>
    <cellStyle name="1_tree_현충묘지-예산서(조경)_목동내역_관악고수량산출서" xfId="18745" xr:uid="{00000000-0005-0000-0000-000081230000}"/>
    <cellStyle name="1_tree_현충묘지-예산서(조경)_목동내역_내역서0829-1500" xfId="18746" xr:uid="{00000000-0005-0000-0000-000082230000}"/>
    <cellStyle name="1_tree_현충묘지-예산서(조경)_목동내역_내역서0829-1500_가로수 생육환경개선사업 실시설계용역 설계서(0128)" xfId="18747" xr:uid="{00000000-0005-0000-0000-000083230000}"/>
    <cellStyle name="1_tree_현충묘지-예산서(조경)_목동내역_내역서0829-1500_설계설명서(0412)" xfId="18748" xr:uid="{00000000-0005-0000-0000-000084230000}"/>
    <cellStyle name="1_tree_현충묘지-예산서(조경)_목동내역_내역서0829-1500_설계설명서(0531)" xfId="18749" xr:uid="{00000000-0005-0000-0000-000085230000}"/>
    <cellStyle name="1_tree_현충묘지-예산서(조경)_목동내역_원가계산" xfId="18750" xr:uid="{00000000-0005-0000-0000-000086230000}"/>
    <cellStyle name="1_tree_현충묘지-예산서(조경)_목동내역_원가계산_관악고수량산출서" xfId="18751" xr:uid="{00000000-0005-0000-0000-000087230000}"/>
    <cellStyle name="1_tree_현충묘지-예산서(조경)_목동내역_폐기물집계" xfId="18752" xr:uid="{00000000-0005-0000-0000-000088230000}"/>
    <cellStyle name="1_tree_현충묘지-예산서(조경)_목동내역_폐기물집계_관악고수량산출서" xfId="18753" xr:uid="{00000000-0005-0000-0000-000089230000}"/>
    <cellStyle name="1_tree_현충묘지-예산서(조경)_목동내역_폐기물집계_내역서0829-1500" xfId="18754" xr:uid="{00000000-0005-0000-0000-00008A230000}"/>
    <cellStyle name="1_tree_현충묘지-예산서(조경)_목동내역_폐기물집계_내역서0829-1500_가로수 생육환경개선사업 실시설계용역 설계서(0128)" xfId="18755" xr:uid="{00000000-0005-0000-0000-00008B230000}"/>
    <cellStyle name="1_tree_현충묘지-예산서(조경)_목동내역_폐기물집계_내역서0829-1500_설계설명서(0412)" xfId="18756" xr:uid="{00000000-0005-0000-0000-00008C230000}"/>
    <cellStyle name="1_tree_현충묘지-예산서(조경)_목동내역_폐기물집계_내역서0829-1500_설계설명서(0531)" xfId="18757" xr:uid="{00000000-0005-0000-0000-00008D230000}"/>
    <cellStyle name="1_tree_현충묘지-예산서(조경)_목동내역_폐기물집계_원가계산" xfId="18758" xr:uid="{00000000-0005-0000-0000-00008E230000}"/>
    <cellStyle name="1_tree_현충묘지-예산서(조경)_목동내역_폐기물집계_원가계산_관악고수량산출서" xfId="18759" xr:uid="{00000000-0005-0000-0000-00008F230000}"/>
    <cellStyle name="1_tree_현충묘지-예산서(조경)_박달우회도명부착외공사설계서" xfId="8746" xr:uid="{00000000-0005-0000-0000-000090230000}"/>
    <cellStyle name="1_tree_현충묘지-예산서(조경)_박달우회도명부착외공사설계서_표지판도색수량산출" xfId="8747" xr:uid="{00000000-0005-0000-0000-000091230000}"/>
    <cellStyle name="1_tree_현충묘지-예산서(조경)_박달우회도명부착외공사설계서_표지판도색수량산출(양식)" xfId="8748" xr:uid="{00000000-0005-0000-0000-000092230000}"/>
    <cellStyle name="1_tree_현충묘지-예산서(조경)_박달우회도명부착외공사설계서_호계공원표지 정비공사" xfId="8749" xr:uid="{00000000-0005-0000-0000-000093230000}"/>
    <cellStyle name="1_tree_현충묘지-예산서(조경)_예산서-엑셀변환양식100" xfId="8750" xr:uid="{00000000-0005-0000-0000-000094230000}"/>
    <cellStyle name="1_tree_현충묘지-예산서(조경)_예산서-엑셀변환양식100_(구)덕성화학 공영주차장 표지판 제작설치" xfId="8751" xr:uid="{00000000-0005-0000-0000-000095230000}"/>
    <cellStyle name="1_tree_현충묘지-예산서(조경)_예산서-엑셀변환양식100_(구)덕성화학 공영주차장 표지판 제작설치_표지판도색수량산출" xfId="8752" xr:uid="{00000000-0005-0000-0000-000096230000}"/>
    <cellStyle name="1_tree_현충묘지-예산서(조경)_예산서-엑셀변환양식100_(구)덕성화학 공영주차장 표지판 제작설치_표지판도색수량산출(양식)" xfId="8753" xr:uid="{00000000-0005-0000-0000-000097230000}"/>
    <cellStyle name="1_tree_현충묘지-예산서(조경)_예산서-엑셀변환양식100_(구)덕성화학 공영주차장 표지판 제작설치_호계공원표지 정비공사" xfId="8754" xr:uid="{00000000-0005-0000-0000-000098230000}"/>
    <cellStyle name="1_tree_현충묘지-예산서(조경)_예산서-엑셀변환양식100_관내노후표지판교체설계서(2007)" xfId="8755" xr:uid="{00000000-0005-0000-0000-000099230000}"/>
    <cellStyle name="1_tree_현충묘지-예산서(조경)_예산서-엑셀변환양식100_관내노후표지판교체설계서(2007)_(구)덕성화학 공영주차장 표지판 제작설치" xfId="8756" xr:uid="{00000000-0005-0000-0000-00009A230000}"/>
    <cellStyle name="1_tree_현충묘지-예산서(조경)_예산서-엑셀변환양식100_관내노후표지판교체설계서(2007)_(구)덕성화학 공영주차장 표지판 제작설치_표지판도색수량산출" xfId="8757" xr:uid="{00000000-0005-0000-0000-00009B230000}"/>
    <cellStyle name="1_tree_현충묘지-예산서(조경)_예산서-엑셀변환양식100_관내노후표지판교체설계서(2007)_(구)덕성화학 공영주차장 표지판 제작설치_표지판도색수량산출(양식)" xfId="8758" xr:uid="{00000000-0005-0000-0000-00009C230000}"/>
    <cellStyle name="1_tree_현충묘지-예산서(조경)_예산서-엑셀변환양식100_관내노후표지판교체설계서(2007)_(구)덕성화학 공영주차장 표지판 제작설치_호계공원표지 정비공사" xfId="8759" xr:uid="{00000000-0005-0000-0000-00009D230000}"/>
    <cellStyle name="1_tree_현충묘지-예산서(조경)_예산서-엑셀변환양식100_관내노후표지판교체설계서(2007)_관내노후표지판교체설계서(2007)" xfId="8760" xr:uid="{00000000-0005-0000-0000-00009E230000}"/>
    <cellStyle name="1_tree_현충묘지-예산서(조경)_예산서-엑셀변환양식100_관내노후표지판교체설계서(2007)_관내노후표지판교체설계서(2007)_(구)덕성화학 공영주차장 표지판 제작설치" xfId="8761" xr:uid="{00000000-0005-0000-0000-00009F230000}"/>
    <cellStyle name="1_tree_현충묘지-예산서(조경)_예산서-엑셀변환양식100_관내노후표지판교체설계서(2007)_관내노후표지판교체설계서(2007)_(구)덕성화학 공영주차장 표지판 제작설치_표지판도색수량산출" xfId="8762" xr:uid="{00000000-0005-0000-0000-0000A0230000}"/>
    <cellStyle name="1_tree_현충묘지-예산서(조경)_예산서-엑셀변환양식100_관내노후표지판교체설계서(2007)_관내노후표지판교체설계서(2007)_(구)덕성화학 공영주차장 표지판 제작설치_표지판도색수량산출(양식)" xfId="8763" xr:uid="{00000000-0005-0000-0000-0000A1230000}"/>
    <cellStyle name="1_tree_현충묘지-예산서(조경)_예산서-엑셀변환양식100_관내노후표지판교체설계서(2007)_관내노후표지판교체설계서(2007)_(구)덕성화학 공영주차장 표지판 제작설치_호계공원표지 정비공사" xfId="8764" xr:uid="{00000000-0005-0000-0000-0000A2230000}"/>
    <cellStyle name="1_tree_현충묘지-예산서(조경)_예산서-엑셀변환양식100_관내노후표지판교체설계서(2007)_관내노후표지판교체설계서(2007)_박달우회도명부착외공사설계서" xfId="8765" xr:uid="{00000000-0005-0000-0000-0000A3230000}"/>
    <cellStyle name="1_tree_현충묘지-예산서(조경)_예산서-엑셀변환양식100_관내노후표지판교체설계서(2007)_관내노후표지판교체설계서(2007)_박달우회도명부착외공사설계서_표지판도색수량산출" xfId="8766" xr:uid="{00000000-0005-0000-0000-0000A4230000}"/>
    <cellStyle name="1_tree_현충묘지-예산서(조경)_예산서-엑셀변환양식100_관내노후표지판교체설계서(2007)_관내노후표지판교체설계서(2007)_박달우회도명부착외공사설계서_표지판도색수량산출(양식)" xfId="8767" xr:uid="{00000000-0005-0000-0000-0000A5230000}"/>
    <cellStyle name="1_tree_현충묘지-예산서(조경)_예산서-엑셀변환양식100_관내노후표지판교체설계서(2007)_관내노후표지판교체설계서(2007)_박달우회도명부착외공사설계서_호계공원표지 정비공사" xfId="8768" xr:uid="{00000000-0005-0000-0000-0000A6230000}"/>
    <cellStyle name="1_tree_현충묘지-예산서(조경)_예산서-엑셀변환양식100_관내노후표지판교체설계서(2007)_관내노후표지판교체설계서(2007)_주.정차금지표지판 정비공사(연간단가)계약내역" xfId="8769" xr:uid="{00000000-0005-0000-0000-0000A7230000}"/>
    <cellStyle name="1_tree_현충묘지-예산서(조경)_예산서-엑셀변환양식100_관내노후표지판교체설계서(2007)_관내노후표지판교체설계서(2007)_주.정차금지표지판 정비공사(연간단가)계약내역_표지판도색수량산출" xfId="8770" xr:uid="{00000000-0005-0000-0000-0000A8230000}"/>
    <cellStyle name="1_tree_현충묘지-예산서(조경)_예산서-엑셀변환양식100_관내노후표지판교체설계서(2007)_관내노후표지판교체설계서(2007)_주.정차금지표지판 정비공사(연간단가)계약내역_표지판도색수량산출(양식)" xfId="8771" xr:uid="{00000000-0005-0000-0000-0000A9230000}"/>
    <cellStyle name="1_tree_현충묘지-예산서(조경)_예산서-엑셀변환양식100_관내노후표지판교체설계서(2007)_관내노후표지판교체설계서(2007)_주.정차금지표지판 정비공사(연간단가)계약내역_호계공원표지 정비공사" xfId="8772" xr:uid="{00000000-0005-0000-0000-0000AA230000}"/>
    <cellStyle name="1_tree_현충묘지-예산서(조경)_예산서-엑셀변환양식100_관내노후표지판교체설계서(2007)_관내노후표지판교체설계서(2007)_표지판도색수량산출" xfId="8773" xr:uid="{00000000-0005-0000-0000-0000AB230000}"/>
    <cellStyle name="1_tree_현충묘지-예산서(조경)_예산서-엑셀변환양식100_관내노후표지판교체설계서(2007)_관내노후표지판교체설계서(2007)_표지판도색수량산출(양식)" xfId="8774" xr:uid="{00000000-0005-0000-0000-0000AC230000}"/>
    <cellStyle name="1_tree_현충묘지-예산서(조경)_예산서-엑셀변환양식100_관내노후표지판교체설계서(2007)_관내노후표지판교체설계서(2007)_호계공원표지 정비공사" xfId="8775" xr:uid="{00000000-0005-0000-0000-0000AD230000}"/>
    <cellStyle name="1_tree_현충묘지-예산서(조경)_예산서-엑셀변환양식100_관내노후표지판교체설계서(2007)_박달우회도명부착외공사설계서" xfId="8776" xr:uid="{00000000-0005-0000-0000-0000AE230000}"/>
    <cellStyle name="1_tree_현충묘지-예산서(조경)_예산서-엑셀변환양식100_관내노후표지판교체설계서(2007)_박달우회도명부착외공사설계서_표지판도색수량산출" xfId="8777" xr:uid="{00000000-0005-0000-0000-0000AF230000}"/>
    <cellStyle name="1_tree_현충묘지-예산서(조경)_예산서-엑셀변환양식100_관내노후표지판교체설계서(2007)_박달우회도명부착외공사설계서_표지판도색수량산출(양식)" xfId="8778" xr:uid="{00000000-0005-0000-0000-0000B0230000}"/>
    <cellStyle name="1_tree_현충묘지-예산서(조경)_예산서-엑셀변환양식100_관내노후표지판교체설계서(2007)_박달우회도명부착외공사설계서_호계공원표지 정비공사" xfId="8779" xr:uid="{00000000-0005-0000-0000-0000B1230000}"/>
    <cellStyle name="1_tree_현충묘지-예산서(조경)_예산서-엑셀변환양식100_관내노후표지판교체설계서(2007)_의왕맑은물관리사업소 설계변경" xfId="8780" xr:uid="{00000000-0005-0000-0000-0000B2230000}"/>
    <cellStyle name="1_tree_현충묘지-예산서(조경)_예산서-엑셀변환양식100_관내노후표지판교체설계서(2007)_의왕맑은물관리사업소 설계변경_주.정차금지표지판 정비공사(연간단가)계약내역" xfId="8781" xr:uid="{00000000-0005-0000-0000-0000B3230000}"/>
    <cellStyle name="1_tree_현충묘지-예산서(조경)_예산서-엑셀변환양식100_관내노후표지판교체설계서(2007)_의왕맑은물관리사업소 설계변경_주.정차금지표지판 정비공사(연간단가)계약내역_표지판도색수량산출" xfId="8782" xr:uid="{00000000-0005-0000-0000-0000B4230000}"/>
    <cellStyle name="1_tree_현충묘지-예산서(조경)_예산서-엑셀변환양식100_관내노후표지판교체설계서(2007)_의왕맑은물관리사업소 설계변경_주.정차금지표지판 정비공사(연간단가)계약내역_표지판도색수량산출(양식)" xfId="8783" xr:uid="{00000000-0005-0000-0000-0000B5230000}"/>
    <cellStyle name="1_tree_현충묘지-예산서(조경)_예산서-엑셀변환양식100_관내노후표지판교체설계서(2007)_의왕맑은물관리사업소 설계변경_주.정차금지표지판 정비공사(연간단가)계약내역_호계공원표지 정비공사" xfId="8784" xr:uid="{00000000-0005-0000-0000-0000B6230000}"/>
    <cellStyle name="1_tree_현충묘지-예산서(조경)_예산서-엑셀변환양식100_관내노후표지판교체설계서(2007)_의왕맑은물관리사업소 설계변경_표지판도색수량산출" xfId="8785" xr:uid="{00000000-0005-0000-0000-0000B7230000}"/>
    <cellStyle name="1_tree_현충묘지-예산서(조경)_예산서-엑셀변환양식100_관내노후표지판교체설계서(2007)_의왕맑은물관리사업소 설계변경_표지판도색수량산출(양식)" xfId="8786" xr:uid="{00000000-0005-0000-0000-0000B8230000}"/>
    <cellStyle name="1_tree_현충묘지-예산서(조경)_예산서-엑셀변환양식100_관내노후표지판교체설계서(2007)_의왕맑은물관리사업소 설계변경_호계공원표지 정비공사" xfId="8787" xr:uid="{00000000-0005-0000-0000-0000B9230000}"/>
    <cellStyle name="1_tree_현충묘지-예산서(조경)_예산서-엑셀변환양식100_관내노후표지판교체설계서(2007)_주.정차금지표지판 정비공사(연간단가)계약내역" xfId="8788" xr:uid="{00000000-0005-0000-0000-0000BA230000}"/>
    <cellStyle name="1_tree_현충묘지-예산서(조경)_예산서-엑셀변환양식100_관내노후표지판교체설계서(2007)_주.정차금지표지판 정비공사(연간단가)계약내역_표지판도색수량산출" xfId="8789" xr:uid="{00000000-0005-0000-0000-0000BB230000}"/>
    <cellStyle name="1_tree_현충묘지-예산서(조경)_예산서-엑셀변환양식100_관내노후표지판교체설계서(2007)_주.정차금지표지판 정비공사(연간단가)계약내역_표지판도색수량산출(양식)" xfId="8790" xr:uid="{00000000-0005-0000-0000-0000BC230000}"/>
    <cellStyle name="1_tree_현충묘지-예산서(조경)_예산서-엑셀변환양식100_관내노후표지판교체설계서(2007)_주.정차금지표지판 정비공사(연간단가)계약내역_호계공원표지 정비공사" xfId="8791" xr:uid="{00000000-0005-0000-0000-0000BD230000}"/>
    <cellStyle name="1_tree_현충묘지-예산서(조경)_예산서-엑셀변환양식100_관내노후표지판교체설계서(2007)_표지판도색수량산출" xfId="8792" xr:uid="{00000000-0005-0000-0000-0000BE230000}"/>
    <cellStyle name="1_tree_현충묘지-예산서(조경)_예산서-엑셀변환양식100_관내노후표지판교체설계서(2007)_표지판도색수량산출(양식)" xfId="8793" xr:uid="{00000000-0005-0000-0000-0000BF230000}"/>
    <cellStyle name="1_tree_현충묘지-예산서(조경)_예산서-엑셀변환양식100_관내노후표지판교체설계서(2007)_호계공원표지 정비공사" xfId="8794" xr:uid="{00000000-0005-0000-0000-0000C0230000}"/>
    <cellStyle name="1_tree_현충묘지-예산서(조경)_예산서-엑셀변환양식100_관악고수량산출서" xfId="18760" xr:uid="{00000000-0005-0000-0000-0000C1230000}"/>
    <cellStyle name="1_tree_현충묘지-예산서(조경)_예산서-엑셀변환양식100_내역서(군포 중심상업지역)-2수정" xfId="8795" xr:uid="{00000000-0005-0000-0000-0000C2230000}"/>
    <cellStyle name="1_tree_현충묘지-예산서(조경)_예산서-엑셀변환양식100_내역서(군포 중심상업지역)-2수정_(구)덕성화학 공영주차장 표지판 제작설치" xfId="8796" xr:uid="{00000000-0005-0000-0000-0000C3230000}"/>
    <cellStyle name="1_tree_현충묘지-예산서(조경)_예산서-엑셀변환양식100_내역서(군포 중심상업지역)-2수정_(구)덕성화학 공영주차장 표지판 제작설치_표지판도색수량산출" xfId="8797" xr:uid="{00000000-0005-0000-0000-0000C4230000}"/>
    <cellStyle name="1_tree_현충묘지-예산서(조경)_예산서-엑셀변환양식100_내역서(군포 중심상업지역)-2수정_(구)덕성화학 공영주차장 표지판 제작설치_표지판도색수량산출(양식)" xfId="8798" xr:uid="{00000000-0005-0000-0000-0000C5230000}"/>
    <cellStyle name="1_tree_현충묘지-예산서(조경)_예산서-엑셀변환양식100_내역서(군포 중심상업지역)-2수정_(구)덕성화학 공영주차장 표지판 제작설치_호계공원표지 정비공사" xfId="8799" xr:uid="{00000000-0005-0000-0000-0000C6230000}"/>
    <cellStyle name="1_tree_현충묘지-예산서(조경)_예산서-엑셀변환양식100_내역서(군포 중심상업지역)-2수정_관내노후표지판교체설계서(2007)" xfId="8800" xr:uid="{00000000-0005-0000-0000-0000C7230000}"/>
    <cellStyle name="1_tree_현충묘지-예산서(조경)_예산서-엑셀변환양식100_내역서(군포 중심상업지역)-2수정_관내노후표지판교체설계서(2007)_(구)덕성화학 공영주차장 표지판 제작설치" xfId="8801" xr:uid="{00000000-0005-0000-0000-0000C8230000}"/>
    <cellStyle name="1_tree_현충묘지-예산서(조경)_예산서-엑셀변환양식100_내역서(군포 중심상업지역)-2수정_관내노후표지판교체설계서(2007)_(구)덕성화학 공영주차장 표지판 제작설치_표지판도색수량산출" xfId="8802" xr:uid="{00000000-0005-0000-0000-0000C9230000}"/>
    <cellStyle name="1_tree_현충묘지-예산서(조경)_예산서-엑셀변환양식100_내역서(군포 중심상업지역)-2수정_관내노후표지판교체설계서(2007)_(구)덕성화학 공영주차장 표지판 제작설치_표지판도색수량산출(양식)" xfId="8803" xr:uid="{00000000-0005-0000-0000-0000CA230000}"/>
    <cellStyle name="1_tree_현충묘지-예산서(조경)_예산서-엑셀변환양식100_내역서(군포 중심상업지역)-2수정_관내노후표지판교체설계서(2007)_(구)덕성화학 공영주차장 표지판 제작설치_호계공원표지 정비공사" xfId="8804" xr:uid="{00000000-0005-0000-0000-0000CB230000}"/>
    <cellStyle name="1_tree_현충묘지-예산서(조경)_예산서-엑셀변환양식100_내역서(군포 중심상업지역)-2수정_관내노후표지판교체설계서(2007)_관내노후표지판교체설계서(2007)" xfId="8805" xr:uid="{00000000-0005-0000-0000-0000CC230000}"/>
    <cellStyle name="1_tree_현충묘지-예산서(조경)_예산서-엑셀변환양식100_내역서(군포 중심상업지역)-2수정_관내노후표지판교체설계서(2007)_관내노후표지판교체설계서(2007)_(구)덕성화학 공영주차장 표지판 제작설치" xfId="8806" xr:uid="{00000000-0005-0000-0000-0000CD230000}"/>
    <cellStyle name="1_tree_현충묘지-예산서(조경)_예산서-엑셀변환양식100_내역서(군포 중심상업지역)-2수정_관내노후표지판교체설계서(2007)_관내노후표지판교체설계서(2007)_(구)덕성화학 공영주차장 표지판 제작설치_표지판도색수량산출" xfId="8807" xr:uid="{00000000-0005-0000-0000-0000CE230000}"/>
    <cellStyle name="1_tree_현충묘지-예산서(조경)_예산서-엑셀변환양식100_내역서(군포 중심상업지역)-2수정_관내노후표지판교체설계서(2007)_관내노후표지판교체설계서(2007)_(구)덕성화학 공영주차장 표지판 제작설치_표지판도색수량산출(양식)" xfId="8808" xr:uid="{00000000-0005-0000-0000-0000CF230000}"/>
    <cellStyle name="1_tree_현충묘지-예산서(조경)_예산서-엑셀변환양식100_내역서(군포 중심상업지역)-2수정_관내노후표지판교체설계서(2007)_관내노후표지판교체설계서(2007)_(구)덕성화학 공영주차장 표지판 제작설치_호계공원표지 정비공사" xfId="8809" xr:uid="{00000000-0005-0000-0000-0000D0230000}"/>
    <cellStyle name="1_tree_현충묘지-예산서(조경)_예산서-엑셀변환양식100_내역서(군포 중심상업지역)-2수정_관내노후표지판교체설계서(2007)_관내노후표지판교체설계서(2007)_박달우회도명부착외공사설계서" xfId="8810" xr:uid="{00000000-0005-0000-0000-0000D1230000}"/>
    <cellStyle name="1_tree_현충묘지-예산서(조경)_예산서-엑셀변환양식100_내역서(군포 중심상업지역)-2수정_관내노후표지판교체설계서(2007)_관내노후표지판교체설계서(2007)_박달우회도명부착외공사설계서_표지판도색수량산출" xfId="8811" xr:uid="{00000000-0005-0000-0000-0000D2230000}"/>
    <cellStyle name="1_tree_현충묘지-예산서(조경)_예산서-엑셀변환양식100_내역서(군포 중심상업지역)-2수정_관내노후표지판교체설계서(2007)_관내노후표지판교체설계서(2007)_박달우회도명부착외공사설계서_표지판도색수량산출(양식)" xfId="8812" xr:uid="{00000000-0005-0000-0000-0000D3230000}"/>
    <cellStyle name="1_tree_현충묘지-예산서(조경)_예산서-엑셀변환양식100_내역서(군포 중심상업지역)-2수정_관내노후표지판교체설계서(2007)_관내노후표지판교체설계서(2007)_박달우회도명부착외공사설계서_호계공원표지 정비공사" xfId="8813" xr:uid="{00000000-0005-0000-0000-0000D4230000}"/>
    <cellStyle name="1_tree_현충묘지-예산서(조경)_예산서-엑셀변환양식100_내역서(군포 중심상업지역)-2수정_관내노후표지판교체설계서(2007)_관내노후표지판교체설계서(2007)_주.정차금지표지판 정비공사(연간단가)계약내역" xfId="8814" xr:uid="{00000000-0005-0000-0000-0000D5230000}"/>
    <cellStyle name="1_tree_현충묘지-예산서(조경)_예산서-엑셀변환양식100_내역서(군포 중심상업지역)-2수정_관내노후표지판교체설계서(2007)_관내노후표지판교체설계서(2007)_주.정차금지표지판 정비공사(연간단가)계약내역_표지판도색수량산출" xfId="8815" xr:uid="{00000000-0005-0000-0000-0000D6230000}"/>
    <cellStyle name="1_tree_현충묘지-예산서(조경)_예산서-엑셀변환양식100_내역서(군포 중심상업지역)-2수정_관내노후표지판교체설계서(2007)_관내노후표지판교체설계서(2007)_주.정차금지표지판 정비공사(연간단가)계약내역_표지판도색수량산출(양식)" xfId="8816" xr:uid="{00000000-0005-0000-0000-0000D7230000}"/>
    <cellStyle name="1_tree_현충묘지-예산서(조경)_예산서-엑셀변환양식100_내역서(군포 중심상업지역)-2수정_관내노후표지판교체설계서(2007)_관내노후표지판교체설계서(2007)_주.정차금지표지판 정비공사(연간단가)계약내역_호계공원표지 정비공사" xfId="8817" xr:uid="{00000000-0005-0000-0000-0000D8230000}"/>
    <cellStyle name="1_tree_현충묘지-예산서(조경)_예산서-엑셀변환양식100_내역서(군포 중심상업지역)-2수정_관내노후표지판교체설계서(2007)_관내노후표지판교체설계서(2007)_표지판도색수량산출" xfId="8818" xr:uid="{00000000-0005-0000-0000-0000D9230000}"/>
    <cellStyle name="1_tree_현충묘지-예산서(조경)_예산서-엑셀변환양식100_내역서(군포 중심상업지역)-2수정_관내노후표지판교체설계서(2007)_관내노후표지판교체설계서(2007)_표지판도색수량산출(양식)" xfId="8819" xr:uid="{00000000-0005-0000-0000-0000DA230000}"/>
    <cellStyle name="1_tree_현충묘지-예산서(조경)_예산서-엑셀변환양식100_내역서(군포 중심상업지역)-2수정_관내노후표지판교체설계서(2007)_관내노후표지판교체설계서(2007)_호계공원표지 정비공사" xfId="8820" xr:uid="{00000000-0005-0000-0000-0000DB230000}"/>
    <cellStyle name="1_tree_현충묘지-예산서(조경)_예산서-엑셀변환양식100_내역서(군포 중심상업지역)-2수정_관내노후표지판교체설계서(2007)_박달우회도명부착외공사설계서" xfId="8821" xr:uid="{00000000-0005-0000-0000-0000DC230000}"/>
    <cellStyle name="1_tree_현충묘지-예산서(조경)_예산서-엑셀변환양식100_내역서(군포 중심상업지역)-2수정_관내노후표지판교체설계서(2007)_박달우회도명부착외공사설계서_표지판도색수량산출" xfId="8822" xr:uid="{00000000-0005-0000-0000-0000DD230000}"/>
    <cellStyle name="1_tree_현충묘지-예산서(조경)_예산서-엑셀변환양식100_내역서(군포 중심상업지역)-2수정_관내노후표지판교체설계서(2007)_박달우회도명부착외공사설계서_표지판도색수량산출(양식)" xfId="8823" xr:uid="{00000000-0005-0000-0000-0000DE230000}"/>
    <cellStyle name="1_tree_현충묘지-예산서(조경)_예산서-엑셀변환양식100_내역서(군포 중심상업지역)-2수정_관내노후표지판교체설계서(2007)_박달우회도명부착외공사설계서_호계공원표지 정비공사" xfId="8824" xr:uid="{00000000-0005-0000-0000-0000DF230000}"/>
    <cellStyle name="1_tree_현충묘지-예산서(조경)_예산서-엑셀변환양식100_내역서(군포 중심상업지역)-2수정_관내노후표지판교체설계서(2007)_의왕맑은물관리사업소 설계변경" xfId="8825" xr:uid="{00000000-0005-0000-0000-0000E0230000}"/>
    <cellStyle name="1_tree_현충묘지-예산서(조경)_예산서-엑셀변환양식100_내역서(군포 중심상업지역)-2수정_관내노후표지판교체설계서(2007)_의왕맑은물관리사업소 설계변경_주.정차금지표지판 정비공사(연간단가)계약내역" xfId="8826" xr:uid="{00000000-0005-0000-0000-0000E1230000}"/>
    <cellStyle name="1_tree_현충묘지-예산서(조경)_예산서-엑셀변환양식100_내역서(군포 중심상업지역)-2수정_관내노후표지판교체설계서(2007)_의왕맑은물관리사업소 설계변경_주.정차금지표지판 정비공사(연간단가)계약내역_표지판도색수량산출" xfId="8827" xr:uid="{00000000-0005-0000-0000-0000E2230000}"/>
    <cellStyle name="1_tree_현충묘지-예산서(조경)_예산서-엑셀변환양식100_내역서(군포 중심상업지역)-2수정_관내노후표지판교체설계서(2007)_의왕맑은물관리사업소 설계변경_주.정차금지표지판 정비공사(연간단가)계약내역_표지판도색수량산출(양식)" xfId="8828" xr:uid="{00000000-0005-0000-0000-0000E3230000}"/>
    <cellStyle name="1_tree_현충묘지-예산서(조경)_예산서-엑셀변환양식100_내역서(군포 중심상업지역)-2수정_관내노후표지판교체설계서(2007)_의왕맑은물관리사업소 설계변경_주.정차금지표지판 정비공사(연간단가)계약내역_호계공원표지 정비공사" xfId="8829" xr:uid="{00000000-0005-0000-0000-0000E4230000}"/>
    <cellStyle name="1_tree_현충묘지-예산서(조경)_예산서-엑셀변환양식100_내역서(군포 중심상업지역)-2수정_관내노후표지판교체설계서(2007)_의왕맑은물관리사업소 설계변경_표지판도색수량산출" xfId="8830" xr:uid="{00000000-0005-0000-0000-0000E5230000}"/>
    <cellStyle name="1_tree_현충묘지-예산서(조경)_예산서-엑셀변환양식100_내역서(군포 중심상업지역)-2수정_관내노후표지판교체설계서(2007)_의왕맑은물관리사업소 설계변경_표지판도색수량산출(양식)" xfId="8831" xr:uid="{00000000-0005-0000-0000-0000E6230000}"/>
    <cellStyle name="1_tree_현충묘지-예산서(조경)_예산서-엑셀변환양식100_내역서(군포 중심상업지역)-2수정_관내노후표지판교체설계서(2007)_의왕맑은물관리사업소 설계변경_호계공원표지 정비공사" xfId="8832" xr:uid="{00000000-0005-0000-0000-0000E7230000}"/>
    <cellStyle name="1_tree_현충묘지-예산서(조경)_예산서-엑셀변환양식100_내역서(군포 중심상업지역)-2수정_관내노후표지판교체설계서(2007)_주.정차금지표지판 정비공사(연간단가)계약내역" xfId="8833" xr:uid="{00000000-0005-0000-0000-0000E8230000}"/>
    <cellStyle name="1_tree_현충묘지-예산서(조경)_예산서-엑셀변환양식100_내역서(군포 중심상업지역)-2수정_관내노후표지판교체설계서(2007)_주.정차금지표지판 정비공사(연간단가)계약내역_표지판도색수량산출" xfId="8834" xr:uid="{00000000-0005-0000-0000-0000E9230000}"/>
    <cellStyle name="1_tree_현충묘지-예산서(조경)_예산서-엑셀변환양식100_내역서(군포 중심상업지역)-2수정_관내노후표지판교체설계서(2007)_주.정차금지표지판 정비공사(연간단가)계약내역_표지판도색수량산출(양식)" xfId="8835" xr:uid="{00000000-0005-0000-0000-0000EA230000}"/>
    <cellStyle name="1_tree_현충묘지-예산서(조경)_예산서-엑셀변환양식100_내역서(군포 중심상업지역)-2수정_관내노후표지판교체설계서(2007)_주.정차금지표지판 정비공사(연간단가)계약내역_호계공원표지 정비공사" xfId="8836" xr:uid="{00000000-0005-0000-0000-0000EB230000}"/>
    <cellStyle name="1_tree_현충묘지-예산서(조경)_예산서-엑셀변환양식100_내역서(군포 중심상업지역)-2수정_관내노후표지판교체설계서(2007)_표지판도색수량산출" xfId="8837" xr:uid="{00000000-0005-0000-0000-0000EC230000}"/>
    <cellStyle name="1_tree_현충묘지-예산서(조경)_예산서-엑셀변환양식100_내역서(군포 중심상업지역)-2수정_관내노후표지판교체설계서(2007)_표지판도색수량산출(양식)" xfId="8838" xr:uid="{00000000-0005-0000-0000-0000ED230000}"/>
    <cellStyle name="1_tree_현충묘지-예산서(조경)_예산서-엑셀변환양식100_내역서(군포 중심상업지역)-2수정_관내노후표지판교체설계서(2007)_호계공원표지 정비공사" xfId="8839" xr:uid="{00000000-0005-0000-0000-0000EE230000}"/>
    <cellStyle name="1_tree_현충묘지-예산서(조경)_예산서-엑셀변환양식100_내역서(군포 중심상업지역)-2수정_내역서(군포 중심상업지역)-수정" xfId="8840" xr:uid="{00000000-0005-0000-0000-0000EF230000}"/>
    <cellStyle name="1_tree_현충묘지-예산서(조경)_예산서-엑셀변환양식100_내역서(군포 중심상업지역)-2수정_내역서(군포 중심상업지역)-수정_(구)덕성화학 공영주차장 표지판 제작설치" xfId="8841" xr:uid="{00000000-0005-0000-0000-0000F0230000}"/>
    <cellStyle name="1_tree_현충묘지-예산서(조경)_예산서-엑셀변환양식100_내역서(군포 중심상업지역)-2수정_내역서(군포 중심상업지역)-수정_(구)덕성화학 공영주차장 표지판 제작설치_표지판도색수량산출" xfId="8842" xr:uid="{00000000-0005-0000-0000-0000F1230000}"/>
    <cellStyle name="1_tree_현충묘지-예산서(조경)_예산서-엑셀변환양식100_내역서(군포 중심상업지역)-2수정_내역서(군포 중심상업지역)-수정_(구)덕성화학 공영주차장 표지판 제작설치_표지판도색수량산출(양식)" xfId="8843" xr:uid="{00000000-0005-0000-0000-0000F2230000}"/>
    <cellStyle name="1_tree_현충묘지-예산서(조경)_예산서-엑셀변환양식100_내역서(군포 중심상업지역)-2수정_내역서(군포 중심상업지역)-수정_(구)덕성화학 공영주차장 표지판 제작설치_호계공원표지 정비공사" xfId="8844" xr:uid="{00000000-0005-0000-0000-0000F3230000}"/>
    <cellStyle name="1_tree_현충묘지-예산서(조경)_예산서-엑셀변환양식100_내역서(군포 중심상업지역)-2수정_내역서(군포 중심상업지역)-수정_관내노후표지판교체설계서(2007)" xfId="8845" xr:uid="{00000000-0005-0000-0000-0000F4230000}"/>
    <cellStyle name="1_tree_현충묘지-예산서(조경)_예산서-엑셀변환양식100_내역서(군포 중심상업지역)-2수정_내역서(군포 중심상업지역)-수정_관내노후표지판교체설계서(2007)_(구)덕성화학 공영주차장 표지판 제작설치" xfId="8846" xr:uid="{00000000-0005-0000-0000-0000F5230000}"/>
    <cellStyle name="1_tree_현충묘지-예산서(조경)_예산서-엑셀변환양식100_내역서(군포 중심상업지역)-2수정_내역서(군포 중심상업지역)-수정_관내노후표지판교체설계서(2007)_(구)덕성화학 공영주차장 표지판 제작설치_표지판도색수량산출" xfId="8847" xr:uid="{00000000-0005-0000-0000-0000F6230000}"/>
    <cellStyle name="1_tree_현충묘지-예산서(조경)_예산서-엑셀변환양식100_내역서(군포 중심상업지역)-2수정_내역서(군포 중심상업지역)-수정_관내노후표지판교체설계서(2007)_(구)덕성화학 공영주차장 표지판 제작설치_표지판도색수량산출(양식)" xfId="8848" xr:uid="{00000000-0005-0000-0000-0000F7230000}"/>
    <cellStyle name="1_tree_현충묘지-예산서(조경)_예산서-엑셀변환양식100_내역서(군포 중심상업지역)-2수정_내역서(군포 중심상업지역)-수정_관내노후표지판교체설계서(2007)_(구)덕성화학 공영주차장 표지판 제작설치_호계공원표지 정비공사" xfId="8849" xr:uid="{00000000-0005-0000-0000-0000F8230000}"/>
    <cellStyle name="1_tree_현충묘지-예산서(조경)_예산서-엑셀변환양식100_내역서(군포 중심상업지역)-2수정_내역서(군포 중심상업지역)-수정_관내노후표지판교체설계서(2007)_관내노후표지판교체설계서(2007)" xfId="8850" xr:uid="{00000000-0005-0000-0000-0000F9230000}"/>
    <cellStyle name="1_tree_현충묘지-예산서(조경)_예산서-엑셀변환양식100_내역서(군포 중심상업지역)-2수정_내역서(군포 중심상업지역)-수정_관내노후표지판교체설계서(2007)_관내노후표지판교체설계서(2007)_(구)덕성화학 공영주차장 표지판 제작설치" xfId="8851" xr:uid="{00000000-0005-0000-0000-0000FA230000}"/>
    <cellStyle name="1_tree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표지판도색수량산출" xfId="8852" xr:uid="{00000000-0005-0000-0000-0000FB230000}"/>
    <cellStyle name="1_tree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표지판도색수량산출(양식)" xfId="8853" xr:uid="{00000000-0005-0000-0000-0000FC230000}"/>
    <cellStyle name="1_tree_현충묘지-예산서(조경)_예산서-엑셀변환양식100_내역서(군포 중심상업지역)-2수정_내역서(군포 중심상업지역)-수정_관내노후표지판교체설계서(2007)_관내노후표지판교체설계서(2007)_(구)덕성화학 공영주차장 표지판 제작설치_호계공원표지 정비공사" xfId="8854" xr:uid="{00000000-0005-0000-0000-0000FD230000}"/>
    <cellStyle name="1_tree_현충묘지-예산서(조경)_예산서-엑셀변환양식100_내역서(군포 중심상업지역)-2수정_내역서(군포 중심상업지역)-수정_관내노후표지판교체설계서(2007)_관내노후표지판교체설계서(2007)_박달우회도명부착외공사설계서" xfId="8855" xr:uid="{00000000-0005-0000-0000-0000FE230000}"/>
    <cellStyle name="1_tree_현충묘지-예산서(조경)_예산서-엑셀변환양식100_내역서(군포 중심상업지역)-2수정_내역서(군포 중심상업지역)-수정_관내노후표지판교체설계서(2007)_관내노후표지판교체설계서(2007)_박달우회도명부착외공사설계서_표지판도색수량산출" xfId="8856" xr:uid="{00000000-0005-0000-0000-0000FF230000}"/>
    <cellStyle name="1_tree_현충묘지-예산서(조경)_예산서-엑셀변환양식100_내역서(군포 중심상업지역)-2수정_내역서(군포 중심상업지역)-수정_관내노후표지판교체설계서(2007)_관내노후표지판교체설계서(2007)_박달우회도명부착외공사설계서_표지판도색수량산출(양식)" xfId="8857" xr:uid="{00000000-0005-0000-0000-000000240000}"/>
    <cellStyle name="1_tree_현충묘지-예산서(조경)_예산서-엑셀변환양식100_내역서(군포 중심상업지역)-2수정_내역서(군포 중심상업지역)-수정_관내노후표지판교체설계서(2007)_관내노후표지판교체설계서(2007)_박달우회도명부착외공사설계서_호계공원표지 정비공사" xfId="8858" xr:uid="{00000000-0005-0000-0000-000001240000}"/>
    <cellStyle name="1_tree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 xfId="8859" xr:uid="{00000000-0005-0000-0000-000002240000}"/>
    <cellStyle name="1_tree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표지판도색수량산출" xfId="8860" xr:uid="{00000000-0005-0000-0000-000003240000}"/>
    <cellStyle name="1_tree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표지판도색수량산출(양식)" xfId="8861" xr:uid="{00000000-0005-0000-0000-000004240000}"/>
    <cellStyle name="1_tree_현충묘지-예산서(조경)_예산서-엑셀변환양식100_내역서(군포 중심상업지역)-2수정_내역서(군포 중심상업지역)-수정_관내노후표지판교체설계서(2007)_관내노후표지판교체설계서(2007)_주.정차금지표지판 정비공사(연간단가)계약내역_호계공원표지 정비공사" xfId="8862" xr:uid="{00000000-0005-0000-0000-000005240000}"/>
    <cellStyle name="1_tree_현충묘지-예산서(조경)_예산서-엑셀변환양식100_내역서(군포 중심상업지역)-2수정_내역서(군포 중심상업지역)-수정_관내노후표지판교체설계서(2007)_관내노후표지판교체설계서(2007)_표지판도색수량산출" xfId="8863" xr:uid="{00000000-0005-0000-0000-000006240000}"/>
    <cellStyle name="1_tree_현충묘지-예산서(조경)_예산서-엑셀변환양식100_내역서(군포 중심상업지역)-2수정_내역서(군포 중심상업지역)-수정_관내노후표지판교체설계서(2007)_관내노후표지판교체설계서(2007)_표지판도색수량산출(양식)" xfId="8864" xr:uid="{00000000-0005-0000-0000-000007240000}"/>
    <cellStyle name="1_tree_현충묘지-예산서(조경)_예산서-엑셀변환양식100_내역서(군포 중심상업지역)-2수정_내역서(군포 중심상업지역)-수정_관내노후표지판교체설계서(2007)_관내노후표지판교체설계서(2007)_호계공원표지 정비공사" xfId="8865" xr:uid="{00000000-0005-0000-0000-000008240000}"/>
    <cellStyle name="1_tree_현충묘지-예산서(조경)_예산서-엑셀변환양식100_내역서(군포 중심상업지역)-2수정_내역서(군포 중심상업지역)-수정_관내노후표지판교체설계서(2007)_박달우회도명부착외공사설계서" xfId="8866" xr:uid="{00000000-0005-0000-0000-000009240000}"/>
    <cellStyle name="1_tree_현충묘지-예산서(조경)_예산서-엑셀변환양식100_내역서(군포 중심상업지역)-2수정_내역서(군포 중심상업지역)-수정_관내노후표지판교체설계서(2007)_박달우회도명부착외공사설계서_표지판도색수량산출" xfId="8867" xr:uid="{00000000-0005-0000-0000-00000A240000}"/>
    <cellStyle name="1_tree_현충묘지-예산서(조경)_예산서-엑셀변환양식100_내역서(군포 중심상업지역)-2수정_내역서(군포 중심상업지역)-수정_관내노후표지판교체설계서(2007)_박달우회도명부착외공사설계서_표지판도색수량산출(양식)" xfId="8868" xr:uid="{00000000-0005-0000-0000-00000B240000}"/>
    <cellStyle name="1_tree_현충묘지-예산서(조경)_예산서-엑셀변환양식100_내역서(군포 중심상업지역)-2수정_내역서(군포 중심상업지역)-수정_관내노후표지판교체설계서(2007)_박달우회도명부착외공사설계서_호계공원표지 정비공사" xfId="8869" xr:uid="{00000000-0005-0000-0000-00000C240000}"/>
    <cellStyle name="1_tree_현충묘지-예산서(조경)_예산서-엑셀변환양식100_내역서(군포 중심상업지역)-2수정_내역서(군포 중심상업지역)-수정_관내노후표지판교체설계서(2007)_의왕맑은물관리사업소 설계변경" xfId="8870" xr:uid="{00000000-0005-0000-0000-00000D240000}"/>
    <cellStyle name="1_tree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 xfId="8871" xr:uid="{00000000-0005-0000-0000-00000E240000}"/>
    <cellStyle name="1_tree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표지판도색수량산출" xfId="8872" xr:uid="{00000000-0005-0000-0000-00000F240000}"/>
    <cellStyle name="1_tree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표지판도색수량산출(양식)" xfId="8873" xr:uid="{00000000-0005-0000-0000-000010240000}"/>
    <cellStyle name="1_tree_현충묘지-예산서(조경)_예산서-엑셀변환양식100_내역서(군포 중심상업지역)-2수정_내역서(군포 중심상업지역)-수정_관내노후표지판교체설계서(2007)_의왕맑은물관리사업소 설계변경_주.정차금지표지판 정비공사(연간단가)계약내역_호계공원표지 정비공사" xfId="8874" xr:uid="{00000000-0005-0000-0000-000011240000}"/>
    <cellStyle name="1_tree_현충묘지-예산서(조경)_예산서-엑셀변환양식100_내역서(군포 중심상업지역)-2수정_내역서(군포 중심상업지역)-수정_관내노후표지판교체설계서(2007)_의왕맑은물관리사업소 설계변경_표지판도색수량산출" xfId="8875" xr:uid="{00000000-0005-0000-0000-000012240000}"/>
    <cellStyle name="1_tree_현충묘지-예산서(조경)_예산서-엑셀변환양식100_내역서(군포 중심상업지역)-2수정_내역서(군포 중심상업지역)-수정_관내노후표지판교체설계서(2007)_의왕맑은물관리사업소 설계변경_표지판도색수량산출(양식)" xfId="8876" xr:uid="{00000000-0005-0000-0000-000013240000}"/>
    <cellStyle name="1_tree_현충묘지-예산서(조경)_예산서-엑셀변환양식100_내역서(군포 중심상업지역)-2수정_내역서(군포 중심상업지역)-수정_관내노후표지판교체설계서(2007)_의왕맑은물관리사업소 설계변경_호계공원표지 정비공사" xfId="8877" xr:uid="{00000000-0005-0000-0000-000014240000}"/>
    <cellStyle name="1_tree_현충묘지-예산서(조경)_예산서-엑셀변환양식100_내역서(군포 중심상업지역)-2수정_내역서(군포 중심상업지역)-수정_관내노후표지판교체설계서(2007)_주.정차금지표지판 정비공사(연간단가)계약내역" xfId="8878" xr:uid="{00000000-0005-0000-0000-000015240000}"/>
    <cellStyle name="1_tree_현충묘지-예산서(조경)_예산서-엑셀변환양식100_내역서(군포 중심상업지역)-2수정_내역서(군포 중심상업지역)-수정_관내노후표지판교체설계서(2007)_주.정차금지표지판 정비공사(연간단가)계약내역_표지판도색수량산출" xfId="8879" xr:uid="{00000000-0005-0000-0000-000016240000}"/>
    <cellStyle name="1_tree_현충묘지-예산서(조경)_예산서-엑셀변환양식100_내역서(군포 중심상업지역)-2수정_내역서(군포 중심상업지역)-수정_관내노후표지판교체설계서(2007)_주.정차금지표지판 정비공사(연간단가)계약내역_표지판도색수량산출(양식)" xfId="8880" xr:uid="{00000000-0005-0000-0000-000017240000}"/>
    <cellStyle name="1_tree_현충묘지-예산서(조경)_예산서-엑셀변환양식100_내역서(군포 중심상업지역)-2수정_내역서(군포 중심상업지역)-수정_관내노후표지판교체설계서(2007)_주.정차금지표지판 정비공사(연간단가)계약내역_호계공원표지 정비공사" xfId="8881" xr:uid="{00000000-0005-0000-0000-000018240000}"/>
    <cellStyle name="1_tree_현충묘지-예산서(조경)_예산서-엑셀변환양식100_내역서(군포 중심상업지역)-2수정_내역서(군포 중심상업지역)-수정_관내노후표지판교체설계서(2007)_표지판도색수량산출" xfId="8882" xr:uid="{00000000-0005-0000-0000-000019240000}"/>
    <cellStyle name="1_tree_현충묘지-예산서(조경)_예산서-엑셀변환양식100_내역서(군포 중심상업지역)-2수정_내역서(군포 중심상업지역)-수정_관내노후표지판교체설계서(2007)_표지판도색수량산출(양식)" xfId="8883" xr:uid="{00000000-0005-0000-0000-00001A240000}"/>
    <cellStyle name="1_tree_현충묘지-예산서(조경)_예산서-엑셀변환양식100_내역서(군포 중심상업지역)-2수정_내역서(군포 중심상업지역)-수정_관내노후표지판교체설계서(2007)_호계공원표지 정비공사" xfId="8884" xr:uid="{00000000-0005-0000-0000-00001B240000}"/>
    <cellStyle name="1_tree_현충묘지-예산서(조경)_예산서-엑셀변환양식100_내역서(군포 중심상업지역)-2수정_내역서(군포 중심상업지역)-수정_박달우회도명부착외공사설계서" xfId="8885" xr:uid="{00000000-0005-0000-0000-00001C240000}"/>
    <cellStyle name="1_tree_현충묘지-예산서(조경)_예산서-엑셀변환양식100_내역서(군포 중심상업지역)-2수정_내역서(군포 중심상업지역)-수정_박달우회도명부착외공사설계서_표지판도색수량산출" xfId="8886" xr:uid="{00000000-0005-0000-0000-00001D240000}"/>
    <cellStyle name="1_tree_현충묘지-예산서(조경)_예산서-엑셀변환양식100_내역서(군포 중심상업지역)-2수정_내역서(군포 중심상업지역)-수정_박달우회도명부착외공사설계서_표지판도색수량산출(양식)" xfId="8887" xr:uid="{00000000-0005-0000-0000-00001E240000}"/>
    <cellStyle name="1_tree_현충묘지-예산서(조경)_예산서-엑셀변환양식100_내역서(군포 중심상업지역)-2수정_내역서(군포 중심상업지역)-수정_박달우회도명부착외공사설계서_호계공원표지 정비공사" xfId="8888" xr:uid="{00000000-0005-0000-0000-00001F240000}"/>
    <cellStyle name="1_tree_현충묘지-예산서(조경)_예산서-엑셀변환양식100_내역서(군포 중심상업지역)-2수정_내역서(군포 중심상업지역)-수정_주.정차금지표지판 정비공사(연간단가)계약내역" xfId="8889" xr:uid="{00000000-0005-0000-0000-000020240000}"/>
    <cellStyle name="1_tree_현충묘지-예산서(조경)_예산서-엑셀변환양식100_내역서(군포 중심상업지역)-2수정_내역서(군포 중심상업지역)-수정_주.정차금지표지판 정비공사(연간단가)계약내역_표지판도색수량산출" xfId="8890" xr:uid="{00000000-0005-0000-0000-000021240000}"/>
    <cellStyle name="1_tree_현충묘지-예산서(조경)_예산서-엑셀변환양식100_내역서(군포 중심상업지역)-2수정_내역서(군포 중심상업지역)-수정_주.정차금지표지판 정비공사(연간단가)계약내역_표지판도색수량산출(양식)" xfId="8891" xr:uid="{00000000-0005-0000-0000-000022240000}"/>
    <cellStyle name="1_tree_현충묘지-예산서(조경)_예산서-엑셀변환양식100_내역서(군포 중심상업지역)-2수정_내역서(군포 중심상업지역)-수정_주.정차금지표지판 정비공사(연간단가)계약내역_호계공원표지 정비공사" xfId="8892" xr:uid="{00000000-0005-0000-0000-000023240000}"/>
    <cellStyle name="1_tree_현충묘지-예산서(조경)_예산서-엑셀변환양식100_내역서(군포 중심상업지역)-2수정_내역서(군포 중심상업지역)-수정_표지판도색수량산출" xfId="8893" xr:uid="{00000000-0005-0000-0000-000024240000}"/>
    <cellStyle name="1_tree_현충묘지-예산서(조경)_예산서-엑셀변환양식100_내역서(군포 중심상업지역)-2수정_내역서(군포 중심상업지역)-수정_표지판도색수량산출(양식)" xfId="8894" xr:uid="{00000000-0005-0000-0000-000025240000}"/>
    <cellStyle name="1_tree_현충묘지-예산서(조경)_예산서-엑셀변환양식100_내역서(군포 중심상업지역)-2수정_내역서(군포 중심상업지역)-수정_호계공원표지 정비공사" xfId="8895" xr:uid="{00000000-0005-0000-0000-000026240000}"/>
    <cellStyle name="1_tree_현충묘지-예산서(조경)_예산서-엑셀변환양식100_내역서(군포 중심상업지역)-2수정_내역서(군포 중심상업지역)-수정-2" xfId="8896" xr:uid="{00000000-0005-0000-0000-000027240000}"/>
    <cellStyle name="1_tree_현충묘지-예산서(조경)_예산서-엑셀변환양식100_내역서(군포 중심상업지역)-2수정_내역서(군포 중심상업지역)-수정-2_(구)덕성화학 공영주차장 표지판 제작설치" xfId="8897" xr:uid="{00000000-0005-0000-0000-000028240000}"/>
    <cellStyle name="1_tree_현충묘지-예산서(조경)_예산서-엑셀변환양식100_내역서(군포 중심상업지역)-2수정_내역서(군포 중심상업지역)-수정-2_(구)덕성화학 공영주차장 표지판 제작설치_표지판도색수량산출" xfId="8898" xr:uid="{00000000-0005-0000-0000-000029240000}"/>
    <cellStyle name="1_tree_현충묘지-예산서(조경)_예산서-엑셀변환양식100_내역서(군포 중심상업지역)-2수정_내역서(군포 중심상업지역)-수정-2_(구)덕성화학 공영주차장 표지판 제작설치_표지판도색수량산출(양식)" xfId="8899" xr:uid="{00000000-0005-0000-0000-00002A240000}"/>
    <cellStyle name="1_tree_현충묘지-예산서(조경)_예산서-엑셀변환양식100_내역서(군포 중심상업지역)-2수정_내역서(군포 중심상업지역)-수정-2_(구)덕성화학 공영주차장 표지판 제작설치_호계공원표지 정비공사" xfId="8900" xr:uid="{00000000-0005-0000-0000-00002B240000}"/>
    <cellStyle name="1_tree_현충묘지-예산서(조경)_예산서-엑셀변환양식100_내역서(군포 중심상업지역)-2수정_내역서(군포 중심상업지역)-수정-2_관내노후표지판교체설계서(2007)" xfId="8901" xr:uid="{00000000-0005-0000-0000-00002C240000}"/>
    <cellStyle name="1_tree_현충묘지-예산서(조경)_예산서-엑셀변환양식100_내역서(군포 중심상업지역)-2수정_내역서(군포 중심상업지역)-수정-2_관내노후표지판교체설계서(2007)_(구)덕성화학 공영주차장 표지판 제작설치" xfId="8902" xr:uid="{00000000-0005-0000-0000-00002D240000}"/>
    <cellStyle name="1_tree_현충묘지-예산서(조경)_예산서-엑셀변환양식100_내역서(군포 중심상업지역)-2수정_내역서(군포 중심상업지역)-수정-2_관내노후표지판교체설계서(2007)_(구)덕성화학 공영주차장 표지판 제작설치_표지판도색수량산출" xfId="8903" xr:uid="{00000000-0005-0000-0000-00002E240000}"/>
    <cellStyle name="1_tree_현충묘지-예산서(조경)_예산서-엑셀변환양식100_내역서(군포 중심상업지역)-2수정_내역서(군포 중심상업지역)-수정-2_관내노후표지판교체설계서(2007)_(구)덕성화학 공영주차장 표지판 제작설치_표지판도색수량산출(양식)" xfId="8904" xr:uid="{00000000-0005-0000-0000-00002F240000}"/>
    <cellStyle name="1_tree_현충묘지-예산서(조경)_예산서-엑셀변환양식100_내역서(군포 중심상업지역)-2수정_내역서(군포 중심상업지역)-수정-2_관내노후표지판교체설계서(2007)_(구)덕성화학 공영주차장 표지판 제작설치_호계공원표지 정비공사" xfId="8905" xr:uid="{00000000-0005-0000-0000-000030240000}"/>
    <cellStyle name="1_tree_현충묘지-예산서(조경)_예산서-엑셀변환양식100_내역서(군포 중심상업지역)-2수정_내역서(군포 중심상업지역)-수정-2_관내노후표지판교체설계서(2007)_관내노후표지판교체설계서(2007)" xfId="8906" xr:uid="{00000000-0005-0000-0000-000031240000}"/>
    <cellStyle name="1_tree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 xfId="8907" xr:uid="{00000000-0005-0000-0000-000032240000}"/>
    <cellStyle name="1_tree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표지판도색수량산출" xfId="8908" xr:uid="{00000000-0005-0000-0000-000033240000}"/>
    <cellStyle name="1_tree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표지판도색수량산출(양식)" xfId="8909" xr:uid="{00000000-0005-0000-0000-000034240000}"/>
    <cellStyle name="1_tree_현충묘지-예산서(조경)_예산서-엑셀변환양식100_내역서(군포 중심상업지역)-2수정_내역서(군포 중심상업지역)-수정-2_관내노후표지판교체설계서(2007)_관내노후표지판교체설계서(2007)_(구)덕성화학 공영주차장 표지판 제작설치_호계공원표지 정비공사" xfId="8910" xr:uid="{00000000-0005-0000-0000-000035240000}"/>
    <cellStyle name="1_tree_현충묘지-예산서(조경)_예산서-엑셀변환양식100_내역서(군포 중심상업지역)-2수정_내역서(군포 중심상업지역)-수정-2_관내노후표지판교체설계서(2007)_관내노후표지판교체설계서(2007)_박달우회도명부착외공사설계서" xfId="8911" xr:uid="{00000000-0005-0000-0000-000036240000}"/>
    <cellStyle name="1_tree_현충묘지-예산서(조경)_예산서-엑셀변환양식100_내역서(군포 중심상업지역)-2수정_내역서(군포 중심상업지역)-수정-2_관내노후표지판교체설계서(2007)_관내노후표지판교체설계서(2007)_박달우회도명부착외공사설계서_표지판도색수량산출" xfId="8912" xr:uid="{00000000-0005-0000-0000-000037240000}"/>
    <cellStyle name="1_tree_현충묘지-예산서(조경)_예산서-엑셀변환양식100_내역서(군포 중심상업지역)-2수정_내역서(군포 중심상업지역)-수정-2_관내노후표지판교체설계서(2007)_관내노후표지판교체설계서(2007)_박달우회도명부착외공사설계서_표지판도색수량산출(양식)" xfId="8913" xr:uid="{00000000-0005-0000-0000-000038240000}"/>
    <cellStyle name="1_tree_현충묘지-예산서(조경)_예산서-엑셀변환양식100_내역서(군포 중심상업지역)-2수정_내역서(군포 중심상업지역)-수정-2_관내노후표지판교체설계서(2007)_관내노후표지판교체설계서(2007)_박달우회도명부착외공사설계서_호계공원표지 정비공사" xfId="8914" xr:uid="{00000000-0005-0000-0000-000039240000}"/>
    <cellStyle name="1_tree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 xfId="8915" xr:uid="{00000000-0005-0000-0000-00003A240000}"/>
    <cellStyle name="1_tree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표지판도색수량산출" xfId="8916" xr:uid="{00000000-0005-0000-0000-00003B240000}"/>
    <cellStyle name="1_tree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표지판도색수량산출(양식)" xfId="8917" xr:uid="{00000000-0005-0000-0000-00003C240000}"/>
    <cellStyle name="1_tree_현충묘지-예산서(조경)_예산서-엑셀변환양식100_내역서(군포 중심상업지역)-2수정_내역서(군포 중심상업지역)-수정-2_관내노후표지판교체설계서(2007)_관내노후표지판교체설계서(2007)_주.정차금지표지판 정비공사(연간단가)계약내역_호계공원표지 정비공사" xfId="8918" xr:uid="{00000000-0005-0000-0000-00003D240000}"/>
    <cellStyle name="1_tree_현충묘지-예산서(조경)_예산서-엑셀변환양식100_내역서(군포 중심상업지역)-2수정_내역서(군포 중심상업지역)-수정-2_관내노후표지판교체설계서(2007)_관내노후표지판교체설계서(2007)_표지판도색수량산출" xfId="8919" xr:uid="{00000000-0005-0000-0000-00003E240000}"/>
    <cellStyle name="1_tree_현충묘지-예산서(조경)_예산서-엑셀변환양식100_내역서(군포 중심상업지역)-2수정_내역서(군포 중심상업지역)-수정-2_관내노후표지판교체설계서(2007)_관내노후표지판교체설계서(2007)_표지판도색수량산출(양식)" xfId="8920" xr:uid="{00000000-0005-0000-0000-00003F240000}"/>
    <cellStyle name="1_tree_현충묘지-예산서(조경)_예산서-엑셀변환양식100_내역서(군포 중심상업지역)-2수정_내역서(군포 중심상업지역)-수정-2_관내노후표지판교체설계서(2007)_관내노후표지판교체설계서(2007)_호계공원표지 정비공사" xfId="8921" xr:uid="{00000000-0005-0000-0000-000040240000}"/>
    <cellStyle name="1_tree_현충묘지-예산서(조경)_예산서-엑셀변환양식100_내역서(군포 중심상업지역)-2수정_내역서(군포 중심상업지역)-수정-2_관내노후표지판교체설계서(2007)_박달우회도명부착외공사설계서" xfId="8922" xr:uid="{00000000-0005-0000-0000-000041240000}"/>
    <cellStyle name="1_tree_현충묘지-예산서(조경)_예산서-엑셀변환양식100_내역서(군포 중심상업지역)-2수정_내역서(군포 중심상업지역)-수정-2_관내노후표지판교체설계서(2007)_박달우회도명부착외공사설계서_표지판도색수량산출" xfId="8923" xr:uid="{00000000-0005-0000-0000-000042240000}"/>
    <cellStyle name="1_tree_현충묘지-예산서(조경)_예산서-엑셀변환양식100_내역서(군포 중심상업지역)-2수정_내역서(군포 중심상업지역)-수정-2_관내노후표지판교체설계서(2007)_박달우회도명부착외공사설계서_표지판도색수량산출(양식)" xfId="8924" xr:uid="{00000000-0005-0000-0000-000043240000}"/>
    <cellStyle name="1_tree_현충묘지-예산서(조경)_예산서-엑셀변환양식100_내역서(군포 중심상업지역)-2수정_내역서(군포 중심상업지역)-수정-2_관내노후표지판교체설계서(2007)_박달우회도명부착외공사설계서_호계공원표지 정비공사" xfId="8925" xr:uid="{00000000-0005-0000-0000-000044240000}"/>
    <cellStyle name="1_tree_현충묘지-예산서(조경)_예산서-엑셀변환양식100_내역서(군포 중심상업지역)-2수정_내역서(군포 중심상업지역)-수정-2_관내노후표지판교체설계서(2007)_의왕맑은물관리사업소 설계변경" xfId="8926" xr:uid="{00000000-0005-0000-0000-000045240000}"/>
    <cellStyle name="1_tree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 xfId="8927" xr:uid="{00000000-0005-0000-0000-000046240000}"/>
    <cellStyle name="1_tree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표지판도색수량산출" xfId="8928" xr:uid="{00000000-0005-0000-0000-000047240000}"/>
    <cellStyle name="1_tree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표지판도색수량산출(양식)" xfId="8929" xr:uid="{00000000-0005-0000-0000-000048240000}"/>
    <cellStyle name="1_tree_현충묘지-예산서(조경)_예산서-엑셀변환양식100_내역서(군포 중심상업지역)-2수정_내역서(군포 중심상업지역)-수정-2_관내노후표지판교체설계서(2007)_의왕맑은물관리사업소 설계변경_주.정차금지표지판 정비공사(연간단가)계약내역_호계공원표지 정비공사" xfId="8930" xr:uid="{00000000-0005-0000-0000-000049240000}"/>
    <cellStyle name="1_tree_현충묘지-예산서(조경)_예산서-엑셀변환양식100_내역서(군포 중심상업지역)-2수정_내역서(군포 중심상업지역)-수정-2_관내노후표지판교체설계서(2007)_의왕맑은물관리사업소 설계변경_표지판도색수량산출" xfId="8931" xr:uid="{00000000-0005-0000-0000-00004A240000}"/>
    <cellStyle name="1_tree_현충묘지-예산서(조경)_예산서-엑셀변환양식100_내역서(군포 중심상업지역)-2수정_내역서(군포 중심상업지역)-수정-2_관내노후표지판교체설계서(2007)_의왕맑은물관리사업소 설계변경_표지판도색수량산출(양식)" xfId="8932" xr:uid="{00000000-0005-0000-0000-00004B240000}"/>
    <cellStyle name="1_tree_현충묘지-예산서(조경)_예산서-엑셀변환양식100_내역서(군포 중심상업지역)-2수정_내역서(군포 중심상업지역)-수정-2_관내노후표지판교체설계서(2007)_의왕맑은물관리사업소 설계변경_호계공원표지 정비공사" xfId="8933" xr:uid="{00000000-0005-0000-0000-00004C240000}"/>
    <cellStyle name="1_tree_현충묘지-예산서(조경)_예산서-엑셀변환양식100_내역서(군포 중심상업지역)-2수정_내역서(군포 중심상업지역)-수정-2_관내노후표지판교체설계서(2007)_주.정차금지표지판 정비공사(연간단가)계약내역" xfId="8934" xr:uid="{00000000-0005-0000-0000-00004D240000}"/>
    <cellStyle name="1_tree_현충묘지-예산서(조경)_예산서-엑셀변환양식100_내역서(군포 중심상업지역)-2수정_내역서(군포 중심상업지역)-수정-2_관내노후표지판교체설계서(2007)_주.정차금지표지판 정비공사(연간단가)계약내역_표지판도색수량산출" xfId="8935" xr:uid="{00000000-0005-0000-0000-00004E240000}"/>
    <cellStyle name="1_tree_현충묘지-예산서(조경)_예산서-엑셀변환양식100_내역서(군포 중심상업지역)-2수정_내역서(군포 중심상업지역)-수정-2_관내노후표지판교체설계서(2007)_주.정차금지표지판 정비공사(연간단가)계약내역_표지판도색수량산출(양식)" xfId="8936" xr:uid="{00000000-0005-0000-0000-00004F240000}"/>
    <cellStyle name="1_tree_현충묘지-예산서(조경)_예산서-엑셀변환양식100_내역서(군포 중심상업지역)-2수정_내역서(군포 중심상업지역)-수정-2_관내노후표지판교체설계서(2007)_주.정차금지표지판 정비공사(연간단가)계약내역_호계공원표지 정비공사" xfId="8937" xr:uid="{00000000-0005-0000-0000-000050240000}"/>
    <cellStyle name="1_tree_현충묘지-예산서(조경)_예산서-엑셀변환양식100_내역서(군포 중심상업지역)-2수정_내역서(군포 중심상업지역)-수정-2_관내노후표지판교체설계서(2007)_표지판도색수량산출" xfId="8938" xr:uid="{00000000-0005-0000-0000-000051240000}"/>
    <cellStyle name="1_tree_현충묘지-예산서(조경)_예산서-엑셀변환양식100_내역서(군포 중심상업지역)-2수정_내역서(군포 중심상업지역)-수정-2_관내노후표지판교체설계서(2007)_표지판도색수량산출(양식)" xfId="8939" xr:uid="{00000000-0005-0000-0000-000052240000}"/>
    <cellStyle name="1_tree_현충묘지-예산서(조경)_예산서-엑셀변환양식100_내역서(군포 중심상업지역)-2수정_내역서(군포 중심상업지역)-수정-2_관내노후표지판교체설계서(2007)_호계공원표지 정비공사" xfId="8940" xr:uid="{00000000-0005-0000-0000-000053240000}"/>
    <cellStyle name="1_tree_현충묘지-예산서(조경)_예산서-엑셀변환양식100_내역서(군포 중심상업지역)-2수정_내역서(군포 중심상업지역)-수정-2_박달우회도명부착외공사설계서" xfId="8941" xr:uid="{00000000-0005-0000-0000-000054240000}"/>
    <cellStyle name="1_tree_현충묘지-예산서(조경)_예산서-엑셀변환양식100_내역서(군포 중심상업지역)-2수정_내역서(군포 중심상업지역)-수정-2_박달우회도명부착외공사설계서_표지판도색수량산출" xfId="8942" xr:uid="{00000000-0005-0000-0000-000055240000}"/>
    <cellStyle name="1_tree_현충묘지-예산서(조경)_예산서-엑셀변환양식100_내역서(군포 중심상업지역)-2수정_내역서(군포 중심상업지역)-수정-2_박달우회도명부착외공사설계서_표지판도색수량산출(양식)" xfId="8943" xr:uid="{00000000-0005-0000-0000-000056240000}"/>
    <cellStyle name="1_tree_현충묘지-예산서(조경)_예산서-엑셀변환양식100_내역서(군포 중심상업지역)-2수정_내역서(군포 중심상업지역)-수정-2_박달우회도명부착외공사설계서_호계공원표지 정비공사" xfId="8944" xr:uid="{00000000-0005-0000-0000-000057240000}"/>
    <cellStyle name="1_tree_현충묘지-예산서(조경)_예산서-엑셀변환양식100_내역서(군포 중심상업지역)-2수정_내역서(군포 중심상업지역)-수정-2_주.정차금지표지판 정비공사(연간단가)계약내역" xfId="8945" xr:uid="{00000000-0005-0000-0000-000058240000}"/>
    <cellStyle name="1_tree_현충묘지-예산서(조경)_예산서-엑셀변환양식100_내역서(군포 중심상업지역)-2수정_내역서(군포 중심상업지역)-수정-2_주.정차금지표지판 정비공사(연간단가)계약내역_표지판도색수량산출" xfId="8946" xr:uid="{00000000-0005-0000-0000-000059240000}"/>
    <cellStyle name="1_tree_현충묘지-예산서(조경)_예산서-엑셀변환양식100_내역서(군포 중심상업지역)-2수정_내역서(군포 중심상업지역)-수정-2_주.정차금지표지판 정비공사(연간단가)계약내역_표지판도색수량산출(양식)" xfId="8947" xr:uid="{00000000-0005-0000-0000-00005A240000}"/>
    <cellStyle name="1_tree_현충묘지-예산서(조경)_예산서-엑셀변환양식100_내역서(군포 중심상업지역)-2수정_내역서(군포 중심상업지역)-수정-2_주.정차금지표지판 정비공사(연간단가)계약내역_호계공원표지 정비공사" xfId="8948" xr:uid="{00000000-0005-0000-0000-00005B240000}"/>
    <cellStyle name="1_tree_현충묘지-예산서(조경)_예산서-엑셀변환양식100_내역서(군포 중심상업지역)-2수정_내역서(군포 중심상업지역)-수정-2_표지판도색수량산출" xfId="8949" xr:uid="{00000000-0005-0000-0000-00005C240000}"/>
    <cellStyle name="1_tree_현충묘지-예산서(조경)_예산서-엑셀변환양식100_내역서(군포 중심상업지역)-2수정_내역서(군포 중심상업지역)-수정-2_표지판도색수량산출(양식)" xfId="8950" xr:uid="{00000000-0005-0000-0000-00005D240000}"/>
    <cellStyle name="1_tree_현충묘지-예산서(조경)_예산서-엑셀변환양식100_내역서(군포 중심상업지역)-2수정_내역서(군포 중심상업지역)-수정-2_호계공원표지 정비공사" xfId="8951" xr:uid="{00000000-0005-0000-0000-00005E240000}"/>
    <cellStyle name="1_tree_현충묘지-예산서(조경)_예산서-엑셀변환양식100_내역서(군포 중심상업지역)-2수정_박달우회도명부착외공사설계서" xfId="8952" xr:uid="{00000000-0005-0000-0000-00005F240000}"/>
    <cellStyle name="1_tree_현충묘지-예산서(조경)_예산서-엑셀변환양식100_내역서(군포 중심상업지역)-2수정_박달우회도명부착외공사설계서_표지판도색수량산출" xfId="8953" xr:uid="{00000000-0005-0000-0000-000060240000}"/>
    <cellStyle name="1_tree_현충묘지-예산서(조경)_예산서-엑셀변환양식100_내역서(군포 중심상업지역)-2수정_박달우회도명부착외공사설계서_표지판도색수량산출(양식)" xfId="8954" xr:uid="{00000000-0005-0000-0000-000061240000}"/>
    <cellStyle name="1_tree_현충묘지-예산서(조경)_예산서-엑셀변환양식100_내역서(군포 중심상업지역)-2수정_박달우회도명부착외공사설계서_호계공원표지 정비공사" xfId="8955" xr:uid="{00000000-0005-0000-0000-000062240000}"/>
    <cellStyle name="1_tree_현충묘지-예산서(조경)_예산서-엑셀변환양식100_내역서(군포 중심상업지역)-2수정_주.정차금지표지판 정비공사(연간단가)계약내역" xfId="8956" xr:uid="{00000000-0005-0000-0000-000063240000}"/>
    <cellStyle name="1_tree_현충묘지-예산서(조경)_예산서-엑셀변환양식100_내역서(군포 중심상업지역)-2수정_주.정차금지표지판 정비공사(연간단가)계약내역_표지판도색수량산출" xfId="8957" xr:uid="{00000000-0005-0000-0000-000064240000}"/>
    <cellStyle name="1_tree_현충묘지-예산서(조경)_예산서-엑셀변환양식100_내역서(군포 중심상업지역)-2수정_주.정차금지표지판 정비공사(연간단가)계약내역_표지판도색수량산출(양식)" xfId="8958" xr:uid="{00000000-0005-0000-0000-000065240000}"/>
    <cellStyle name="1_tree_현충묘지-예산서(조경)_예산서-엑셀변환양식100_내역서(군포 중심상업지역)-2수정_주.정차금지표지판 정비공사(연간단가)계약내역_호계공원표지 정비공사" xfId="8959" xr:uid="{00000000-0005-0000-0000-000066240000}"/>
    <cellStyle name="1_tree_현충묘지-예산서(조경)_예산서-엑셀변환양식100_내역서(군포 중심상업지역)-2수정_표지판도색수량산출" xfId="8960" xr:uid="{00000000-0005-0000-0000-000067240000}"/>
    <cellStyle name="1_tree_현충묘지-예산서(조경)_예산서-엑셀변환양식100_내역서(군포 중심상업지역)-2수정_표지판도색수량산출(양식)" xfId="8961" xr:uid="{00000000-0005-0000-0000-000068240000}"/>
    <cellStyle name="1_tree_현충묘지-예산서(조경)_예산서-엑셀변환양식100_내역서(군포 중심상업지역)-2수정_호계공원표지 정비공사" xfId="8962" xr:uid="{00000000-0005-0000-0000-000069240000}"/>
    <cellStyle name="1_tree_현충묘지-예산서(조경)_예산서-엑셀변환양식100_내역서0829-1500" xfId="18761" xr:uid="{00000000-0005-0000-0000-00006A240000}"/>
    <cellStyle name="1_tree_현충묘지-예산서(조경)_예산서-엑셀변환양식100_내역서0829-1500_가로수 생육환경개선사업 실시설계용역 설계서(0128)" xfId="18762" xr:uid="{00000000-0005-0000-0000-00006B240000}"/>
    <cellStyle name="1_tree_현충묘지-예산서(조경)_예산서-엑셀변환양식100_내역서0829-1500_설계설명서(0412)" xfId="18763" xr:uid="{00000000-0005-0000-0000-00006C240000}"/>
    <cellStyle name="1_tree_현충묘지-예산서(조경)_예산서-엑셀변환양식100_내역서0829-1500_설계설명서(0531)" xfId="18764" xr:uid="{00000000-0005-0000-0000-00006D240000}"/>
    <cellStyle name="1_tree_현충묘지-예산서(조경)_예산서-엑셀변환양식100_목동내역" xfId="8963" xr:uid="{00000000-0005-0000-0000-00006E240000}"/>
    <cellStyle name="1_tree_현충묘지-예산서(조경)_예산서-엑셀변환양식100_목동내역_관악고수량산출서" xfId="18765" xr:uid="{00000000-0005-0000-0000-00006F240000}"/>
    <cellStyle name="1_tree_현충묘지-예산서(조경)_예산서-엑셀변환양식100_목동내역_내역서0829-1500" xfId="18766" xr:uid="{00000000-0005-0000-0000-000070240000}"/>
    <cellStyle name="1_tree_현충묘지-예산서(조경)_예산서-엑셀변환양식100_목동내역_내역서0829-1500_가로수 생육환경개선사업 실시설계용역 설계서(0128)" xfId="18767" xr:uid="{00000000-0005-0000-0000-000071240000}"/>
    <cellStyle name="1_tree_현충묘지-예산서(조경)_예산서-엑셀변환양식100_목동내역_내역서0829-1500_설계설명서(0412)" xfId="18768" xr:uid="{00000000-0005-0000-0000-000072240000}"/>
    <cellStyle name="1_tree_현충묘지-예산서(조경)_예산서-엑셀변환양식100_목동내역_내역서0829-1500_설계설명서(0531)" xfId="18769" xr:uid="{00000000-0005-0000-0000-000073240000}"/>
    <cellStyle name="1_tree_현충묘지-예산서(조경)_예산서-엑셀변환양식100_목동내역_원가계산" xfId="18770" xr:uid="{00000000-0005-0000-0000-000074240000}"/>
    <cellStyle name="1_tree_현충묘지-예산서(조경)_예산서-엑셀변환양식100_목동내역_원가계산_관악고수량산출서" xfId="18771" xr:uid="{00000000-0005-0000-0000-000075240000}"/>
    <cellStyle name="1_tree_현충묘지-예산서(조경)_예산서-엑셀변환양식100_목동내역_폐기물집계" xfId="18772" xr:uid="{00000000-0005-0000-0000-000076240000}"/>
    <cellStyle name="1_tree_현충묘지-예산서(조경)_예산서-엑셀변환양식100_목동내역_폐기물집계_관악고수량산출서" xfId="18773" xr:uid="{00000000-0005-0000-0000-000077240000}"/>
    <cellStyle name="1_tree_현충묘지-예산서(조경)_예산서-엑셀변환양식100_목동내역_폐기물집계_내역서0829-1500" xfId="18774" xr:uid="{00000000-0005-0000-0000-000078240000}"/>
    <cellStyle name="1_tree_현충묘지-예산서(조경)_예산서-엑셀변환양식100_목동내역_폐기물집계_내역서0829-1500_가로수 생육환경개선사업 실시설계용역 설계서(0128)" xfId="18775" xr:uid="{00000000-0005-0000-0000-000079240000}"/>
    <cellStyle name="1_tree_현충묘지-예산서(조경)_예산서-엑셀변환양식100_목동내역_폐기물집계_내역서0829-1500_설계설명서(0412)" xfId="18776" xr:uid="{00000000-0005-0000-0000-00007A240000}"/>
    <cellStyle name="1_tree_현충묘지-예산서(조경)_예산서-엑셀변환양식100_목동내역_폐기물집계_내역서0829-1500_설계설명서(0531)" xfId="18777" xr:uid="{00000000-0005-0000-0000-00007B240000}"/>
    <cellStyle name="1_tree_현충묘지-예산서(조경)_예산서-엑셀변환양식100_목동내역_폐기물집계_원가계산" xfId="18778" xr:uid="{00000000-0005-0000-0000-00007C240000}"/>
    <cellStyle name="1_tree_현충묘지-예산서(조경)_예산서-엑셀변환양식100_목동내역_폐기물집계_원가계산_관악고수량산출서" xfId="18779" xr:uid="{00000000-0005-0000-0000-00007D240000}"/>
    <cellStyle name="1_tree_현충묘지-예산서(조경)_예산서-엑셀변환양식100_박달우회도명부착외공사설계서" xfId="8964" xr:uid="{00000000-0005-0000-0000-00007E240000}"/>
    <cellStyle name="1_tree_현충묘지-예산서(조경)_예산서-엑셀변환양식100_박달우회도명부착외공사설계서_표지판도색수량산출" xfId="8965" xr:uid="{00000000-0005-0000-0000-00007F240000}"/>
    <cellStyle name="1_tree_현충묘지-예산서(조경)_예산서-엑셀변환양식100_박달우회도명부착외공사설계서_표지판도색수량산출(양식)" xfId="8966" xr:uid="{00000000-0005-0000-0000-000080240000}"/>
    <cellStyle name="1_tree_현충묘지-예산서(조경)_예산서-엑셀변환양식100_박달우회도명부착외공사설계서_호계공원표지 정비공사" xfId="8967" xr:uid="{00000000-0005-0000-0000-000081240000}"/>
    <cellStyle name="1_tree_현충묘지-예산서(조경)_예산서-엑셀변환양식100_원가계산" xfId="18780" xr:uid="{00000000-0005-0000-0000-000082240000}"/>
    <cellStyle name="1_tree_현충묘지-예산서(조경)_예산서-엑셀변환양식100_원가계산_관악고수량산출서" xfId="18781" xr:uid="{00000000-0005-0000-0000-000083240000}"/>
    <cellStyle name="1_tree_현충묘지-예산서(조경)_예산서-엑셀변환양식100_주.정차금지표지판 정비공사(연간단가)계약내역" xfId="8968" xr:uid="{00000000-0005-0000-0000-000084240000}"/>
    <cellStyle name="1_tree_현충묘지-예산서(조경)_예산서-엑셀변환양식100_주.정차금지표지판 정비공사(연간단가)계약내역_표지판도색수량산출" xfId="8969" xr:uid="{00000000-0005-0000-0000-000085240000}"/>
    <cellStyle name="1_tree_현충묘지-예산서(조경)_예산서-엑셀변환양식100_주.정차금지표지판 정비공사(연간단가)계약내역_표지판도색수량산출(양식)" xfId="8970" xr:uid="{00000000-0005-0000-0000-000086240000}"/>
    <cellStyle name="1_tree_현충묘지-예산서(조경)_예산서-엑셀변환양식100_주.정차금지표지판 정비공사(연간단가)계약내역_호계공원표지 정비공사" xfId="8971" xr:uid="{00000000-0005-0000-0000-000087240000}"/>
    <cellStyle name="1_tree_현충묘지-예산서(조경)_예산서-엑셀변환양식100_표지-공정표" xfId="18782" xr:uid="{00000000-0005-0000-0000-000088240000}"/>
    <cellStyle name="1_tree_현충묘지-예산서(조경)_예산서-엑셀변환양식100_표지-공정표_폐기물1023(이전비없음)" xfId="18783" xr:uid="{00000000-0005-0000-0000-000089240000}"/>
    <cellStyle name="1_tree_현충묘지-예산서(조경)_예산서-엑셀변환양식100_표지판도색수량산출" xfId="8972" xr:uid="{00000000-0005-0000-0000-00008A240000}"/>
    <cellStyle name="1_tree_현충묘지-예산서(조경)_예산서-엑셀변환양식100_표지판도색수량산출(양식)" xfId="8973" xr:uid="{00000000-0005-0000-0000-00008B240000}"/>
    <cellStyle name="1_tree_현충묘지-예산서(조경)_예산서-엑셀변환양식100_호계공원표지 정비공사" xfId="8974" xr:uid="{00000000-0005-0000-0000-00008C240000}"/>
    <cellStyle name="1_tree_현충묘지-예산서(조경)_원가계산" xfId="18784" xr:uid="{00000000-0005-0000-0000-00008D240000}"/>
    <cellStyle name="1_tree_현충묘지-예산서(조경)_원가계산_관악고수량산출서" xfId="18785" xr:uid="{00000000-0005-0000-0000-00008E240000}"/>
    <cellStyle name="1_tree_현충묘지-예산서(조경)_주.정차금지표지판 정비공사(연간단가)계약내역" xfId="8975" xr:uid="{00000000-0005-0000-0000-00008F240000}"/>
    <cellStyle name="1_tree_현충묘지-예산서(조경)_주.정차금지표지판 정비공사(연간단가)계약내역_표지판도색수량산출" xfId="8976" xr:uid="{00000000-0005-0000-0000-000090240000}"/>
    <cellStyle name="1_tree_현충묘지-예산서(조경)_주.정차금지표지판 정비공사(연간단가)계약내역_표지판도색수량산출(양식)" xfId="8977" xr:uid="{00000000-0005-0000-0000-000091240000}"/>
    <cellStyle name="1_tree_현충묘지-예산서(조경)_주.정차금지표지판 정비공사(연간단가)계약내역_호계공원표지 정비공사" xfId="8978" xr:uid="{00000000-0005-0000-0000-000092240000}"/>
    <cellStyle name="1_tree_현충묘지-예산서(조경)_표지-공정표" xfId="18786" xr:uid="{00000000-0005-0000-0000-000093240000}"/>
    <cellStyle name="1_tree_현충묘지-예산서(조경)_표지-공정표_관악고수량산출서" xfId="18787" xr:uid="{00000000-0005-0000-0000-000094240000}"/>
    <cellStyle name="1_tree_현충묘지-예산서(조경)_표지-공정표_폐기물1023(이전비없음)" xfId="18788" xr:uid="{00000000-0005-0000-0000-000095240000}"/>
    <cellStyle name="1_tree_현충묘지-예산서(조경)_표지-공정표_표지-공정표" xfId="18789" xr:uid="{00000000-0005-0000-0000-000096240000}"/>
    <cellStyle name="1_tree_현충묘지-예산서(조경)_표지예정공정표" xfId="18790" xr:uid="{00000000-0005-0000-0000-000097240000}"/>
    <cellStyle name="1_tree_현충묘지-예산서(조경)_-표지예정공정표" xfId="18791" xr:uid="{00000000-0005-0000-0000-000098240000}"/>
    <cellStyle name="1_tree_현충묘지-예산서(조경)_표지예정공정표_관악고수량산출서" xfId="18792" xr:uid="{00000000-0005-0000-0000-000099240000}"/>
    <cellStyle name="1_tree_현충묘지-예산서(조경)_-표지예정공정표_관악고수량산출서" xfId="18793" xr:uid="{00000000-0005-0000-0000-00009A240000}"/>
    <cellStyle name="1_tree_현충묘지-예산서(조경)_표지예정공정표_폐기물1023(이전비없음)" xfId="18794" xr:uid="{00000000-0005-0000-0000-00009B240000}"/>
    <cellStyle name="1_tree_현충묘지-예산서(조경)_-표지예정공정표_폐기물1023(이전비없음)" xfId="18795" xr:uid="{00000000-0005-0000-0000-00009C240000}"/>
    <cellStyle name="1_tree_현충묘지-예산서(조경)_표지예정공정표_표지-공정표" xfId="18796" xr:uid="{00000000-0005-0000-0000-00009D240000}"/>
    <cellStyle name="1_tree_현충묘지-예산서(조경)_-표지예정공정표_표지-공정표" xfId="18797" xr:uid="{00000000-0005-0000-0000-00009E240000}"/>
    <cellStyle name="1_tree_현충묘지-예산서(조경)_표지판도색수량산출" xfId="8979" xr:uid="{00000000-0005-0000-0000-00009F240000}"/>
    <cellStyle name="1_tree_현충묘지-예산서(조경)_표지판도색수량산출(양식)" xfId="8980" xr:uid="{00000000-0005-0000-0000-0000A0240000}"/>
    <cellStyle name="1_tree_현충묘지-예산서(조경)_호계공원표지 정비공사" xfId="8981" xr:uid="{00000000-0005-0000-0000-0000A1240000}"/>
    <cellStyle name="1_tree_호계공원표지 정비공사" xfId="8982" xr:uid="{00000000-0005-0000-0000-0000A2240000}"/>
    <cellStyle name="1_강남폐기물내역" xfId="18798" xr:uid="{00000000-0005-0000-0000-0000A3240000}"/>
    <cellStyle name="1_강릉대학술정보지원센터총괄(월드2낙찰)" xfId="8983" xr:uid="{00000000-0005-0000-0000-0000A4240000}"/>
    <cellStyle name="1_굴전단일로외1개소(신)" xfId="8984" xr:uid="{00000000-0005-0000-0000-0000A5240000}"/>
    <cellStyle name="1_귀인APT(보안)" xfId="8985" xr:uid="{00000000-0005-0000-0000-0000A6240000}"/>
    <cellStyle name="1_금강Ⅱ지구김제2-2공구토목공사(동도)" xfId="8986" xr:uid="{00000000-0005-0000-0000-0000A7240000}"/>
    <cellStyle name="1_길동배수지건설공사(구보)" xfId="8987" xr:uid="{00000000-0005-0000-0000-0000A8240000}"/>
    <cellStyle name="1_내역서(신방학초)" xfId="18799" xr:uid="{00000000-0005-0000-0000-0000A9240000}"/>
    <cellStyle name="1_노선측량_내역서1" xfId="8988" xr:uid="{00000000-0005-0000-0000-0000AA240000}"/>
    <cellStyle name="1_단가조사표" xfId="8989" xr:uid="{00000000-0005-0000-0000-0000AB240000}"/>
    <cellStyle name="1_단가조사표_1011소각" xfId="8990" xr:uid="{00000000-0005-0000-0000-0000AC240000}"/>
    <cellStyle name="1_단가조사표_1011소각_Book1" xfId="8991" xr:uid="{00000000-0005-0000-0000-0000AD240000}"/>
    <cellStyle name="1_단가조사표_1011소각_노선측량_내역서1" xfId="8992" xr:uid="{00000000-0005-0000-0000-0000AE240000}"/>
    <cellStyle name="1_단가조사표_1011소각_무학봉철거수량산출0511" xfId="18800" xr:uid="{00000000-0005-0000-0000-0000AF240000}"/>
    <cellStyle name="1_단가조사표_1011소각_문화재지표조사" xfId="8993" xr:uid="{00000000-0005-0000-0000-0000B0240000}"/>
    <cellStyle name="1_단가조사표_1011소각_학교-철거시설물집계" xfId="18801" xr:uid="{00000000-0005-0000-0000-0000B1240000}"/>
    <cellStyle name="1_단가조사표_1113교~1" xfId="8994" xr:uid="{00000000-0005-0000-0000-0000B2240000}"/>
    <cellStyle name="1_단가조사표_1113교~1_Book1" xfId="8995" xr:uid="{00000000-0005-0000-0000-0000B3240000}"/>
    <cellStyle name="1_단가조사표_1113교~1_노선측량_내역서1" xfId="8996" xr:uid="{00000000-0005-0000-0000-0000B4240000}"/>
    <cellStyle name="1_단가조사표_1113교~1_무학봉철거수량산출0511" xfId="18802" xr:uid="{00000000-0005-0000-0000-0000B5240000}"/>
    <cellStyle name="1_단가조사표_1113교~1_문화재지표조사" xfId="8997" xr:uid="{00000000-0005-0000-0000-0000B6240000}"/>
    <cellStyle name="1_단가조사표_1113교~1_학교-철거시설물집계" xfId="18803" xr:uid="{00000000-0005-0000-0000-0000B7240000}"/>
    <cellStyle name="1_단가조사표_121내역" xfId="8998" xr:uid="{00000000-0005-0000-0000-0000B8240000}"/>
    <cellStyle name="1_단가조사표_121내역_Book1" xfId="8999" xr:uid="{00000000-0005-0000-0000-0000B9240000}"/>
    <cellStyle name="1_단가조사표_121내역_노선측량_내역서1" xfId="9000" xr:uid="{00000000-0005-0000-0000-0000BA240000}"/>
    <cellStyle name="1_단가조사표_121내역_무학봉철거수량산출0511" xfId="18804" xr:uid="{00000000-0005-0000-0000-0000BB240000}"/>
    <cellStyle name="1_단가조사표_121내역_문화재지표조사" xfId="9001" xr:uid="{00000000-0005-0000-0000-0000BC240000}"/>
    <cellStyle name="1_단가조사표_121내역_학교-철거시설물집계" xfId="18805" xr:uid="{00000000-0005-0000-0000-0000BD240000}"/>
    <cellStyle name="1_단가조사표_Book1" xfId="9002" xr:uid="{00000000-0005-0000-0000-0000BE240000}"/>
    <cellStyle name="1_단가조사표_객토량" xfId="9003" xr:uid="{00000000-0005-0000-0000-0000BF240000}"/>
    <cellStyle name="1_단가조사표_객토량_Book1" xfId="9004" xr:uid="{00000000-0005-0000-0000-0000C0240000}"/>
    <cellStyle name="1_단가조사표_객토량_노선측량_내역서1" xfId="9005" xr:uid="{00000000-0005-0000-0000-0000C1240000}"/>
    <cellStyle name="1_단가조사표_객토량_무학봉철거수량산출0511" xfId="18806" xr:uid="{00000000-0005-0000-0000-0000C2240000}"/>
    <cellStyle name="1_단가조사표_객토량_문화재지표조사" xfId="9006" xr:uid="{00000000-0005-0000-0000-0000C3240000}"/>
    <cellStyle name="1_단가조사표_객토량_학교-철거시설물집계" xfId="18807" xr:uid="{00000000-0005-0000-0000-0000C4240000}"/>
    <cellStyle name="1_단가조사표_교통센~1" xfId="9007" xr:uid="{00000000-0005-0000-0000-0000C5240000}"/>
    <cellStyle name="1_단가조사표_교통센~1_Book1" xfId="9008" xr:uid="{00000000-0005-0000-0000-0000C6240000}"/>
    <cellStyle name="1_단가조사표_교통센~1_노선측량_내역서1" xfId="9009" xr:uid="{00000000-0005-0000-0000-0000C7240000}"/>
    <cellStyle name="1_단가조사표_교통센~1_무학봉철거수량산출0511" xfId="18808" xr:uid="{00000000-0005-0000-0000-0000C8240000}"/>
    <cellStyle name="1_단가조사표_교통센~1_문화재지표조사" xfId="9010" xr:uid="{00000000-0005-0000-0000-0000C9240000}"/>
    <cellStyle name="1_단가조사표_교통센~1_학교-철거시설물집계" xfId="18809" xr:uid="{00000000-0005-0000-0000-0000CA240000}"/>
    <cellStyle name="1_단가조사표_교통센터412" xfId="9011" xr:uid="{00000000-0005-0000-0000-0000CB240000}"/>
    <cellStyle name="1_단가조사표_교통센터412_Book1" xfId="9012" xr:uid="{00000000-0005-0000-0000-0000CC240000}"/>
    <cellStyle name="1_단가조사표_교통센터412_노선측량_내역서1" xfId="9013" xr:uid="{00000000-0005-0000-0000-0000CD240000}"/>
    <cellStyle name="1_단가조사표_교통센터412_무학봉철거수량산출0511" xfId="18810" xr:uid="{00000000-0005-0000-0000-0000CE240000}"/>
    <cellStyle name="1_단가조사표_교통센터412_문화재지표조사" xfId="9014" xr:uid="{00000000-0005-0000-0000-0000CF240000}"/>
    <cellStyle name="1_단가조사표_교통센터412_학교-철거시설물집계" xfId="18811" xr:uid="{00000000-0005-0000-0000-0000D0240000}"/>
    <cellStyle name="1_단가조사표_교통수" xfId="9015" xr:uid="{00000000-0005-0000-0000-0000D1240000}"/>
    <cellStyle name="1_단가조사표_교통수_2003학교숲조성(조종초교)수량산출" xfId="18812" xr:uid="{00000000-0005-0000-0000-0000D2240000}"/>
    <cellStyle name="1_단가조사표_교통수_2003학교숲조성(조종초교)수량산출r1" xfId="18813" xr:uid="{00000000-0005-0000-0000-0000D3240000}"/>
    <cellStyle name="1_단가조사표_교통수_2003학교숲조성(조종초교)수량산출r2" xfId="18814" xr:uid="{00000000-0005-0000-0000-0000D4240000}"/>
    <cellStyle name="1_단가조사표_교통수_8.포장공사 수량산출서" xfId="18815" xr:uid="{00000000-0005-0000-0000-0000D5240000}"/>
    <cellStyle name="1_단가조사표_교통수_Book1" xfId="9016" xr:uid="{00000000-0005-0000-0000-0000D6240000}"/>
    <cellStyle name="1_단가조사표_교통수_노선측량_내역서1" xfId="9017" xr:uid="{00000000-0005-0000-0000-0000D7240000}"/>
    <cellStyle name="1_단가조사표_교통수_무학봉철거수량산출0511" xfId="18816" xr:uid="{00000000-0005-0000-0000-0000D8240000}"/>
    <cellStyle name="1_단가조사표_교통수_문화재지표조사" xfId="9018" xr:uid="{00000000-0005-0000-0000-0000D9240000}"/>
    <cellStyle name="1_단가조사표_교통수_보수공사" xfId="18817" xr:uid="{00000000-0005-0000-0000-0000DA240000}"/>
    <cellStyle name="1_단가조사표_교통수_시설물설치공사수량산출서" xfId="18818" xr:uid="{00000000-0005-0000-0000-0000DB240000}"/>
    <cellStyle name="1_단가조사표_교통수_이설공사" xfId="18819" xr:uid="{00000000-0005-0000-0000-0000DC240000}"/>
    <cellStyle name="1_단가조사표_교통수_철거r1" xfId="18820" xr:uid="{00000000-0005-0000-0000-0000DD240000}"/>
    <cellStyle name="1_단가조사표_교통수_학교-철거시설물집계" xfId="18821" xr:uid="{00000000-0005-0000-0000-0000DE240000}"/>
    <cellStyle name="1_단가조사표_교통수량산출서" xfId="9019" xr:uid="{00000000-0005-0000-0000-0000DF240000}"/>
    <cellStyle name="1_단가조사표_교통수량산출서_Book1" xfId="9020" xr:uid="{00000000-0005-0000-0000-0000E0240000}"/>
    <cellStyle name="1_단가조사표_교통수량산출서_노선측량_내역서1" xfId="9021" xr:uid="{00000000-0005-0000-0000-0000E1240000}"/>
    <cellStyle name="1_단가조사표_교통수량산출서_문화재지표조사" xfId="9022" xr:uid="{00000000-0005-0000-0000-0000E2240000}"/>
    <cellStyle name="1_단가조사표_구조물대가 (2)" xfId="9023" xr:uid="{00000000-0005-0000-0000-0000E3240000}"/>
    <cellStyle name="1_단가조사표_구조물대가 (2)_Book1" xfId="9024" xr:uid="{00000000-0005-0000-0000-0000E4240000}"/>
    <cellStyle name="1_단가조사표_구조물대가 (2)_노선측량_내역서1" xfId="9025" xr:uid="{00000000-0005-0000-0000-0000E5240000}"/>
    <cellStyle name="1_단가조사표_구조물대가 (2)_문화재지표조사" xfId="9026" xr:uid="{00000000-0005-0000-0000-0000E6240000}"/>
    <cellStyle name="1_단가조사표_내역서 (2)" xfId="9027" xr:uid="{00000000-0005-0000-0000-0000E7240000}"/>
    <cellStyle name="1_단가조사표_내역서 (2)_Book1" xfId="9028" xr:uid="{00000000-0005-0000-0000-0000E8240000}"/>
    <cellStyle name="1_단가조사표_내역서 (2)_노선측량_내역서1" xfId="9029" xr:uid="{00000000-0005-0000-0000-0000E9240000}"/>
    <cellStyle name="1_단가조사표_내역서 (2)_문화재지표조사" xfId="9030" xr:uid="{00000000-0005-0000-0000-0000EA240000}"/>
    <cellStyle name="1_단가조사표_노선측량_내역서1" xfId="9031" xr:uid="{00000000-0005-0000-0000-0000EB240000}"/>
    <cellStyle name="1_단가조사표_대전관저지구" xfId="9032" xr:uid="{00000000-0005-0000-0000-0000EC240000}"/>
    <cellStyle name="1_단가조사표_대전관저지구_Book1" xfId="9033" xr:uid="{00000000-0005-0000-0000-0000ED240000}"/>
    <cellStyle name="1_단가조사표_대전관저지구_노선측량_내역서1" xfId="9034" xr:uid="{00000000-0005-0000-0000-0000EE240000}"/>
    <cellStyle name="1_단가조사표_대전관저지구_문화재지표조사" xfId="9035" xr:uid="{00000000-0005-0000-0000-0000EF240000}"/>
    <cellStyle name="1_단가조사표_동측지~1" xfId="9036" xr:uid="{00000000-0005-0000-0000-0000F0240000}"/>
    <cellStyle name="1_단가조사표_동측지~1_Book1" xfId="9037" xr:uid="{00000000-0005-0000-0000-0000F1240000}"/>
    <cellStyle name="1_단가조사표_동측지~1_노선측량_내역서1" xfId="9038" xr:uid="{00000000-0005-0000-0000-0000F2240000}"/>
    <cellStyle name="1_단가조사표_동측지~1_문화재지표조사" xfId="9039" xr:uid="{00000000-0005-0000-0000-0000F3240000}"/>
    <cellStyle name="1_단가조사표_동측지원422" xfId="9040" xr:uid="{00000000-0005-0000-0000-0000F4240000}"/>
    <cellStyle name="1_단가조사표_동측지원422_Book1" xfId="9041" xr:uid="{00000000-0005-0000-0000-0000F5240000}"/>
    <cellStyle name="1_단가조사표_동측지원422_노선측량_내역서1" xfId="9042" xr:uid="{00000000-0005-0000-0000-0000F6240000}"/>
    <cellStyle name="1_단가조사표_동측지원422_문화재지표조사" xfId="9043" xr:uid="{00000000-0005-0000-0000-0000F7240000}"/>
    <cellStyle name="1_단가조사표_동측지원512" xfId="9044" xr:uid="{00000000-0005-0000-0000-0000F8240000}"/>
    <cellStyle name="1_단가조사표_동측지원512_Book1" xfId="9045" xr:uid="{00000000-0005-0000-0000-0000F9240000}"/>
    <cellStyle name="1_단가조사표_동측지원512_노선측량_내역서1" xfId="9046" xr:uid="{00000000-0005-0000-0000-0000FA240000}"/>
    <cellStyle name="1_단가조사표_동측지원512_문화재지표조사" xfId="9047" xr:uid="{00000000-0005-0000-0000-0000FB240000}"/>
    <cellStyle name="1_단가조사표_동측지원524" xfId="9048" xr:uid="{00000000-0005-0000-0000-0000FC240000}"/>
    <cellStyle name="1_단가조사표_동측지원524_Book1" xfId="9049" xr:uid="{00000000-0005-0000-0000-0000FD240000}"/>
    <cellStyle name="1_단가조사표_동측지원524_노선측량_내역서1" xfId="9050" xr:uid="{00000000-0005-0000-0000-0000FE240000}"/>
    <cellStyle name="1_단가조사표_동측지원524_문화재지표조사" xfId="9051" xr:uid="{00000000-0005-0000-0000-0000FF240000}"/>
    <cellStyle name="1_단가조사표_동측지원709" xfId="18822" xr:uid="{00000000-0005-0000-0000-000000250000}"/>
    <cellStyle name="1_단가조사표_무학봉철거수량산출0511" xfId="18823" xr:uid="{00000000-0005-0000-0000-000001250000}"/>
    <cellStyle name="1_단가조사표_문화재지표조사" xfId="9052" xr:uid="{00000000-0005-0000-0000-000002250000}"/>
    <cellStyle name="1_단가조사표_부대422" xfId="9053" xr:uid="{00000000-0005-0000-0000-000003250000}"/>
    <cellStyle name="1_단가조사표_부대422_Book1" xfId="9054" xr:uid="{00000000-0005-0000-0000-000004250000}"/>
    <cellStyle name="1_단가조사표_부대422_노선측량_내역서1" xfId="9055" xr:uid="{00000000-0005-0000-0000-000005250000}"/>
    <cellStyle name="1_단가조사표_부대422_문화재지표조사" xfId="9056" xr:uid="{00000000-0005-0000-0000-000006250000}"/>
    <cellStyle name="1_단가조사표_부대시설" xfId="9057" xr:uid="{00000000-0005-0000-0000-000007250000}"/>
    <cellStyle name="1_단가조사표_부대시설_Book1" xfId="9058" xr:uid="{00000000-0005-0000-0000-000008250000}"/>
    <cellStyle name="1_단가조사표_부대시설_노선측량_내역서1" xfId="9059" xr:uid="{00000000-0005-0000-0000-000009250000}"/>
    <cellStyle name="1_단가조사표_부대시설_문화재지표조사" xfId="9060" xr:uid="{00000000-0005-0000-0000-00000A250000}"/>
    <cellStyle name="1_단가조사표_소각수~1" xfId="9061" xr:uid="{00000000-0005-0000-0000-00000B250000}"/>
    <cellStyle name="1_단가조사표_소각수~1_Book1" xfId="9062" xr:uid="{00000000-0005-0000-0000-00000C250000}"/>
    <cellStyle name="1_단가조사표_소각수~1_노선측량_내역서1" xfId="9063" xr:uid="{00000000-0005-0000-0000-00000D250000}"/>
    <cellStyle name="1_단가조사표_소각수~1_문화재지표조사" xfId="9064" xr:uid="{00000000-0005-0000-0000-00000E250000}"/>
    <cellStyle name="1_단가조사표_소각수내역서" xfId="9065" xr:uid="{00000000-0005-0000-0000-00000F250000}"/>
    <cellStyle name="1_단가조사표_소각수내역서_Book1" xfId="9066" xr:uid="{00000000-0005-0000-0000-000010250000}"/>
    <cellStyle name="1_단가조사표_소각수내역서_노선측량_내역서1" xfId="9067" xr:uid="{00000000-0005-0000-0000-000011250000}"/>
    <cellStyle name="1_단가조사표_소각수내역서_문화재지표조사" xfId="9068" xr:uid="{00000000-0005-0000-0000-000012250000}"/>
    <cellStyle name="1_단가조사표_소각수목2" xfId="9069" xr:uid="{00000000-0005-0000-0000-000013250000}"/>
    <cellStyle name="1_단가조사표_소각수목2_Book1" xfId="9070" xr:uid="{00000000-0005-0000-0000-000014250000}"/>
    <cellStyle name="1_단가조사표_소각수목2_노선측량_내역서1" xfId="9071" xr:uid="{00000000-0005-0000-0000-000015250000}"/>
    <cellStyle name="1_단가조사표_소각수목2_문화재지표조사" xfId="9072" xr:uid="{00000000-0005-0000-0000-000016250000}"/>
    <cellStyle name="1_단가조사표_수량산출서 (2)" xfId="9073" xr:uid="{00000000-0005-0000-0000-000017250000}"/>
    <cellStyle name="1_단가조사표_수량산출서 (2)_Book1" xfId="9074" xr:uid="{00000000-0005-0000-0000-000018250000}"/>
    <cellStyle name="1_단가조사표_수량산출서 (2)_노선측량_내역서1" xfId="9075" xr:uid="{00000000-0005-0000-0000-000019250000}"/>
    <cellStyle name="1_단가조사표_수량산출서 (2)_문화재지표조사" xfId="9076" xr:uid="{00000000-0005-0000-0000-00001A250000}"/>
    <cellStyle name="1_단가조사표_엑스포~1" xfId="9077" xr:uid="{00000000-0005-0000-0000-00001B250000}"/>
    <cellStyle name="1_단가조사표_엑스포~1_Book1" xfId="9078" xr:uid="{00000000-0005-0000-0000-00001C250000}"/>
    <cellStyle name="1_단가조사표_엑스포~1_노선측량_내역서1" xfId="9079" xr:uid="{00000000-0005-0000-0000-00001D250000}"/>
    <cellStyle name="1_단가조사표_엑스포~1_문화재지표조사" xfId="9080" xr:uid="{00000000-0005-0000-0000-00001E250000}"/>
    <cellStyle name="1_단가조사표_엑스포한빛1" xfId="9081" xr:uid="{00000000-0005-0000-0000-00001F250000}"/>
    <cellStyle name="1_단가조사표_엑스포한빛1_Book1" xfId="9082" xr:uid="{00000000-0005-0000-0000-000020250000}"/>
    <cellStyle name="1_단가조사표_엑스포한빛1_노선측량_내역서1" xfId="9083" xr:uid="{00000000-0005-0000-0000-000021250000}"/>
    <cellStyle name="1_단가조사표_엑스포한빛1_문화재지표조사" xfId="9084" xr:uid="{00000000-0005-0000-0000-000022250000}"/>
    <cellStyle name="1_단가조사표_여객,교통센타710" xfId="18824" xr:uid="{00000000-0005-0000-0000-000023250000}"/>
    <cellStyle name="1_단가조사표_여객터미널331" xfId="9085" xr:uid="{00000000-0005-0000-0000-000024250000}"/>
    <cellStyle name="1_단가조사표_여객터미널331_Book1" xfId="9086" xr:uid="{00000000-0005-0000-0000-000025250000}"/>
    <cellStyle name="1_단가조사표_여객터미널331_노선측량_내역서1" xfId="9087" xr:uid="{00000000-0005-0000-0000-000026250000}"/>
    <cellStyle name="1_단가조사표_여객터미널331_문화재지표조사" xfId="9088" xr:uid="{00000000-0005-0000-0000-000027250000}"/>
    <cellStyle name="1_단가조사표_여객터미널513" xfId="9089" xr:uid="{00000000-0005-0000-0000-000028250000}"/>
    <cellStyle name="1_단가조사표_여객터미널513_Book1" xfId="9090" xr:uid="{00000000-0005-0000-0000-000029250000}"/>
    <cellStyle name="1_단가조사표_여객터미널513_노선측량_내역서1" xfId="9091" xr:uid="{00000000-0005-0000-0000-00002A250000}"/>
    <cellStyle name="1_단가조사표_여객터미널513_문화재지표조사" xfId="9092" xr:uid="{00000000-0005-0000-0000-00002B250000}"/>
    <cellStyle name="1_단가조사표_여객터미널629" xfId="9093" xr:uid="{00000000-0005-0000-0000-00002C250000}"/>
    <cellStyle name="1_단가조사표_여객터미널629_Book1" xfId="9094" xr:uid="{00000000-0005-0000-0000-00002D250000}"/>
    <cellStyle name="1_단가조사표_여객터미널629_노선측량_내역서1" xfId="9095" xr:uid="{00000000-0005-0000-0000-00002E250000}"/>
    <cellStyle name="1_단가조사표_여객터미널629_문화재지표조사" xfId="9096" xr:uid="{00000000-0005-0000-0000-00002F250000}"/>
    <cellStyle name="1_단가조사표_외곽도로616" xfId="9097" xr:uid="{00000000-0005-0000-0000-000030250000}"/>
    <cellStyle name="1_단가조사표_외곽도로616_Book1" xfId="9098" xr:uid="{00000000-0005-0000-0000-000031250000}"/>
    <cellStyle name="1_단가조사표_외곽도로616_노선측량_내역서1" xfId="9099" xr:uid="{00000000-0005-0000-0000-000032250000}"/>
    <cellStyle name="1_단가조사표_외곽도로616_문화재지표조사" xfId="9100" xr:uid="{00000000-0005-0000-0000-000033250000}"/>
    <cellStyle name="1_단가조사표_원가계~1" xfId="9101" xr:uid="{00000000-0005-0000-0000-000034250000}"/>
    <cellStyle name="1_단가조사표_원가계~1_Book1" xfId="9102" xr:uid="{00000000-0005-0000-0000-000035250000}"/>
    <cellStyle name="1_단가조사표_원가계~1_노선측량_내역서1" xfId="9103" xr:uid="{00000000-0005-0000-0000-000036250000}"/>
    <cellStyle name="1_단가조사표_원가계~1_문화재지표조사" xfId="9104" xr:uid="{00000000-0005-0000-0000-000037250000}"/>
    <cellStyle name="1_단가조사표_유기질" xfId="9105" xr:uid="{00000000-0005-0000-0000-000038250000}"/>
    <cellStyle name="1_단가조사표_유기질_Book1" xfId="9106" xr:uid="{00000000-0005-0000-0000-000039250000}"/>
    <cellStyle name="1_단가조사표_유기질_노선측량_내역서1" xfId="9107" xr:uid="{00000000-0005-0000-0000-00003A250000}"/>
    <cellStyle name="1_단가조사표_유기질_문화재지표조사" xfId="9108" xr:uid="{00000000-0005-0000-0000-00003B250000}"/>
    <cellStyle name="1_단가조사표_자재조서 (2)" xfId="9109" xr:uid="{00000000-0005-0000-0000-00003C250000}"/>
    <cellStyle name="1_단가조사표_자재조서 (2)_Book1" xfId="9110" xr:uid="{00000000-0005-0000-0000-00003D250000}"/>
    <cellStyle name="1_단가조사표_자재조서 (2)_노선측량_내역서1" xfId="9111" xr:uid="{00000000-0005-0000-0000-00003E250000}"/>
    <cellStyle name="1_단가조사표_자재조서 (2)_문화재지표조사" xfId="9112" xr:uid="{00000000-0005-0000-0000-00003F250000}"/>
    <cellStyle name="1_단가조사표_총괄내역" xfId="9113" xr:uid="{00000000-0005-0000-0000-000040250000}"/>
    <cellStyle name="1_단가조사표_총괄내역 (2)" xfId="9114" xr:uid="{00000000-0005-0000-0000-000041250000}"/>
    <cellStyle name="1_단가조사표_총괄내역 (2)_Book1" xfId="9115" xr:uid="{00000000-0005-0000-0000-000042250000}"/>
    <cellStyle name="1_단가조사표_총괄내역 (2)_노선측량_내역서1" xfId="9116" xr:uid="{00000000-0005-0000-0000-000043250000}"/>
    <cellStyle name="1_단가조사표_총괄내역 (2)_문화재지표조사" xfId="9117" xr:uid="{00000000-0005-0000-0000-000044250000}"/>
    <cellStyle name="1_단가조사표_총괄내역_Book1" xfId="9118" xr:uid="{00000000-0005-0000-0000-000045250000}"/>
    <cellStyle name="1_단가조사표_총괄내역_노선측량_내역서1" xfId="9119" xr:uid="{00000000-0005-0000-0000-000046250000}"/>
    <cellStyle name="1_단가조사표_총괄내역_문화재지표조사" xfId="9120" xr:uid="{00000000-0005-0000-0000-000047250000}"/>
    <cellStyle name="1_단가조사표_터미널도로403" xfId="9121" xr:uid="{00000000-0005-0000-0000-000048250000}"/>
    <cellStyle name="1_단가조사표_터미널도로403_Book1" xfId="9122" xr:uid="{00000000-0005-0000-0000-000049250000}"/>
    <cellStyle name="1_단가조사표_터미널도로403_노선측량_내역서1" xfId="9123" xr:uid="{00000000-0005-0000-0000-00004A250000}"/>
    <cellStyle name="1_단가조사표_터미널도로403_문화재지표조사" xfId="9124" xr:uid="{00000000-0005-0000-0000-00004B250000}"/>
    <cellStyle name="1_단가조사표_터미널도로429" xfId="9125" xr:uid="{00000000-0005-0000-0000-00004C250000}"/>
    <cellStyle name="1_단가조사표_터미널도로429_Book1" xfId="9126" xr:uid="{00000000-0005-0000-0000-00004D250000}"/>
    <cellStyle name="1_단가조사표_터미널도로429_노선측량_내역서1" xfId="9127" xr:uid="{00000000-0005-0000-0000-00004E250000}"/>
    <cellStyle name="1_단가조사표_터미널도로429_문화재지표조사" xfId="9128" xr:uid="{00000000-0005-0000-0000-00004F250000}"/>
    <cellStyle name="1_단가조사표_포장일위" xfId="9129" xr:uid="{00000000-0005-0000-0000-000050250000}"/>
    <cellStyle name="1_단가조사표_포장일위_Book1" xfId="9130" xr:uid="{00000000-0005-0000-0000-000051250000}"/>
    <cellStyle name="1_단가조사표_포장일위_노선측량_내역서1" xfId="9131" xr:uid="{00000000-0005-0000-0000-000052250000}"/>
    <cellStyle name="1_단가조사표_포장일위_문화재지표조사" xfId="9132" xr:uid="{00000000-0005-0000-0000-000053250000}"/>
    <cellStyle name="1_단가조사표_학교-철거시설물집계" xfId="18825" xr:uid="{00000000-0005-0000-0000-000054250000}"/>
    <cellStyle name="1_당동(청강)" xfId="9133" xr:uid="{00000000-0005-0000-0000-000055250000}"/>
    <cellStyle name="1_당동(청강디스켓1)" xfId="9134" xr:uid="{00000000-0005-0000-0000-000056250000}"/>
    <cellStyle name="1_대전목양초" xfId="9135" xr:uid="{00000000-0005-0000-0000-000057250000}"/>
    <cellStyle name="1_대전서붕고하도급" xfId="9136" xr:uid="{00000000-0005-0000-0000-000058250000}"/>
    <cellStyle name="1_대호지~석문간지방도확포장공사(신일)" xfId="9137" xr:uid="{00000000-0005-0000-0000-000059250000}"/>
    <cellStyle name="1_도봉노폐내역" xfId="18826" xr:uid="{00000000-0005-0000-0000-00005A250000}"/>
    <cellStyle name="1_도봉녹지대폐기물내역" xfId="18827" xr:uid="{00000000-0005-0000-0000-00005B250000}"/>
    <cellStyle name="1_등촌고등총괄(동현하도급)" xfId="9138" xr:uid="{00000000-0005-0000-0000-00005C250000}"/>
    <cellStyle name="1_마현~생창국도건설공사" xfId="9139" xr:uid="{00000000-0005-0000-0000-00005D250000}"/>
    <cellStyle name="1_명암지-산성간" xfId="9140" xr:uid="{00000000-0005-0000-0000-00005E250000}"/>
    <cellStyle name="1_목동내역" xfId="9141" xr:uid="{00000000-0005-0000-0000-00005F250000}"/>
    <cellStyle name="1_목동내역_Book1" xfId="9142" xr:uid="{00000000-0005-0000-0000-000060250000}"/>
    <cellStyle name="1_목동내역_노선측량_내역서1" xfId="9143" xr:uid="{00000000-0005-0000-0000-000061250000}"/>
    <cellStyle name="1_목동내역_문화재지표조사" xfId="9144" xr:uid="{00000000-0005-0000-0000-000062250000}"/>
    <cellStyle name="1_무학봉철거수량산출0511" xfId="18828" xr:uid="{00000000-0005-0000-0000-000063250000}"/>
    <cellStyle name="1_문화재샘플" xfId="9145" xr:uid="{00000000-0005-0000-0000-000064250000}"/>
    <cellStyle name="1_문화재지표조사" xfId="9146" xr:uid="{00000000-0005-0000-0000-000065250000}"/>
    <cellStyle name="1_백석지구농촌용수개발사업(대원)" xfId="9147" xr:uid="{00000000-0005-0000-0000-000066250000}"/>
    <cellStyle name="1_병목안배수지건설(100%)" xfId="9148" xr:uid="{00000000-0005-0000-0000-000067250000}"/>
    <cellStyle name="1_봉곡중총괄(대지완결)" xfId="9149" xr:uid="{00000000-0005-0000-0000-000068250000}"/>
    <cellStyle name="1_부대입찰확약서" xfId="9150" xr:uid="{00000000-0005-0000-0000-000069250000}"/>
    <cellStyle name="1_부산해사고(100%)" xfId="9151" xr:uid="{00000000-0005-0000-0000-00006A250000}"/>
    <cellStyle name="1_새들초등학교(동성)" xfId="9152" xr:uid="{00000000-0005-0000-0000-00006B250000}"/>
    <cellStyle name="1_서울대학교사범대교육정보관(에스와이비작업완료)" xfId="9153" xr:uid="{00000000-0005-0000-0000-00006C250000}"/>
    <cellStyle name="1_서울도림초등학교(신한디스켓)" xfId="9154" xr:uid="{00000000-0005-0000-0000-00006D250000}"/>
    <cellStyle name="1_서울화일초(덕동)" xfId="9155" xr:uid="{00000000-0005-0000-0000-00006E250000}"/>
    <cellStyle name="1_선주보" xfId="9156" xr:uid="{00000000-0005-0000-0000-00006F250000}"/>
    <cellStyle name="1_설계내역서(수정)091212" xfId="9157" xr:uid="{00000000-0005-0000-0000-000070250000}"/>
    <cellStyle name="1_성산배수지건설공사(덕동)" xfId="9158" xr:uid="{00000000-0005-0000-0000-000071250000}"/>
    <cellStyle name="1_수도권매립지하도급(명도)" xfId="9159" xr:uid="{00000000-0005-0000-0000-000072250000}"/>
    <cellStyle name="1_수정갑지" xfId="9160" xr:uid="{00000000-0005-0000-0000-000073250000}"/>
    <cellStyle name="1_시민계략공사" xfId="9161" xr:uid="{00000000-0005-0000-0000-000074250000}"/>
    <cellStyle name="1_시민계략공사_2- 영광단오축제 H주(250KVA)설치공사" xfId="9162" xr:uid="{00000000-0005-0000-0000-000075250000}"/>
    <cellStyle name="1_시민계략공사_2002년도각종계산서너릿제터널등7개소" xfId="9163" xr:uid="{00000000-0005-0000-0000-000076250000}"/>
    <cellStyle name="1_시민계략공사_2002년도각종계산서하반기원본" xfId="9164" xr:uid="{00000000-0005-0000-0000-000077250000}"/>
    <cellStyle name="1_시민계략공사_2002년도각종계산서하반기원본_군청사거리 외1개소LED신호등제작구매설치" xfId="9165" xr:uid="{00000000-0005-0000-0000-000078250000}"/>
    <cellStyle name="1_시민계략공사_2002년도각종계산서하반기원본_군청사거리 외1개소LED신호등제작구매설치_정남진버섯배지,종균분센터신축전기공사-MCCA판넬삭제" xfId="9166" xr:uid="{00000000-0005-0000-0000-000079250000}"/>
    <cellStyle name="1_시민계략공사_2002년도각종계산서하반기원본_군청사거리 외1개소LED신호등제작구매설치_정남진버섯배지,종균분센터신축통신공사" xfId="9167" xr:uid="{00000000-0005-0000-0000-00007A250000}"/>
    <cellStyle name="1_시민계략공사_2002년도각종계산서하반기원본_군청사거리 외1개소LED신호등제작구매설치_정남진버섯배지,종균분센터신축통신공사_정남진버섯배지,종균분센터신축전기공사-MCCA판넬삭제" xfId="9168" xr:uid="{00000000-0005-0000-0000-00007B250000}"/>
    <cellStyle name="1_시민계략공사_2002년도각종계산서하반기원본_군청사거리 외1개소LED신호등제작구매설치_지원동증축예산안" xfId="9169" xr:uid="{00000000-0005-0000-0000-00007C250000}"/>
    <cellStyle name="1_시민계략공사_2002년도각종계산서하반기원본_군청사거리 외1개소LED신호등제작구매설치_지원동증축예산안_정남진버섯배지,종균분센터신축전기공사-MCCA판넬삭제" xfId="9170" xr:uid="{00000000-0005-0000-0000-00007D250000}"/>
    <cellStyle name="1_시민계략공사_2002년도각종계산서하반기원본_기산초냉난방시설공사(3월19일)" xfId="9171" xr:uid="{00000000-0005-0000-0000-00007E250000}"/>
    <cellStyle name="1_시민계략공사_2002년도각종계산서하반기원본_기산초냉난방시설공사(3월19일)_정남진버섯배지,종균분센터신축전기공사-MCCA판넬삭제" xfId="9172" xr:uid="{00000000-0005-0000-0000-00007F250000}"/>
    <cellStyle name="1_시민계략공사_2002년도각종계산서하반기원본_기산초냉난방시설공사(3월19일)_정남진버섯배지,종균분센터신축통신공사" xfId="9173" xr:uid="{00000000-0005-0000-0000-000080250000}"/>
    <cellStyle name="1_시민계략공사_2002년도각종계산서하반기원본_기산초냉난방시설공사(3월19일)_정남진버섯배지,종균분센터신축통신공사_정남진버섯배지,종균분센터신축전기공사-MCCA판넬삭제" xfId="9174" xr:uid="{00000000-0005-0000-0000-000081250000}"/>
    <cellStyle name="1_시민계략공사_2002년도각종계산서하반기원본_기산초냉난방시설공사(3월19일)_지원동증축예산안" xfId="9175" xr:uid="{00000000-0005-0000-0000-000082250000}"/>
    <cellStyle name="1_시민계략공사_2002년도각종계산서하반기원본_기산초냉난방시설공사(3월19일)_지원동증축예산안_정남진버섯배지,종균분센터신축전기공사-MCCA판넬삭제" xfId="9176" xr:uid="{00000000-0005-0000-0000-000083250000}"/>
    <cellStyle name="1_시민계략공사_2002년도각종계산서하반기원본_기산초냉난방시설공사(3월19일)_청계초등학교수전설비및냉난방시설공사" xfId="9177" xr:uid="{00000000-0005-0000-0000-000084250000}"/>
    <cellStyle name="1_시민계략공사_2002년도각종계산서하반기원본_기산초냉난방시설공사(3월19일)_청계초등학교수전설비및냉난방시설공사_정남진버섯배지,종균분센터신축전기공사-MCCA판넬삭제" xfId="9178" xr:uid="{00000000-0005-0000-0000-000085250000}"/>
    <cellStyle name="1_시민계략공사_2002년도각종계산서하반기원본_기산초냉난방시설공사(3월19일)_청계초등학교수전설비및냉난방시설공사_정남진버섯배지,종균분센터신축통신공사" xfId="9179" xr:uid="{00000000-0005-0000-0000-000086250000}"/>
    <cellStyle name="1_시민계략공사_2002년도각종계산서하반기원본_기산초냉난방시설공사(3월19일)_청계초등학교수전설비및냉난방시설공사_정남진버섯배지,종균분센터신축통신공사_정남진버섯배지,종균분센터신축전기공사-MCCA판넬삭제" xfId="9180" xr:uid="{00000000-0005-0000-0000-000087250000}"/>
    <cellStyle name="1_시민계략공사_2002년도각종계산서하반기원본_기산초냉난방시설공사(3월19일)_청계초등학교수전설비및냉난방시설공사_지원동증축예산안" xfId="9181" xr:uid="{00000000-0005-0000-0000-000088250000}"/>
    <cellStyle name="1_시민계략공사_2002년도각종계산서하반기원본_기산초냉난방시설공사(3월19일)_청계초등학교수전설비및냉난방시설공사_지원동증축예산안_정남진버섯배지,종균분센터신축전기공사-MCCA판넬삭제" xfId="9182" xr:uid="{00000000-0005-0000-0000-000089250000}"/>
    <cellStyle name="1_시민계략공사_2002년도각종계산서하반기원본_기산초냉난방시설공사(3월19일)_청계초등학교수전설비및냉난방전기시설공사" xfId="9183" xr:uid="{00000000-0005-0000-0000-00008A250000}"/>
    <cellStyle name="1_시민계략공사_2002년도각종계산서하반기원본_기산초냉난방시설공사(3월19일)_청계초등학교수전설비및냉난방전기시설공사_정남진버섯배지,종균분센터신축전기공사-MCCA판넬삭제" xfId="9184" xr:uid="{00000000-0005-0000-0000-00008B250000}"/>
    <cellStyle name="1_시민계략공사_2002년도각종계산서하반기원본_기산초냉난방시설공사(3월19일)_청계초등학교수전설비및냉난방전기시설공사_정남진버섯배지,종균분센터신축통신공사" xfId="9185" xr:uid="{00000000-0005-0000-0000-00008C250000}"/>
    <cellStyle name="1_시민계략공사_2002년도각종계산서하반기원본_기산초냉난방시설공사(3월19일)_청계초등학교수전설비및냉난방전기시설공사_정남진버섯배지,종균분센터신축통신공사_정남진버섯배지,종균분센터신축전기공사-MCCA판넬삭제" xfId="9186" xr:uid="{00000000-0005-0000-0000-00008D250000}"/>
    <cellStyle name="1_시민계략공사_2002년도각종계산서하반기원본_기산초냉난방시설공사(3월19일)_청계초등학교수전설비및냉난방전기시설공사_지원동증축예산안" xfId="9187" xr:uid="{00000000-0005-0000-0000-00008E250000}"/>
    <cellStyle name="1_시민계략공사_2002년도각종계산서하반기원본_기산초냉난방시설공사(3월19일)_청계초등학교수전설비및냉난방전기시설공사_지원동증축예산안_정남진버섯배지,종균분센터신축전기공사-MCCA판넬삭제" xfId="9188" xr:uid="{00000000-0005-0000-0000-00008F250000}"/>
    <cellStyle name="1_시민계략공사_2002년도각종계산서하반기원본_기산초냉난방시설공사(3월19일)_함평교육청 전기시설 보수공사(냉,난방)-5월24일" xfId="9189" xr:uid="{00000000-0005-0000-0000-000090250000}"/>
    <cellStyle name="1_시민계략공사_2002년도각종계산서하반기원본_기산초냉난방시설공사(3월19일)_함평교육청 전기시설 보수공사(냉,난방)-5월24일_정남진버섯배지,종균분센터신축전기공사-MCCA판넬삭제" xfId="9190" xr:uid="{00000000-0005-0000-0000-000091250000}"/>
    <cellStyle name="1_시민계략공사_2002년도각종계산서하반기원본_기산초냉난방시설공사(3월19일)_함평교육청 전기시설 보수공사(냉,난방)-5월24일_정남진버섯배지,종균분센터신축통신공사" xfId="9191" xr:uid="{00000000-0005-0000-0000-000092250000}"/>
    <cellStyle name="1_시민계략공사_2002년도각종계산서하반기원본_기산초냉난방시설공사(3월19일)_함평교육청 전기시설 보수공사(냉,난방)-5월24일_정남진버섯배지,종균분센터신축통신공사_정남진버섯배지,종균분센터신축전기공사-MCCA판넬삭제" xfId="9192" xr:uid="{00000000-0005-0000-0000-000093250000}"/>
    <cellStyle name="1_시민계략공사_2002년도각종계산서하반기원본_기산초냉난방시설공사(3월19일)_함평교육청 전기시설 보수공사(냉,난방)-5월24일_지원동증축예산안" xfId="9193" xr:uid="{00000000-0005-0000-0000-000094250000}"/>
    <cellStyle name="1_시민계략공사_2002년도각종계산서하반기원본_기산초냉난방시설공사(3월19일)_함평교육청 전기시설 보수공사(냉,난방)-5월24일_지원동증축예산안_정남진버섯배지,종균분센터신축전기공사-MCCA판넬삭제" xfId="9194" xr:uid="{00000000-0005-0000-0000-000095250000}"/>
    <cellStyle name="1_시민계략공사_2002년도각종계산서하반기원본_냉난방 내역 샘플" xfId="9195" xr:uid="{00000000-0005-0000-0000-000096250000}"/>
    <cellStyle name="1_시민계략공사_2002년도각종계산서하반기원본_냉난방 내역 샘플_정남진버섯배지,종균분센터신축전기공사-MCCA판넬삭제" xfId="9196" xr:uid="{00000000-0005-0000-0000-000097250000}"/>
    <cellStyle name="1_시민계략공사_2002년도각종계산서하반기원본_냉난방 내역 샘플_정남진버섯배지,종균분센터신축통신공사" xfId="9197" xr:uid="{00000000-0005-0000-0000-000098250000}"/>
    <cellStyle name="1_시민계략공사_2002년도각종계산서하반기원본_냉난방 내역 샘플_정남진버섯배지,종균분센터신축통신공사_정남진버섯배지,종균분센터신축전기공사-MCCA판넬삭제" xfId="9198" xr:uid="{00000000-0005-0000-0000-000099250000}"/>
    <cellStyle name="1_시민계략공사_2002년도각종계산서하반기원본_냉난방 내역 샘플_지원동증축예산안" xfId="9199" xr:uid="{00000000-0005-0000-0000-00009A250000}"/>
    <cellStyle name="1_시민계략공사_2002년도각종계산서하반기원본_냉난방 내역 샘플_지원동증축예산안_정남진버섯배지,종균분센터신축전기공사-MCCA판넬삭제" xfId="9200" xr:uid="{00000000-0005-0000-0000-00009B250000}"/>
    <cellStyle name="1_시민계략공사_2002년도각종계산서하반기원본_신광중냉.난방시설공사(수정)" xfId="9201" xr:uid="{00000000-0005-0000-0000-00009C250000}"/>
    <cellStyle name="1_시민계략공사_2002년도각종계산서하반기원본_신광중냉.난방시설공사(수정)_정남진버섯배지,종균분센터신축전기공사-MCCA판넬삭제" xfId="9202" xr:uid="{00000000-0005-0000-0000-00009D250000}"/>
    <cellStyle name="1_시민계략공사_2002년도각종계산서하반기원본_신광중냉.난방시설공사(수정)_정남진버섯배지,종균분센터신축통신공사" xfId="9203" xr:uid="{00000000-0005-0000-0000-00009E250000}"/>
    <cellStyle name="1_시민계략공사_2002년도각종계산서하반기원본_신광중냉.난방시설공사(수정)_정남진버섯배지,종균분센터신축통신공사_정남진버섯배지,종균분센터신축전기공사-MCCA판넬삭제" xfId="9204" xr:uid="{00000000-0005-0000-0000-00009F250000}"/>
    <cellStyle name="1_시민계략공사_2002년도각종계산서하반기원본_신광중냉.난방시설공사(수정)_지원동증축예산안" xfId="9205" xr:uid="{00000000-0005-0000-0000-0000A0250000}"/>
    <cellStyle name="1_시민계략공사_2002년도각종계산서하반기원본_신광중냉.난방시설공사(수정)_지원동증축예산안_정남진버섯배지,종균분센터신축전기공사-MCCA판넬삭제" xfId="9206" xr:uid="{00000000-0005-0000-0000-0000A1250000}"/>
    <cellStyle name="1_시민계략공사_2002년도각종계산서하반기원본_영광서초등학교냉난방개선공사(11월16일)" xfId="9207" xr:uid="{00000000-0005-0000-0000-0000A2250000}"/>
    <cellStyle name="1_시민계략공사_2002년도각종계산서하반기원본_영광서초등학교냉난방개선공사(11월16일)_1" xfId="9208" xr:uid="{00000000-0005-0000-0000-0000A3250000}"/>
    <cellStyle name="1_시민계략공사_2002년도각종계산서하반기원본_영광서초등학교냉난방개선공사(11월16일)_1_정남진버섯배지,종균분센터신축전기공사-MCCA판넬삭제" xfId="9209" xr:uid="{00000000-0005-0000-0000-0000A4250000}"/>
    <cellStyle name="1_시민계략공사_2002년도각종계산서하반기원본_영광서초등학교냉난방개선공사(11월16일)_1_정남진버섯배지,종균분센터신축통신공사" xfId="9210" xr:uid="{00000000-0005-0000-0000-0000A5250000}"/>
    <cellStyle name="1_시민계략공사_2002년도각종계산서하반기원본_영광서초등학교냉난방개선공사(11월16일)_1_정남진버섯배지,종균분센터신축통신공사_정남진버섯배지,종균분센터신축전기공사-MCCA판넬삭제" xfId="9211" xr:uid="{00000000-0005-0000-0000-0000A6250000}"/>
    <cellStyle name="1_시민계략공사_2002년도각종계산서하반기원본_영광서초등학교냉난방개선공사(11월16일)_1_지원동증축예산안" xfId="9212" xr:uid="{00000000-0005-0000-0000-0000A7250000}"/>
    <cellStyle name="1_시민계략공사_2002년도각종계산서하반기원본_영광서초등학교냉난방개선공사(11월16일)_1_지원동증축예산안_정남진버섯배지,종균분센터신축전기공사-MCCA판넬삭제" xfId="9213" xr:uid="{00000000-0005-0000-0000-0000A8250000}"/>
    <cellStyle name="1_시민계략공사_2002년도각종계산서하반기원본_영광서초등학교냉난방개선공사(11월16일)_정남진버섯배지,종균분센터신축전기공사-MCCA판넬삭제" xfId="9214" xr:uid="{00000000-0005-0000-0000-0000A9250000}"/>
    <cellStyle name="1_시민계략공사_2002년도각종계산서하반기원본_영광서초등학교냉난방개선공사(11월16일)_정남진버섯배지,종균분센터신축통신공사" xfId="9215" xr:uid="{00000000-0005-0000-0000-0000AA250000}"/>
    <cellStyle name="1_시민계략공사_2002년도각종계산서하반기원본_영광서초등학교냉난방개선공사(11월16일)_정남진버섯배지,종균분센터신축통신공사_정남진버섯배지,종균분센터신축전기공사-MCCA판넬삭제" xfId="9216" xr:uid="{00000000-0005-0000-0000-0000AB250000}"/>
    <cellStyle name="1_시민계략공사_2002년도각종계산서하반기원본_영광서초등학교냉난방개선공사(11월16일)_지원동증축예산안" xfId="9217" xr:uid="{00000000-0005-0000-0000-0000AC250000}"/>
    <cellStyle name="1_시민계략공사_2002년도각종계산서하반기원본_영광서초등학교냉난방개선공사(11월16일)_지원동증축예산안_정남진버섯배지,종균분센터신축전기공사-MCCA판넬삭제" xfId="9218" xr:uid="{00000000-0005-0000-0000-0000AD250000}"/>
    <cellStyle name="1_시민계략공사_2002년도각종계산서하반기원본_영광서초등학교냉난방개선공사(11월16일)_청계초등학교수전설비및냉난방시설공사" xfId="9219" xr:uid="{00000000-0005-0000-0000-0000AE250000}"/>
    <cellStyle name="1_시민계략공사_2002년도각종계산서하반기원본_영광서초등학교냉난방개선공사(11월16일)_청계초등학교수전설비및냉난방시설공사_정남진버섯배지,종균분센터신축전기공사-MCCA판넬삭제" xfId="9220" xr:uid="{00000000-0005-0000-0000-0000AF250000}"/>
    <cellStyle name="1_시민계략공사_2002년도각종계산서하반기원본_영광서초등학교냉난방개선공사(11월16일)_청계초등학교수전설비및냉난방시설공사_정남진버섯배지,종균분센터신축통신공사" xfId="9221" xr:uid="{00000000-0005-0000-0000-0000B0250000}"/>
    <cellStyle name="1_시민계략공사_2002년도각종계산서하반기원본_영광서초등학교냉난방개선공사(11월16일)_청계초등학교수전설비및냉난방시설공사_정남진버섯배지,종균분센터신축통신공사_정남진버섯배지,종균분센터신축전기공사-MCCA판넬삭제" xfId="9222" xr:uid="{00000000-0005-0000-0000-0000B1250000}"/>
    <cellStyle name="1_시민계략공사_2002년도각종계산서하반기원본_영광서초등학교냉난방개선공사(11월16일)_청계초등학교수전설비및냉난방시설공사_지원동증축예산안" xfId="9223" xr:uid="{00000000-0005-0000-0000-0000B2250000}"/>
    <cellStyle name="1_시민계략공사_2002년도각종계산서하반기원본_영광서초등학교냉난방개선공사(11월16일)_청계초등학교수전설비및냉난방시설공사_지원동증축예산안_정남진버섯배지,종균분센터신축전기공사-MCCA판넬삭제" xfId="9224" xr:uid="{00000000-0005-0000-0000-0000B3250000}"/>
    <cellStyle name="1_시민계략공사_2002년도각종계산서하반기원본_영광서초등학교냉난방개선공사(11월16일)_청계초등학교수전설비및냉난방전기시설공사" xfId="9225" xr:uid="{00000000-0005-0000-0000-0000B4250000}"/>
    <cellStyle name="1_시민계략공사_2002년도각종계산서하반기원본_영광서초등학교냉난방개선공사(11월16일)_청계초등학교수전설비및냉난방전기시설공사_정남진버섯배지,종균분센터신축전기공사-MCCA판넬삭제" xfId="9226" xr:uid="{00000000-0005-0000-0000-0000B5250000}"/>
    <cellStyle name="1_시민계략공사_2002년도각종계산서하반기원본_영광서초등학교냉난방개선공사(11월16일)_청계초등학교수전설비및냉난방전기시설공사_정남진버섯배지,종균분센터신축통신공사" xfId="9227" xr:uid="{00000000-0005-0000-0000-0000B6250000}"/>
    <cellStyle name="1_시민계략공사_2002년도각종계산서하반기원본_영광서초등학교냉난방개선공사(11월16일)_청계초등학교수전설비및냉난방전기시설공사_정남진버섯배지,종균분센터신축통신공사_정남진버섯배지,종균분센터신축전기공사-MCCA판넬삭제" xfId="9228" xr:uid="{00000000-0005-0000-0000-0000B7250000}"/>
    <cellStyle name="1_시민계략공사_2002년도각종계산서하반기원본_영광서초등학교냉난방개선공사(11월16일)_청계초등학교수전설비및냉난방전기시설공사_지원동증축예산안" xfId="9229" xr:uid="{00000000-0005-0000-0000-0000B8250000}"/>
    <cellStyle name="1_시민계략공사_2002년도각종계산서하반기원본_영광서초등학교냉난방개선공사(11월16일)_청계초등학교수전설비및냉난방전기시설공사_지원동증축예산안_정남진버섯배지,종균분센터신축전기공사-MCCA판넬삭제" xfId="9230" xr:uid="{00000000-0005-0000-0000-0000B9250000}"/>
    <cellStyle name="1_시민계략공사_2002년도각종계산서하반기원본_영광서초등학교냉난방개선공사(11월16일)_함평교육청 전기시설 보수공사(냉,난방)-5월24일" xfId="9231" xr:uid="{00000000-0005-0000-0000-0000BA250000}"/>
    <cellStyle name="1_시민계략공사_2002년도각종계산서하반기원본_영광서초등학교냉난방개선공사(11월16일)_함평교육청 전기시설 보수공사(냉,난방)-5월24일_정남진버섯배지,종균분센터신축전기공사-MCCA판넬삭제" xfId="9232" xr:uid="{00000000-0005-0000-0000-0000BB250000}"/>
    <cellStyle name="1_시민계략공사_2002년도각종계산서하반기원본_영광서초등학교냉난방개선공사(11월16일)_함평교육청 전기시설 보수공사(냉,난방)-5월24일_정남진버섯배지,종균분센터신축통신공사" xfId="9233" xr:uid="{00000000-0005-0000-0000-0000BC250000}"/>
    <cellStyle name="1_시민계략공사_2002년도각종계산서하반기원본_영광서초등학교냉난방개선공사(11월16일)_함평교육청 전기시설 보수공사(냉,난방)-5월24일_정남진버섯배지,종균분센터신축통신공사_정남진버섯배지,종균분센터신축전기공사-MCCA판넬삭제" xfId="9234" xr:uid="{00000000-0005-0000-0000-0000BD250000}"/>
    <cellStyle name="1_시민계략공사_2002년도각종계산서하반기원본_영광서초등학교냉난방개선공사(11월16일)_함평교육청 전기시설 보수공사(냉,난방)-5월24일_지원동증축예산안" xfId="9235" xr:uid="{00000000-0005-0000-0000-0000BE250000}"/>
    <cellStyle name="1_시민계략공사_2002년도각종계산서하반기원본_영광서초등학교냉난방개선공사(11월16일)_함평교육청 전기시설 보수공사(냉,난방)-5월24일_지원동증축예산안_정남진버섯배지,종균분센터신축전기공사-MCCA판넬삭제" xfId="9236" xr:uid="{00000000-0005-0000-0000-0000BF250000}"/>
    <cellStyle name="1_시민계략공사_2002년도각종계산서하반기원본_정남진버섯배지,종균분센터신축전기공사-MCCA판넬삭제" xfId="9237" xr:uid="{00000000-0005-0000-0000-0000C0250000}"/>
    <cellStyle name="1_시민계략공사_2002년도각종계산서하반기원본_정남진버섯배지,종균분센터신축통신공사" xfId="9238" xr:uid="{00000000-0005-0000-0000-0000C1250000}"/>
    <cellStyle name="1_시민계략공사_2002년도각종계산서하반기원본_정남진버섯배지,종균분센터신축통신공사_정남진버섯배지,종균분센터신축전기공사-MCCA판넬삭제" xfId="9239" xr:uid="{00000000-0005-0000-0000-0000C2250000}"/>
    <cellStyle name="1_시민계략공사_2002년도각종계산서하반기원본_지원동증축예산안" xfId="9240" xr:uid="{00000000-0005-0000-0000-0000C3250000}"/>
    <cellStyle name="1_시민계략공사_2002년도각종계산서하반기원본_지원동증축예산안_정남진버섯배지,종균분센터신축전기공사-MCCA판넬삭제" xfId="9241" xr:uid="{00000000-0005-0000-0000-0000C4250000}"/>
    <cellStyle name="1_시민계략공사_2002년도각종계산서하반기원본_청계초등학교수전설비및냉난방시설공사" xfId="9242" xr:uid="{00000000-0005-0000-0000-0000C5250000}"/>
    <cellStyle name="1_시민계략공사_2002년도각종계산서하반기원본_청계초등학교수전설비및냉난방시설공사_정남진버섯배지,종균분센터신축전기공사-MCCA판넬삭제" xfId="9243" xr:uid="{00000000-0005-0000-0000-0000C6250000}"/>
    <cellStyle name="1_시민계략공사_2002년도각종계산서하반기원본_청계초등학교수전설비및냉난방시설공사_정남진버섯배지,종균분센터신축통신공사" xfId="9244" xr:uid="{00000000-0005-0000-0000-0000C7250000}"/>
    <cellStyle name="1_시민계략공사_2002년도각종계산서하반기원본_청계초등학교수전설비및냉난방시설공사_정남진버섯배지,종균분센터신축통신공사_정남진버섯배지,종균분센터신축전기공사-MCCA판넬삭제" xfId="9245" xr:uid="{00000000-0005-0000-0000-0000C8250000}"/>
    <cellStyle name="1_시민계략공사_2002년도각종계산서하반기원본_청계초등학교수전설비및냉난방시설공사_지원동증축예산안" xfId="9246" xr:uid="{00000000-0005-0000-0000-0000C9250000}"/>
    <cellStyle name="1_시민계략공사_2002년도각종계산서하반기원본_청계초등학교수전설비및냉난방시설공사_지원동증축예산안_정남진버섯배지,종균분센터신축전기공사-MCCA판넬삭제" xfId="9247" xr:uid="{00000000-0005-0000-0000-0000CA250000}"/>
    <cellStyle name="1_시민계략공사_2002년도각종계산서하반기원본_청계초등학교수전설비및냉난방전기시설공사" xfId="9248" xr:uid="{00000000-0005-0000-0000-0000CB250000}"/>
    <cellStyle name="1_시민계략공사_2002년도각종계산서하반기원본_청계초등학교수전설비및냉난방전기시설공사_정남진버섯배지,종균분센터신축전기공사-MCCA판넬삭제" xfId="9249" xr:uid="{00000000-0005-0000-0000-0000CC250000}"/>
    <cellStyle name="1_시민계략공사_2002년도각종계산서하반기원본_청계초등학교수전설비및냉난방전기시설공사_정남진버섯배지,종균분센터신축통신공사" xfId="9250" xr:uid="{00000000-0005-0000-0000-0000CD250000}"/>
    <cellStyle name="1_시민계략공사_2002년도각종계산서하반기원본_청계초등학교수전설비및냉난방전기시설공사_정남진버섯배지,종균분센터신축통신공사_정남진버섯배지,종균분센터신축전기공사-MCCA판넬삭제" xfId="9251" xr:uid="{00000000-0005-0000-0000-0000CE250000}"/>
    <cellStyle name="1_시민계략공사_2002년도각종계산서하반기원본_청계초등학교수전설비및냉난방전기시설공사_지원동증축예산안" xfId="9252" xr:uid="{00000000-0005-0000-0000-0000CF250000}"/>
    <cellStyle name="1_시민계략공사_2002년도각종계산서하반기원본_청계초등학교수전설비및냉난방전기시설공사_지원동증축예산안_정남진버섯배지,종균분센터신축전기공사-MCCA판넬삭제" xfId="9253" xr:uid="{00000000-0005-0000-0000-0000D0250000}"/>
    <cellStyle name="1_시민계략공사_2002년도각종계산서하반기원본_함평교육청 냉난방시설공사-5월24일" xfId="9254" xr:uid="{00000000-0005-0000-0000-0000D1250000}"/>
    <cellStyle name="1_시민계략공사_2002년도각종계산서하반기원본_함평교육청 냉난방시설공사-5월24일_정남진버섯배지,종균분센터신축전기공사-MCCA판넬삭제" xfId="9255" xr:uid="{00000000-0005-0000-0000-0000D2250000}"/>
    <cellStyle name="1_시민계략공사_2002년도각종계산서하반기원본_함평교육청 냉난방시설공사-5월24일_정남진버섯배지,종균분센터신축통신공사" xfId="9256" xr:uid="{00000000-0005-0000-0000-0000D3250000}"/>
    <cellStyle name="1_시민계략공사_2002년도각종계산서하반기원본_함평교육청 냉난방시설공사-5월24일_정남진버섯배지,종균분센터신축통신공사_정남진버섯배지,종균분센터신축전기공사-MCCA판넬삭제" xfId="9257" xr:uid="{00000000-0005-0000-0000-0000D4250000}"/>
    <cellStyle name="1_시민계략공사_2002년도각종계산서하반기원본_함평교육청 냉난방시설공사-5월24일_지원동증축예산안" xfId="9258" xr:uid="{00000000-0005-0000-0000-0000D5250000}"/>
    <cellStyle name="1_시민계략공사_2002년도각종계산서하반기원본_함평교육청 냉난방시설공사-5월24일_지원동증축예산안_정남진버섯배지,종균분센터신축전기공사-MCCA판넬삭제" xfId="9259" xr:uid="{00000000-0005-0000-0000-0000D6250000}"/>
    <cellStyle name="1_시민계략공사_2002년도각종계산서하반기원본_함평교육청 전기시설 보수공사(냉,난방)-5월24일" xfId="9260" xr:uid="{00000000-0005-0000-0000-0000D7250000}"/>
    <cellStyle name="1_시민계략공사_2002년도각종계산서하반기원본_함평교육청 전기시설 보수공사(냉,난방)-5월24일_정남진버섯배지,종균분센터신축전기공사-MCCA판넬삭제" xfId="9261" xr:uid="{00000000-0005-0000-0000-0000D8250000}"/>
    <cellStyle name="1_시민계략공사_2002년도각종계산서하반기원본_함평교육청 전기시설 보수공사(냉,난방)-5월24일_정남진버섯배지,종균분센터신축통신공사" xfId="9262" xr:uid="{00000000-0005-0000-0000-0000D9250000}"/>
    <cellStyle name="1_시민계략공사_2002년도각종계산서하반기원본_함평교육청 전기시설 보수공사(냉,난방)-5월24일_정남진버섯배지,종균분센터신축통신공사_정남진버섯배지,종균분센터신축전기공사-MCCA판넬삭제" xfId="9263" xr:uid="{00000000-0005-0000-0000-0000DA250000}"/>
    <cellStyle name="1_시민계략공사_2002년도각종계산서하반기원본_함평교육청 전기시설 보수공사(냉,난방)-5월24일_지원동증축예산안" xfId="9264" xr:uid="{00000000-0005-0000-0000-0000DB250000}"/>
    <cellStyle name="1_시민계략공사_2002년도각종계산서하반기원본_함평교육청 전기시설 보수공사(냉,난방)-5월24일_지원동증축예산안_정남진버섯배지,종균분센터신축전기공사-MCCA판넬삭제" xfId="9265" xr:uid="{00000000-0005-0000-0000-0000DC250000}"/>
    <cellStyle name="1_시민계략공사_2003년 각종계산서(읽기전용)" xfId="9266" xr:uid="{00000000-0005-0000-0000-0000DD250000}"/>
    <cellStyle name="1_시민계략공사_2003년 각종계산서(읽기전용)_광주체육고기숙사및수영장증축공사" xfId="9267" xr:uid="{00000000-0005-0000-0000-0000DE250000}"/>
    <cellStyle name="1_시민계략공사_2003년 각종계산서(읽기전용)_광주체육고기숙사및수영장증축공사(전기)" xfId="9268" xr:uid="{00000000-0005-0000-0000-0000DF250000}"/>
    <cellStyle name="1_시민계략공사_2003년 각종계산서(읽기전용)_군청사거리 외1개소LED신호등제작구매설치" xfId="9269" xr:uid="{00000000-0005-0000-0000-0000E0250000}"/>
    <cellStyle name="1_시민계략공사_2003년 각종계산서(읽기전용)_군청사거리 외1개소LED신호등제작구매설치_정남진버섯배지,종균분센터신축전기공사-MCCA판넬삭제" xfId="9270" xr:uid="{00000000-0005-0000-0000-0000E1250000}"/>
    <cellStyle name="1_시민계략공사_2003년 각종계산서(읽기전용)_군청사거리 외1개소LED신호등제작구매설치_정남진버섯배지,종균분센터신축통신공사" xfId="9271" xr:uid="{00000000-0005-0000-0000-0000E2250000}"/>
    <cellStyle name="1_시민계략공사_2003년 각종계산서(읽기전용)_군청사거리 외1개소LED신호등제작구매설치_정남진버섯배지,종균분센터신축통신공사_정남진버섯배지,종균분센터신축전기공사-MCCA판넬삭제" xfId="9272" xr:uid="{00000000-0005-0000-0000-0000E3250000}"/>
    <cellStyle name="1_시민계략공사_2003년 각종계산서(읽기전용)_군청사거리 외1개소LED신호등제작구매설치_지원동증축예산안" xfId="9273" xr:uid="{00000000-0005-0000-0000-0000E4250000}"/>
    <cellStyle name="1_시민계략공사_2003년 각종계산서(읽기전용)_군청사거리 외1개소LED신호등제작구매설치_지원동증축예산안_정남진버섯배지,종균분센터신축전기공사-MCCA판넬삭제" xfId="9274" xr:uid="{00000000-0005-0000-0000-0000E5250000}"/>
    <cellStyle name="1_시민계략공사_2003년 각종계산서(읽기전용)_내역서(전기)" xfId="9275" xr:uid="{00000000-0005-0000-0000-0000E6250000}"/>
    <cellStyle name="1_시민계략공사_2003년 각종계산서(읽기전용)_내역서(전기)_광주체육고기숙사및수영장증축공사" xfId="9276" xr:uid="{00000000-0005-0000-0000-0000E7250000}"/>
    <cellStyle name="1_시민계략공사_2003년 각종계산서(읽기전용)_내역서(전기)_광주체육고기숙사및수영장증축공사(전기)" xfId="9277" xr:uid="{00000000-0005-0000-0000-0000E8250000}"/>
    <cellStyle name="1_시민계략공사_2003년 각종계산서(읽기전용)_내역서(전기)_군청사거리 외1개소LED신호등제작구매설치" xfId="9278" xr:uid="{00000000-0005-0000-0000-0000E9250000}"/>
    <cellStyle name="1_시민계략공사_2003년 각종계산서(읽기전용)_내역서(전기)_군청사거리 외1개소LED신호등제작구매설치_정남진버섯배지,종균분센터신축전기공사-MCCA판넬삭제" xfId="9279" xr:uid="{00000000-0005-0000-0000-0000EA250000}"/>
    <cellStyle name="1_시민계략공사_2003년 각종계산서(읽기전용)_내역서(전기)_군청사거리 외1개소LED신호등제작구매설치_정남진버섯배지,종균분센터신축통신공사" xfId="9280" xr:uid="{00000000-0005-0000-0000-0000EB250000}"/>
    <cellStyle name="1_시민계략공사_2003년 각종계산서(읽기전용)_내역서(전기)_군청사거리 외1개소LED신호등제작구매설치_정남진버섯배지,종균분센터신축통신공사_정남진버섯배지,종균분센터신축전기공사-MCCA판넬삭제" xfId="9281" xr:uid="{00000000-0005-0000-0000-0000EC250000}"/>
    <cellStyle name="1_시민계략공사_2003년 각종계산서(읽기전용)_내역서(전기)_군청사거리 외1개소LED신호등제작구매설치_지원동증축예산안" xfId="9282" xr:uid="{00000000-0005-0000-0000-0000ED250000}"/>
    <cellStyle name="1_시민계략공사_2003년 각종계산서(읽기전용)_내역서(전기)_군청사거리 외1개소LED신호등제작구매설치_지원동증축예산안_정남진버섯배지,종균분센터신축전기공사-MCCA판넬삭제" xfId="9283" xr:uid="{00000000-0005-0000-0000-0000EE250000}"/>
    <cellStyle name="1_시민계략공사_2003년 각종계산서(읽기전용)_내역서(전기)_수배전반 관급자재 (양지중)" xfId="9284" xr:uid="{00000000-0005-0000-0000-0000EF250000}"/>
    <cellStyle name="1_시민계략공사_2003년 각종계산서(읽기전용)_내역서(전기)_수배전반 관급자재 (양지중)_정남진버섯배지,종균분센터신축전기공사-MCCA판넬삭제" xfId="9285" xr:uid="{00000000-0005-0000-0000-0000F0250000}"/>
    <cellStyle name="1_시민계략공사_2003년 각종계산서(읽기전용)_내역서(전기)_수배전반 관급자재 (양지중)_정남진버섯배지,종균분센터신축통신공사" xfId="9286" xr:uid="{00000000-0005-0000-0000-0000F1250000}"/>
    <cellStyle name="1_시민계략공사_2003년 각종계산서(읽기전용)_내역서(전기)_수배전반 관급자재 (양지중)_정남진버섯배지,종균분센터신축통신공사_정남진버섯배지,종균분센터신축전기공사-MCCA판넬삭제" xfId="9287" xr:uid="{00000000-0005-0000-0000-0000F2250000}"/>
    <cellStyle name="1_시민계략공사_2003년 각종계산서(읽기전용)_내역서(전기)_수배전반 관급자재 (양지중)_지원동증축예산안" xfId="9288" xr:uid="{00000000-0005-0000-0000-0000F3250000}"/>
    <cellStyle name="1_시민계략공사_2003년 각종계산서(읽기전용)_내역서(전기)_수배전반 관급자재 (양지중)_지원동증축예산안_정남진버섯배지,종균분센터신축전기공사-MCCA판넬삭제" xfId="9289" xr:uid="{00000000-0005-0000-0000-0000F4250000}"/>
    <cellStyle name="1_시민계략공사_2003년 각종계산서(읽기전용)_내역서(전기)_양지중교사신축전기공사(최종)" xfId="9290" xr:uid="{00000000-0005-0000-0000-0000F5250000}"/>
    <cellStyle name="1_시민계략공사_2003년 각종계산서(읽기전용)_내역서(전기)_양지중교사신축전기공사(최종)_정남진버섯배지,종균분센터신축전기공사-MCCA판넬삭제" xfId="9291" xr:uid="{00000000-0005-0000-0000-0000F6250000}"/>
    <cellStyle name="1_시민계략공사_2003년 각종계산서(읽기전용)_내역서(전기)_양지중교사신축전기공사(최종)_정남진버섯배지,종균분센터신축통신공사" xfId="9292" xr:uid="{00000000-0005-0000-0000-0000F7250000}"/>
    <cellStyle name="1_시민계략공사_2003년 각종계산서(읽기전용)_내역서(전기)_양지중교사신축전기공사(최종)_정남진버섯배지,종균분센터신축통신공사_정남진버섯배지,종균분센터신축전기공사-MCCA판넬삭제" xfId="9293" xr:uid="{00000000-0005-0000-0000-0000F8250000}"/>
    <cellStyle name="1_시민계략공사_2003년 각종계산서(읽기전용)_내역서(전기)_양지중교사신축전기공사(최종)_지원동증축예산안" xfId="9294" xr:uid="{00000000-0005-0000-0000-0000F9250000}"/>
    <cellStyle name="1_시민계략공사_2003년 각종계산서(읽기전용)_내역서(전기)_양지중교사신축전기공사(최종)_지원동증축예산안_정남진버섯배지,종균분센터신축전기공사-MCCA판넬삭제" xfId="9295" xr:uid="{00000000-0005-0000-0000-0000FA250000}"/>
    <cellStyle name="1_시민계략공사_2003년 각종계산서(읽기전용)_내역서(전기)_양지중학교 교사 신축공사" xfId="9296" xr:uid="{00000000-0005-0000-0000-0000FB250000}"/>
    <cellStyle name="1_시민계략공사_2003년 각종계산서(읽기전용)_내역서(전기)_연제초교교사신축전기" xfId="9297" xr:uid="{00000000-0005-0000-0000-0000FC250000}"/>
    <cellStyle name="1_시민계략공사_2003년 각종계산서(읽기전용)_내역서(전기)_정남진버섯배지,종균분센터신축전기공사-MCCA판넬삭제" xfId="9298" xr:uid="{00000000-0005-0000-0000-0000FD250000}"/>
    <cellStyle name="1_시민계략공사_2003년 각종계산서(읽기전용)_내역서(전기)_정남진버섯배지,종균분센터신축통신공사" xfId="9299" xr:uid="{00000000-0005-0000-0000-0000FE250000}"/>
    <cellStyle name="1_시민계략공사_2003년 각종계산서(읽기전용)_내역서(전기)_정남진버섯배지,종균분센터신축통신공사_정남진버섯배지,종균분센터신축전기공사-MCCA판넬삭제" xfId="9300" xr:uid="{00000000-0005-0000-0000-0000FF250000}"/>
    <cellStyle name="1_시민계략공사_2003년 각종계산서(읽기전용)_내역서(전기)_지원동증축예산안" xfId="9301" xr:uid="{00000000-0005-0000-0000-000000260000}"/>
    <cellStyle name="1_시민계략공사_2003년 각종계산서(읽기전용)_내역서(전기)_지원동증축예산안_정남진버섯배지,종균분센터신축전기공사-MCCA판넬삭제" xfId="9302" xr:uid="{00000000-0005-0000-0000-000001260000}"/>
    <cellStyle name="1_시민계략공사_2003년 각종계산서(읽기전용)_내역서(전기)_청계초등학교수전설비및냉난방시설공사" xfId="9303" xr:uid="{00000000-0005-0000-0000-000002260000}"/>
    <cellStyle name="1_시민계략공사_2003년 각종계산서(읽기전용)_내역서(전기)_청계초등학교수전설비및냉난방시설공사_정남진버섯배지,종균분센터신축전기공사-MCCA판넬삭제" xfId="9304" xr:uid="{00000000-0005-0000-0000-000003260000}"/>
    <cellStyle name="1_시민계략공사_2003년 각종계산서(읽기전용)_내역서(전기)_청계초등학교수전설비및냉난방시설공사_정남진버섯배지,종균분센터신축통신공사" xfId="9305" xr:uid="{00000000-0005-0000-0000-000004260000}"/>
    <cellStyle name="1_시민계략공사_2003년 각종계산서(읽기전용)_내역서(전기)_청계초등학교수전설비및냉난방시설공사_정남진버섯배지,종균분센터신축통신공사_정남진버섯배지,종균분센터신축전기공사-MCCA판넬삭제" xfId="9306" xr:uid="{00000000-0005-0000-0000-000005260000}"/>
    <cellStyle name="1_시민계략공사_2003년 각종계산서(읽기전용)_내역서(전기)_청계초등학교수전설비및냉난방시설공사_지원동증축예산안" xfId="9307" xr:uid="{00000000-0005-0000-0000-000006260000}"/>
    <cellStyle name="1_시민계략공사_2003년 각종계산서(읽기전용)_내역서(전기)_청계초등학교수전설비및냉난방시설공사_지원동증축예산안_정남진버섯배지,종균분센터신축전기공사-MCCA판넬삭제" xfId="9308" xr:uid="{00000000-0005-0000-0000-000007260000}"/>
    <cellStyle name="1_시민계략공사_2003년 각종계산서(읽기전용)_내역서(전기)_청계초등학교수전설비및냉난방전기시설공사" xfId="9309" xr:uid="{00000000-0005-0000-0000-000008260000}"/>
    <cellStyle name="1_시민계략공사_2003년 각종계산서(읽기전용)_내역서(전기)_청계초등학교수전설비및냉난방전기시설공사_정남진버섯배지,종균분센터신축전기공사-MCCA판넬삭제" xfId="9310" xr:uid="{00000000-0005-0000-0000-000009260000}"/>
    <cellStyle name="1_시민계략공사_2003년 각종계산서(읽기전용)_내역서(전기)_청계초등학교수전설비및냉난방전기시설공사_정남진버섯배지,종균분센터신축통신공사" xfId="9311" xr:uid="{00000000-0005-0000-0000-00000A260000}"/>
    <cellStyle name="1_시민계략공사_2003년 각종계산서(읽기전용)_내역서(전기)_청계초등학교수전설비및냉난방전기시설공사_정남진버섯배지,종균분센터신축통신공사_정남진버섯배지,종균분센터신축전기공사-MCCA판넬삭제" xfId="9312" xr:uid="{00000000-0005-0000-0000-00000B260000}"/>
    <cellStyle name="1_시민계략공사_2003년 각종계산서(읽기전용)_내역서(전기)_청계초등학교수전설비및냉난방전기시설공사_지원동증축예산안" xfId="9313" xr:uid="{00000000-0005-0000-0000-00000C260000}"/>
    <cellStyle name="1_시민계략공사_2003년 각종계산서(읽기전용)_내역서(전기)_청계초등학교수전설비및냉난방전기시설공사_지원동증축예산안_정남진버섯배지,종균분센터신축전기공사-MCCA판넬삭제" xfId="9314" xr:uid="{00000000-0005-0000-0000-00000D260000}"/>
    <cellStyle name="1_시민계략공사_2003년 각종계산서(읽기전용)_내역서(전기)_평동산단 진입도로(5공구)04년4월16일-전기" xfId="9315" xr:uid="{00000000-0005-0000-0000-00000E260000}"/>
    <cellStyle name="1_시민계략공사_2003년 각종계산서(읽기전용)_내역서(전기)_함평교육청 전기시설 보수공사(냉,난방)-5월24일" xfId="9316" xr:uid="{00000000-0005-0000-0000-00000F260000}"/>
    <cellStyle name="1_시민계략공사_2003년 각종계산서(읽기전용)_내역서(전기)_함평교육청 전기시설 보수공사(냉,난방)-5월24일_정남진버섯배지,종균분센터신축전기공사-MCCA판넬삭제" xfId="9317" xr:uid="{00000000-0005-0000-0000-000010260000}"/>
    <cellStyle name="1_시민계략공사_2003년 각종계산서(읽기전용)_내역서(전기)_함평교육청 전기시설 보수공사(냉,난방)-5월24일_정남진버섯배지,종균분센터신축통신공사" xfId="9318" xr:uid="{00000000-0005-0000-0000-000011260000}"/>
    <cellStyle name="1_시민계략공사_2003년 각종계산서(읽기전용)_내역서(전기)_함평교육청 전기시설 보수공사(냉,난방)-5월24일_정남진버섯배지,종균분센터신축통신공사_정남진버섯배지,종균분센터신축전기공사-MCCA판넬삭제" xfId="9319" xr:uid="{00000000-0005-0000-0000-000012260000}"/>
    <cellStyle name="1_시민계략공사_2003년 각종계산서(읽기전용)_내역서(전기)_함평교육청 전기시설 보수공사(냉,난방)-5월24일_지원동증축예산안" xfId="9320" xr:uid="{00000000-0005-0000-0000-000013260000}"/>
    <cellStyle name="1_시민계략공사_2003년 각종계산서(읽기전용)_내역서(전기)_함평교육청 전기시설 보수공사(냉,난방)-5월24일_지원동증축예산안_정남진버섯배지,종균분센터신축전기공사-MCCA판넬삭제" xfId="9321" xr:uid="{00000000-0005-0000-0000-000014260000}"/>
    <cellStyle name="1_시민계략공사_2003년 각종계산서(읽기전용)_내역서(전기)_화개2초교 교사신축통신공사 (내역서-이지텍크)" xfId="9322" xr:uid="{00000000-0005-0000-0000-000015260000}"/>
    <cellStyle name="1_시민계략공사_2003년 각종계산서(읽기전용)_수배전반 관급자재 (양지중)" xfId="9323" xr:uid="{00000000-0005-0000-0000-000016260000}"/>
    <cellStyle name="1_시민계략공사_2003년 각종계산서(읽기전용)_수배전반 관급자재 (양지중)_정남진버섯배지,종균분센터신축전기공사-MCCA판넬삭제" xfId="9324" xr:uid="{00000000-0005-0000-0000-000017260000}"/>
    <cellStyle name="1_시민계략공사_2003년 각종계산서(읽기전용)_수배전반 관급자재 (양지중)_정남진버섯배지,종균분센터신축통신공사" xfId="9325" xr:uid="{00000000-0005-0000-0000-000018260000}"/>
    <cellStyle name="1_시민계략공사_2003년 각종계산서(읽기전용)_수배전반 관급자재 (양지중)_정남진버섯배지,종균분센터신축통신공사_정남진버섯배지,종균분센터신축전기공사-MCCA판넬삭제" xfId="9326" xr:uid="{00000000-0005-0000-0000-000019260000}"/>
    <cellStyle name="1_시민계략공사_2003년 각종계산서(읽기전용)_수배전반 관급자재 (양지중)_지원동증축예산안" xfId="9327" xr:uid="{00000000-0005-0000-0000-00001A260000}"/>
    <cellStyle name="1_시민계략공사_2003년 각종계산서(읽기전용)_수배전반 관급자재 (양지중)_지원동증축예산안_정남진버섯배지,종균분센터신축전기공사-MCCA판넬삭제" xfId="9328" xr:uid="{00000000-0005-0000-0000-00001B260000}"/>
    <cellStyle name="1_시민계략공사_2003년 각종계산서(읽기전용)_양지중교사신축전기공사(최종)" xfId="9329" xr:uid="{00000000-0005-0000-0000-00001C260000}"/>
    <cellStyle name="1_시민계략공사_2003년 각종계산서(읽기전용)_양지중교사신축전기공사(최종)_정남진버섯배지,종균분센터신축전기공사-MCCA판넬삭제" xfId="9330" xr:uid="{00000000-0005-0000-0000-00001D260000}"/>
    <cellStyle name="1_시민계략공사_2003년 각종계산서(읽기전용)_양지중교사신축전기공사(최종)_정남진버섯배지,종균분센터신축통신공사" xfId="9331" xr:uid="{00000000-0005-0000-0000-00001E260000}"/>
    <cellStyle name="1_시민계략공사_2003년 각종계산서(읽기전용)_양지중교사신축전기공사(최종)_정남진버섯배지,종균분센터신축통신공사_정남진버섯배지,종균분센터신축전기공사-MCCA판넬삭제" xfId="9332" xr:uid="{00000000-0005-0000-0000-00001F260000}"/>
    <cellStyle name="1_시민계략공사_2003년 각종계산서(읽기전용)_양지중교사신축전기공사(최종)_지원동증축예산안" xfId="9333" xr:uid="{00000000-0005-0000-0000-000020260000}"/>
    <cellStyle name="1_시민계략공사_2003년 각종계산서(읽기전용)_양지중교사신축전기공사(최종)_지원동증축예산안_정남진버섯배지,종균분센터신축전기공사-MCCA판넬삭제" xfId="9334" xr:uid="{00000000-0005-0000-0000-000021260000}"/>
    <cellStyle name="1_시민계략공사_2003년 각종계산서(읽기전용)_양지중학교 교사 신축공사" xfId="9335" xr:uid="{00000000-0005-0000-0000-000022260000}"/>
    <cellStyle name="1_시민계략공사_2003년 각종계산서(읽기전용)_연제초교교사신축전기" xfId="9336" xr:uid="{00000000-0005-0000-0000-000023260000}"/>
    <cellStyle name="1_시민계략공사_2003년 각종계산서(읽기전용)_정남진버섯배지,종균분센터신축전기공사-MCCA판넬삭제" xfId="9337" xr:uid="{00000000-0005-0000-0000-000024260000}"/>
    <cellStyle name="1_시민계략공사_2003년 각종계산서(읽기전용)_정남진버섯배지,종균분센터신축통신공사" xfId="9338" xr:uid="{00000000-0005-0000-0000-000025260000}"/>
    <cellStyle name="1_시민계략공사_2003년 각종계산서(읽기전용)_정남진버섯배지,종균분센터신축통신공사_정남진버섯배지,종균분센터신축전기공사-MCCA판넬삭제" xfId="9339" xr:uid="{00000000-0005-0000-0000-000026260000}"/>
    <cellStyle name="1_시민계략공사_2003년 각종계산서(읽기전용)_지원동증축예산안" xfId="9340" xr:uid="{00000000-0005-0000-0000-000027260000}"/>
    <cellStyle name="1_시민계략공사_2003년 각종계산서(읽기전용)_지원동증축예산안_정남진버섯배지,종균분센터신축전기공사-MCCA판넬삭제" xfId="9341" xr:uid="{00000000-0005-0000-0000-000028260000}"/>
    <cellStyle name="1_시민계략공사_2003년 각종계산서(읽기전용)_청계초등학교수전설비및냉난방시설공사" xfId="9342" xr:uid="{00000000-0005-0000-0000-000029260000}"/>
    <cellStyle name="1_시민계략공사_2003년 각종계산서(읽기전용)_청계초등학교수전설비및냉난방시설공사_정남진버섯배지,종균분센터신축전기공사-MCCA판넬삭제" xfId="9343" xr:uid="{00000000-0005-0000-0000-00002A260000}"/>
    <cellStyle name="1_시민계략공사_2003년 각종계산서(읽기전용)_청계초등학교수전설비및냉난방시설공사_정남진버섯배지,종균분센터신축통신공사" xfId="9344" xr:uid="{00000000-0005-0000-0000-00002B260000}"/>
    <cellStyle name="1_시민계략공사_2003년 각종계산서(읽기전용)_청계초등학교수전설비및냉난방시설공사_정남진버섯배지,종균분센터신축통신공사_정남진버섯배지,종균분센터신축전기공사-MCCA판넬삭제" xfId="9345" xr:uid="{00000000-0005-0000-0000-00002C260000}"/>
    <cellStyle name="1_시민계략공사_2003년 각종계산서(읽기전용)_청계초등학교수전설비및냉난방시설공사_지원동증축예산안" xfId="9346" xr:uid="{00000000-0005-0000-0000-00002D260000}"/>
    <cellStyle name="1_시민계략공사_2003년 각종계산서(읽기전용)_청계초등학교수전설비및냉난방시설공사_지원동증축예산안_정남진버섯배지,종균분센터신축전기공사-MCCA판넬삭제" xfId="9347" xr:uid="{00000000-0005-0000-0000-00002E260000}"/>
    <cellStyle name="1_시민계략공사_2003년 각종계산서(읽기전용)_청계초등학교수전설비및냉난방전기시설공사" xfId="9348" xr:uid="{00000000-0005-0000-0000-00002F260000}"/>
    <cellStyle name="1_시민계략공사_2003년 각종계산서(읽기전용)_청계초등학교수전설비및냉난방전기시설공사_정남진버섯배지,종균분센터신축전기공사-MCCA판넬삭제" xfId="9349" xr:uid="{00000000-0005-0000-0000-000030260000}"/>
    <cellStyle name="1_시민계략공사_2003년 각종계산서(읽기전용)_청계초등학교수전설비및냉난방전기시설공사_정남진버섯배지,종균분센터신축통신공사" xfId="9350" xr:uid="{00000000-0005-0000-0000-000031260000}"/>
    <cellStyle name="1_시민계략공사_2003년 각종계산서(읽기전용)_청계초등학교수전설비및냉난방전기시설공사_정남진버섯배지,종균분센터신축통신공사_정남진버섯배지,종균분센터신축전기공사-MCCA판넬삭제" xfId="9351" xr:uid="{00000000-0005-0000-0000-000032260000}"/>
    <cellStyle name="1_시민계략공사_2003년 각종계산서(읽기전용)_청계초등학교수전설비및냉난방전기시설공사_지원동증축예산안" xfId="9352" xr:uid="{00000000-0005-0000-0000-000033260000}"/>
    <cellStyle name="1_시민계략공사_2003년 각종계산서(읽기전용)_청계초등학교수전설비및냉난방전기시설공사_지원동증축예산안_정남진버섯배지,종균분센터신축전기공사-MCCA판넬삭제" xfId="9353" xr:uid="{00000000-0005-0000-0000-000034260000}"/>
    <cellStyle name="1_시민계략공사_2003년 각종계산서(읽기전용)_평동산단 진입도로(5공구)04년4월16일-전기" xfId="9354" xr:uid="{00000000-0005-0000-0000-000035260000}"/>
    <cellStyle name="1_시민계략공사_2003년 각종계산서(읽기전용)_함평교육청 전기시설 보수공사(냉,난방)-5월24일" xfId="9355" xr:uid="{00000000-0005-0000-0000-000036260000}"/>
    <cellStyle name="1_시민계략공사_2003년 각종계산서(읽기전용)_함평교육청 전기시설 보수공사(냉,난방)-5월24일_정남진버섯배지,종균분센터신축전기공사-MCCA판넬삭제" xfId="9356" xr:uid="{00000000-0005-0000-0000-000037260000}"/>
    <cellStyle name="1_시민계략공사_2003년 각종계산서(읽기전용)_함평교육청 전기시설 보수공사(냉,난방)-5월24일_정남진버섯배지,종균분센터신축통신공사" xfId="9357" xr:uid="{00000000-0005-0000-0000-000038260000}"/>
    <cellStyle name="1_시민계략공사_2003년 각종계산서(읽기전용)_함평교육청 전기시설 보수공사(냉,난방)-5월24일_정남진버섯배지,종균분센터신축통신공사_정남진버섯배지,종균분센터신축전기공사-MCCA판넬삭제" xfId="9358" xr:uid="{00000000-0005-0000-0000-000039260000}"/>
    <cellStyle name="1_시민계략공사_2003년 각종계산서(읽기전용)_함평교육청 전기시설 보수공사(냉,난방)-5월24일_지원동증축예산안" xfId="9359" xr:uid="{00000000-0005-0000-0000-00003A260000}"/>
    <cellStyle name="1_시민계략공사_2003년 각종계산서(읽기전용)_함평교육청 전기시설 보수공사(냉,난방)-5월24일_지원동증축예산안_정남진버섯배지,종균분센터신축전기공사-MCCA판넬삭제" xfId="9360" xr:uid="{00000000-0005-0000-0000-00003B260000}"/>
    <cellStyle name="1_시민계략공사_2003년 각종계산서(읽기전용)_화개2초교 교사신축통신공사 (내역서-이지텍크)" xfId="9361" xr:uid="{00000000-0005-0000-0000-00003C260000}"/>
    <cellStyle name="1_시민계략공사_3-무대설비내역서" xfId="9362" xr:uid="{00000000-0005-0000-0000-00003D260000}"/>
    <cellStyle name="1_시민계략공사_Book2" xfId="9363" xr:uid="{00000000-0005-0000-0000-00003E260000}"/>
    <cellStyle name="1_시민계략공사_각계산" xfId="9364" xr:uid="{00000000-0005-0000-0000-00003F260000}"/>
    <cellStyle name="1_시민계략공사_계산서" xfId="9365" xr:uid="{00000000-0005-0000-0000-000040260000}"/>
    <cellStyle name="1_시민계략공사_계산서(남악초)" xfId="9366" xr:uid="{00000000-0005-0000-0000-000041260000}"/>
    <cellStyle name="1_시민계략공사_계산서_정남진버섯배지,종균분센터신축전기공사-MCCA판넬삭제" xfId="9367" xr:uid="{00000000-0005-0000-0000-000042260000}"/>
    <cellStyle name="1_시민계략공사_계산서_정남진버섯배지,종균분센터신축통신공사" xfId="9368" xr:uid="{00000000-0005-0000-0000-000043260000}"/>
    <cellStyle name="1_시민계략공사_계산서_정남진버섯배지,종균분센터신축통신공사_정남진버섯배지,종균분센터신축전기공사-MCCA판넬삭제" xfId="9369" xr:uid="{00000000-0005-0000-0000-000044260000}"/>
    <cellStyle name="1_시민계략공사_계산서_지원동증축예산안" xfId="9370" xr:uid="{00000000-0005-0000-0000-000045260000}"/>
    <cellStyle name="1_시민계략공사_계산서_지원동증축예산안_정남진버섯배지,종균분센터신축전기공사-MCCA판넬삭제" xfId="9371" xr:uid="{00000000-0005-0000-0000-000046260000}"/>
    <cellStyle name="1_시민계략공사_계산서및내역서5월15일변경" xfId="9372" xr:uid="{00000000-0005-0000-0000-000047260000}"/>
    <cellStyle name="1_시민계략공사_계산서및내역서5월9일변경" xfId="9373" xr:uid="{00000000-0005-0000-0000-000048260000}"/>
    <cellStyle name="1_시민계략공사_광양중동중학교실증축공사(전기)-4월10일한번더" xfId="9374" xr:uid="{00000000-0005-0000-0000-000049260000}"/>
    <cellStyle name="1_시민계략공사_노화중앙초등학교냉난방시설개선공사계산서" xfId="9375" xr:uid="{00000000-0005-0000-0000-00004A260000}"/>
    <cellStyle name="1_시민계략공사_다시초전기최종" xfId="9376" xr:uid="{00000000-0005-0000-0000-00004B260000}"/>
    <cellStyle name="1_시민계략공사_무안연꽃방죽(4월9일)한번더" xfId="9377" xr:uid="{00000000-0005-0000-0000-00004C260000}"/>
    <cellStyle name="1_시민계략공사_보일약국~순국비간 도로개설 가로등설치공사" xfId="9378" xr:uid="{00000000-0005-0000-0000-00004D260000}"/>
    <cellStyle name="1_시민계략공사_복지관 부하계산서" xfId="9379" xr:uid="{00000000-0005-0000-0000-00004E260000}"/>
    <cellStyle name="1_시민계략공사_복지관 부하계산서_광주체육고기숙사및수영장증축공사" xfId="9380" xr:uid="{00000000-0005-0000-0000-00004F260000}"/>
    <cellStyle name="1_시민계략공사_복지관 부하계산서_광주체육고기숙사및수영장증축공사(전기)" xfId="9381" xr:uid="{00000000-0005-0000-0000-000050260000}"/>
    <cellStyle name="1_시민계략공사_복지관 부하계산서_군청사거리 외1개소LED신호등제작구매설치" xfId="9382" xr:uid="{00000000-0005-0000-0000-000051260000}"/>
    <cellStyle name="1_시민계략공사_복지관 부하계산서_군청사거리 외1개소LED신호등제작구매설치_정남진버섯배지,종균분센터신축전기공사-MCCA판넬삭제" xfId="9383" xr:uid="{00000000-0005-0000-0000-000052260000}"/>
    <cellStyle name="1_시민계략공사_복지관 부하계산서_군청사거리 외1개소LED신호등제작구매설치_정남진버섯배지,종균분센터신축통신공사" xfId="9384" xr:uid="{00000000-0005-0000-0000-000053260000}"/>
    <cellStyle name="1_시민계략공사_복지관 부하계산서_군청사거리 외1개소LED신호등제작구매설치_정남진버섯배지,종균분센터신축통신공사_정남진버섯배지,종균분센터신축전기공사-MCCA판넬삭제" xfId="9385" xr:uid="{00000000-0005-0000-0000-000054260000}"/>
    <cellStyle name="1_시민계략공사_복지관 부하계산서_군청사거리 외1개소LED신호등제작구매설치_지원동증축예산안" xfId="9386" xr:uid="{00000000-0005-0000-0000-000055260000}"/>
    <cellStyle name="1_시민계략공사_복지관 부하계산서_군청사거리 외1개소LED신호등제작구매설치_지원동증축예산안_정남진버섯배지,종균분센터신축전기공사-MCCA판넬삭제" xfId="9387" xr:uid="{00000000-0005-0000-0000-000056260000}"/>
    <cellStyle name="1_시민계략공사_복지관 부하계산서_내역서(전기)" xfId="9388" xr:uid="{00000000-0005-0000-0000-000057260000}"/>
    <cellStyle name="1_시민계략공사_복지관 부하계산서_내역서(전기)_광주체육고기숙사및수영장증축공사" xfId="9389" xr:uid="{00000000-0005-0000-0000-000058260000}"/>
    <cellStyle name="1_시민계략공사_복지관 부하계산서_내역서(전기)_광주체육고기숙사및수영장증축공사(전기)" xfId="9390" xr:uid="{00000000-0005-0000-0000-000059260000}"/>
    <cellStyle name="1_시민계략공사_복지관 부하계산서_내역서(전기)_군청사거리 외1개소LED신호등제작구매설치" xfId="9391" xr:uid="{00000000-0005-0000-0000-00005A260000}"/>
    <cellStyle name="1_시민계략공사_복지관 부하계산서_내역서(전기)_군청사거리 외1개소LED신호등제작구매설치_정남진버섯배지,종균분센터신축전기공사-MCCA판넬삭제" xfId="9392" xr:uid="{00000000-0005-0000-0000-00005B260000}"/>
    <cellStyle name="1_시민계략공사_복지관 부하계산서_내역서(전기)_군청사거리 외1개소LED신호등제작구매설치_정남진버섯배지,종균분센터신축통신공사" xfId="9393" xr:uid="{00000000-0005-0000-0000-00005C260000}"/>
    <cellStyle name="1_시민계략공사_복지관 부하계산서_내역서(전기)_군청사거리 외1개소LED신호등제작구매설치_정남진버섯배지,종균분센터신축통신공사_정남진버섯배지,종균분센터신축전기공사-MCCA판넬삭제" xfId="9394" xr:uid="{00000000-0005-0000-0000-00005D260000}"/>
    <cellStyle name="1_시민계략공사_복지관 부하계산서_내역서(전기)_군청사거리 외1개소LED신호등제작구매설치_지원동증축예산안" xfId="9395" xr:uid="{00000000-0005-0000-0000-00005E260000}"/>
    <cellStyle name="1_시민계략공사_복지관 부하계산서_내역서(전기)_군청사거리 외1개소LED신호등제작구매설치_지원동증축예산안_정남진버섯배지,종균분센터신축전기공사-MCCA판넬삭제" xfId="9396" xr:uid="{00000000-0005-0000-0000-00005F260000}"/>
    <cellStyle name="1_시민계략공사_복지관 부하계산서_내역서(전기)_수배전반 관급자재 (양지중)" xfId="9397" xr:uid="{00000000-0005-0000-0000-000060260000}"/>
    <cellStyle name="1_시민계략공사_복지관 부하계산서_내역서(전기)_수배전반 관급자재 (양지중)_정남진버섯배지,종균분센터신축전기공사-MCCA판넬삭제" xfId="9398" xr:uid="{00000000-0005-0000-0000-000061260000}"/>
    <cellStyle name="1_시민계략공사_복지관 부하계산서_내역서(전기)_수배전반 관급자재 (양지중)_정남진버섯배지,종균분센터신축통신공사" xfId="9399" xr:uid="{00000000-0005-0000-0000-000062260000}"/>
    <cellStyle name="1_시민계략공사_복지관 부하계산서_내역서(전기)_수배전반 관급자재 (양지중)_정남진버섯배지,종균분센터신축통신공사_정남진버섯배지,종균분센터신축전기공사-MCCA판넬삭제" xfId="9400" xr:uid="{00000000-0005-0000-0000-000063260000}"/>
    <cellStyle name="1_시민계략공사_복지관 부하계산서_내역서(전기)_수배전반 관급자재 (양지중)_지원동증축예산안" xfId="9401" xr:uid="{00000000-0005-0000-0000-000064260000}"/>
    <cellStyle name="1_시민계략공사_복지관 부하계산서_내역서(전기)_수배전반 관급자재 (양지중)_지원동증축예산안_정남진버섯배지,종균분센터신축전기공사-MCCA판넬삭제" xfId="9402" xr:uid="{00000000-0005-0000-0000-000065260000}"/>
    <cellStyle name="1_시민계략공사_복지관 부하계산서_내역서(전기)_양지중교사신축전기공사(최종)" xfId="9403" xr:uid="{00000000-0005-0000-0000-000066260000}"/>
    <cellStyle name="1_시민계략공사_복지관 부하계산서_내역서(전기)_양지중교사신축전기공사(최종)_정남진버섯배지,종균분센터신축전기공사-MCCA판넬삭제" xfId="9404" xr:uid="{00000000-0005-0000-0000-000067260000}"/>
    <cellStyle name="1_시민계략공사_복지관 부하계산서_내역서(전기)_양지중교사신축전기공사(최종)_정남진버섯배지,종균분센터신축통신공사" xfId="9405" xr:uid="{00000000-0005-0000-0000-000068260000}"/>
    <cellStyle name="1_시민계략공사_복지관 부하계산서_내역서(전기)_양지중교사신축전기공사(최종)_정남진버섯배지,종균분센터신축통신공사_정남진버섯배지,종균분센터신축전기공사-MCCA판넬삭제" xfId="9406" xr:uid="{00000000-0005-0000-0000-000069260000}"/>
    <cellStyle name="1_시민계략공사_복지관 부하계산서_내역서(전기)_양지중교사신축전기공사(최종)_지원동증축예산안" xfId="9407" xr:uid="{00000000-0005-0000-0000-00006A260000}"/>
    <cellStyle name="1_시민계략공사_복지관 부하계산서_내역서(전기)_양지중교사신축전기공사(최종)_지원동증축예산안_정남진버섯배지,종균분센터신축전기공사-MCCA판넬삭제" xfId="9408" xr:uid="{00000000-0005-0000-0000-00006B260000}"/>
    <cellStyle name="1_시민계략공사_복지관 부하계산서_내역서(전기)_양지중학교 교사 신축공사" xfId="9409" xr:uid="{00000000-0005-0000-0000-00006C260000}"/>
    <cellStyle name="1_시민계략공사_복지관 부하계산서_내역서(전기)_연제초교교사신축전기" xfId="9410" xr:uid="{00000000-0005-0000-0000-00006D260000}"/>
    <cellStyle name="1_시민계략공사_복지관 부하계산서_내역서(전기)_정남진버섯배지,종균분센터신축전기공사-MCCA판넬삭제" xfId="9411" xr:uid="{00000000-0005-0000-0000-00006E260000}"/>
    <cellStyle name="1_시민계략공사_복지관 부하계산서_내역서(전기)_정남진버섯배지,종균분센터신축통신공사" xfId="9412" xr:uid="{00000000-0005-0000-0000-00006F260000}"/>
    <cellStyle name="1_시민계략공사_복지관 부하계산서_내역서(전기)_정남진버섯배지,종균분센터신축통신공사_정남진버섯배지,종균분센터신축전기공사-MCCA판넬삭제" xfId="9413" xr:uid="{00000000-0005-0000-0000-000070260000}"/>
    <cellStyle name="1_시민계략공사_복지관 부하계산서_내역서(전기)_지원동증축예산안" xfId="9414" xr:uid="{00000000-0005-0000-0000-000071260000}"/>
    <cellStyle name="1_시민계략공사_복지관 부하계산서_내역서(전기)_지원동증축예산안_정남진버섯배지,종균분센터신축전기공사-MCCA판넬삭제" xfId="9415" xr:uid="{00000000-0005-0000-0000-000072260000}"/>
    <cellStyle name="1_시민계략공사_복지관 부하계산서_내역서(전기)_청계초등학교수전설비및냉난방시설공사" xfId="9416" xr:uid="{00000000-0005-0000-0000-000073260000}"/>
    <cellStyle name="1_시민계략공사_복지관 부하계산서_내역서(전기)_청계초등학교수전설비및냉난방시설공사_정남진버섯배지,종균분센터신축전기공사-MCCA판넬삭제" xfId="9417" xr:uid="{00000000-0005-0000-0000-000074260000}"/>
    <cellStyle name="1_시민계략공사_복지관 부하계산서_내역서(전기)_청계초등학교수전설비및냉난방시설공사_정남진버섯배지,종균분센터신축통신공사" xfId="9418" xr:uid="{00000000-0005-0000-0000-000075260000}"/>
    <cellStyle name="1_시민계략공사_복지관 부하계산서_내역서(전기)_청계초등학교수전설비및냉난방시설공사_정남진버섯배지,종균분센터신축통신공사_정남진버섯배지,종균분센터신축전기공사-MCCA판넬삭제" xfId="9419" xr:uid="{00000000-0005-0000-0000-000076260000}"/>
    <cellStyle name="1_시민계략공사_복지관 부하계산서_내역서(전기)_청계초등학교수전설비및냉난방시설공사_지원동증축예산안" xfId="9420" xr:uid="{00000000-0005-0000-0000-000077260000}"/>
    <cellStyle name="1_시민계략공사_복지관 부하계산서_내역서(전기)_청계초등학교수전설비및냉난방시설공사_지원동증축예산안_정남진버섯배지,종균분센터신축전기공사-MCCA판넬삭제" xfId="9421" xr:uid="{00000000-0005-0000-0000-000078260000}"/>
    <cellStyle name="1_시민계략공사_복지관 부하계산서_내역서(전기)_청계초등학교수전설비및냉난방전기시설공사" xfId="9422" xr:uid="{00000000-0005-0000-0000-000079260000}"/>
    <cellStyle name="1_시민계략공사_복지관 부하계산서_내역서(전기)_청계초등학교수전설비및냉난방전기시설공사_정남진버섯배지,종균분센터신축전기공사-MCCA판넬삭제" xfId="9423" xr:uid="{00000000-0005-0000-0000-00007A260000}"/>
    <cellStyle name="1_시민계략공사_복지관 부하계산서_내역서(전기)_청계초등학교수전설비및냉난방전기시설공사_정남진버섯배지,종균분센터신축통신공사" xfId="9424" xr:uid="{00000000-0005-0000-0000-00007B260000}"/>
    <cellStyle name="1_시민계략공사_복지관 부하계산서_내역서(전기)_청계초등학교수전설비및냉난방전기시설공사_정남진버섯배지,종균분센터신축통신공사_정남진버섯배지,종균분센터신축전기공사-MCCA판넬삭제" xfId="9425" xr:uid="{00000000-0005-0000-0000-00007C260000}"/>
    <cellStyle name="1_시민계략공사_복지관 부하계산서_내역서(전기)_청계초등학교수전설비및냉난방전기시설공사_지원동증축예산안" xfId="9426" xr:uid="{00000000-0005-0000-0000-00007D260000}"/>
    <cellStyle name="1_시민계략공사_복지관 부하계산서_내역서(전기)_청계초등학교수전설비및냉난방전기시설공사_지원동증축예산안_정남진버섯배지,종균분센터신축전기공사-MCCA판넬삭제" xfId="9427" xr:uid="{00000000-0005-0000-0000-00007E260000}"/>
    <cellStyle name="1_시민계략공사_복지관 부하계산서_내역서(전기)_평동산단 진입도로(5공구)04년4월16일-전기" xfId="9428" xr:uid="{00000000-0005-0000-0000-00007F260000}"/>
    <cellStyle name="1_시민계략공사_복지관 부하계산서_내역서(전기)_함평교육청 전기시설 보수공사(냉,난방)-5월24일" xfId="9429" xr:uid="{00000000-0005-0000-0000-000080260000}"/>
    <cellStyle name="1_시민계략공사_복지관 부하계산서_내역서(전기)_함평교육청 전기시설 보수공사(냉,난방)-5월24일_정남진버섯배지,종균분센터신축전기공사-MCCA판넬삭제" xfId="9430" xr:uid="{00000000-0005-0000-0000-000081260000}"/>
    <cellStyle name="1_시민계략공사_복지관 부하계산서_내역서(전기)_함평교육청 전기시설 보수공사(냉,난방)-5월24일_정남진버섯배지,종균분센터신축통신공사" xfId="9431" xr:uid="{00000000-0005-0000-0000-000082260000}"/>
    <cellStyle name="1_시민계략공사_복지관 부하계산서_내역서(전기)_함평교육청 전기시설 보수공사(냉,난방)-5월24일_정남진버섯배지,종균분센터신축통신공사_정남진버섯배지,종균분센터신축전기공사-MCCA판넬삭제" xfId="9432" xr:uid="{00000000-0005-0000-0000-000083260000}"/>
    <cellStyle name="1_시민계략공사_복지관 부하계산서_내역서(전기)_함평교육청 전기시설 보수공사(냉,난방)-5월24일_지원동증축예산안" xfId="9433" xr:uid="{00000000-0005-0000-0000-000084260000}"/>
    <cellStyle name="1_시민계략공사_복지관 부하계산서_내역서(전기)_함평교육청 전기시설 보수공사(냉,난방)-5월24일_지원동증축예산안_정남진버섯배지,종균분센터신축전기공사-MCCA판넬삭제" xfId="9434" xr:uid="{00000000-0005-0000-0000-000085260000}"/>
    <cellStyle name="1_시민계략공사_복지관 부하계산서_내역서(전기)_화개2초교 교사신축통신공사 (내역서-이지텍크)" xfId="9435" xr:uid="{00000000-0005-0000-0000-000086260000}"/>
    <cellStyle name="1_시민계략공사_복지관 부하계산서_수배전반 관급자재 (양지중)" xfId="9436" xr:uid="{00000000-0005-0000-0000-000087260000}"/>
    <cellStyle name="1_시민계략공사_복지관 부하계산서_수배전반 관급자재 (양지중)_정남진버섯배지,종균분센터신축전기공사-MCCA판넬삭제" xfId="9437" xr:uid="{00000000-0005-0000-0000-000088260000}"/>
    <cellStyle name="1_시민계략공사_복지관 부하계산서_수배전반 관급자재 (양지중)_정남진버섯배지,종균분센터신축통신공사" xfId="9438" xr:uid="{00000000-0005-0000-0000-000089260000}"/>
    <cellStyle name="1_시민계략공사_복지관 부하계산서_수배전반 관급자재 (양지중)_정남진버섯배지,종균분센터신축통신공사_정남진버섯배지,종균분센터신축전기공사-MCCA판넬삭제" xfId="9439" xr:uid="{00000000-0005-0000-0000-00008A260000}"/>
    <cellStyle name="1_시민계략공사_복지관 부하계산서_수배전반 관급자재 (양지중)_지원동증축예산안" xfId="9440" xr:uid="{00000000-0005-0000-0000-00008B260000}"/>
    <cellStyle name="1_시민계략공사_복지관 부하계산서_수배전반 관급자재 (양지중)_지원동증축예산안_정남진버섯배지,종균분센터신축전기공사-MCCA판넬삭제" xfId="9441" xr:uid="{00000000-0005-0000-0000-00008C260000}"/>
    <cellStyle name="1_시민계략공사_복지관 부하계산서_양지중교사신축전기공사(최종)" xfId="9442" xr:uid="{00000000-0005-0000-0000-00008D260000}"/>
    <cellStyle name="1_시민계략공사_복지관 부하계산서_양지중교사신축전기공사(최종)_정남진버섯배지,종균분센터신축전기공사-MCCA판넬삭제" xfId="9443" xr:uid="{00000000-0005-0000-0000-00008E260000}"/>
    <cellStyle name="1_시민계략공사_복지관 부하계산서_양지중교사신축전기공사(최종)_정남진버섯배지,종균분센터신축통신공사" xfId="9444" xr:uid="{00000000-0005-0000-0000-00008F260000}"/>
    <cellStyle name="1_시민계략공사_복지관 부하계산서_양지중교사신축전기공사(최종)_정남진버섯배지,종균분센터신축통신공사_정남진버섯배지,종균분센터신축전기공사-MCCA판넬삭제" xfId="9445" xr:uid="{00000000-0005-0000-0000-000090260000}"/>
    <cellStyle name="1_시민계략공사_복지관 부하계산서_양지중교사신축전기공사(최종)_지원동증축예산안" xfId="9446" xr:uid="{00000000-0005-0000-0000-000091260000}"/>
    <cellStyle name="1_시민계략공사_복지관 부하계산서_양지중교사신축전기공사(최종)_지원동증축예산안_정남진버섯배지,종균분센터신축전기공사-MCCA판넬삭제" xfId="9447" xr:uid="{00000000-0005-0000-0000-000092260000}"/>
    <cellStyle name="1_시민계략공사_복지관 부하계산서_양지중학교 교사 신축공사" xfId="9448" xr:uid="{00000000-0005-0000-0000-000093260000}"/>
    <cellStyle name="1_시민계략공사_복지관 부하계산서_연제초교교사신축전기" xfId="9449" xr:uid="{00000000-0005-0000-0000-000094260000}"/>
    <cellStyle name="1_시민계략공사_복지관 부하계산서_정남진버섯배지,종균분센터신축전기공사-MCCA판넬삭제" xfId="9450" xr:uid="{00000000-0005-0000-0000-000095260000}"/>
    <cellStyle name="1_시민계략공사_복지관 부하계산서_정남진버섯배지,종균분센터신축통신공사" xfId="9451" xr:uid="{00000000-0005-0000-0000-000096260000}"/>
    <cellStyle name="1_시민계략공사_복지관 부하계산서_정남진버섯배지,종균분센터신축통신공사_정남진버섯배지,종균분센터신축전기공사-MCCA판넬삭제" xfId="9452" xr:uid="{00000000-0005-0000-0000-000097260000}"/>
    <cellStyle name="1_시민계략공사_복지관 부하계산서_지원동증축예산안" xfId="9453" xr:uid="{00000000-0005-0000-0000-000098260000}"/>
    <cellStyle name="1_시민계략공사_복지관 부하계산서_지원동증축예산안_정남진버섯배지,종균분센터신축전기공사-MCCA판넬삭제" xfId="9454" xr:uid="{00000000-0005-0000-0000-000099260000}"/>
    <cellStyle name="1_시민계략공사_복지관 부하계산서_청계초등학교수전설비및냉난방시설공사" xfId="9455" xr:uid="{00000000-0005-0000-0000-00009A260000}"/>
    <cellStyle name="1_시민계략공사_복지관 부하계산서_청계초등학교수전설비및냉난방시설공사_정남진버섯배지,종균분센터신축전기공사-MCCA판넬삭제" xfId="9456" xr:uid="{00000000-0005-0000-0000-00009B260000}"/>
    <cellStyle name="1_시민계략공사_복지관 부하계산서_청계초등학교수전설비및냉난방시설공사_정남진버섯배지,종균분센터신축통신공사" xfId="9457" xr:uid="{00000000-0005-0000-0000-00009C260000}"/>
    <cellStyle name="1_시민계략공사_복지관 부하계산서_청계초등학교수전설비및냉난방시설공사_정남진버섯배지,종균분센터신축통신공사_정남진버섯배지,종균분센터신축전기공사-MCCA판넬삭제" xfId="9458" xr:uid="{00000000-0005-0000-0000-00009D260000}"/>
    <cellStyle name="1_시민계략공사_복지관 부하계산서_청계초등학교수전설비및냉난방시설공사_지원동증축예산안" xfId="9459" xr:uid="{00000000-0005-0000-0000-00009E260000}"/>
    <cellStyle name="1_시민계략공사_복지관 부하계산서_청계초등학교수전설비및냉난방시설공사_지원동증축예산안_정남진버섯배지,종균분센터신축전기공사-MCCA판넬삭제" xfId="9460" xr:uid="{00000000-0005-0000-0000-00009F260000}"/>
    <cellStyle name="1_시민계략공사_복지관 부하계산서_청계초등학교수전설비및냉난방전기시설공사" xfId="9461" xr:uid="{00000000-0005-0000-0000-0000A0260000}"/>
    <cellStyle name="1_시민계략공사_복지관 부하계산서_청계초등학교수전설비및냉난방전기시설공사_정남진버섯배지,종균분센터신축전기공사-MCCA판넬삭제" xfId="9462" xr:uid="{00000000-0005-0000-0000-0000A1260000}"/>
    <cellStyle name="1_시민계략공사_복지관 부하계산서_청계초등학교수전설비및냉난방전기시설공사_정남진버섯배지,종균분센터신축통신공사" xfId="9463" xr:uid="{00000000-0005-0000-0000-0000A2260000}"/>
    <cellStyle name="1_시민계략공사_복지관 부하계산서_청계초등학교수전설비및냉난방전기시설공사_정남진버섯배지,종균분센터신축통신공사_정남진버섯배지,종균분센터신축전기공사-MCCA판넬삭제" xfId="9464" xr:uid="{00000000-0005-0000-0000-0000A3260000}"/>
    <cellStyle name="1_시민계략공사_복지관 부하계산서_청계초등학교수전설비및냉난방전기시설공사_지원동증축예산안" xfId="9465" xr:uid="{00000000-0005-0000-0000-0000A4260000}"/>
    <cellStyle name="1_시민계략공사_복지관 부하계산서_청계초등학교수전설비및냉난방전기시설공사_지원동증축예산안_정남진버섯배지,종균분센터신축전기공사-MCCA판넬삭제" xfId="9466" xr:uid="{00000000-0005-0000-0000-0000A5260000}"/>
    <cellStyle name="1_시민계략공사_복지관 부하계산서_평동산단 진입도로(5공구)04년4월16일-전기" xfId="9467" xr:uid="{00000000-0005-0000-0000-0000A6260000}"/>
    <cellStyle name="1_시민계략공사_복지관 부하계산서_함평교육청 전기시설 보수공사(냉,난방)-5월24일" xfId="9468" xr:uid="{00000000-0005-0000-0000-0000A7260000}"/>
    <cellStyle name="1_시민계략공사_복지관 부하계산서_함평교육청 전기시설 보수공사(냉,난방)-5월24일_정남진버섯배지,종균분센터신축전기공사-MCCA판넬삭제" xfId="9469" xr:uid="{00000000-0005-0000-0000-0000A8260000}"/>
    <cellStyle name="1_시민계략공사_복지관 부하계산서_함평교육청 전기시설 보수공사(냉,난방)-5월24일_정남진버섯배지,종균분센터신축통신공사" xfId="9470" xr:uid="{00000000-0005-0000-0000-0000A9260000}"/>
    <cellStyle name="1_시민계략공사_복지관 부하계산서_함평교육청 전기시설 보수공사(냉,난방)-5월24일_정남진버섯배지,종균분센터신축통신공사_정남진버섯배지,종균분센터신축전기공사-MCCA판넬삭제" xfId="9471" xr:uid="{00000000-0005-0000-0000-0000AA260000}"/>
    <cellStyle name="1_시민계략공사_복지관 부하계산서_함평교육청 전기시설 보수공사(냉,난방)-5월24일_지원동증축예산안" xfId="9472" xr:uid="{00000000-0005-0000-0000-0000AB260000}"/>
    <cellStyle name="1_시민계략공사_복지관 부하계산서_함평교육청 전기시설 보수공사(냉,난방)-5월24일_지원동증축예산안_정남진버섯배지,종균분센터신축전기공사-MCCA판넬삭제" xfId="9473" xr:uid="{00000000-0005-0000-0000-0000AC260000}"/>
    <cellStyle name="1_시민계략공사_복지관 부하계산서_화개2초교 교사신축통신공사 (내역서-이지텍크)" xfId="9474" xr:uid="{00000000-0005-0000-0000-0000AD260000}"/>
    <cellStyle name="1_시민계략공사_봉산면보건지소신축공사(전기)11월30일변경" xfId="9475" xr:uid="{00000000-0005-0000-0000-0000AE260000}"/>
    <cellStyle name="1_시민계략공사_북문로(팔마로)가로등설치공사(변경)3월11일" xfId="9476" xr:uid="{00000000-0005-0000-0000-0000AF260000}"/>
    <cellStyle name="1_시민계략공사_북문팔마로확포장공사가로등" xfId="9477" xr:uid="{00000000-0005-0000-0000-0000B0260000}"/>
    <cellStyle name="1_시민계략공사_비상부하,발전기용량 계산서" xfId="9478" xr:uid="{00000000-0005-0000-0000-0000B1260000}"/>
    <cellStyle name="1_시민계략공사_비상부하,발전기용량 계산서_광주체육고기숙사및수영장증축공사" xfId="9479" xr:uid="{00000000-0005-0000-0000-0000B2260000}"/>
    <cellStyle name="1_시민계략공사_비상부하,발전기용량 계산서_광주체육고기숙사및수영장증축공사(전기)" xfId="9480" xr:uid="{00000000-0005-0000-0000-0000B3260000}"/>
    <cellStyle name="1_시민계략공사_비상부하,발전기용량 계산서_군청사거리 외1개소LED신호등제작구매설치" xfId="9481" xr:uid="{00000000-0005-0000-0000-0000B4260000}"/>
    <cellStyle name="1_시민계략공사_비상부하,발전기용량 계산서_군청사거리 외1개소LED신호등제작구매설치_정남진버섯배지,종균분센터신축전기공사-MCCA판넬삭제" xfId="9482" xr:uid="{00000000-0005-0000-0000-0000B5260000}"/>
    <cellStyle name="1_시민계략공사_비상부하,발전기용량 계산서_군청사거리 외1개소LED신호등제작구매설치_정남진버섯배지,종균분센터신축통신공사" xfId="9483" xr:uid="{00000000-0005-0000-0000-0000B6260000}"/>
    <cellStyle name="1_시민계략공사_비상부하,발전기용량 계산서_군청사거리 외1개소LED신호등제작구매설치_정남진버섯배지,종균분센터신축통신공사_정남진버섯배지,종균분센터신축전기공사-MCCA판넬삭제" xfId="9484" xr:uid="{00000000-0005-0000-0000-0000B7260000}"/>
    <cellStyle name="1_시민계략공사_비상부하,발전기용량 계산서_군청사거리 외1개소LED신호등제작구매설치_지원동증축예산안" xfId="9485" xr:uid="{00000000-0005-0000-0000-0000B8260000}"/>
    <cellStyle name="1_시민계략공사_비상부하,발전기용량 계산서_군청사거리 외1개소LED신호등제작구매설치_지원동증축예산안_정남진버섯배지,종균분센터신축전기공사-MCCA판넬삭제" xfId="9486" xr:uid="{00000000-0005-0000-0000-0000B9260000}"/>
    <cellStyle name="1_시민계략공사_비상부하,발전기용량 계산서_내역서(전기)" xfId="9487" xr:uid="{00000000-0005-0000-0000-0000BA260000}"/>
    <cellStyle name="1_시민계략공사_비상부하,발전기용량 계산서_내역서(전기)_광주체육고기숙사및수영장증축공사" xfId="9488" xr:uid="{00000000-0005-0000-0000-0000BB260000}"/>
    <cellStyle name="1_시민계략공사_비상부하,발전기용량 계산서_내역서(전기)_광주체육고기숙사및수영장증축공사(전기)" xfId="9489" xr:uid="{00000000-0005-0000-0000-0000BC260000}"/>
    <cellStyle name="1_시민계략공사_비상부하,발전기용량 계산서_내역서(전기)_군청사거리 외1개소LED신호등제작구매설치" xfId="9490" xr:uid="{00000000-0005-0000-0000-0000BD260000}"/>
    <cellStyle name="1_시민계략공사_비상부하,발전기용량 계산서_내역서(전기)_군청사거리 외1개소LED신호등제작구매설치_정남진버섯배지,종균분센터신축전기공사-MCCA판넬삭제" xfId="9491" xr:uid="{00000000-0005-0000-0000-0000BE260000}"/>
    <cellStyle name="1_시민계략공사_비상부하,발전기용량 계산서_내역서(전기)_군청사거리 외1개소LED신호등제작구매설치_정남진버섯배지,종균분센터신축통신공사" xfId="9492" xr:uid="{00000000-0005-0000-0000-0000BF260000}"/>
    <cellStyle name="1_시민계략공사_비상부하,발전기용량 계산서_내역서(전기)_군청사거리 외1개소LED신호등제작구매설치_정남진버섯배지,종균분센터신축통신공사_정남진버섯배지,종균분센터신축전기공사-MCCA판넬삭제" xfId="9493" xr:uid="{00000000-0005-0000-0000-0000C0260000}"/>
    <cellStyle name="1_시민계략공사_비상부하,발전기용량 계산서_내역서(전기)_군청사거리 외1개소LED신호등제작구매설치_지원동증축예산안" xfId="9494" xr:uid="{00000000-0005-0000-0000-0000C1260000}"/>
    <cellStyle name="1_시민계략공사_비상부하,발전기용량 계산서_내역서(전기)_군청사거리 외1개소LED신호등제작구매설치_지원동증축예산안_정남진버섯배지,종균분센터신축전기공사-MCCA판넬삭제" xfId="9495" xr:uid="{00000000-0005-0000-0000-0000C2260000}"/>
    <cellStyle name="1_시민계략공사_비상부하,발전기용량 계산서_내역서(전기)_수배전반 관급자재 (양지중)" xfId="9496" xr:uid="{00000000-0005-0000-0000-0000C3260000}"/>
    <cellStyle name="1_시민계략공사_비상부하,발전기용량 계산서_내역서(전기)_수배전반 관급자재 (양지중)_정남진버섯배지,종균분센터신축전기공사-MCCA판넬삭제" xfId="9497" xr:uid="{00000000-0005-0000-0000-0000C4260000}"/>
    <cellStyle name="1_시민계략공사_비상부하,발전기용량 계산서_내역서(전기)_수배전반 관급자재 (양지중)_정남진버섯배지,종균분센터신축통신공사" xfId="9498" xr:uid="{00000000-0005-0000-0000-0000C5260000}"/>
    <cellStyle name="1_시민계략공사_비상부하,발전기용량 계산서_내역서(전기)_수배전반 관급자재 (양지중)_정남진버섯배지,종균분센터신축통신공사_정남진버섯배지,종균분센터신축전기공사-MCCA판넬삭제" xfId="9499" xr:uid="{00000000-0005-0000-0000-0000C6260000}"/>
    <cellStyle name="1_시민계략공사_비상부하,발전기용량 계산서_내역서(전기)_수배전반 관급자재 (양지중)_지원동증축예산안" xfId="9500" xr:uid="{00000000-0005-0000-0000-0000C7260000}"/>
    <cellStyle name="1_시민계략공사_비상부하,발전기용량 계산서_내역서(전기)_수배전반 관급자재 (양지중)_지원동증축예산안_정남진버섯배지,종균분센터신축전기공사-MCCA판넬삭제" xfId="9501" xr:uid="{00000000-0005-0000-0000-0000C8260000}"/>
    <cellStyle name="1_시민계략공사_비상부하,발전기용량 계산서_내역서(전기)_양지중교사신축전기공사(최종)" xfId="9502" xr:uid="{00000000-0005-0000-0000-0000C9260000}"/>
    <cellStyle name="1_시민계략공사_비상부하,발전기용량 계산서_내역서(전기)_양지중교사신축전기공사(최종)_정남진버섯배지,종균분센터신축전기공사-MCCA판넬삭제" xfId="9503" xr:uid="{00000000-0005-0000-0000-0000CA260000}"/>
    <cellStyle name="1_시민계략공사_비상부하,발전기용량 계산서_내역서(전기)_양지중교사신축전기공사(최종)_정남진버섯배지,종균분센터신축통신공사" xfId="9504" xr:uid="{00000000-0005-0000-0000-0000CB260000}"/>
    <cellStyle name="1_시민계략공사_비상부하,발전기용량 계산서_내역서(전기)_양지중교사신축전기공사(최종)_정남진버섯배지,종균분센터신축통신공사_정남진버섯배지,종균분센터신축전기공사-MCCA판넬삭제" xfId="9505" xr:uid="{00000000-0005-0000-0000-0000CC260000}"/>
    <cellStyle name="1_시민계략공사_비상부하,발전기용량 계산서_내역서(전기)_양지중교사신축전기공사(최종)_지원동증축예산안" xfId="9506" xr:uid="{00000000-0005-0000-0000-0000CD260000}"/>
    <cellStyle name="1_시민계략공사_비상부하,발전기용량 계산서_내역서(전기)_양지중교사신축전기공사(최종)_지원동증축예산안_정남진버섯배지,종균분센터신축전기공사-MCCA판넬삭제" xfId="9507" xr:uid="{00000000-0005-0000-0000-0000CE260000}"/>
    <cellStyle name="1_시민계략공사_비상부하,발전기용량 계산서_내역서(전기)_양지중학교 교사 신축공사" xfId="9508" xr:uid="{00000000-0005-0000-0000-0000CF260000}"/>
    <cellStyle name="1_시민계략공사_비상부하,발전기용량 계산서_내역서(전기)_연제초교교사신축전기" xfId="9509" xr:uid="{00000000-0005-0000-0000-0000D0260000}"/>
    <cellStyle name="1_시민계략공사_비상부하,발전기용량 계산서_내역서(전기)_정남진버섯배지,종균분센터신축전기공사-MCCA판넬삭제" xfId="9510" xr:uid="{00000000-0005-0000-0000-0000D1260000}"/>
    <cellStyle name="1_시민계략공사_비상부하,발전기용량 계산서_내역서(전기)_정남진버섯배지,종균분센터신축통신공사" xfId="9511" xr:uid="{00000000-0005-0000-0000-0000D2260000}"/>
    <cellStyle name="1_시민계략공사_비상부하,발전기용량 계산서_내역서(전기)_정남진버섯배지,종균분센터신축통신공사_정남진버섯배지,종균분센터신축전기공사-MCCA판넬삭제" xfId="9512" xr:uid="{00000000-0005-0000-0000-0000D3260000}"/>
    <cellStyle name="1_시민계략공사_비상부하,발전기용량 계산서_내역서(전기)_지원동증축예산안" xfId="9513" xr:uid="{00000000-0005-0000-0000-0000D4260000}"/>
    <cellStyle name="1_시민계략공사_비상부하,발전기용량 계산서_내역서(전기)_지원동증축예산안_정남진버섯배지,종균분센터신축전기공사-MCCA판넬삭제" xfId="9514" xr:uid="{00000000-0005-0000-0000-0000D5260000}"/>
    <cellStyle name="1_시민계략공사_비상부하,발전기용량 계산서_내역서(전기)_청계초등학교수전설비및냉난방시설공사" xfId="9515" xr:uid="{00000000-0005-0000-0000-0000D6260000}"/>
    <cellStyle name="1_시민계략공사_비상부하,발전기용량 계산서_내역서(전기)_청계초등학교수전설비및냉난방시설공사_정남진버섯배지,종균분센터신축전기공사-MCCA판넬삭제" xfId="9516" xr:uid="{00000000-0005-0000-0000-0000D7260000}"/>
    <cellStyle name="1_시민계략공사_비상부하,발전기용량 계산서_내역서(전기)_청계초등학교수전설비및냉난방시설공사_정남진버섯배지,종균분센터신축통신공사" xfId="9517" xr:uid="{00000000-0005-0000-0000-0000D8260000}"/>
    <cellStyle name="1_시민계략공사_비상부하,발전기용량 계산서_내역서(전기)_청계초등학교수전설비및냉난방시설공사_정남진버섯배지,종균분센터신축통신공사_정남진버섯배지,종균분센터신축전기공사-MCCA판넬삭제" xfId="9518" xr:uid="{00000000-0005-0000-0000-0000D9260000}"/>
    <cellStyle name="1_시민계략공사_비상부하,발전기용량 계산서_내역서(전기)_청계초등학교수전설비및냉난방시설공사_지원동증축예산안" xfId="9519" xr:uid="{00000000-0005-0000-0000-0000DA260000}"/>
    <cellStyle name="1_시민계략공사_비상부하,발전기용량 계산서_내역서(전기)_청계초등학교수전설비및냉난방시설공사_지원동증축예산안_정남진버섯배지,종균분센터신축전기공사-MCCA판넬삭제" xfId="9520" xr:uid="{00000000-0005-0000-0000-0000DB260000}"/>
    <cellStyle name="1_시민계략공사_비상부하,발전기용량 계산서_내역서(전기)_청계초등학교수전설비및냉난방전기시설공사" xfId="9521" xr:uid="{00000000-0005-0000-0000-0000DC260000}"/>
    <cellStyle name="1_시민계략공사_비상부하,발전기용량 계산서_내역서(전기)_청계초등학교수전설비및냉난방전기시설공사_정남진버섯배지,종균분센터신축전기공사-MCCA판넬삭제" xfId="9522" xr:uid="{00000000-0005-0000-0000-0000DD260000}"/>
    <cellStyle name="1_시민계략공사_비상부하,발전기용량 계산서_내역서(전기)_청계초등학교수전설비및냉난방전기시설공사_정남진버섯배지,종균분센터신축통신공사" xfId="9523" xr:uid="{00000000-0005-0000-0000-0000DE260000}"/>
    <cellStyle name="1_시민계략공사_비상부하,발전기용량 계산서_내역서(전기)_청계초등학교수전설비및냉난방전기시설공사_정남진버섯배지,종균분센터신축통신공사_정남진버섯배지,종균분센터신축전기공사-MCCA판넬삭제" xfId="9524" xr:uid="{00000000-0005-0000-0000-0000DF260000}"/>
    <cellStyle name="1_시민계략공사_비상부하,발전기용량 계산서_내역서(전기)_청계초등학교수전설비및냉난방전기시설공사_지원동증축예산안" xfId="9525" xr:uid="{00000000-0005-0000-0000-0000E0260000}"/>
    <cellStyle name="1_시민계략공사_비상부하,발전기용량 계산서_내역서(전기)_청계초등학교수전설비및냉난방전기시설공사_지원동증축예산안_정남진버섯배지,종균분센터신축전기공사-MCCA판넬삭제" xfId="9526" xr:uid="{00000000-0005-0000-0000-0000E1260000}"/>
    <cellStyle name="1_시민계략공사_비상부하,발전기용량 계산서_내역서(전기)_평동산단 진입도로(5공구)04년4월16일-전기" xfId="9527" xr:uid="{00000000-0005-0000-0000-0000E2260000}"/>
    <cellStyle name="1_시민계략공사_비상부하,발전기용량 계산서_내역서(전기)_함평교육청 전기시설 보수공사(냉,난방)-5월24일" xfId="9528" xr:uid="{00000000-0005-0000-0000-0000E3260000}"/>
    <cellStyle name="1_시민계략공사_비상부하,발전기용량 계산서_내역서(전기)_함평교육청 전기시설 보수공사(냉,난방)-5월24일_정남진버섯배지,종균분센터신축전기공사-MCCA판넬삭제" xfId="9529" xr:uid="{00000000-0005-0000-0000-0000E4260000}"/>
    <cellStyle name="1_시민계략공사_비상부하,발전기용량 계산서_내역서(전기)_함평교육청 전기시설 보수공사(냉,난방)-5월24일_정남진버섯배지,종균분센터신축통신공사" xfId="9530" xr:uid="{00000000-0005-0000-0000-0000E5260000}"/>
    <cellStyle name="1_시민계략공사_비상부하,발전기용량 계산서_내역서(전기)_함평교육청 전기시설 보수공사(냉,난방)-5월24일_정남진버섯배지,종균분센터신축통신공사_정남진버섯배지,종균분센터신축전기공사-MCCA판넬삭제" xfId="9531" xr:uid="{00000000-0005-0000-0000-0000E6260000}"/>
    <cellStyle name="1_시민계략공사_비상부하,발전기용량 계산서_내역서(전기)_함평교육청 전기시설 보수공사(냉,난방)-5월24일_지원동증축예산안" xfId="9532" xr:uid="{00000000-0005-0000-0000-0000E7260000}"/>
    <cellStyle name="1_시민계략공사_비상부하,발전기용량 계산서_내역서(전기)_함평교육청 전기시설 보수공사(냉,난방)-5월24일_지원동증축예산안_정남진버섯배지,종균분센터신축전기공사-MCCA판넬삭제" xfId="9533" xr:uid="{00000000-0005-0000-0000-0000E8260000}"/>
    <cellStyle name="1_시민계략공사_비상부하,발전기용량 계산서_내역서(전기)_화개2초교 교사신축통신공사 (내역서-이지텍크)" xfId="9534" xr:uid="{00000000-0005-0000-0000-0000E9260000}"/>
    <cellStyle name="1_시민계략공사_비상부하,발전기용량 계산서_수배전반 관급자재 (양지중)" xfId="9535" xr:uid="{00000000-0005-0000-0000-0000EA260000}"/>
    <cellStyle name="1_시민계략공사_비상부하,발전기용량 계산서_수배전반 관급자재 (양지중)_정남진버섯배지,종균분센터신축전기공사-MCCA판넬삭제" xfId="9536" xr:uid="{00000000-0005-0000-0000-0000EB260000}"/>
    <cellStyle name="1_시민계략공사_비상부하,발전기용량 계산서_수배전반 관급자재 (양지중)_정남진버섯배지,종균분센터신축통신공사" xfId="9537" xr:uid="{00000000-0005-0000-0000-0000EC260000}"/>
    <cellStyle name="1_시민계략공사_비상부하,발전기용량 계산서_수배전반 관급자재 (양지중)_정남진버섯배지,종균분센터신축통신공사_정남진버섯배지,종균분센터신축전기공사-MCCA판넬삭제" xfId="9538" xr:uid="{00000000-0005-0000-0000-0000ED260000}"/>
    <cellStyle name="1_시민계략공사_비상부하,발전기용량 계산서_수배전반 관급자재 (양지중)_지원동증축예산안" xfId="9539" xr:uid="{00000000-0005-0000-0000-0000EE260000}"/>
    <cellStyle name="1_시민계략공사_비상부하,발전기용량 계산서_수배전반 관급자재 (양지중)_지원동증축예산안_정남진버섯배지,종균분센터신축전기공사-MCCA판넬삭제" xfId="9540" xr:uid="{00000000-0005-0000-0000-0000EF260000}"/>
    <cellStyle name="1_시민계략공사_비상부하,발전기용량 계산서_양지중교사신축전기공사(최종)" xfId="9541" xr:uid="{00000000-0005-0000-0000-0000F0260000}"/>
    <cellStyle name="1_시민계략공사_비상부하,발전기용량 계산서_양지중교사신축전기공사(최종)_정남진버섯배지,종균분센터신축전기공사-MCCA판넬삭제" xfId="9542" xr:uid="{00000000-0005-0000-0000-0000F1260000}"/>
    <cellStyle name="1_시민계략공사_비상부하,발전기용량 계산서_양지중교사신축전기공사(최종)_정남진버섯배지,종균분센터신축통신공사" xfId="9543" xr:uid="{00000000-0005-0000-0000-0000F2260000}"/>
    <cellStyle name="1_시민계략공사_비상부하,발전기용량 계산서_양지중교사신축전기공사(최종)_정남진버섯배지,종균분센터신축통신공사_정남진버섯배지,종균분센터신축전기공사-MCCA판넬삭제" xfId="9544" xr:uid="{00000000-0005-0000-0000-0000F3260000}"/>
    <cellStyle name="1_시민계략공사_비상부하,발전기용량 계산서_양지중교사신축전기공사(최종)_지원동증축예산안" xfId="9545" xr:uid="{00000000-0005-0000-0000-0000F4260000}"/>
    <cellStyle name="1_시민계략공사_비상부하,발전기용량 계산서_양지중교사신축전기공사(최종)_지원동증축예산안_정남진버섯배지,종균분센터신축전기공사-MCCA판넬삭제" xfId="9546" xr:uid="{00000000-0005-0000-0000-0000F5260000}"/>
    <cellStyle name="1_시민계략공사_비상부하,발전기용량 계산서_양지중학교 교사 신축공사" xfId="9547" xr:uid="{00000000-0005-0000-0000-0000F6260000}"/>
    <cellStyle name="1_시민계략공사_비상부하,발전기용량 계산서_연제초교교사신축전기" xfId="9548" xr:uid="{00000000-0005-0000-0000-0000F7260000}"/>
    <cellStyle name="1_시민계략공사_비상부하,발전기용량 계산서_정남진버섯배지,종균분센터신축전기공사-MCCA판넬삭제" xfId="9549" xr:uid="{00000000-0005-0000-0000-0000F8260000}"/>
    <cellStyle name="1_시민계략공사_비상부하,발전기용량 계산서_정남진버섯배지,종균분센터신축통신공사" xfId="9550" xr:uid="{00000000-0005-0000-0000-0000F9260000}"/>
    <cellStyle name="1_시민계략공사_비상부하,발전기용량 계산서_정남진버섯배지,종균분센터신축통신공사_정남진버섯배지,종균분센터신축전기공사-MCCA판넬삭제" xfId="9551" xr:uid="{00000000-0005-0000-0000-0000FA260000}"/>
    <cellStyle name="1_시민계략공사_비상부하,발전기용량 계산서_지원동증축예산안" xfId="9552" xr:uid="{00000000-0005-0000-0000-0000FB260000}"/>
    <cellStyle name="1_시민계략공사_비상부하,발전기용량 계산서_지원동증축예산안_정남진버섯배지,종균분센터신축전기공사-MCCA판넬삭제" xfId="9553" xr:uid="{00000000-0005-0000-0000-0000FC260000}"/>
    <cellStyle name="1_시민계략공사_비상부하,발전기용량 계산서_청계초등학교수전설비및냉난방시설공사" xfId="9554" xr:uid="{00000000-0005-0000-0000-0000FD260000}"/>
    <cellStyle name="1_시민계략공사_비상부하,발전기용량 계산서_청계초등학교수전설비및냉난방시설공사_정남진버섯배지,종균분센터신축전기공사-MCCA판넬삭제" xfId="9555" xr:uid="{00000000-0005-0000-0000-0000FE260000}"/>
    <cellStyle name="1_시민계략공사_비상부하,발전기용량 계산서_청계초등학교수전설비및냉난방시설공사_정남진버섯배지,종균분센터신축통신공사" xfId="9556" xr:uid="{00000000-0005-0000-0000-0000FF260000}"/>
    <cellStyle name="1_시민계략공사_비상부하,발전기용량 계산서_청계초등학교수전설비및냉난방시설공사_정남진버섯배지,종균분센터신축통신공사_정남진버섯배지,종균분센터신축전기공사-MCCA판넬삭제" xfId="9557" xr:uid="{00000000-0005-0000-0000-000000270000}"/>
    <cellStyle name="1_시민계략공사_비상부하,발전기용량 계산서_청계초등학교수전설비및냉난방시설공사_지원동증축예산안" xfId="9558" xr:uid="{00000000-0005-0000-0000-000001270000}"/>
    <cellStyle name="1_시민계략공사_비상부하,발전기용량 계산서_청계초등학교수전설비및냉난방시설공사_지원동증축예산안_정남진버섯배지,종균분센터신축전기공사-MCCA판넬삭제" xfId="9559" xr:uid="{00000000-0005-0000-0000-000002270000}"/>
    <cellStyle name="1_시민계략공사_비상부하,발전기용량 계산서_청계초등학교수전설비및냉난방전기시설공사" xfId="9560" xr:uid="{00000000-0005-0000-0000-000003270000}"/>
    <cellStyle name="1_시민계략공사_비상부하,발전기용량 계산서_청계초등학교수전설비및냉난방전기시설공사_정남진버섯배지,종균분센터신축전기공사-MCCA판넬삭제" xfId="9561" xr:uid="{00000000-0005-0000-0000-000004270000}"/>
    <cellStyle name="1_시민계략공사_비상부하,발전기용량 계산서_청계초등학교수전설비및냉난방전기시설공사_정남진버섯배지,종균분센터신축통신공사" xfId="9562" xr:uid="{00000000-0005-0000-0000-000005270000}"/>
    <cellStyle name="1_시민계략공사_비상부하,발전기용량 계산서_청계초등학교수전설비및냉난방전기시설공사_정남진버섯배지,종균분센터신축통신공사_정남진버섯배지,종균분센터신축전기공사-MCCA판넬삭제" xfId="9563" xr:uid="{00000000-0005-0000-0000-000006270000}"/>
    <cellStyle name="1_시민계략공사_비상부하,발전기용량 계산서_청계초등학교수전설비및냉난방전기시설공사_지원동증축예산안" xfId="9564" xr:uid="{00000000-0005-0000-0000-000007270000}"/>
    <cellStyle name="1_시민계략공사_비상부하,발전기용량 계산서_청계초등학교수전설비및냉난방전기시설공사_지원동증축예산안_정남진버섯배지,종균분센터신축전기공사-MCCA판넬삭제" xfId="9565" xr:uid="{00000000-0005-0000-0000-000008270000}"/>
    <cellStyle name="1_시민계략공사_비상부하,발전기용량 계산서_평동산단 진입도로(5공구)04년4월16일-전기" xfId="9566" xr:uid="{00000000-0005-0000-0000-000009270000}"/>
    <cellStyle name="1_시민계략공사_비상부하,발전기용량 계산서_함평교육청 전기시설 보수공사(냉,난방)-5월24일" xfId="9567" xr:uid="{00000000-0005-0000-0000-00000A270000}"/>
    <cellStyle name="1_시민계략공사_비상부하,발전기용량 계산서_함평교육청 전기시설 보수공사(냉,난방)-5월24일_정남진버섯배지,종균분센터신축전기공사-MCCA판넬삭제" xfId="9568" xr:uid="{00000000-0005-0000-0000-00000B270000}"/>
    <cellStyle name="1_시민계략공사_비상부하,발전기용량 계산서_함평교육청 전기시설 보수공사(냉,난방)-5월24일_정남진버섯배지,종균분센터신축통신공사" xfId="9569" xr:uid="{00000000-0005-0000-0000-00000C270000}"/>
    <cellStyle name="1_시민계략공사_비상부하,발전기용량 계산서_함평교육청 전기시설 보수공사(냉,난방)-5월24일_정남진버섯배지,종균분센터신축통신공사_정남진버섯배지,종균분센터신축전기공사-MCCA판넬삭제" xfId="9570" xr:uid="{00000000-0005-0000-0000-00000D270000}"/>
    <cellStyle name="1_시민계략공사_비상부하,발전기용량 계산서_함평교육청 전기시설 보수공사(냉,난방)-5월24일_지원동증축예산안" xfId="9571" xr:uid="{00000000-0005-0000-0000-00000E270000}"/>
    <cellStyle name="1_시민계략공사_비상부하,발전기용량 계산서_함평교육청 전기시설 보수공사(냉,난방)-5월24일_지원동증축예산안_정남진버섯배지,종균분센터신축전기공사-MCCA판넬삭제" xfId="9572" xr:uid="{00000000-0005-0000-0000-00000F270000}"/>
    <cellStyle name="1_시민계략공사_비상부하,발전기용량 계산서_화개2초교 교사신축통신공사 (내역서-이지텍크)" xfId="9573" xr:uid="{00000000-0005-0000-0000-000010270000}"/>
    <cellStyle name="1_시민계략공사_비아동00건물신축전기공사" xfId="9574" xr:uid="{00000000-0005-0000-0000-000011270000}"/>
    <cellStyle name="1_시민계략공사_여수화력발전소" xfId="9575" xr:uid="{00000000-0005-0000-0000-000012270000}"/>
    <cellStyle name="1_시민계략공사_여수화력발전소_정남진버섯배지,종균분센터신축전기공사-MCCA판넬삭제" xfId="9576" xr:uid="{00000000-0005-0000-0000-000013270000}"/>
    <cellStyle name="1_시민계략공사_여수화력발전소_정남진버섯배지,종균분센터신축통신공사" xfId="9577" xr:uid="{00000000-0005-0000-0000-000014270000}"/>
    <cellStyle name="1_시민계략공사_여수화력발전소_정남진버섯배지,종균분센터신축통신공사_정남진버섯배지,종균분센터신축전기공사-MCCA판넬삭제" xfId="9578" xr:uid="{00000000-0005-0000-0000-000015270000}"/>
    <cellStyle name="1_시민계략공사_여수화력발전소_지원동증축예산안" xfId="9579" xr:uid="{00000000-0005-0000-0000-000016270000}"/>
    <cellStyle name="1_시민계략공사_여수화력발전소_지원동증축예산안_정남진버섯배지,종균분센터신축전기공사-MCCA판넬삭제" xfId="9580" xr:uid="{00000000-0005-0000-0000-000017270000}"/>
    <cellStyle name="1_시민계략공사_여수화력발전소-부하계산" xfId="9581" xr:uid="{00000000-0005-0000-0000-000018270000}"/>
    <cellStyle name="1_시민계략공사_여수화력발전소-부하계산_정남진버섯배지,종균분센터신축전기공사-MCCA판넬삭제" xfId="9582" xr:uid="{00000000-0005-0000-0000-000019270000}"/>
    <cellStyle name="1_시민계략공사_여수화력발전소-부하계산_정남진버섯배지,종균분센터신축통신공사" xfId="9583" xr:uid="{00000000-0005-0000-0000-00001A270000}"/>
    <cellStyle name="1_시민계략공사_여수화력발전소-부하계산_정남진버섯배지,종균분센터신축통신공사_정남진버섯배지,종균분센터신축전기공사-MCCA판넬삭제" xfId="9584" xr:uid="{00000000-0005-0000-0000-00001B270000}"/>
    <cellStyle name="1_시민계략공사_여수화력발전소-부하계산_지원동증축예산안" xfId="9585" xr:uid="{00000000-0005-0000-0000-00001C270000}"/>
    <cellStyle name="1_시민계략공사_여수화력발전소-부하계산_지원동증축예산안_정남진버섯배지,종균분센터신축전기공사-MCCA판넬삭제" xfId="9586" xr:uid="{00000000-0005-0000-0000-00001D270000}"/>
    <cellStyle name="1_시민계략공사_옥과초등학교계산서" xfId="9587" xr:uid="{00000000-0005-0000-0000-00001E270000}"/>
    <cellStyle name="1_시민계략공사_옥과초등학교계산서_정남진버섯배지,종균분센터신축전기공사-MCCA판넬삭제" xfId="9588" xr:uid="{00000000-0005-0000-0000-00001F270000}"/>
    <cellStyle name="1_시민계략공사_옥과초등학교계산서_지원동증축예산안" xfId="9589" xr:uid="{00000000-0005-0000-0000-000020270000}"/>
    <cellStyle name="1_시민계략공사_옥과초등학교계산서_지원동증축예산안_정남진버섯배지,종균분센터신축전기공사-MCCA판넬삭제" xfId="9590" xr:uid="{00000000-0005-0000-0000-000021270000}"/>
    <cellStyle name="1_시민계략공사_원예고 다목적강당조도계산서" xfId="9591" xr:uid="{00000000-0005-0000-0000-000022270000}"/>
    <cellStyle name="1_시민계략공사_율촌중학교심야전기" xfId="9592" xr:uid="{00000000-0005-0000-0000-000023270000}"/>
    <cellStyle name="1_시민계략공사_임실군쓰레기매립장전기계산서v2" xfId="9593" xr:uid="{00000000-0005-0000-0000-000024270000}"/>
    <cellStyle name="1_시민계략공사_전기공내역서" xfId="9594" xr:uid="{00000000-0005-0000-0000-000025270000}"/>
    <cellStyle name="1_시민계략공사_전기공사051004" xfId="9595" xr:uid="{00000000-0005-0000-0000-000026270000}"/>
    <cellStyle name="1_시민계략공사_전기-한남" xfId="9596" xr:uid="{00000000-0005-0000-0000-000027270000}"/>
    <cellStyle name="1_시민계략공사_전기-한남_착수(설계내역서(기본용역)" xfId="9597" xr:uid="{00000000-0005-0000-0000-000028270000}"/>
    <cellStyle name="1_시민계략공사_전기-한남_침해2차변경8월16일" xfId="9598" xr:uid="{00000000-0005-0000-0000-000029270000}"/>
    <cellStyle name="1_시민계략공사_조도계산서" xfId="9599" xr:uid="{00000000-0005-0000-0000-00002A270000}"/>
    <cellStyle name="1_시민계략공사_조도계산서_광주체육고기숙사및수영장증축공사" xfId="9600" xr:uid="{00000000-0005-0000-0000-00002B270000}"/>
    <cellStyle name="1_시민계략공사_조도계산서_광주체육고기숙사및수영장증축공사(전기)" xfId="9601" xr:uid="{00000000-0005-0000-0000-00002C270000}"/>
    <cellStyle name="1_시민계략공사_조도계산서_군청사거리 외1개소LED신호등제작구매설치" xfId="9602" xr:uid="{00000000-0005-0000-0000-00002D270000}"/>
    <cellStyle name="1_시민계략공사_조도계산서_군청사거리 외1개소LED신호등제작구매설치_정남진버섯배지,종균분센터신축전기공사-MCCA판넬삭제" xfId="9603" xr:uid="{00000000-0005-0000-0000-00002E270000}"/>
    <cellStyle name="1_시민계략공사_조도계산서_군청사거리 외1개소LED신호등제작구매설치_정남진버섯배지,종균분센터신축통신공사" xfId="9604" xr:uid="{00000000-0005-0000-0000-00002F270000}"/>
    <cellStyle name="1_시민계략공사_조도계산서_군청사거리 외1개소LED신호등제작구매설치_정남진버섯배지,종균분센터신축통신공사_정남진버섯배지,종균분센터신축전기공사-MCCA판넬삭제" xfId="9605" xr:uid="{00000000-0005-0000-0000-000030270000}"/>
    <cellStyle name="1_시민계략공사_조도계산서_군청사거리 외1개소LED신호등제작구매설치_지원동증축예산안" xfId="9606" xr:uid="{00000000-0005-0000-0000-000031270000}"/>
    <cellStyle name="1_시민계략공사_조도계산서_군청사거리 외1개소LED신호등제작구매설치_지원동증축예산안_정남진버섯배지,종균분센터신축전기공사-MCCA판넬삭제" xfId="9607" xr:uid="{00000000-0005-0000-0000-000032270000}"/>
    <cellStyle name="1_시민계략공사_조도계산서_내역서(전기)" xfId="9608" xr:uid="{00000000-0005-0000-0000-000033270000}"/>
    <cellStyle name="1_시민계략공사_조도계산서_내역서(전기)_광주체육고기숙사및수영장증축공사" xfId="9609" xr:uid="{00000000-0005-0000-0000-000034270000}"/>
    <cellStyle name="1_시민계략공사_조도계산서_내역서(전기)_광주체육고기숙사및수영장증축공사(전기)" xfId="9610" xr:uid="{00000000-0005-0000-0000-000035270000}"/>
    <cellStyle name="1_시민계략공사_조도계산서_내역서(전기)_군청사거리 외1개소LED신호등제작구매설치" xfId="9611" xr:uid="{00000000-0005-0000-0000-000036270000}"/>
    <cellStyle name="1_시민계략공사_조도계산서_내역서(전기)_군청사거리 외1개소LED신호등제작구매설치_정남진버섯배지,종균분센터신축전기공사-MCCA판넬삭제" xfId="9612" xr:uid="{00000000-0005-0000-0000-000037270000}"/>
    <cellStyle name="1_시민계략공사_조도계산서_내역서(전기)_군청사거리 외1개소LED신호등제작구매설치_정남진버섯배지,종균분센터신축통신공사" xfId="9613" xr:uid="{00000000-0005-0000-0000-000038270000}"/>
    <cellStyle name="1_시민계략공사_조도계산서_내역서(전기)_군청사거리 외1개소LED신호등제작구매설치_정남진버섯배지,종균분센터신축통신공사_정남진버섯배지,종균분센터신축전기공사-MCCA판넬삭제" xfId="9614" xr:uid="{00000000-0005-0000-0000-000039270000}"/>
    <cellStyle name="1_시민계략공사_조도계산서_내역서(전기)_군청사거리 외1개소LED신호등제작구매설치_지원동증축예산안" xfId="9615" xr:uid="{00000000-0005-0000-0000-00003A270000}"/>
    <cellStyle name="1_시민계략공사_조도계산서_내역서(전기)_군청사거리 외1개소LED신호등제작구매설치_지원동증축예산안_정남진버섯배지,종균분센터신축전기공사-MCCA판넬삭제" xfId="9616" xr:uid="{00000000-0005-0000-0000-00003B270000}"/>
    <cellStyle name="1_시민계략공사_조도계산서_내역서(전기)_수배전반 관급자재 (양지중)" xfId="9617" xr:uid="{00000000-0005-0000-0000-00003C270000}"/>
    <cellStyle name="1_시민계략공사_조도계산서_내역서(전기)_수배전반 관급자재 (양지중)_정남진버섯배지,종균분센터신축전기공사-MCCA판넬삭제" xfId="9618" xr:uid="{00000000-0005-0000-0000-00003D270000}"/>
    <cellStyle name="1_시민계략공사_조도계산서_내역서(전기)_수배전반 관급자재 (양지중)_정남진버섯배지,종균분센터신축통신공사" xfId="9619" xr:uid="{00000000-0005-0000-0000-00003E270000}"/>
    <cellStyle name="1_시민계략공사_조도계산서_내역서(전기)_수배전반 관급자재 (양지중)_정남진버섯배지,종균분센터신축통신공사_정남진버섯배지,종균분센터신축전기공사-MCCA판넬삭제" xfId="9620" xr:uid="{00000000-0005-0000-0000-00003F270000}"/>
    <cellStyle name="1_시민계략공사_조도계산서_내역서(전기)_수배전반 관급자재 (양지중)_지원동증축예산안" xfId="9621" xr:uid="{00000000-0005-0000-0000-000040270000}"/>
    <cellStyle name="1_시민계략공사_조도계산서_내역서(전기)_수배전반 관급자재 (양지중)_지원동증축예산안_정남진버섯배지,종균분센터신축전기공사-MCCA판넬삭제" xfId="9622" xr:uid="{00000000-0005-0000-0000-000041270000}"/>
    <cellStyle name="1_시민계략공사_조도계산서_내역서(전기)_양지중교사신축전기공사(최종)" xfId="9623" xr:uid="{00000000-0005-0000-0000-000042270000}"/>
    <cellStyle name="1_시민계략공사_조도계산서_내역서(전기)_양지중교사신축전기공사(최종)_정남진버섯배지,종균분센터신축전기공사-MCCA판넬삭제" xfId="9624" xr:uid="{00000000-0005-0000-0000-000043270000}"/>
    <cellStyle name="1_시민계략공사_조도계산서_내역서(전기)_양지중교사신축전기공사(최종)_정남진버섯배지,종균분센터신축통신공사" xfId="9625" xr:uid="{00000000-0005-0000-0000-000044270000}"/>
    <cellStyle name="1_시민계략공사_조도계산서_내역서(전기)_양지중교사신축전기공사(최종)_정남진버섯배지,종균분센터신축통신공사_정남진버섯배지,종균분센터신축전기공사-MCCA판넬삭제" xfId="9626" xr:uid="{00000000-0005-0000-0000-000045270000}"/>
    <cellStyle name="1_시민계략공사_조도계산서_내역서(전기)_양지중교사신축전기공사(최종)_지원동증축예산안" xfId="9627" xr:uid="{00000000-0005-0000-0000-000046270000}"/>
    <cellStyle name="1_시민계략공사_조도계산서_내역서(전기)_양지중교사신축전기공사(최종)_지원동증축예산안_정남진버섯배지,종균분센터신축전기공사-MCCA판넬삭제" xfId="9628" xr:uid="{00000000-0005-0000-0000-000047270000}"/>
    <cellStyle name="1_시민계략공사_조도계산서_내역서(전기)_양지중학교 교사 신축공사" xfId="9629" xr:uid="{00000000-0005-0000-0000-000048270000}"/>
    <cellStyle name="1_시민계략공사_조도계산서_내역서(전기)_연제초교교사신축전기" xfId="9630" xr:uid="{00000000-0005-0000-0000-000049270000}"/>
    <cellStyle name="1_시민계략공사_조도계산서_내역서(전기)_정남진버섯배지,종균분센터신축전기공사-MCCA판넬삭제" xfId="9631" xr:uid="{00000000-0005-0000-0000-00004A270000}"/>
    <cellStyle name="1_시민계략공사_조도계산서_내역서(전기)_정남진버섯배지,종균분센터신축통신공사" xfId="9632" xr:uid="{00000000-0005-0000-0000-00004B270000}"/>
    <cellStyle name="1_시민계략공사_조도계산서_내역서(전기)_정남진버섯배지,종균분센터신축통신공사_정남진버섯배지,종균분센터신축전기공사-MCCA판넬삭제" xfId="9633" xr:uid="{00000000-0005-0000-0000-00004C270000}"/>
    <cellStyle name="1_시민계략공사_조도계산서_내역서(전기)_지원동증축예산안" xfId="9634" xr:uid="{00000000-0005-0000-0000-00004D270000}"/>
    <cellStyle name="1_시민계략공사_조도계산서_내역서(전기)_지원동증축예산안_정남진버섯배지,종균분센터신축전기공사-MCCA판넬삭제" xfId="9635" xr:uid="{00000000-0005-0000-0000-00004E270000}"/>
    <cellStyle name="1_시민계략공사_조도계산서_내역서(전기)_청계초등학교수전설비및냉난방시설공사" xfId="9636" xr:uid="{00000000-0005-0000-0000-00004F270000}"/>
    <cellStyle name="1_시민계략공사_조도계산서_내역서(전기)_청계초등학교수전설비및냉난방시설공사_정남진버섯배지,종균분센터신축전기공사-MCCA판넬삭제" xfId="9637" xr:uid="{00000000-0005-0000-0000-000050270000}"/>
    <cellStyle name="1_시민계략공사_조도계산서_내역서(전기)_청계초등학교수전설비및냉난방시설공사_정남진버섯배지,종균분센터신축통신공사" xfId="9638" xr:uid="{00000000-0005-0000-0000-000051270000}"/>
    <cellStyle name="1_시민계략공사_조도계산서_내역서(전기)_청계초등학교수전설비및냉난방시설공사_정남진버섯배지,종균분센터신축통신공사_정남진버섯배지,종균분센터신축전기공사-MCCA판넬삭제" xfId="9639" xr:uid="{00000000-0005-0000-0000-000052270000}"/>
    <cellStyle name="1_시민계략공사_조도계산서_내역서(전기)_청계초등학교수전설비및냉난방시설공사_지원동증축예산안" xfId="9640" xr:uid="{00000000-0005-0000-0000-000053270000}"/>
    <cellStyle name="1_시민계략공사_조도계산서_내역서(전기)_청계초등학교수전설비및냉난방시설공사_지원동증축예산안_정남진버섯배지,종균분센터신축전기공사-MCCA판넬삭제" xfId="9641" xr:uid="{00000000-0005-0000-0000-000054270000}"/>
    <cellStyle name="1_시민계략공사_조도계산서_내역서(전기)_청계초등학교수전설비및냉난방전기시설공사" xfId="9642" xr:uid="{00000000-0005-0000-0000-000055270000}"/>
    <cellStyle name="1_시민계략공사_조도계산서_내역서(전기)_청계초등학교수전설비및냉난방전기시설공사_정남진버섯배지,종균분센터신축전기공사-MCCA판넬삭제" xfId="9643" xr:uid="{00000000-0005-0000-0000-000056270000}"/>
    <cellStyle name="1_시민계략공사_조도계산서_내역서(전기)_청계초등학교수전설비및냉난방전기시설공사_정남진버섯배지,종균분센터신축통신공사" xfId="9644" xr:uid="{00000000-0005-0000-0000-000057270000}"/>
    <cellStyle name="1_시민계략공사_조도계산서_내역서(전기)_청계초등학교수전설비및냉난방전기시설공사_정남진버섯배지,종균분센터신축통신공사_정남진버섯배지,종균분센터신축전기공사-MCCA판넬삭제" xfId="9645" xr:uid="{00000000-0005-0000-0000-000058270000}"/>
    <cellStyle name="1_시민계략공사_조도계산서_내역서(전기)_청계초등학교수전설비및냉난방전기시설공사_지원동증축예산안" xfId="9646" xr:uid="{00000000-0005-0000-0000-000059270000}"/>
    <cellStyle name="1_시민계략공사_조도계산서_내역서(전기)_청계초등학교수전설비및냉난방전기시설공사_지원동증축예산안_정남진버섯배지,종균분센터신축전기공사-MCCA판넬삭제" xfId="9647" xr:uid="{00000000-0005-0000-0000-00005A270000}"/>
    <cellStyle name="1_시민계략공사_조도계산서_내역서(전기)_평동산단 진입도로(5공구)04년4월16일-전기" xfId="9648" xr:uid="{00000000-0005-0000-0000-00005B270000}"/>
    <cellStyle name="1_시민계략공사_조도계산서_내역서(전기)_함평교육청 전기시설 보수공사(냉,난방)-5월24일" xfId="9649" xr:uid="{00000000-0005-0000-0000-00005C270000}"/>
    <cellStyle name="1_시민계략공사_조도계산서_내역서(전기)_함평교육청 전기시설 보수공사(냉,난방)-5월24일_정남진버섯배지,종균분센터신축전기공사-MCCA판넬삭제" xfId="9650" xr:uid="{00000000-0005-0000-0000-00005D270000}"/>
    <cellStyle name="1_시민계략공사_조도계산서_내역서(전기)_함평교육청 전기시설 보수공사(냉,난방)-5월24일_정남진버섯배지,종균분센터신축통신공사" xfId="9651" xr:uid="{00000000-0005-0000-0000-00005E270000}"/>
    <cellStyle name="1_시민계략공사_조도계산서_내역서(전기)_함평교육청 전기시설 보수공사(냉,난방)-5월24일_정남진버섯배지,종균분센터신축통신공사_정남진버섯배지,종균분센터신축전기공사-MCCA판넬삭제" xfId="9652" xr:uid="{00000000-0005-0000-0000-00005F270000}"/>
    <cellStyle name="1_시민계략공사_조도계산서_내역서(전기)_함평교육청 전기시설 보수공사(냉,난방)-5월24일_지원동증축예산안" xfId="9653" xr:uid="{00000000-0005-0000-0000-000060270000}"/>
    <cellStyle name="1_시민계략공사_조도계산서_내역서(전기)_함평교육청 전기시설 보수공사(냉,난방)-5월24일_지원동증축예산안_정남진버섯배지,종균분센터신축전기공사-MCCA판넬삭제" xfId="9654" xr:uid="{00000000-0005-0000-0000-000061270000}"/>
    <cellStyle name="1_시민계략공사_조도계산서_내역서(전기)_화개2초교 교사신축통신공사 (내역서-이지텍크)" xfId="9655" xr:uid="{00000000-0005-0000-0000-000062270000}"/>
    <cellStyle name="1_시민계략공사_조도계산서_수배전반 관급자재 (양지중)" xfId="9656" xr:uid="{00000000-0005-0000-0000-000063270000}"/>
    <cellStyle name="1_시민계략공사_조도계산서_수배전반 관급자재 (양지중)_정남진버섯배지,종균분센터신축전기공사-MCCA판넬삭제" xfId="9657" xr:uid="{00000000-0005-0000-0000-000064270000}"/>
    <cellStyle name="1_시민계략공사_조도계산서_수배전반 관급자재 (양지중)_정남진버섯배지,종균분센터신축통신공사" xfId="9658" xr:uid="{00000000-0005-0000-0000-000065270000}"/>
    <cellStyle name="1_시민계략공사_조도계산서_수배전반 관급자재 (양지중)_정남진버섯배지,종균분센터신축통신공사_정남진버섯배지,종균분센터신축전기공사-MCCA판넬삭제" xfId="9659" xr:uid="{00000000-0005-0000-0000-000066270000}"/>
    <cellStyle name="1_시민계략공사_조도계산서_수배전반 관급자재 (양지중)_지원동증축예산안" xfId="9660" xr:uid="{00000000-0005-0000-0000-000067270000}"/>
    <cellStyle name="1_시민계략공사_조도계산서_수배전반 관급자재 (양지중)_지원동증축예산안_정남진버섯배지,종균분센터신축전기공사-MCCA판넬삭제" xfId="9661" xr:uid="{00000000-0005-0000-0000-000068270000}"/>
    <cellStyle name="1_시민계략공사_조도계산서_양지중교사신축전기공사(최종)" xfId="9662" xr:uid="{00000000-0005-0000-0000-000069270000}"/>
    <cellStyle name="1_시민계략공사_조도계산서_양지중교사신축전기공사(최종)_정남진버섯배지,종균분센터신축전기공사-MCCA판넬삭제" xfId="9663" xr:uid="{00000000-0005-0000-0000-00006A270000}"/>
    <cellStyle name="1_시민계략공사_조도계산서_양지중교사신축전기공사(최종)_정남진버섯배지,종균분센터신축통신공사" xfId="9664" xr:uid="{00000000-0005-0000-0000-00006B270000}"/>
    <cellStyle name="1_시민계략공사_조도계산서_양지중교사신축전기공사(최종)_정남진버섯배지,종균분센터신축통신공사_정남진버섯배지,종균분센터신축전기공사-MCCA판넬삭제" xfId="9665" xr:uid="{00000000-0005-0000-0000-00006C270000}"/>
    <cellStyle name="1_시민계략공사_조도계산서_양지중교사신축전기공사(최종)_지원동증축예산안" xfId="9666" xr:uid="{00000000-0005-0000-0000-00006D270000}"/>
    <cellStyle name="1_시민계략공사_조도계산서_양지중교사신축전기공사(최종)_지원동증축예산안_정남진버섯배지,종균분센터신축전기공사-MCCA판넬삭제" xfId="9667" xr:uid="{00000000-0005-0000-0000-00006E270000}"/>
    <cellStyle name="1_시민계략공사_조도계산서_양지중학교 교사 신축공사" xfId="9668" xr:uid="{00000000-0005-0000-0000-00006F270000}"/>
    <cellStyle name="1_시민계략공사_조도계산서_연제초교교사신축전기" xfId="9669" xr:uid="{00000000-0005-0000-0000-000070270000}"/>
    <cellStyle name="1_시민계략공사_조도계산서_정남진버섯배지,종균분센터신축전기공사-MCCA판넬삭제" xfId="9670" xr:uid="{00000000-0005-0000-0000-000071270000}"/>
    <cellStyle name="1_시민계략공사_조도계산서_정남진버섯배지,종균분센터신축통신공사" xfId="9671" xr:uid="{00000000-0005-0000-0000-000072270000}"/>
    <cellStyle name="1_시민계략공사_조도계산서_정남진버섯배지,종균분센터신축통신공사_정남진버섯배지,종균분센터신축전기공사-MCCA판넬삭제" xfId="9672" xr:uid="{00000000-0005-0000-0000-000073270000}"/>
    <cellStyle name="1_시민계략공사_조도계산서_지원동증축예산안" xfId="9673" xr:uid="{00000000-0005-0000-0000-000074270000}"/>
    <cellStyle name="1_시민계략공사_조도계산서_지원동증축예산안_정남진버섯배지,종균분센터신축전기공사-MCCA판넬삭제" xfId="9674" xr:uid="{00000000-0005-0000-0000-000075270000}"/>
    <cellStyle name="1_시민계략공사_조도계산서_청계초등학교수전설비및냉난방시설공사" xfId="9675" xr:uid="{00000000-0005-0000-0000-000076270000}"/>
    <cellStyle name="1_시민계략공사_조도계산서_청계초등학교수전설비및냉난방시설공사_정남진버섯배지,종균분센터신축전기공사-MCCA판넬삭제" xfId="9676" xr:uid="{00000000-0005-0000-0000-000077270000}"/>
    <cellStyle name="1_시민계략공사_조도계산서_청계초등학교수전설비및냉난방시설공사_정남진버섯배지,종균분센터신축통신공사" xfId="9677" xr:uid="{00000000-0005-0000-0000-000078270000}"/>
    <cellStyle name="1_시민계략공사_조도계산서_청계초등학교수전설비및냉난방시설공사_정남진버섯배지,종균분센터신축통신공사_정남진버섯배지,종균분센터신축전기공사-MCCA판넬삭제" xfId="9678" xr:uid="{00000000-0005-0000-0000-000079270000}"/>
    <cellStyle name="1_시민계략공사_조도계산서_청계초등학교수전설비및냉난방시설공사_지원동증축예산안" xfId="9679" xr:uid="{00000000-0005-0000-0000-00007A270000}"/>
    <cellStyle name="1_시민계략공사_조도계산서_청계초등학교수전설비및냉난방시설공사_지원동증축예산안_정남진버섯배지,종균분센터신축전기공사-MCCA판넬삭제" xfId="9680" xr:uid="{00000000-0005-0000-0000-00007B270000}"/>
    <cellStyle name="1_시민계략공사_조도계산서_청계초등학교수전설비및냉난방전기시설공사" xfId="9681" xr:uid="{00000000-0005-0000-0000-00007C270000}"/>
    <cellStyle name="1_시민계략공사_조도계산서_청계초등학교수전설비및냉난방전기시설공사_정남진버섯배지,종균분센터신축전기공사-MCCA판넬삭제" xfId="9682" xr:uid="{00000000-0005-0000-0000-00007D270000}"/>
    <cellStyle name="1_시민계략공사_조도계산서_청계초등학교수전설비및냉난방전기시설공사_정남진버섯배지,종균분센터신축통신공사" xfId="9683" xr:uid="{00000000-0005-0000-0000-00007E270000}"/>
    <cellStyle name="1_시민계략공사_조도계산서_청계초등학교수전설비및냉난방전기시설공사_정남진버섯배지,종균분센터신축통신공사_정남진버섯배지,종균분센터신축전기공사-MCCA판넬삭제" xfId="9684" xr:uid="{00000000-0005-0000-0000-00007F270000}"/>
    <cellStyle name="1_시민계략공사_조도계산서_청계초등학교수전설비및냉난방전기시설공사_지원동증축예산안" xfId="9685" xr:uid="{00000000-0005-0000-0000-000080270000}"/>
    <cellStyle name="1_시민계략공사_조도계산서_청계초등학교수전설비및냉난방전기시설공사_지원동증축예산안_정남진버섯배지,종균분센터신축전기공사-MCCA판넬삭제" xfId="9686" xr:uid="{00000000-0005-0000-0000-000081270000}"/>
    <cellStyle name="1_시민계략공사_조도계산서_평동산단 진입도로(5공구)04년4월16일-전기" xfId="9687" xr:uid="{00000000-0005-0000-0000-000082270000}"/>
    <cellStyle name="1_시민계략공사_조도계산서_함평교육청 전기시설 보수공사(냉,난방)-5월24일" xfId="9688" xr:uid="{00000000-0005-0000-0000-000083270000}"/>
    <cellStyle name="1_시민계략공사_조도계산서_함평교육청 전기시설 보수공사(냉,난방)-5월24일_정남진버섯배지,종균분센터신축전기공사-MCCA판넬삭제" xfId="9689" xr:uid="{00000000-0005-0000-0000-000084270000}"/>
    <cellStyle name="1_시민계략공사_조도계산서_함평교육청 전기시설 보수공사(냉,난방)-5월24일_정남진버섯배지,종균분센터신축통신공사" xfId="9690" xr:uid="{00000000-0005-0000-0000-000085270000}"/>
    <cellStyle name="1_시민계략공사_조도계산서_함평교육청 전기시설 보수공사(냉,난방)-5월24일_정남진버섯배지,종균분센터신축통신공사_정남진버섯배지,종균분센터신축전기공사-MCCA판넬삭제" xfId="9691" xr:uid="{00000000-0005-0000-0000-000086270000}"/>
    <cellStyle name="1_시민계략공사_조도계산서_함평교육청 전기시설 보수공사(냉,난방)-5월24일_지원동증축예산안" xfId="9692" xr:uid="{00000000-0005-0000-0000-000087270000}"/>
    <cellStyle name="1_시민계략공사_조도계산서_함평교육청 전기시설 보수공사(냉,난방)-5월24일_지원동증축예산안_정남진버섯배지,종균분센터신축전기공사-MCCA판넬삭제" xfId="9693" xr:uid="{00000000-0005-0000-0000-000088270000}"/>
    <cellStyle name="1_시민계략공사_조도계산서_화개2초교 교사신축통신공사 (내역서-이지텍크)" xfId="9694" xr:uid="{00000000-0005-0000-0000-000089270000}"/>
    <cellStyle name="1_시민계략공사_착수(설계내역서(기본용역)" xfId="9695" xr:uid="{00000000-0005-0000-0000-00008A270000}"/>
    <cellStyle name="1_시민계략공사_침해2차변경8월16일" xfId="9696" xr:uid="{00000000-0005-0000-0000-00008B270000}"/>
    <cellStyle name="1_시민계략공사_화순초교 냉난방시설공사" xfId="9697" xr:uid="{00000000-0005-0000-0000-00008C270000}"/>
    <cellStyle name="1_인천북항관공선부두(수정내역)" xfId="9698" xr:uid="{00000000-0005-0000-0000-00008D270000}"/>
    <cellStyle name="1_장산중학교내역(혁성)" xfId="9699" xr:uid="{00000000-0005-0000-0000-00008E270000}"/>
    <cellStyle name="1_장산중학교내역(혁성업체)" xfId="9700" xr:uid="{00000000-0005-0000-0000-00008F270000}"/>
    <cellStyle name="1_장산중학교내역하도급(혁성)" xfId="9701" xr:uid="{00000000-0005-0000-0000-000090270000}"/>
    <cellStyle name="1_전주시관내(이서~용정)건설공사(신화)" xfId="9702" xr:uid="{00000000-0005-0000-0000-000091270000}"/>
    <cellStyle name="1_조사계약대비금액" xfId="9703" xr:uid="{00000000-0005-0000-0000-000092270000}"/>
    <cellStyle name="1_천천고고등학교교사신축공사(산출내역집계표)" xfId="9704" xr:uid="{00000000-0005-0000-0000-000093270000}"/>
    <cellStyle name="1_철도청통합사령실(대명)" xfId="9705" xr:uid="{00000000-0005-0000-0000-000094270000}"/>
    <cellStyle name="1_폐기물" xfId="9706" xr:uid="{00000000-0005-0000-0000-000095270000}"/>
    <cellStyle name="1_폐기물집계" xfId="18829" xr:uid="{00000000-0005-0000-0000-000096270000}"/>
    <cellStyle name="1_포항교도소(대동)" xfId="9707" xr:uid="{00000000-0005-0000-0000-000097270000}"/>
    <cellStyle name="1_포항교도소(원본)" xfId="9708" xr:uid="{00000000-0005-0000-0000-000098270000}"/>
    <cellStyle name="1_표지-공정표" xfId="18830" xr:uid="{00000000-0005-0000-0000-000099270000}"/>
    <cellStyle name="1_하도급관리계획서" xfId="9709" xr:uid="{00000000-0005-0000-0000-00009A270000}"/>
    <cellStyle name="1_하도급양식" xfId="9710" xr:uid="{00000000-0005-0000-0000-00009B270000}"/>
    <cellStyle name="1_학교-철거시설물집계" xfId="18831" xr:uid="{00000000-0005-0000-0000-00009C270000}"/>
    <cellStyle name="1_현충묘지-수량산출서" xfId="9711" xr:uid="{00000000-0005-0000-0000-00009D270000}"/>
    <cellStyle name="1_현충묘지-수량산출서_Book1" xfId="9712" xr:uid="{00000000-0005-0000-0000-00009E270000}"/>
    <cellStyle name="1_현충묘지-수량산출서_노선측량_내역서1" xfId="9713" xr:uid="{00000000-0005-0000-0000-00009F270000}"/>
    <cellStyle name="1_현충묘지-수량산출서_문화재지표조사" xfId="9714" xr:uid="{00000000-0005-0000-0000-0000A0270000}"/>
    <cellStyle name="1_환경영향평가용역비 산출(원내역서)" xfId="9715" xr:uid="{00000000-0005-0000-0000-0000A1270000}"/>
    <cellStyle name="10" xfId="9716" xr:uid="{00000000-0005-0000-0000-0000A2270000}"/>
    <cellStyle name="10공/㎥" xfId="9717" xr:uid="{00000000-0005-0000-0000-0000A3270000}"/>
    <cellStyle name="10공/㎥ 2" xfId="9718" xr:uid="{00000000-0005-0000-0000-0000A4270000}"/>
    <cellStyle name="10공/㎥ 3" xfId="9719" xr:uid="{00000000-0005-0000-0000-0000A5270000}"/>
    <cellStyle name="10공/㎥ 4" xfId="9720" xr:uid="{00000000-0005-0000-0000-0000A6270000}"/>
    <cellStyle name="10공/㎥ 5" xfId="9721" xr:uid="{00000000-0005-0000-0000-0000A7270000}"/>
    <cellStyle name="10공/㎥ 6" xfId="9722" xr:uid="{00000000-0005-0000-0000-0000A8270000}"/>
    <cellStyle name="10공/㎥ 7" xfId="9723" xr:uid="{00000000-0005-0000-0000-0000A9270000}"/>
    <cellStyle name="11" xfId="9724" xr:uid="{00000000-0005-0000-0000-0000AA270000}"/>
    <cellStyle name="111" xfId="9725" xr:uid="{00000000-0005-0000-0000-0000AB270000}"/>
    <cellStyle name="123" xfId="9726" xr:uid="{00000000-0005-0000-0000-0000AC270000}"/>
    <cellStyle name="19990216" xfId="9727" xr:uid="{00000000-0005-0000-0000-0000AD270000}"/>
    <cellStyle name="¹e" xfId="9728" xr:uid="{00000000-0005-0000-0000-0000AE270000}"/>
    <cellStyle name="¹eº" xfId="9729" xr:uid="{00000000-0005-0000-0000-0000AF270000}"/>
    <cellStyle name="¹éº" xfId="9730" xr:uid="{00000000-0005-0000-0000-0000B0270000}"/>
    <cellStyle name="¹eº_감곡 건축(양수장 관리사)보완최종" xfId="9731" xr:uid="{00000000-0005-0000-0000-0000B1270000}"/>
    <cellStyle name="¹éº_마곡보완" xfId="9732" xr:uid="{00000000-0005-0000-0000-0000B2270000}"/>
    <cellStyle name="¹eº_신태인배수장제진기" xfId="9733" xr:uid="{00000000-0005-0000-0000-0000B3270000}"/>
    <cellStyle name="¹éº_율북보완" xfId="9734" xr:uid="{00000000-0005-0000-0000-0000B4270000}"/>
    <cellStyle name="¹eº_음성양수장단가보완(건축)" xfId="9735" xr:uid="{00000000-0005-0000-0000-0000B5270000}"/>
    <cellStyle name="¹eºÐA² [0]" xfId="9736" xr:uid="{00000000-0005-0000-0000-0000B6270000}"/>
    <cellStyle name="¹eºÐA² [2]" xfId="9737" xr:uid="{00000000-0005-0000-0000-0000B7270000}"/>
    <cellStyle name="1월" xfId="9738" xr:uid="{00000000-0005-0000-0000-0000B8270000}"/>
    <cellStyle name="2" xfId="9739" xr:uid="{00000000-0005-0000-0000-0000B9270000}"/>
    <cellStyle name="2)" xfId="9740" xr:uid="{00000000-0005-0000-0000-0000BA270000}"/>
    <cellStyle name="2_Book1" xfId="9741" xr:uid="{00000000-0005-0000-0000-0000BB270000}"/>
    <cellStyle name="2_laroux" xfId="9742" xr:uid="{00000000-0005-0000-0000-0000BC270000}"/>
    <cellStyle name="2_laroux_ATC-YOON1" xfId="9743" xr:uid="{00000000-0005-0000-0000-0000BD270000}"/>
    <cellStyle name="2_laroux_ATC-YOON1_Book1" xfId="9744" xr:uid="{00000000-0005-0000-0000-0000BE270000}"/>
    <cellStyle name="2_laroux_ATC-YOON1_노선측량_내역서1" xfId="9745" xr:uid="{00000000-0005-0000-0000-0000BF270000}"/>
    <cellStyle name="2_laroux_ATC-YOON1_문화재지표조사" xfId="9746" xr:uid="{00000000-0005-0000-0000-0000C0270000}"/>
    <cellStyle name="2_laroux_Book1" xfId="9747" xr:uid="{00000000-0005-0000-0000-0000C1270000}"/>
    <cellStyle name="2_laroux_노선측량_내역서1" xfId="9748" xr:uid="{00000000-0005-0000-0000-0000C2270000}"/>
    <cellStyle name="2_laroux_문화재지표조사" xfId="9749" xr:uid="{00000000-0005-0000-0000-0000C3270000}"/>
    <cellStyle name="2_노선측량_내역서1" xfId="9750" xr:uid="{00000000-0005-0000-0000-0000C4270000}"/>
    <cellStyle name="2_단가조사표" xfId="9751" xr:uid="{00000000-0005-0000-0000-0000C5270000}"/>
    <cellStyle name="2_단가조사표_1011소각" xfId="9752" xr:uid="{00000000-0005-0000-0000-0000C6270000}"/>
    <cellStyle name="2_단가조사표_1011소각_Book1" xfId="9753" xr:uid="{00000000-0005-0000-0000-0000C7270000}"/>
    <cellStyle name="2_단가조사표_1011소각_노선측량_내역서1" xfId="9754" xr:uid="{00000000-0005-0000-0000-0000C8270000}"/>
    <cellStyle name="2_단가조사표_1011소각_문화재지표조사" xfId="9755" xr:uid="{00000000-0005-0000-0000-0000C9270000}"/>
    <cellStyle name="2_단가조사표_1113교~1" xfId="9756" xr:uid="{00000000-0005-0000-0000-0000CA270000}"/>
    <cellStyle name="2_단가조사표_1113교~1_Book1" xfId="9757" xr:uid="{00000000-0005-0000-0000-0000CB270000}"/>
    <cellStyle name="2_단가조사표_1113교~1_노선측량_내역서1" xfId="9758" xr:uid="{00000000-0005-0000-0000-0000CC270000}"/>
    <cellStyle name="2_단가조사표_1113교~1_문화재지표조사" xfId="9759" xr:uid="{00000000-0005-0000-0000-0000CD270000}"/>
    <cellStyle name="2_단가조사표_121내역" xfId="9760" xr:uid="{00000000-0005-0000-0000-0000CE270000}"/>
    <cellStyle name="2_단가조사표_121내역_Book1" xfId="9761" xr:uid="{00000000-0005-0000-0000-0000CF270000}"/>
    <cellStyle name="2_단가조사표_121내역_노선측량_내역서1" xfId="9762" xr:uid="{00000000-0005-0000-0000-0000D0270000}"/>
    <cellStyle name="2_단가조사표_121내역_문화재지표조사" xfId="9763" xr:uid="{00000000-0005-0000-0000-0000D1270000}"/>
    <cellStyle name="2_단가조사표_Book1" xfId="9764" xr:uid="{00000000-0005-0000-0000-0000D2270000}"/>
    <cellStyle name="2_단가조사표_객토량" xfId="9765" xr:uid="{00000000-0005-0000-0000-0000D3270000}"/>
    <cellStyle name="2_단가조사표_객토량_Book1" xfId="9766" xr:uid="{00000000-0005-0000-0000-0000D4270000}"/>
    <cellStyle name="2_단가조사표_객토량_노선측량_내역서1" xfId="9767" xr:uid="{00000000-0005-0000-0000-0000D5270000}"/>
    <cellStyle name="2_단가조사표_객토량_문화재지표조사" xfId="9768" xr:uid="{00000000-0005-0000-0000-0000D6270000}"/>
    <cellStyle name="2_단가조사표_교통센~1" xfId="9769" xr:uid="{00000000-0005-0000-0000-0000D7270000}"/>
    <cellStyle name="2_단가조사표_교통센~1_Book1" xfId="9770" xr:uid="{00000000-0005-0000-0000-0000D8270000}"/>
    <cellStyle name="2_단가조사표_교통센~1_노선측량_내역서1" xfId="9771" xr:uid="{00000000-0005-0000-0000-0000D9270000}"/>
    <cellStyle name="2_단가조사표_교통센~1_문화재지표조사" xfId="9772" xr:uid="{00000000-0005-0000-0000-0000DA270000}"/>
    <cellStyle name="2_단가조사표_교통센터412" xfId="9773" xr:uid="{00000000-0005-0000-0000-0000DB270000}"/>
    <cellStyle name="2_단가조사표_교통센터412_Book1" xfId="9774" xr:uid="{00000000-0005-0000-0000-0000DC270000}"/>
    <cellStyle name="2_단가조사표_교통센터412_노선측량_내역서1" xfId="9775" xr:uid="{00000000-0005-0000-0000-0000DD270000}"/>
    <cellStyle name="2_단가조사표_교통센터412_문화재지표조사" xfId="9776" xr:uid="{00000000-0005-0000-0000-0000DE270000}"/>
    <cellStyle name="2_단가조사표_교통수" xfId="9777" xr:uid="{00000000-0005-0000-0000-0000DF270000}"/>
    <cellStyle name="2_단가조사표_교통수_Book1" xfId="9778" xr:uid="{00000000-0005-0000-0000-0000E0270000}"/>
    <cellStyle name="2_단가조사표_교통수_노선측량_내역서1" xfId="9779" xr:uid="{00000000-0005-0000-0000-0000E1270000}"/>
    <cellStyle name="2_단가조사표_교통수_문화재지표조사" xfId="9780" xr:uid="{00000000-0005-0000-0000-0000E2270000}"/>
    <cellStyle name="2_단가조사표_교통수량산출서" xfId="9781" xr:uid="{00000000-0005-0000-0000-0000E3270000}"/>
    <cellStyle name="2_단가조사표_교통수량산출서_Book1" xfId="9782" xr:uid="{00000000-0005-0000-0000-0000E4270000}"/>
    <cellStyle name="2_단가조사표_교통수량산출서_노선측량_내역서1" xfId="9783" xr:uid="{00000000-0005-0000-0000-0000E5270000}"/>
    <cellStyle name="2_단가조사표_교통수량산출서_문화재지표조사" xfId="9784" xr:uid="{00000000-0005-0000-0000-0000E6270000}"/>
    <cellStyle name="2_단가조사표_구조물대가 (2)" xfId="9785" xr:uid="{00000000-0005-0000-0000-0000E7270000}"/>
    <cellStyle name="2_단가조사표_구조물대가 (2)_Book1" xfId="9786" xr:uid="{00000000-0005-0000-0000-0000E8270000}"/>
    <cellStyle name="2_단가조사표_구조물대가 (2)_노선측량_내역서1" xfId="9787" xr:uid="{00000000-0005-0000-0000-0000E9270000}"/>
    <cellStyle name="2_단가조사표_구조물대가 (2)_문화재지표조사" xfId="9788" xr:uid="{00000000-0005-0000-0000-0000EA270000}"/>
    <cellStyle name="2_단가조사표_내역서 (2)" xfId="9789" xr:uid="{00000000-0005-0000-0000-0000EB270000}"/>
    <cellStyle name="2_단가조사표_내역서 (2)_Book1" xfId="9790" xr:uid="{00000000-0005-0000-0000-0000EC270000}"/>
    <cellStyle name="2_단가조사표_내역서 (2)_노선측량_내역서1" xfId="9791" xr:uid="{00000000-0005-0000-0000-0000ED270000}"/>
    <cellStyle name="2_단가조사표_내역서 (2)_문화재지표조사" xfId="9792" xr:uid="{00000000-0005-0000-0000-0000EE270000}"/>
    <cellStyle name="2_단가조사표_노선측량_내역서1" xfId="9793" xr:uid="{00000000-0005-0000-0000-0000EF270000}"/>
    <cellStyle name="2_단가조사표_대전관저지구" xfId="9794" xr:uid="{00000000-0005-0000-0000-0000F0270000}"/>
    <cellStyle name="2_단가조사표_대전관저지구_Book1" xfId="9795" xr:uid="{00000000-0005-0000-0000-0000F1270000}"/>
    <cellStyle name="2_단가조사표_대전관저지구_노선측량_내역서1" xfId="9796" xr:uid="{00000000-0005-0000-0000-0000F2270000}"/>
    <cellStyle name="2_단가조사표_대전관저지구_문화재지표조사" xfId="9797" xr:uid="{00000000-0005-0000-0000-0000F3270000}"/>
    <cellStyle name="2_단가조사표_동측지~1" xfId="9798" xr:uid="{00000000-0005-0000-0000-0000F4270000}"/>
    <cellStyle name="2_단가조사표_동측지~1_Book1" xfId="9799" xr:uid="{00000000-0005-0000-0000-0000F5270000}"/>
    <cellStyle name="2_단가조사표_동측지~1_노선측량_내역서1" xfId="9800" xr:uid="{00000000-0005-0000-0000-0000F6270000}"/>
    <cellStyle name="2_단가조사표_동측지~1_문화재지표조사" xfId="9801" xr:uid="{00000000-0005-0000-0000-0000F7270000}"/>
    <cellStyle name="2_단가조사표_동측지원422" xfId="9802" xr:uid="{00000000-0005-0000-0000-0000F8270000}"/>
    <cellStyle name="2_단가조사표_동측지원422_Book1" xfId="9803" xr:uid="{00000000-0005-0000-0000-0000F9270000}"/>
    <cellStyle name="2_단가조사표_동측지원422_노선측량_내역서1" xfId="9804" xr:uid="{00000000-0005-0000-0000-0000FA270000}"/>
    <cellStyle name="2_단가조사표_동측지원422_문화재지표조사" xfId="9805" xr:uid="{00000000-0005-0000-0000-0000FB270000}"/>
    <cellStyle name="2_단가조사표_동측지원512" xfId="9806" xr:uid="{00000000-0005-0000-0000-0000FC270000}"/>
    <cellStyle name="2_단가조사표_동측지원512_Book1" xfId="9807" xr:uid="{00000000-0005-0000-0000-0000FD270000}"/>
    <cellStyle name="2_단가조사표_동측지원512_노선측량_내역서1" xfId="9808" xr:uid="{00000000-0005-0000-0000-0000FE270000}"/>
    <cellStyle name="2_단가조사표_동측지원512_문화재지표조사" xfId="9809" xr:uid="{00000000-0005-0000-0000-0000FF270000}"/>
    <cellStyle name="2_단가조사표_동측지원524" xfId="9810" xr:uid="{00000000-0005-0000-0000-000000280000}"/>
    <cellStyle name="2_단가조사표_동측지원524_Book1" xfId="9811" xr:uid="{00000000-0005-0000-0000-000001280000}"/>
    <cellStyle name="2_단가조사표_동측지원524_노선측량_내역서1" xfId="9812" xr:uid="{00000000-0005-0000-0000-000002280000}"/>
    <cellStyle name="2_단가조사표_동측지원524_문화재지표조사" xfId="9813" xr:uid="{00000000-0005-0000-0000-000003280000}"/>
    <cellStyle name="2_단가조사표_동측지원709" xfId="18832" xr:uid="{00000000-0005-0000-0000-000004280000}"/>
    <cellStyle name="2_단가조사표_문화재지표조사" xfId="9814" xr:uid="{00000000-0005-0000-0000-000005280000}"/>
    <cellStyle name="2_단가조사표_부대422" xfId="9815" xr:uid="{00000000-0005-0000-0000-000006280000}"/>
    <cellStyle name="2_단가조사표_부대422_Book1" xfId="9816" xr:uid="{00000000-0005-0000-0000-000007280000}"/>
    <cellStyle name="2_단가조사표_부대422_노선측량_내역서1" xfId="9817" xr:uid="{00000000-0005-0000-0000-000008280000}"/>
    <cellStyle name="2_단가조사표_부대422_문화재지표조사" xfId="9818" xr:uid="{00000000-0005-0000-0000-000009280000}"/>
    <cellStyle name="2_단가조사표_부대시설" xfId="9819" xr:uid="{00000000-0005-0000-0000-00000A280000}"/>
    <cellStyle name="2_단가조사표_부대시설_Book1" xfId="9820" xr:uid="{00000000-0005-0000-0000-00000B280000}"/>
    <cellStyle name="2_단가조사표_부대시설_노선측량_내역서1" xfId="9821" xr:uid="{00000000-0005-0000-0000-00000C280000}"/>
    <cellStyle name="2_단가조사표_부대시설_문화재지표조사" xfId="9822" xr:uid="{00000000-0005-0000-0000-00000D280000}"/>
    <cellStyle name="2_단가조사표_소각수~1" xfId="9823" xr:uid="{00000000-0005-0000-0000-00000E280000}"/>
    <cellStyle name="2_단가조사표_소각수~1_Book1" xfId="9824" xr:uid="{00000000-0005-0000-0000-00000F280000}"/>
    <cellStyle name="2_단가조사표_소각수~1_노선측량_내역서1" xfId="9825" xr:uid="{00000000-0005-0000-0000-000010280000}"/>
    <cellStyle name="2_단가조사표_소각수~1_문화재지표조사" xfId="9826" xr:uid="{00000000-0005-0000-0000-000011280000}"/>
    <cellStyle name="2_단가조사표_소각수내역서" xfId="9827" xr:uid="{00000000-0005-0000-0000-000012280000}"/>
    <cellStyle name="2_단가조사표_소각수내역서_Book1" xfId="9828" xr:uid="{00000000-0005-0000-0000-000013280000}"/>
    <cellStyle name="2_단가조사표_소각수내역서_노선측량_내역서1" xfId="9829" xr:uid="{00000000-0005-0000-0000-000014280000}"/>
    <cellStyle name="2_단가조사표_소각수내역서_문화재지표조사" xfId="9830" xr:uid="{00000000-0005-0000-0000-000015280000}"/>
    <cellStyle name="2_단가조사표_소각수목2" xfId="9831" xr:uid="{00000000-0005-0000-0000-000016280000}"/>
    <cellStyle name="2_단가조사표_소각수목2_Book1" xfId="9832" xr:uid="{00000000-0005-0000-0000-000017280000}"/>
    <cellStyle name="2_단가조사표_소각수목2_노선측량_내역서1" xfId="9833" xr:uid="{00000000-0005-0000-0000-000018280000}"/>
    <cellStyle name="2_단가조사표_소각수목2_문화재지표조사" xfId="9834" xr:uid="{00000000-0005-0000-0000-000019280000}"/>
    <cellStyle name="2_단가조사표_수량산출서 (2)" xfId="9835" xr:uid="{00000000-0005-0000-0000-00001A280000}"/>
    <cellStyle name="2_단가조사표_수량산출서 (2)_Book1" xfId="9836" xr:uid="{00000000-0005-0000-0000-00001B280000}"/>
    <cellStyle name="2_단가조사표_수량산출서 (2)_노선측량_내역서1" xfId="9837" xr:uid="{00000000-0005-0000-0000-00001C280000}"/>
    <cellStyle name="2_단가조사표_수량산출서 (2)_문화재지표조사" xfId="9838" xr:uid="{00000000-0005-0000-0000-00001D280000}"/>
    <cellStyle name="2_단가조사표_엑스포~1" xfId="9839" xr:uid="{00000000-0005-0000-0000-00001E280000}"/>
    <cellStyle name="2_단가조사표_엑스포~1_Book1" xfId="9840" xr:uid="{00000000-0005-0000-0000-00001F280000}"/>
    <cellStyle name="2_단가조사표_엑스포~1_노선측량_내역서1" xfId="9841" xr:uid="{00000000-0005-0000-0000-000020280000}"/>
    <cellStyle name="2_단가조사표_엑스포~1_문화재지표조사" xfId="9842" xr:uid="{00000000-0005-0000-0000-000021280000}"/>
    <cellStyle name="2_단가조사표_엑스포한빛1" xfId="9843" xr:uid="{00000000-0005-0000-0000-000022280000}"/>
    <cellStyle name="2_단가조사표_엑스포한빛1_Book1" xfId="9844" xr:uid="{00000000-0005-0000-0000-000023280000}"/>
    <cellStyle name="2_단가조사표_엑스포한빛1_노선측량_내역서1" xfId="9845" xr:uid="{00000000-0005-0000-0000-000024280000}"/>
    <cellStyle name="2_단가조사표_엑스포한빛1_문화재지표조사" xfId="9846" xr:uid="{00000000-0005-0000-0000-000025280000}"/>
    <cellStyle name="2_단가조사표_여객,교통센타710" xfId="18833" xr:uid="{00000000-0005-0000-0000-000026280000}"/>
    <cellStyle name="2_단가조사표_여객터미널331" xfId="9847" xr:uid="{00000000-0005-0000-0000-000027280000}"/>
    <cellStyle name="2_단가조사표_여객터미널331_Book1" xfId="9848" xr:uid="{00000000-0005-0000-0000-000028280000}"/>
    <cellStyle name="2_단가조사표_여객터미널331_노선측량_내역서1" xfId="9849" xr:uid="{00000000-0005-0000-0000-000029280000}"/>
    <cellStyle name="2_단가조사표_여객터미널331_문화재지표조사" xfId="9850" xr:uid="{00000000-0005-0000-0000-00002A280000}"/>
    <cellStyle name="2_단가조사표_여객터미널513" xfId="9851" xr:uid="{00000000-0005-0000-0000-00002B280000}"/>
    <cellStyle name="2_단가조사표_여객터미널513_Book1" xfId="9852" xr:uid="{00000000-0005-0000-0000-00002C280000}"/>
    <cellStyle name="2_단가조사표_여객터미널513_노선측량_내역서1" xfId="9853" xr:uid="{00000000-0005-0000-0000-00002D280000}"/>
    <cellStyle name="2_단가조사표_여객터미널513_문화재지표조사" xfId="9854" xr:uid="{00000000-0005-0000-0000-00002E280000}"/>
    <cellStyle name="2_단가조사표_여객터미널629" xfId="9855" xr:uid="{00000000-0005-0000-0000-00002F280000}"/>
    <cellStyle name="2_단가조사표_여객터미널629_Book1" xfId="9856" xr:uid="{00000000-0005-0000-0000-000030280000}"/>
    <cellStyle name="2_단가조사표_여객터미널629_노선측량_내역서1" xfId="9857" xr:uid="{00000000-0005-0000-0000-000031280000}"/>
    <cellStyle name="2_단가조사표_여객터미널629_문화재지표조사" xfId="9858" xr:uid="{00000000-0005-0000-0000-000032280000}"/>
    <cellStyle name="2_단가조사표_외곽도로616" xfId="9859" xr:uid="{00000000-0005-0000-0000-000033280000}"/>
    <cellStyle name="2_단가조사표_외곽도로616_Book1" xfId="9860" xr:uid="{00000000-0005-0000-0000-000034280000}"/>
    <cellStyle name="2_단가조사표_외곽도로616_노선측량_내역서1" xfId="9861" xr:uid="{00000000-0005-0000-0000-000035280000}"/>
    <cellStyle name="2_단가조사표_외곽도로616_문화재지표조사" xfId="9862" xr:uid="{00000000-0005-0000-0000-000036280000}"/>
    <cellStyle name="2_단가조사표_원가계~1" xfId="9863" xr:uid="{00000000-0005-0000-0000-000037280000}"/>
    <cellStyle name="2_단가조사표_원가계~1_Book1" xfId="9864" xr:uid="{00000000-0005-0000-0000-000038280000}"/>
    <cellStyle name="2_단가조사표_원가계~1_노선측량_내역서1" xfId="9865" xr:uid="{00000000-0005-0000-0000-000039280000}"/>
    <cellStyle name="2_단가조사표_원가계~1_문화재지표조사" xfId="9866" xr:uid="{00000000-0005-0000-0000-00003A280000}"/>
    <cellStyle name="2_단가조사표_유기질" xfId="9867" xr:uid="{00000000-0005-0000-0000-00003B280000}"/>
    <cellStyle name="2_단가조사표_유기질_Book1" xfId="9868" xr:uid="{00000000-0005-0000-0000-00003C280000}"/>
    <cellStyle name="2_단가조사표_유기질_노선측량_내역서1" xfId="9869" xr:uid="{00000000-0005-0000-0000-00003D280000}"/>
    <cellStyle name="2_단가조사표_유기질_문화재지표조사" xfId="9870" xr:uid="{00000000-0005-0000-0000-00003E280000}"/>
    <cellStyle name="2_단가조사표_자재조서 (2)" xfId="9871" xr:uid="{00000000-0005-0000-0000-00003F280000}"/>
    <cellStyle name="2_단가조사표_자재조서 (2)_Book1" xfId="9872" xr:uid="{00000000-0005-0000-0000-000040280000}"/>
    <cellStyle name="2_단가조사표_자재조서 (2)_노선측량_내역서1" xfId="9873" xr:uid="{00000000-0005-0000-0000-000041280000}"/>
    <cellStyle name="2_단가조사표_자재조서 (2)_문화재지표조사" xfId="9874" xr:uid="{00000000-0005-0000-0000-000042280000}"/>
    <cellStyle name="2_단가조사표_총괄내역" xfId="9875" xr:uid="{00000000-0005-0000-0000-000043280000}"/>
    <cellStyle name="2_단가조사표_총괄내역 (2)" xfId="9876" xr:uid="{00000000-0005-0000-0000-000044280000}"/>
    <cellStyle name="2_단가조사표_총괄내역 (2)_Book1" xfId="9877" xr:uid="{00000000-0005-0000-0000-000045280000}"/>
    <cellStyle name="2_단가조사표_총괄내역 (2)_노선측량_내역서1" xfId="9878" xr:uid="{00000000-0005-0000-0000-000046280000}"/>
    <cellStyle name="2_단가조사표_총괄내역 (2)_문화재지표조사" xfId="9879" xr:uid="{00000000-0005-0000-0000-000047280000}"/>
    <cellStyle name="2_단가조사표_총괄내역_Book1" xfId="9880" xr:uid="{00000000-0005-0000-0000-000048280000}"/>
    <cellStyle name="2_단가조사표_총괄내역_노선측량_내역서1" xfId="9881" xr:uid="{00000000-0005-0000-0000-000049280000}"/>
    <cellStyle name="2_단가조사표_총괄내역_문화재지표조사" xfId="9882" xr:uid="{00000000-0005-0000-0000-00004A280000}"/>
    <cellStyle name="2_단가조사표_터미널도로403" xfId="9883" xr:uid="{00000000-0005-0000-0000-00004B280000}"/>
    <cellStyle name="2_단가조사표_터미널도로403_Book1" xfId="9884" xr:uid="{00000000-0005-0000-0000-00004C280000}"/>
    <cellStyle name="2_단가조사표_터미널도로403_노선측량_내역서1" xfId="9885" xr:uid="{00000000-0005-0000-0000-00004D280000}"/>
    <cellStyle name="2_단가조사표_터미널도로403_문화재지표조사" xfId="9886" xr:uid="{00000000-0005-0000-0000-00004E280000}"/>
    <cellStyle name="2_단가조사표_터미널도로429" xfId="9887" xr:uid="{00000000-0005-0000-0000-00004F280000}"/>
    <cellStyle name="2_단가조사표_터미널도로429_Book1" xfId="9888" xr:uid="{00000000-0005-0000-0000-000050280000}"/>
    <cellStyle name="2_단가조사표_터미널도로429_노선측량_내역서1" xfId="9889" xr:uid="{00000000-0005-0000-0000-000051280000}"/>
    <cellStyle name="2_단가조사표_터미널도로429_문화재지표조사" xfId="9890" xr:uid="{00000000-0005-0000-0000-000052280000}"/>
    <cellStyle name="2_단가조사표_포장일위" xfId="9891" xr:uid="{00000000-0005-0000-0000-000053280000}"/>
    <cellStyle name="2_단가조사표_포장일위_Book1" xfId="9892" xr:uid="{00000000-0005-0000-0000-000054280000}"/>
    <cellStyle name="2_단가조사표_포장일위_노선측량_내역서1" xfId="9893" xr:uid="{00000000-0005-0000-0000-000055280000}"/>
    <cellStyle name="2_단가조사표_포장일위_문화재지표조사" xfId="9894" xr:uid="{00000000-0005-0000-0000-000056280000}"/>
    <cellStyle name="2_문화재지표조사" xfId="9895" xr:uid="{00000000-0005-0000-0000-000057280000}"/>
    <cellStyle name="20% - Accent1" xfId="9896" xr:uid="{00000000-0005-0000-0000-000058280000}"/>
    <cellStyle name="20% - Accent2" xfId="9897" xr:uid="{00000000-0005-0000-0000-000059280000}"/>
    <cellStyle name="20% - Accent3" xfId="9898" xr:uid="{00000000-0005-0000-0000-00005A280000}"/>
    <cellStyle name="20% - Accent4" xfId="9899" xr:uid="{00000000-0005-0000-0000-00005B280000}"/>
    <cellStyle name="20% - Accent5" xfId="9900" xr:uid="{00000000-0005-0000-0000-00005C280000}"/>
    <cellStyle name="20% - Accent6" xfId="9901" xr:uid="{00000000-0005-0000-0000-00005D280000}"/>
    <cellStyle name="20% - 강조색1 10" xfId="9902" xr:uid="{00000000-0005-0000-0000-00005E280000}"/>
    <cellStyle name="20% - 강조색1 10 2" xfId="9903" xr:uid="{00000000-0005-0000-0000-00005F280000}"/>
    <cellStyle name="20% - 강조색1 10 3" xfId="9904" xr:uid="{00000000-0005-0000-0000-000060280000}"/>
    <cellStyle name="20% - 강조색1 10 4" xfId="9905" xr:uid="{00000000-0005-0000-0000-000061280000}"/>
    <cellStyle name="20% - 강조색1 10 5" xfId="9906" xr:uid="{00000000-0005-0000-0000-000062280000}"/>
    <cellStyle name="20% - 강조색1 11" xfId="9907" xr:uid="{00000000-0005-0000-0000-000063280000}"/>
    <cellStyle name="20% - 강조색1 12" xfId="9908" xr:uid="{00000000-0005-0000-0000-000064280000}"/>
    <cellStyle name="20% - 강조색1 13" xfId="9909" xr:uid="{00000000-0005-0000-0000-000065280000}"/>
    <cellStyle name="20% - 강조색1 14" xfId="9910" xr:uid="{00000000-0005-0000-0000-000066280000}"/>
    <cellStyle name="20% - 강조색1 2" xfId="9911" xr:uid="{00000000-0005-0000-0000-000067280000}"/>
    <cellStyle name="20% - 강조색1 2 2" xfId="9912" xr:uid="{00000000-0005-0000-0000-000068280000}"/>
    <cellStyle name="20% - 강조색1 2 3" xfId="9913" xr:uid="{00000000-0005-0000-0000-000069280000}"/>
    <cellStyle name="20% - 강조색1 2 4" xfId="9914" xr:uid="{00000000-0005-0000-0000-00006A280000}"/>
    <cellStyle name="20% - 강조색1 2 5" xfId="9915" xr:uid="{00000000-0005-0000-0000-00006B280000}"/>
    <cellStyle name="20% - 강조색1 2_2. 내역" xfId="9916" xr:uid="{00000000-0005-0000-0000-00006C280000}"/>
    <cellStyle name="20% - 강조색1 3" xfId="9917" xr:uid="{00000000-0005-0000-0000-00006D280000}"/>
    <cellStyle name="20% - 강조색1 3 2" xfId="9918" xr:uid="{00000000-0005-0000-0000-00006E280000}"/>
    <cellStyle name="20% - 강조색1 3 3" xfId="9919" xr:uid="{00000000-0005-0000-0000-00006F280000}"/>
    <cellStyle name="20% - 강조색1 3 4" xfId="9920" xr:uid="{00000000-0005-0000-0000-000070280000}"/>
    <cellStyle name="20% - 강조색1 3 5" xfId="9921" xr:uid="{00000000-0005-0000-0000-000071280000}"/>
    <cellStyle name="20% - 강조색1 3_2. 내역" xfId="9922" xr:uid="{00000000-0005-0000-0000-000072280000}"/>
    <cellStyle name="20% - 강조색1 4" xfId="9923" xr:uid="{00000000-0005-0000-0000-000073280000}"/>
    <cellStyle name="20% - 강조색1 4 2" xfId="9924" xr:uid="{00000000-0005-0000-0000-000074280000}"/>
    <cellStyle name="20% - 강조색1 4 3" xfId="9925" xr:uid="{00000000-0005-0000-0000-000075280000}"/>
    <cellStyle name="20% - 강조색1 4 4" xfId="9926" xr:uid="{00000000-0005-0000-0000-000076280000}"/>
    <cellStyle name="20% - 강조색1 4 5" xfId="9927" xr:uid="{00000000-0005-0000-0000-000077280000}"/>
    <cellStyle name="20% - 강조색1 4_2. 내역" xfId="9928" xr:uid="{00000000-0005-0000-0000-000078280000}"/>
    <cellStyle name="20% - 강조색1 5" xfId="9929" xr:uid="{00000000-0005-0000-0000-000079280000}"/>
    <cellStyle name="20% - 강조색1 5 2" xfId="9930" xr:uid="{00000000-0005-0000-0000-00007A280000}"/>
    <cellStyle name="20% - 강조색1 5 3" xfId="9931" xr:uid="{00000000-0005-0000-0000-00007B280000}"/>
    <cellStyle name="20% - 강조색1 5 4" xfId="9932" xr:uid="{00000000-0005-0000-0000-00007C280000}"/>
    <cellStyle name="20% - 강조색1 5 5" xfId="9933" xr:uid="{00000000-0005-0000-0000-00007D280000}"/>
    <cellStyle name="20% - 강조색1 5_2. 내역" xfId="9934" xr:uid="{00000000-0005-0000-0000-00007E280000}"/>
    <cellStyle name="20% - 강조색1 6" xfId="9935" xr:uid="{00000000-0005-0000-0000-00007F280000}"/>
    <cellStyle name="20% - 강조색1 6 2" xfId="9936" xr:uid="{00000000-0005-0000-0000-000080280000}"/>
    <cellStyle name="20% - 강조색1 6 3" xfId="9937" xr:uid="{00000000-0005-0000-0000-000081280000}"/>
    <cellStyle name="20% - 강조색1 6 4" xfId="9938" xr:uid="{00000000-0005-0000-0000-000082280000}"/>
    <cellStyle name="20% - 강조색1 6 5" xfId="9939" xr:uid="{00000000-0005-0000-0000-000083280000}"/>
    <cellStyle name="20% - 강조색1 6_2. 내역" xfId="9940" xr:uid="{00000000-0005-0000-0000-000084280000}"/>
    <cellStyle name="20% - 강조색1 7" xfId="9941" xr:uid="{00000000-0005-0000-0000-000085280000}"/>
    <cellStyle name="20% - 강조색1 7 2" xfId="9942" xr:uid="{00000000-0005-0000-0000-000086280000}"/>
    <cellStyle name="20% - 강조색1 7 3" xfId="9943" xr:uid="{00000000-0005-0000-0000-000087280000}"/>
    <cellStyle name="20% - 강조색1 7 4" xfId="9944" xr:uid="{00000000-0005-0000-0000-000088280000}"/>
    <cellStyle name="20% - 강조색1 7 5" xfId="9945" xr:uid="{00000000-0005-0000-0000-000089280000}"/>
    <cellStyle name="20% - 강조색1 8" xfId="9946" xr:uid="{00000000-0005-0000-0000-00008A280000}"/>
    <cellStyle name="20% - 강조색1 8 2" xfId="9947" xr:uid="{00000000-0005-0000-0000-00008B280000}"/>
    <cellStyle name="20% - 강조색1 8 3" xfId="9948" xr:uid="{00000000-0005-0000-0000-00008C280000}"/>
    <cellStyle name="20% - 강조색1 8 4" xfId="9949" xr:uid="{00000000-0005-0000-0000-00008D280000}"/>
    <cellStyle name="20% - 강조색1 8 5" xfId="9950" xr:uid="{00000000-0005-0000-0000-00008E280000}"/>
    <cellStyle name="20% - 강조색1 9" xfId="9951" xr:uid="{00000000-0005-0000-0000-00008F280000}"/>
    <cellStyle name="20% - 강조색1 9 2" xfId="9952" xr:uid="{00000000-0005-0000-0000-000090280000}"/>
    <cellStyle name="20% - 강조색1 9 3" xfId="9953" xr:uid="{00000000-0005-0000-0000-000091280000}"/>
    <cellStyle name="20% - 강조색1 9 4" xfId="9954" xr:uid="{00000000-0005-0000-0000-000092280000}"/>
    <cellStyle name="20% - 강조색1 9 5" xfId="9955" xr:uid="{00000000-0005-0000-0000-000093280000}"/>
    <cellStyle name="20% - 강조색2 10" xfId="9956" xr:uid="{00000000-0005-0000-0000-000094280000}"/>
    <cellStyle name="20% - 강조색2 10 2" xfId="9957" xr:uid="{00000000-0005-0000-0000-000095280000}"/>
    <cellStyle name="20% - 강조색2 10 3" xfId="9958" xr:uid="{00000000-0005-0000-0000-000096280000}"/>
    <cellStyle name="20% - 강조색2 10 4" xfId="9959" xr:uid="{00000000-0005-0000-0000-000097280000}"/>
    <cellStyle name="20% - 강조색2 10 5" xfId="9960" xr:uid="{00000000-0005-0000-0000-000098280000}"/>
    <cellStyle name="20% - 강조색2 11" xfId="9961" xr:uid="{00000000-0005-0000-0000-000099280000}"/>
    <cellStyle name="20% - 강조색2 12" xfId="9962" xr:uid="{00000000-0005-0000-0000-00009A280000}"/>
    <cellStyle name="20% - 강조색2 13" xfId="9963" xr:uid="{00000000-0005-0000-0000-00009B280000}"/>
    <cellStyle name="20% - 강조색2 14" xfId="9964" xr:uid="{00000000-0005-0000-0000-00009C280000}"/>
    <cellStyle name="20% - 강조색2 2" xfId="9965" xr:uid="{00000000-0005-0000-0000-00009D280000}"/>
    <cellStyle name="20% - 강조색2 2 2" xfId="9966" xr:uid="{00000000-0005-0000-0000-00009E280000}"/>
    <cellStyle name="20% - 강조색2 2 3" xfId="9967" xr:uid="{00000000-0005-0000-0000-00009F280000}"/>
    <cellStyle name="20% - 강조색2 2 4" xfId="9968" xr:uid="{00000000-0005-0000-0000-0000A0280000}"/>
    <cellStyle name="20% - 강조색2 2 5" xfId="9969" xr:uid="{00000000-0005-0000-0000-0000A1280000}"/>
    <cellStyle name="20% - 강조색2 2_2. 내역" xfId="9970" xr:uid="{00000000-0005-0000-0000-0000A2280000}"/>
    <cellStyle name="20% - 강조색2 3" xfId="9971" xr:uid="{00000000-0005-0000-0000-0000A3280000}"/>
    <cellStyle name="20% - 강조색2 3 2" xfId="9972" xr:uid="{00000000-0005-0000-0000-0000A4280000}"/>
    <cellStyle name="20% - 강조색2 3 3" xfId="9973" xr:uid="{00000000-0005-0000-0000-0000A5280000}"/>
    <cellStyle name="20% - 강조색2 3 4" xfId="9974" xr:uid="{00000000-0005-0000-0000-0000A6280000}"/>
    <cellStyle name="20% - 강조색2 3 5" xfId="9975" xr:uid="{00000000-0005-0000-0000-0000A7280000}"/>
    <cellStyle name="20% - 강조색2 3_2. 내역" xfId="9976" xr:uid="{00000000-0005-0000-0000-0000A8280000}"/>
    <cellStyle name="20% - 강조색2 4" xfId="9977" xr:uid="{00000000-0005-0000-0000-0000A9280000}"/>
    <cellStyle name="20% - 강조색2 4 2" xfId="9978" xr:uid="{00000000-0005-0000-0000-0000AA280000}"/>
    <cellStyle name="20% - 강조색2 4 3" xfId="9979" xr:uid="{00000000-0005-0000-0000-0000AB280000}"/>
    <cellStyle name="20% - 강조색2 4 4" xfId="9980" xr:uid="{00000000-0005-0000-0000-0000AC280000}"/>
    <cellStyle name="20% - 강조색2 4 5" xfId="9981" xr:uid="{00000000-0005-0000-0000-0000AD280000}"/>
    <cellStyle name="20% - 강조색2 4_2. 내역" xfId="9982" xr:uid="{00000000-0005-0000-0000-0000AE280000}"/>
    <cellStyle name="20% - 강조색2 5" xfId="9983" xr:uid="{00000000-0005-0000-0000-0000AF280000}"/>
    <cellStyle name="20% - 강조색2 5 2" xfId="9984" xr:uid="{00000000-0005-0000-0000-0000B0280000}"/>
    <cellStyle name="20% - 강조색2 5 3" xfId="9985" xr:uid="{00000000-0005-0000-0000-0000B1280000}"/>
    <cellStyle name="20% - 강조색2 5 4" xfId="9986" xr:uid="{00000000-0005-0000-0000-0000B2280000}"/>
    <cellStyle name="20% - 강조색2 5 5" xfId="9987" xr:uid="{00000000-0005-0000-0000-0000B3280000}"/>
    <cellStyle name="20% - 강조색2 5_2. 내역" xfId="9988" xr:uid="{00000000-0005-0000-0000-0000B4280000}"/>
    <cellStyle name="20% - 강조색2 6" xfId="9989" xr:uid="{00000000-0005-0000-0000-0000B5280000}"/>
    <cellStyle name="20% - 강조색2 6 2" xfId="9990" xr:uid="{00000000-0005-0000-0000-0000B6280000}"/>
    <cellStyle name="20% - 강조색2 6 3" xfId="9991" xr:uid="{00000000-0005-0000-0000-0000B7280000}"/>
    <cellStyle name="20% - 강조색2 6 4" xfId="9992" xr:uid="{00000000-0005-0000-0000-0000B8280000}"/>
    <cellStyle name="20% - 강조색2 6 5" xfId="9993" xr:uid="{00000000-0005-0000-0000-0000B9280000}"/>
    <cellStyle name="20% - 강조색2 6_2. 내역" xfId="9994" xr:uid="{00000000-0005-0000-0000-0000BA280000}"/>
    <cellStyle name="20% - 강조색2 7" xfId="9995" xr:uid="{00000000-0005-0000-0000-0000BB280000}"/>
    <cellStyle name="20% - 강조색2 7 2" xfId="9996" xr:uid="{00000000-0005-0000-0000-0000BC280000}"/>
    <cellStyle name="20% - 강조색2 7 3" xfId="9997" xr:uid="{00000000-0005-0000-0000-0000BD280000}"/>
    <cellStyle name="20% - 강조색2 7 4" xfId="9998" xr:uid="{00000000-0005-0000-0000-0000BE280000}"/>
    <cellStyle name="20% - 강조색2 7 5" xfId="9999" xr:uid="{00000000-0005-0000-0000-0000BF280000}"/>
    <cellStyle name="20% - 강조색2 8" xfId="10000" xr:uid="{00000000-0005-0000-0000-0000C0280000}"/>
    <cellStyle name="20% - 강조색2 8 2" xfId="10001" xr:uid="{00000000-0005-0000-0000-0000C1280000}"/>
    <cellStyle name="20% - 강조색2 8 3" xfId="10002" xr:uid="{00000000-0005-0000-0000-0000C2280000}"/>
    <cellStyle name="20% - 강조색2 8 4" xfId="10003" xr:uid="{00000000-0005-0000-0000-0000C3280000}"/>
    <cellStyle name="20% - 강조색2 8 5" xfId="10004" xr:uid="{00000000-0005-0000-0000-0000C4280000}"/>
    <cellStyle name="20% - 강조색2 9" xfId="10005" xr:uid="{00000000-0005-0000-0000-0000C5280000}"/>
    <cellStyle name="20% - 강조색2 9 2" xfId="10006" xr:uid="{00000000-0005-0000-0000-0000C6280000}"/>
    <cellStyle name="20% - 강조색2 9 3" xfId="10007" xr:uid="{00000000-0005-0000-0000-0000C7280000}"/>
    <cellStyle name="20% - 강조색2 9 4" xfId="10008" xr:uid="{00000000-0005-0000-0000-0000C8280000}"/>
    <cellStyle name="20% - 강조색2 9 5" xfId="10009" xr:uid="{00000000-0005-0000-0000-0000C9280000}"/>
    <cellStyle name="20% - 강조색3 10" xfId="10010" xr:uid="{00000000-0005-0000-0000-0000CA280000}"/>
    <cellStyle name="20% - 강조색3 10 2" xfId="10011" xr:uid="{00000000-0005-0000-0000-0000CB280000}"/>
    <cellStyle name="20% - 강조색3 10 3" xfId="10012" xr:uid="{00000000-0005-0000-0000-0000CC280000}"/>
    <cellStyle name="20% - 강조색3 10 4" xfId="10013" xr:uid="{00000000-0005-0000-0000-0000CD280000}"/>
    <cellStyle name="20% - 강조색3 10 5" xfId="10014" xr:uid="{00000000-0005-0000-0000-0000CE280000}"/>
    <cellStyle name="20% - 강조색3 11" xfId="10015" xr:uid="{00000000-0005-0000-0000-0000CF280000}"/>
    <cellStyle name="20% - 강조색3 12" xfId="10016" xr:uid="{00000000-0005-0000-0000-0000D0280000}"/>
    <cellStyle name="20% - 강조색3 13" xfId="10017" xr:uid="{00000000-0005-0000-0000-0000D1280000}"/>
    <cellStyle name="20% - 강조색3 14" xfId="10018" xr:uid="{00000000-0005-0000-0000-0000D2280000}"/>
    <cellStyle name="20% - 강조색3 2" xfId="10019" xr:uid="{00000000-0005-0000-0000-0000D3280000}"/>
    <cellStyle name="20% - 강조색3 2 2" xfId="10020" xr:uid="{00000000-0005-0000-0000-0000D4280000}"/>
    <cellStyle name="20% - 강조색3 2 3" xfId="10021" xr:uid="{00000000-0005-0000-0000-0000D5280000}"/>
    <cellStyle name="20% - 강조색3 2 4" xfId="10022" xr:uid="{00000000-0005-0000-0000-0000D6280000}"/>
    <cellStyle name="20% - 강조색3 2 5" xfId="10023" xr:uid="{00000000-0005-0000-0000-0000D7280000}"/>
    <cellStyle name="20% - 강조색3 2_2. 내역" xfId="10024" xr:uid="{00000000-0005-0000-0000-0000D8280000}"/>
    <cellStyle name="20% - 강조색3 3" xfId="10025" xr:uid="{00000000-0005-0000-0000-0000D9280000}"/>
    <cellStyle name="20% - 강조색3 3 2" xfId="10026" xr:uid="{00000000-0005-0000-0000-0000DA280000}"/>
    <cellStyle name="20% - 강조색3 3 3" xfId="10027" xr:uid="{00000000-0005-0000-0000-0000DB280000}"/>
    <cellStyle name="20% - 강조색3 3 4" xfId="10028" xr:uid="{00000000-0005-0000-0000-0000DC280000}"/>
    <cellStyle name="20% - 강조색3 3 5" xfId="10029" xr:uid="{00000000-0005-0000-0000-0000DD280000}"/>
    <cellStyle name="20% - 강조색3 3_2. 내역" xfId="10030" xr:uid="{00000000-0005-0000-0000-0000DE280000}"/>
    <cellStyle name="20% - 강조색3 4" xfId="10031" xr:uid="{00000000-0005-0000-0000-0000DF280000}"/>
    <cellStyle name="20% - 강조색3 4 2" xfId="10032" xr:uid="{00000000-0005-0000-0000-0000E0280000}"/>
    <cellStyle name="20% - 강조색3 4 3" xfId="10033" xr:uid="{00000000-0005-0000-0000-0000E1280000}"/>
    <cellStyle name="20% - 강조색3 4 4" xfId="10034" xr:uid="{00000000-0005-0000-0000-0000E2280000}"/>
    <cellStyle name="20% - 강조색3 4 5" xfId="10035" xr:uid="{00000000-0005-0000-0000-0000E3280000}"/>
    <cellStyle name="20% - 강조색3 4_2. 내역" xfId="10036" xr:uid="{00000000-0005-0000-0000-0000E4280000}"/>
    <cellStyle name="20% - 강조색3 5" xfId="10037" xr:uid="{00000000-0005-0000-0000-0000E5280000}"/>
    <cellStyle name="20% - 강조색3 5 2" xfId="10038" xr:uid="{00000000-0005-0000-0000-0000E6280000}"/>
    <cellStyle name="20% - 강조색3 5 3" xfId="10039" xr:uid="{00000000-0005-0000-0000-0000E7280000}"/>
    <cellStyle name="20% - 강조색3 5 4" xfId="10040" xr:uid="{00000000-0005-0000-0000-0000E8280000}"/>
    <cellStyle name="20% - 강조색3 5 5" xfId="10041" xr:uid="{00000000-0005-0000-0000-0000E9280000}"/>
    <cellStyle name="20% - 강조색3 5_2. 내역" xfId="10042" xr:uid="{00000000-0005-0000-0000-0000EA280000}"/>
    <cellStyle name="20% - 강조색3 6" xfId="10043" xr:uid="{00000000-0005-0000-0000-0000EB280000}"/>
    <cellStyle name="20% - 강조색3 6 2" xfId="10044" xr:uid="{00000000-0005-0000-0000-0000EC280000}"/>
    <cellStyle name="20% - 강조색3 6 3" xfId="10045" xr:uid="{00000000-0005-0000-0000-0000ED280000}"/>
    <cellStyle name="20% - 강조색3 6 4" xfId="10046" xr:uid="{00000000-0005-0000-0000-0000EE280000}"/>
    <cellStyle name="20% - 강조색3 6 5" xfId="10047" xr:uid="{00000000-0005-0000-0000-0000EF280000}"/>
    <cellStyle name="20% - 강조색3 6_2. 내역" xfId="10048" xr:uid="{00000000-0005-0000-0000-0000F0280000}"/>
    <cellStyle name="20% - 강조색3 7" xfId="10049" xr:uid="{00000000-0005-0000-0000-0000F1280000}"/>
    <cellStyle name="20% - 강조색3 7 2" xfId="10050" xr:uid="{00000000-0005-0000-0000-0000F2280000}"/>
    <cellStyle name="20% - 강조색3 7 3" xfId="10051" xr:uid="{00000000-0005-0000-0000-0000F3280000}"/>
    <cellStyle name="20% - 강조색3 7 4" xfId="10052" xr:uid="{00000000-0005-0000-0000-0000F4280000}"/>
    <cellStyle name="20% - 강조색3 7 5" xfId="10053" xr:uid="{00000000-0005-0000-0000-0000F5280000}"/>
    <cellStyle name="20% - 강조색3 8" xfId="10054" xr:uid="{00000000-0005-0000-0000-0000F6280000}"/>
    <cellStyle name="20% - 강조색3 8 2" xfId="10055" xr:uid="{00000000-0005-0000-0000-0000F7280000}"/>
    <cellStyle name="20% - 강조색3 8 3" xfId="10056" xr:uid="{00000000-0005-0000-0000-0000F8280000}"/>
    <cellStyle name="20% - 강조색3 8 4" xfId="10057" xr:uid="{00000000-0005-0000-0000-0000F9280000}"/>
    <cellStyle name="20% - 강조색3 8 5" xfId="10058" xr:uid="{00000000-0005-0000-0000-0000FA280000}"/>
    <cellStyle name="20% - 강조색3 9" xfId="10059" xr:uid="{00000000-0005-0000-0000-0000FB280000}"/>
    <cellStyle name="20% - 강조색3 9 2" xfId="10060" xr:uid="{00000000-0005-0000-0000-0000FC280000}"/>
    <cellStyle name="20% - 강조색3 9 3" xfId="10061" xr:uid="{00000000-0005-0000-0000-0000FD280000}"/>
    <cellStyle name="20% - 강조색3 9 4" xfId="10062" xr:uid="{00000000-0005-0000-0000-0000FE280000}"/>
    <cellStyle name="20% - 강조색3 9 5" xfId="10063" xr:uid="{00000000-0005-0000-0000-0000FF280000}"/>
    <cellStyle name="20% - 강조색4 10" xfId="10064" xr:uid="{00000000-0005-0000-0000-000000290000}"/>
    <cellStyle name="20% - 강조색4 10 2" xfId="10065" xr:uid="{00000000-0005-0000-0000-000001290000}"/>
    <cellStyle name="20% - 강조색4 10 3" xfId="10066" xr:uid="{00000000-0005-0000-0000-000002290000}"/>
    <cellStyle name="20% - 강조색4 10 4" xfId="10067" xr:uid="{00000000-0005-0000-0000-000003290000}"/>
    <cellStyle name="20% - 강조색4 10 5" xfId="10068" xr:uid="{00000000-0005-0000-0000-000004290000}"/>
    <cellStyle name="20% - 강조색4 11" xfId="10069" xr:uid="{00000000-0005-0000-0000-000005290000}"/>
    <cellStyle name="20% - 강조색4 12" xfId="10070" xr:uid="{00000000-0005-0000-0000-000006290000}"/>
    <cellStyle name="20% - 강조색4 13" xfId="10071" xr:uid="{00000000-0005-0000-0000-000007290000}"/>
    <cellStyle name="20% - 강조색4 14" xfId="10072" xr:uid="{00000000-0005-0000-0000-000008290000}"/>
    <cellStyle name="20% - 강조색4 2" xfId="10073" xr:uid="{00000000-0005-0000-0000-000009290000}"/>
    <cellStyle name="20% - 강조색4 2 2" xfId="10074" xr:uid="{00000000-0005-0000-0000-00000A290000}"/>
    <cellStyle name="20% - 강조색4 2 3" xfId="10075" xr:uid="{00000000-0005-0000-0000-00000B290000}"/>
    <cellStyle name="20% - 강조색4 2 4" xfId="10076" xr:uid="{00000000-0005-0000-0000-00000C290000}"/>
    <cellStyle name="20% - 강조색4 2 5" xfId="10077" xr:uid="{00000000-0005-0000-0000-00000D290000}"/>
    <cellStyle name="20% - 강조색4 2_2. 내역" xfId="10078" xr:uid="{00000000-0005-0000-0000-00000E290000}"/>
    <cellStyle name="20% - 강조색4 3" xfId="10079" xr:uid="{00000000-0005-0000-0000-00000F290000}"/>
    <cellStyle name="20% - 강조색4 3 2" xfId="10080" xr:uid="{00000000-0005-0000-0000-000010290000}"/>
    <cellStyle name="20% - 강조색4 3 3" xfId="10081" xr:uid="{00000000-0005-0000-0000-000011290000}"/>
    <cellStyle name="20% - 강조색4 3 4" xfId="10082" xr:uid="{00000000-0005-0000-0000-000012290000}"/>
    <cellStyle name="20% - 강조색4 3 5" xfId="10083" xr:uid="{00000000-0005-0000-0000-000013290000}"/>
    <cellStyle name="20% - 강조색4 3_2. 내역" xfId="10084" xr:uid="{00000000-0005-0000-0000-000014290000}"/>
    <cellStyle name="20% - 강조색4 4" xfId="10085" xr:uid="{00000000-0005-0000-0000-000015290000}"/>
    <cellStyle name="20% - 강조색4 4 2" xfId="10086" xr:uid="{00000000-0005-0000-0000-000016290000}"/>
    <cellStyle name="20% - 강조색4 4 3" xfId="10087" xr:uid="{00000000-0005-0000-0000-000017290000}"/>
    <cellStyle name="20% - 강조색4 4 4" xfId="10088" xr:uid="{00000000-0005-0000-0000-000018290000}"/>
    <cellStyle name="20% - 강조색4 4 5" xfId="10089" xr:uid="{00000000-0005-0000-0000-000019290000}"/>
    <cellStyle name="20% - 강조색4 4_2. 내역" xfId="10090" xr:uid="{00000000-0005-0000-0000-00001A290000}"/>
    <cellStyle name="20% - 강조색4 5" xfId="10091" xr:uid="{00000000-0005-0000-0000-00001B290000}"/>
    <cellStyle name="20% - 강조색4 5 2" xfId="10092" xr:uid="{00000000-0005-0000-0000-00001C290000}"/>
    <cellStyle name="20% - 강조색4 5 3" xfId="10093" xr:uid="{00000000-0005-0000-0000-00001D290000}"/>
    <cellStyle name="20% - 강조색4 5 4" xfId="10094" xr:uid="{00000000-0005-0000-0000-00001E290000}"/>
    <cellStyle name="20% - 강조색4 5 5" xfId="10095" xr:uid="{00000000-0005-0000-0000-00001F290000}"/>
    <cellStyle name="20% - 강조색4 5_2. 내역" xfId="10096" xr:uid="{00000000-0005-0000-0000-000020290000}"/>
    <cellStyle name="20% - 강조색4 6" xfId="10097" xr:uid="{00000000-0005-0000-0000-000021290000}"/>
    <cellStyle name="20% - 강조색4 6 2" xfId="10098" xr:uid="{00000000-0005-0000-0000-000022290000}"/>
    <cellStyle name="20% - 강조색4 6 3" xfId="10099" xr:uid="{00000000-0005-0000-0000-000023290000}"/>
    <cellStyle name="20% - 강조색4 6 4" xfId="10100" xr:uid="{00000000-0005-0000-0000-000024290000}"/>
    <cellStyle name="20% - 강조색4 6 5" xfId="10101" xr:uid="{00000000-0005-0000-0000-000025290000}"/>
    <cellStyle name="20% - 강조색4 6_2. 내역" xfId="10102" xr:uid="{00000000-0005-0000-0000-000026290000}"/>
    <cellStyle name="20% - 강조색4 7" xfId="10103" xr:uid="{00000000-0005-0000-0000-000027290000}"/>
    <cellStyle name="20% - 강조색4 7 2" xfId="10104" xr:uid="{00000000-0005-0000-0000-000028290000}"/>
    <cellStyle name="20% - 강조색4 7 3" xfId="10105" xr:uid="{00000000-0005-0000-0000-000029290000}"/>
    <cellStyle name="20% - 강조색4 7 4" xfId="10106" xr:uid="{00000000-0005-0000-0000-00002A290000}"/>
    <cellStyle name="20% - 강조색4 7 5" xfId="10107" xr:uid="{00000000-0005-0000-0000-00002B290000}"/>
    <cellStyle name="20% - 강조색4 8" xfId="10108" xr:uid="{00000000-0005-0000-0000-00002C290000}"/>
    <cellStyle name="20% - 강조색4 8 2" xfId="10109" xr:uid="{00000000-0005-0000-0000-00002D290000}"/>
    <cellStyle name="20% - 강조색4 8 3" xfId="10110" xr:uid="{00000000-0005-0000-0000-00002E290000}"/>
    <cellStyle name="20% - 강조색4 8 4" xfId="10111" xr:uid="{00000000-0005-0000-0000-00002F290000}"/>
    <cellStyle name="20% - 강조색4 8 5" xfId="10112" xr:uid="{00000000-0005-0000-0000-000030290000}"/>
    <cellStyle name="20% - 강조색4 9" xfId="10113" xr:uid="{00000000-0005-0000-0000-000031290000}"/>
    <cellStyle name="20% - 강조색4 9 2" xfId="10114" xr:uid="{00000000-0005-0000-0000-000032290000}"/>
    <cellStyle name="20% - 강조색4 9 3" xfId="10115" xr:uid="{00000000-0005-0000-0000-000033290000}"/>
    <cellStyle name="20% - 강조색4 9 4" xfId="10116" xr:uid="{00000000-0005-0000-0000-000034290000}"/>
    <cellStyle name="20% - 강조색4 9 5" xfId="10117" xr:uid="{00000000-0005-0000-0000-000035290000}"/>
    <cellStyle name="20% - 강조색5 10" xfId="10118" xr:uid="{00000000-0005-0000-0000-000036290000}"/>
    <cellStyle name="20% - 강조색5 10 2" xfId="10119" xr:uid="{00000000-0005-0000-0000-000037290000}"/>
    <cellStyle name="20% - 강조색5 10 3" xfId="10120" xr:uid="{00000000-0005-0000-0000-000038290000}"/>
    <cellStyle name="20% - 강조색5 10 4" xfId="10121" xr:uid="{00000000-0005-0000-0000-000039290000}"/>
    <cellStyle name="20% - 강조색5 10 5" xfId="10122" xr:uid="{00000000-0005-0000-0000-00003A290000}"/>
    <cellStyle name="20% - 강조색5 11" xfId="10123" xr:uid="{00000000-0005-0000-0000-00003B290000}"/>
    <cellStyle name="20% - 강조색5 12" xfId="10124" xr:uid="{00000000-0005-0000-0000-00003C290000}"/>
    <cellStyle name="20% - 강조색5 13" xfId="10125" xr:uid="{00000000-0005-0000-0000-00003D290000}"/>
    <cellStyle name="20% - 강조색5 14" xfId="10126" xr:uid="{00000000-0005-0000-0000-00003E290000}"/>
    <cellStyle name="20% - 강조색5 2" xfId="10127" xr:uid="{00000000-0005-0000-0000-00003F290000}"/>
    <cellStyle name="20% - 강조색5 2 2" xfId="10128" xr:uid="{00000000-0005-0000-0000-000040290000}"/>
    <cellStyle name="20% - 강조색5 2 3" xfId="10129" xr:uid="{00000000-0005-0000-0000-000041290000}"/>
    <cellStyle name="20% - 강조색5 2 4" xfId="10130" xr:uid="{00000000-0005-0000-0000-000042290000}"/>
    <cellStyle name="20% - 강조색5 2 5" xfId="10131" xr:uid="{00000000-0005-0000-0000-000043290000}"/>
    <cellStyle name="20% - 강조색5 2_2. 내역" xfId="10132" xr:uid="{00000000-0005-0000-0000-000044290000}"/>
    <cellStyle name="20% - 강조색5 3" xfId="10133" xr:uid="{00000000-0005-0000-0000-000045290000}"/>
    <cellStyle name="20% - 강조색5 3 2" xfId="10134" xr:uid="{00000000-0005-0000-0000-000046290000}"/>
    <cellStyle name="20% - 강조색5 3 3" xfId="10135" xr:uid="{00000000-0005-0000-0000-000047290000}"/>
    <cellStyle name="20% - 강조색5 3 4" xfId="10136" xr:uid="{00000000-0005-0000-0000-000048290000}"/>
    <cellStyle name="20% - 강조색5 3 5" xfId="10137" xr:uid="{00000000-0005-0000-0000-000049290000}"/>
    <cellStyle name="20% - 강조색5 4" xfId="10138" xr:uid="{00000000-0005-0000-0000-00004A290000}"/>
    <cellStyle name="20% - 강조색5 4 2" xfId="10139" xr:uid="{00000000-0005-0000-0000-00004B290000}"/>
    <cellStyle name="20% - 강조색5 4 3" xfId="10140" xr:uid="{00000000-0005-0000-0000-00004C290000}"/>
    <cellStyle name="20% - 강조색5 4 4" xfId="10141" xr:uid="{00000000-0005-0000-0000-00004D290000}"/>
    <cellStyle name="20% - 강조색5 4 5" xfId="10142" xr:uid="{00000000-0005-0000-0000-00004E290000}"/>
    <cellStyle name="20% - 강조색5 5" xfId="10143" xr:uid="{00000000-0005-0000-0000-00004F290000}"/>
    <cellStyle name="20% - 강조색5 5 2" xfId="10144" xr:uid="{00000000-0005-0000-0000-000050290000}"/>
    <cellStyle name="20% - 강조색5 5 3" xfId="10145" xr:uid="{00000000-0005-0000-0000-000051290000}"/>
    <cellStyle name="20% - 강조색5 5 4" xfId="10146" xr:uid="{00000000-0005-0000-0000-000052290000}"/>
    <cellStyle name="20% - 강조색5 5 5" xfId="10147" xr:uid="{00000000-0005-0000-0000-000053290000}"/>
    <cellStyle name="20% - 강조색5 6" xfId="10148" xr:uid="{00000000-0005-0000-0000-000054290000}"/>
    <cellStyle name="20% - 강조색5 6 2" xfId="10149" xr:uid="{00000000-0005-0000-0000-000055290000}"/>
    <cellStyle name="20% - 강조색5 6 3" xfId="10150" xr:uid="{00000000-0005-0000-0000-000056290000}"/>
    <cellStyle name="20% - 강조색5 6 4" xfId="10151" xr:uid="{00000000-0005-0000-0000-000057290000}"/>
    <cellStyle name="20% - 강조색5 6 5" xfId="10152" xr:uid="{00000000-0005-0000-0000-000058290000}"/>
    <cellStyle name="20% - 강조색5 7" xfId="10153" xr:uid="{00000000-0005-0000-0000-000059290000}"/>
    <cellStyle name="20% - 강조색5 7 2" xfId="10154" xr:uid="{00000000-0005-0000-0000-00005A290000}"/>
    <cellStyle name="20% - 강조색5 7 3" xfId="10155" xr:uid="{00000000-0005-0000-0000-00005B290000}"/>
    <cellStyle name="20% - 강조색5 7 4" xfId="10156" xr:uid="{00000000-0005-0000-0000-00005C290000}"/>
    <cellStyle name="20% - 강조색5 7 5" xfId="10157" xr:uid="{00000000-0005-0000-0000-00005D290000}"/>
    <cellStyle name="20% - 강조색5 8" xfId="10158" xr:uid="{00000000-0005-0000-0000-00005E290000}"/>
    <cellStyle name="20% - 강조색5 8 2" xfId="10159" xr:uid="{00000000-0005-0000-0000-00005F290000}"/>
    <cellStyle name="20% - 강조색5 8 3" xfId="10160" xr:uid="{00000000-0005-0000-0000-000060290000}"/>
    <cellStyle name="20% - 강조색5 8 4" xfId="10161" xr:uid="{00000000-0005-0000-0000-000061290000}"/>
    <cellStyle name="20% - 강조색5 8 5" xfId="10162" xr:uid="{00000000-0005-0000-0000-000062290000}"/>
    <cellStyle name="20% - 강조색5 9" xfId="10163" xr:uid="{00000000-0005-0000-0000-000063290000}"/>
    <cellStyle name="20% - 강조색5 9 2" xfId="10164" xr:uid="{00000000-0005-0000-0000-000064290000}"/>
    <cellStyle name="20% - 강조색5 9 3" xfId="10165" xr:uid="{00000000-0005-0000-0000-000065290000}"/>
    <cellStyle name="20% - 강조색5 9 4" xfId="10166" xr:uid="{00000000-0005-0000-0000-000066290000}"/>
    <cellStyle name="20% - 강조색5 9 5" xfId="10167" xr:uid="{00000000-0005-0000-0000-000067290000}"/>
    <cellStyle name="20% - 강조색6 10" xfId="10168" xr:uid="{00000000-0005-0000-0000-000068290000}"/>
    <cellStyle name="20% - 강조색6 10 2" xfId="10169" xr:uid="{00000000-0005-0000-0000-000069290000}"/>
    <cellStyle name="20% - 강조색6 10 3" xfId="10170" xr:uid="{00000000-0005-0000-0000-00006A290000}"/>
    <cellStyle name="20% - 강조색6 10 4" xfId="10171" xr:uid="{00000000-0005-0000-0000-00006B290000}"/>
    <cellStyle name="20% - 강조색6 10 5" xfId="10172" xr:uid="{00000000-0005-0000-0000-00006C290000}"/>
    <cellStyle name="20% - 강조색6 11" xfId="10173" xr:uid="{00000000-0005-0000-0000-00006D290000}"/>
    <cellStyle name="20% - 강조색6 12" xfId="10174" xr:uid="{00000000-0005-0000-0000-00006E290000}"/>
    <cellStyle name="20% - 강조색6 13" xfId="10175" xr:uid="{00000000-0005-0000-0000-00006F290000}"/>
    <cellStyle name="20% - 강조색6 14" xfId="10176" xr:uid="{00000000-0005-0000-0000-000070290000}"/>
    <cellStyle name="20% - 강조색6 2" xfId="10177" xr:uid="{00000000-0005-0000-0000-000071290000}"/>
    <cellStyle name="20% - 강조색6 2 2" xfId="10178" xr:uid="{00000000-0005-0000-0000-000072290000}"/>
    <cellStyle name="20% - 강조색6 2 3" xfId="10179" xr:uid="{00000000-0005-0000-0000-000073290000}"/>
    <cellStyle name="20% - 강조색6 2 4" xfId="10180" xr:uid="{00000000-0005-0000-0000-000074290000}"/>
    <cellStyle name="20% - 강조색6 2 5" xfId="10181" xr:uid="{00000000-0005-0000-0000-000075290000}"/>
    <cellStyle name="20% - 강조색6 2_2. 내역" xfId="10182" xr:uid="{00000000-0005-0000-0000-000076290000}"/>
    <cellStyle name="20% - 강조색6 3" xfId="10183" xr:uid="{00000000-0005-0000-0000-000077290000}"/>
    <cellStyle name="20% - 강조색6 3 2" xfId="10184" xr:uid="{00000000-0005-0000-0000-000078290000}"/>
    <cellStyle name="20% - 강조색6 3 3" xfId="10185" xr:uid="{00000000-0005-0000-0000-000079290000}"/>
    <cellStyle name="20% - 강조색6 3 4" xfId="10186" xr:uid="{00000000-0005-0000-0000-00007A290000}"/>
    <cellStyle name="20% - 강조색6 3 5" xfId="10187" xr:uid="{00000000-0005-0000-0000-00007B290000}"/>
    <cellStyle name="20% - 강조색6 3_2. 내역" xfId="10188" xr:uid="{00000000-0005-0000-0000-00007C290000}"/>
    <cellStyle name="20% - 강조색6 4" xfId="10189" xr:uid="{00000000-0005-0000-0000-00007D290000}"/>
    <cellStyle name="20% - 강조색6 4 2" xfId="10190" xr:uid="{00000000-0005-0000-0000-00007E290000}"/>
    <cellStyle name="20% - 강조색6 4 3" xfId="10191" xr:uid="{00000000-0005-0000-0000-00007F290000}"/>
    <cellStyle name="20% - 강조색6 4 4" xfId="10192" xr:uid="{00000000-0005-0000-0000-000080290000}"/>
    <cellStyle name="20% - 강조색6 4 5" xfId="10193" xr:uid="{00000000-0005-0000-0000-000081290000}"/>
    <cellStyle name="20% - 강조색6 4_2. 내역" xfId="10194" xr:uid="{00000000-0005-0000-0000-000082290000}"/>
    <cellStyle name="20% - 강조색6 5" xfId="10195" xr:uid="{00000000-0005-0000-0000-000083290000}"/>
    <cellStyle name="20% - 강조색6 5 2" xfId="10196" xr:uid="{00000000-0005-0000-0000-000084290000}"/>
    <cellStyle name="20% - 강조색6 5 3" xfId="10197" xr:uid="{00000000-0005-0000-0000-000085290000}"/>
    <cellStyle name="20% - 강조색6 5 4" xfId="10198" xr:uid="{00000000-0005-0000-0000-000086290000}"/>
    <cellStyle name="20% - 강조색6 5 5" xfId="10199" xr:uid="{00000000-0005-0000-0000-000087290000}"/>
    <cellStyle name="20% - 강조색6 5_2. 내역" xfId="10200" xr:uid="{00000000-0005-0000-0000-000088290000}"/>
    <cellStyle name="20% - 강조색6 6" xfId="10201" xr:uid="{00000000-0005-0000-0000-000089290000}"/>
    <cellStyle name="20% - 강조색6 6 2" xfId="10202" xr:uid="{00000000-0005-0000-0000-00008A290000}"/>
    <cellStyle name="20% - 강조색6 6 3" xfId="10203" xr:uid="{00000000-0005-0000-0000-00008B290000}"/>
    <cellStyle name="20% - 강조색6 6 4" xfId="10204" xr:uid="{00000000-0005-0000-0000-00008C290000}"/>
    <cellStyle name="20% - 강조색6 6 5" xfId="10205" xr:uid="{00000000-0005-0000-0000-00008D290000}"/>
    <cellStyle name="20% - 강조색6 6_2. 내역" xfId="10206" xr:uid="{00000000-0005-0000-0000-00008E290000}"/>
    <cellStyle name="20% - 강조색6 7" xfId="10207" xr:uid="{00000000-0005-0000-0000-00008F290000}"/>
    <cellStyle name="20% - 강조색6 7 2" xfId="10208" xr:uid="{00000000-0005-0000-0000-000090290000}"/>
    <cellStyle name="20% - 강조색6 7 3" xfId="10209" xr:uid="{00000000-0005-0000-0000-000091290000}"/>
    <cellStyle name="20% - 강조색6 7 4" xfId="10210" xr:uid="{00000000-0005-0000-0000-000092290000}"/>
    <cellStyle name="20% - 강조색6 7 5" xfId="10211" xr:uid="{00000000-0005-0000-0000-000093290000}"/>
    <cellStyle name="20% - 강조색6 8" xfId="10212" xr:uid="{00000000-0005-0000-0000-000094290000}"/>
    <cellStyle name="20% - 강조색6 8 2" xfId="10213" xr:uid="{00000000-0005-0000-0000-000095290000}"/>
    <cellStyle name="20% - 강조색6 8 3" xfId="10214" xr:uid="{00000000-0005-0000-0000-000096290000}"/>
    <cellStyle name="20% - 강조색6 8 4" xfId="10215" xr:uid="{00000000-0005-0000-0000-000097290000}"/>
    <cellStyle name="20% - 강조색6 8 5" xfId="10216" xr:uid="{00000000-0005-0000-0000-000098290000}"/>
    <cellStyle name="20% - 강조색6 9" xfId="10217" xr:uid="{00000000-0005-0000-0000-000099290000}"/>
    <cellStyle name="20% - 강조색6 9 2" xfId="10218" xr:uid="{00000000-0005-0000-0000-00009A290000}"/>
    <cellStyle name="20% - 강조색6 9 3" xfId="10219" xr:uid="{00000000-0005-0000-0000-00009B290000}"/>
    <cellStyle name="20% - 강조색6 9 4" xfId="10220" xr:uid="{00000000-0005-0000-0000-00009C290000}"/>
    <cellStyle name="20% - 강조색6 9 5" xfId="10221" xr:uid="{00000000-0005-0000-0000-00009D290000}"/>
    <cellStyle name="2자리" xfId="10222" xr:uid="{00000000-0005-0000-0000-00009E290000}"/>
    <cellStyle name="3" xfId="18834" xr:uid="{00000000-0005-0000-0000-00009F290000}"/>
    <cellStyle name="³?a" xfId="10223" xr:uid="{00000000-0005-0000-0000-0000A0290000}"/>
    <cellStyle name="³¯â¥" xfId="10224" xr:uid="{00000000-0005-0000-0000-0000A1290000}"/>
    <cellStyle name="315-4" xfId="10225" xr:uid="{00000000-0005-0000-0000-0000A2290000}"/>
    <cellStyle name="40% - Accent1" xfId="10226" xr:uid="{00000000-0005-0000-0000-0000A3290000}"/>
    <cellStyle name="40% - Accent2" xfId="10227" xr:uid="{00000000-0005-0000-0000-0000A4290000}"/>
    <cellStyle name="40% - Accent3" xfId="10228" xr:uid="{00000000-0005-0000-0000-0000A5290000}"/>
    <cellStyle name="40% - Accent4" xfId="10229" xr:uid="{00000000-0005-0000-0000-0000A6290000}"/>
    <cellStyle name="40% - Accent5" xfId="10230" xr:uid="{00000000-0005-0000-0000-0000A7290000}"/>
    <cellStyle name="40% - Accent6" xfId="10231" xr:uid="{00000000-0005-0000-0000-0000A8290000}"/>
    <cellStyle name="40% - 강조색1 10" xfId="10232" xr:uid="{00000000-0005-0000-0000-0000A9290000}"/>
    <cellStyle name="40% - 강조색1 10 2" xfId="10233" xr:uid="{00000000-0005-0000-0000-0000AA290000}"/>
    <cellStyle name="40% - 강조색1 10 3" xfId="10234" xr:uid="{00000000-0005-0000-0000-0000AB290000}"/>
    <cellStyle name="40% - 강조색1 10 4" xfId="10235" xr:uid="{00000000-0005-0000-0000-0000AC290000}"/>
    <cellStyle name="40% - 강조색1 10 5" xfId="10236" xr:uid="{00000000-0005-0000-0000-0000AD290000}"/>
    <cellStyle name="40% - 강조색1 11" xfId="10237" xr:uid="{00000000-0005-0000-0000-0000AE290000}"/>
    <cellStyle name="40% - 강조색1 12" xfId="10238" xr:uid="{00000000-0005-0000-0000-0000AF290000}"/>
    <cellStyle name="40% - 강조색1 13" xfId="10239" xr:uid="{00000000-0005-0000-0000-0000B0290000}"/>
    <cellStyle name="40% - 강조색1 14" xfId="10240" xr:uid="{00000000-0005-0000-0000-0000B1290000}"/>
    <cellStyle name="40% - 강조색1 2" xfId="10241" xr:uid="{00000000-0005-0000-0000-0000B2290000}"/>
    <cellStyle name="40% - 강조색1 2 2" xfId="10242" xr:uid="{00000000-0005-0000-0000-0000B3290000}"/>
    <cellStyle name="40% - 강조색1 2 3" xfId="10243" xr:uid="{00000000-0005-0000-0000-0000B4290000}"/>
    <cellStyle name="40% - 강조색1 2 4" xfId="10244" xr:uid="{00000000-0005-0000-0000-0000B5290000}"/>
    <cellStyle name="40% - 강조색1 2 5" xfId="10245" xr:uid="{00000000-0005-0000-0000-0000B6290000}"/>
    <cellStyle name="40% - 강조색1 2_2. 내역" xfId="10246" xr:uid="{00000000-0005-0000-0000-0000B7290000}"/>
    <cellStyle name="40% - 강조색1 3" xfId="10247" xr:uid="{00000000-0005-0000-0000-0000B8290000}"/>
    <cellStyle name="40% - 강조색1 3 2" xfId="10248" xr:uid="{00000000-0005-0000-0000-0000B9290000}"/>
    <cellStyle name="40% - 강조색1 3 3" xfId="10249" xr:uid="{00000000-0005-0000-0000-0000BA290000}"/>
    <cellStyle name="40% - 강조색1 3 4" xfId="10250" xr:uid="{00000000-0005-0000-0000-0000BB290000}"/>
    <cellStyle name="40% - 강조색1 3 5" xfId="10251" xr:uid="{00000000-0005-0000-0000-0000BC290000}"/>
    <cellStyle name="40% - 강조색1 3_2. 내역" xfId="10252" xr:uid="{00000000-0005-0000-0000-0000BD290000}"/>
    <cellStyle name="40% - 강조색1 4" xfId="10253" xr:uid="{00000000-0005-0000-0000-0000BE290000}"/>
    <cellStyle name="40% - 강조색1 4 2" xfId="10254" xr:uid="{00000000-0005-0000-0000-0000BF290000}"/>
    <cellStyle name="40% - 강조색1 4 3" xfId="10255" xr:uid="{00000000-0005-0000-0000-0000C0290000}"/>
    <cellStyle name="40% - 강조색1 4 4" xfId="10256" xr:uid="{00000000-0005-0000-0000-0000C1290000}"/>
    <cellStyle name="40% - 강조색1 4 5" xfId="10257" xr:uid="{00000000-0005-0000-0000-0000C2290000}"/>
    <cellStyle name="40% - 강조색1 4_2. 내역" xfId="10258" xr:uid="{00000000-0005-0000-0000-0000C3290000}"/>
    <cellStyle name="40% - 강조색1 5" xfId="10259" xr:uid="{00000000-0005-0000-0000-0000C4290000}"/>
    <cellStyle name="40% - 강조색1 5 2" xfId="10260" xr:uid="{00000000-0005-0000-0000-0000C5290000}"/>
    <cellStyle name="40% - 강조색1 5 3" xfId="10261" xr:uid="{00000000-0005-0000-0000-0000C6290000}"/>
    <cellStyle name="40% - 강조색1 5 4" xfId="10262" xr:uid="{00000000-0005-0000-0000-0000C7290000}"/>
    <cellStyle name="40% - 강조색1 5 5" xfId="10263" xr:uid="{00000000-0005-0000-0000-0000C8290000}"/>
    <cellStyle name="40% - 강조색1 5_2. 내역" xfId="10264" xr:uid="{00000000-0005-0000-0000-0000C9290000}"/>
    <cellStyle name="40% - 강조색1 6" xfId="10265" xr:uid="{00000000-0005-0000-0000-0000CA290000}"/>
    <cellStyle name="40% - 강조색1 6 2" xfId="10266" xr:uid="{00000000-0005-0000-0000-0000CB290000}"/>
    <cellStyle name="40% - 강조색1 6 3" xfId="10267" xr:uid="{00000000-0005-0000-0000-0000CC290000}"/>
    <cellStyle name="40% - 강조색1 6 4" xfId="10268" xr:uid="{00000000-0005-0000-0000-0000CD290000}"/>
    <cellStyle name="40% - 강조색1 6 5" xfId="10269" xr:uid="{00000000-0005-0000-0000-0000CE290000}"/>
    <cellStyle name="40% - 강조색1 6_2. 내역" xfId="10270" xr:uid="{00000000-0005-0000-0000-0000CF290000}"/>
    <cellStyle name="40% - 강조색1 7" xfId="10271" xr:uid="{00000000-0005-0000-0000-0000D0290000}"/>
    <cellStyle name="40% - 강조색1 7 2" xfId="10272" xr:uid="{00000000-0005-0000-0000-0000D1290000}"/>
    <cellStyle name="40% - 강조색1 7 3" xfId="10273" xr:uid="{00000000-0005-0000-0000-0000D2290000}"/>
    <cellStyle name="40% - 강조색1 7 4" xfId="10274" xr:uid="{00000000-0005-0000-0000-0000D3290000}"/>
    <cellStyle name="40% - 강조색1 7 5" xfId="10275" xr:uid="{00000000-0005-0000-0000-0000D4290000}"/>
    <cellStyle name="40% - 강조색1 8" xfId="10276" xr:uid="{00000000-0005-0000-0000-0000D5290000}"/>
    <cellStyle name="40% - 강조색1 8 2" xfId="10277" xr:uid="{00000000-0005-0000-0000-0000D6290000}"/>
    <cellStyle name="40% - 강조색1 8 3" xfId="10278" xr:uid="{00000000-0005-0000-0000-0000D7290000}"/>
    <cellStyle name="40% - 강조색1 8 4" xfId="10279" xr:uid="{00000000-0005-0000-0000-0000D8290000}"/>
    <cellStyle name="40% - 강조색1 8 5" xfId="10280" xr:uid="{00000000-0005-0000-0000-0000D9290000}"/>
    <cellStyle name="40% - 강조색1 9" xfId="10281" xr:uid="{00000000-0005-0000-0000-0000DA290000}"/>
    <cellStyle name="40% - 강조색1 9 2" xfId="10282" xr:uid="{00000000-0005-0000-0000-0000DB290000}"/>
    <cellStyle name="40% - 강조색1 9 3" xfId="10283" xr:uid="{00000000-0005-0000-0000-0000DC290000}"/>
    <cellStyle name="40% - 강조색1 9 4" xfId="10284" xr:uid="{00000000-0005-0000-0000-0000DD290000}"/>
    <cellStyle name="40% - 강조색1 9 5" xfId="10285" xr:uid="{00000000-0005-0000-0000-0000DE290000}"/>
    <cellStyle name="40% - 강조색2 10" xfId="10286" xr:uid="{00000000-0005-0000-0000-0000DF290000}"/>
    <cellStyle name="40% - 강조색2 10 2" xfId="10287" xr:uid="{00000000-0005-0000-0000-0000E0290000}"/>
    <cellStyle name="40% - 강조색2 10 3" xfId="10288" xr:uid="{00000000-0005-0000-0000-0000E1290000}"/>
    <cellStyle name="40% - 강조색2 10 4" xfId="10289" xr:uid="{00000000-0005-0000-0000-0000E2290000}"/>
    <cellStyle name="40% - 강조색2 10 5" xfId="10290" xr:uid="{00000000-0005-0000-0000-0000E3290000}"/>
    <cellStyle name="40% - 강조색2 11" xfId="10291" xr:uid="{00000000-0005-0000-0000-0000E4290000}"/>
    <cellStyle name="40% - 강조색2 12" xfId="10292" xr:uid="{00000000-0005-0000-0000-0000E5290000}"/>
    <cellStyle name="40% - 강조색2 13" xfId="10293" xr:uid="{00000000-0005-0000-0000-0000E6290000}"/>
    <cellStyle name="40% - 강조색2 14" xfId="10294" xr:uid="{00000000-0005-0000-0000-0000E7290000}"/>
    <cellStyle name="40% - 강조색2 2" xfId="10295" xr:uid="{00000000-0005-0000-0000-0000E8290000}"/>
    <cellStyle name="40% - 강조색2 2 2" xfId="10296" xr:uid="{00000000-0005-0000-0000-0000E9290000}"/>
    <cellStyle name="40% - 강조색2 2 3" xfId="10297" xr:uid="{00000000-0005-0000-0000-0000EA290000}"/>
    <cellStyle name="40% - 강조색2 2 4" xfId="10298" xr:uid="{00000000-0005-0000-0000-0000EB290000}"/>
    <cellStyle name="40% - 강조색2 2 5" xfId="10299" xr:uid="{00000000-0005-0000-0000-0000EC290000}"/>
    <cellStyle name="40% - 강조색2 2_2. 내역" xfId="10300" xr:uid="{00000000-0005-0000-0000-0000ED290000}"/>
    <cellStyle name="40% - 강조색2 3" xfId="10301" xr:uid="{00000000-0005-0000-0000-0000EE290000}"/>
    <cellStyle name="40% - 강조색2 3 2" xfId="10302" xr:uid="{00000000-0005-0000-0000-0000EF290000}"/>
    <cellStyle name="40% - 강조색2 3 3" xfId="10303" xr:uid="{00000000-0005-0000-0000-0000F0290000}"/>
    <cellStyle name="40% - 강조색2 3 4" xfId="10304" xr:uid="{00000000-0005-0000-0000-0000F1290000}"/>
    <cellStyle name="40% - 강조색2 3 5" xfId="10305" xr:uid="{00000000-0005-0000-0000-0000F2290000}"/>
    <cellStyle name="40% - 강조색2 4" xfId="10306" xr:uid="{00000000-0005-0000-0000-0000F3290000}"/>
    <cellStyle name="40% - 강조색2 4 2" xfId="10307" xr:uid="{00000000-0005-0000-0000-0000F4290000}"/>
    <cellStyle name="40% - 강조색2 4 3" xfId="10308" xr:uid="{00000000-0005-0000-0000-0000F5290000}"/>
    <cellStyle name="40% - 강조색2 4 4" xfId="10309" xr:uid="{00000000-0005-0000-0000-0000F6290000}"/>
    <cellStyle name="40% - 강조색2 4 5" xfId="10310" xr:uid="{00000000-0005-0000-0000-0000F7290000}"/>
    <cellStyle name="40% - 강조색2 5" xfId="10311" xr:uid="{00000000-0005-0000-0000-0000F8290000}"/>
    <cellStyle name="40% - 강조색2 5 2" xfId="10312" xr:uid="{00000000-0005-0000-0000-0000F9290000}"/>
    <cellStyle name="40% - 강조색2 5 3" xfId="10313" xr:uid="{00000000-0005-0000-0000-0000FA290000}"/>
    <cellStyle name="40% - 강조색2 5 4" xfId="10314" xr:uid="{00000000-0005-0000-0000-0000FB290000}"/>
    <cellStyle name="40% - 강조색2 5 5" xfId="10315" xr:uid="{00000000-0005-0000-0000-0000FC290000}"/>
    <cellStyle name="40% - 강조색2 6" xfId="10316" xr:uid="{00000000-0005-0000-0000-0000FD290000}"/>
    <cellStyle name="40% - 강조색2 6 2" xfId="10317" xr:uid="{00000000-0005-0000-0000-0000FE290000}"/>
    <cellStyle name="40% - 강조색2 6 3" xfId="10318" xr:uid="{00000000-0005-0000-0000-0000FF290000}"/>
    <cellStyle name="40% - 강조색2 6 4" xfId="10319" xr:uid="{00000000-0005-0000-0000-0000002A0000}"/>
    <cellStyle name="40% - 강조색2 6 5" xfId="10320" xr:uid="{00000000-0005-0000-0000-0000012A0000}"/>
    <cellStyle name="40% - 강조색2 7" xfId="10321" xr:uid="{00000000-0005-0000-0000-0000022A0000}"/>
    <cellStyle name="40% - 강조색2 7 2" xfId="10322" xr:uid="{00000000-0005-0000-0000-0000032A0000}"/>
    <cellStyle name="40% - 강조색2 7 3" xfId="10323" xr:uid="{00000000-0005-0000-0000-0000042A0000}"/>
    <cellStyle name="40% - 강조색2 7 4" xfId="10324" xr:uid="{00000000-0005-0000-0000-0000052A0000}"/>
    <cellStyle name="40% - 강조색2 7 5" xfId="10325" xr:uid="{00000000-0005-0000-0000-0000062A0000}"/>
    <cellStyle name="40% - 강조색2 8" xfId="10326" xr:uid="{00000000-0005-0000-0000-0000072A0000}"/>
    <cellStyle name="40% - 강조색2 8 2" xfId="10327" xr:uid="{00000000-0005-0000-0000-0000082A0000}"/>
    <cellStyle name="40% - 강조색2 8 3" xfId="10328" xr:uid="{00000000-0005-0000-0000-0000092A0000}"/>
    <cellStyle name="40% - 강조색2 8 4" xfId="10329" xr:uid="{00000000-0005-0000-0000-00000A2A0000}"/>
    <cellStyle name="40% - 강조색2 8 5" xfId="10330" xr:uid="{00000000-0005-0000-0000-00000B2A0000}"/>
    <cellStyle name="40% - 강조색2 9" xfId="10331" xr:uid="{00000000-0005-0000-0000-00000C2A0000}"/>
    <cellStyle name="40% - 강조색2 9 2" xfId="10332" xr:uid="{00000000-0005-0000-0000-00000D2A0000}"/>
    <cellStyle name="40% - 강조색2 9 3" xfId="10333" xr:uid="{00000000-0005-0000-0000-00000E2A0000}"/>
    <cellStyle name="40% - 강조색2 9 4" xfId="10334" xr:uid="{00000000-0005-0000-0000-00000F2A0000}"/>
    <cellStyle name="40% - 강조색2 9 5" xfId="10335" xr:uid="{00000000-0005-0000-0000-0000102A0000}"/>
    <cellStyle name="40% - 강조색3 10" xfId="10336" xr:uid="{00000000-0005-0000-0000-0000112A0000}"/>
    <cellStyle name="40% - 강조색3 10 2" xfId="10337" xr:uid="{00000000-0005-0000-0000-0000122A0000}"/>
    <cellStyle name="40% - 강조색3 10 3" xfId="10338" xr:uid="{00000000-0005-0000-0000-0000132A0000}"/>
    <cellStyle name="40% - 강조색3 10 4" xfId="10339" xr:uid="{00000000-0005-0000-0000-0000142A0000}"/>
    <cellStyle name="40% - 강조색3 10 5" xfId="10340" xr:uid="{00000000-0005-0000-0000-0000152A0000}"/>
    <cellStyle name="40% - 강조색3 11" xfId="10341" xr:uid="{00000000-0005-0000-0000-0000162A0000}"/>
    <cellStyle name="40% - 강조색3 12" xfId="10342" xr:uid="{00000000-0005-0000-0000-0000172A0000}"/>
    <cellStyle name="40% - 강조색3 13" xfId="10343" xr:uid="{00000000-0005-0000-0000-0000182A0000}"/>
    <cellStyle name="40% - 강조색3 14" xfId="10344" xr:uid="{00000000-0005-0000-0000-0000192A0000}"/>
    <cellStyle name="40% - 강조색3 2" xfId="10345" xr:uid="{00000000-0005-0000-0000-00001A2A0000}"/>
    <cellStyle name="40% - 강조색3 2 2" xfId="10346" xr:uid="{00000000-0005-0000-0000-00001B2A0000}"/>
    <cellStyle name="40% - 강조색3 2 3" xfId="10347" xr:uid="{00000000-0005-0000-0000-00001C2A0000}"/>
    <cellStyle name="40% - 강조색3 2 4" xfId="10348" xr:uid="{00000000-0005-0000-0000-00001D2A0000}"/>
    <cellStyle name="40% - 강조색3 2 5" xfId="10349" xr:uid="{00000000-0005-0000-0000-00001E2A0000}"/>
    <cellStyle name="40% - 강조색3 2_2. 내역" xfId="10350" xr:uid="{00000000-0005-0000-0000-00001F2A0000}"/>
    <cellStyle name="40% - 강조색3 3" xfId="10351" xr:uid="{00000000-0005-0000-0000-0000202A0000}"/>
    <cellStyle name="40% - 강조색3 3 2" xfId="10352" xr:uid="{00000000-0005-0000-0000-0000212A0000}"/>
    <cellStyle name="40% - 강조색3 3 3" xfId="10353" xr:uid="{00000000-0005-0000-0000-0000222A0000}"/>
    <cellStyle name="40% - 강조색3 3 4" xfId="10354" xr:uid="{00000000-0005-0000-0000-0000232A0000}"/>
    <cellStyle name="40% - 강조색3 3 5" xfId="10355" xr:uid="{00000000-0005-0000-0000-0000242A0000}"/>
    <cellStyle name="40% - 강조색3 3_2. 내역" xfId="10356" xr:uid="{00000000-0005-0000-0000-0000252A0000}"/>
    <cellStyle name="40% - 강조색3 4" xfId="10357" xr:uid="{00000000-0005-0000-0000-0000262A0000}"/>
    <cellStyle name="40% - 강조색3 4 2" xfId="10358" xr:uid="{00000000-0005-0000-0000-0000272A0000}"/>
    <cellStyle name="40% - 강조색3 4 3" xfId="10359" xr:uid="{00000000-0005-0000-0000-0000282A0000}"/>
    <cellStyle name="40% - 강조색3 4 4" xfId="10360" xr:uid="{00000000-0005-0000-0000-0000292A0000}"/>
    <cellStyle name="40% - 강조색3 4 5" xfId="10361" xr:uid="{00000000-0005-0000-0000-00002A2A0000}"/>
    <cellStyle name="40% - 강조색3 4_2. 내역" xfId="10362" xr:uid="{00000000-0005-0000-0000-00002B2A0000}"/>
    <cellStyle name="40% - 강조색3 5" xfId="10363" xr:uid="{00000000-0005-0000-0000-00002C2A0000}"/>
    <cellStyle name="40% - 강조색3 5 2" xfId="10364" xr:uid="{00000000-0005-0000-0000-00002D2A0000}"/>
    <cellStyle name="40% - 강조색3 5 3" xfId="10365" xr:uid="{00000000-0005-0000-0000-00002E2A0000}"/>
    <cellStyle name="40% - 강조색3 5 4" xfId="10366" xr:uid="{00000000-0005-0000-0000-00002F2A0000}"/>
    <cellStyle name="40% - 강조색3 5 5" xfId="10367" xr:uid="{00000000-0005-0000-0000-0000302A0000}"/>
    <cellStyle name="40% - 강조색3 5_2. 내역" xfId="10368" xr:uid="{00000000-0005-0000-0000-0000312A0000}"/>
    <cellStyle name="40% - 강조색3 6" xfId="10369" xr:uid="{00000000-0005-0000-0000-0000322A0000}"/>
    <cellStyle name="40% - 강조색3 6 2" xfId="10370" xr:uid="{00000000-0005-0000-0000-0000332A0000}"/>
    <cellStyle name="40% - 강조색3 6 3" xfId="10371" xr:uid="{00000000-0005-0000-0000-0000342A0000}"/>
    <cellStyle name="40% - 강조색3 6 4" xfId="10372" xr:uid="{00000000-0005-0000-0000-0000352A0000}"/>
    <cellStyle name="40% - 강조색3 6 5" xfId="10373" xr:uid="{00000000-0005-0000-0000-0000362A0000}"/>
    <cellStyle name="40% - 강조색3 6_2. 내역" xfId="10374" xr:uid="{00000000-0005-0000-0000-0000372A0000}"/>
    <cellStyle name="40% - 강조색3 7" xfId="10375" xr:uid="{00000000-0005-0000-0000-0000382A0000}"/>
    <cellStyle name="40% - 강조색3 7 2" xfId="10376" xr:uid="{00000000-0005-0000-0000-0000392A0000}"/>
    <cellStyle name="40% - 강조색3 7 3" xfId="10377" xr:uid="{00000000-0005-0000-0000-00003A2A0000}"/>
    <cellStyle name="40% - 강조색3 7 4" xfId="10378" xr:uid="{00000000-0005-0000-0000-00003B2A0000}"/>
    <cellStyle name="40% - 강조색3 7 5" xfId="10379" xr:uid="{00000000-0005-0000-0000-00003C2A0000}"/>
    <cellStyle name="40% - 강조색3 8" xfId="10380" xr:uid="{00000000-0005-0000-0000-00003D2A0000}"/>
    <cellStyle name="40% - 강조색3 8 2" xfId="10381" xr:uid="{00000000-0005-0000-0000-00003E2A0000}"/>
    <cellStyle name="40% - 강조색3 8 3" xfId="10382" xr:uid="{00000000-0005-0000-0000-00003F2A0000}"/>
    <cellStyle name="40% - 강조색3 8 4" xfId="10383" xr:uid="{00000000-0005-0000-0000-0000402A0000}"/>
    <cellStyle name="40% - 강조색3 8 5" xfId="10384" xr:uid="{00000000-0005-0000-0000-0000412A0000}"/>
    <cellStyle name="40% - 강조색3 9" xfId="10385" xr:uid="{00000000-0005-0000-0000-0000422A0000}"/>
    <cellStyle name="40% - 강조색3 9 2" xfId="10386" xr:uid="{00000000-0005-0000-0000-0000432A0000}"/>
    <cellStyle name="40% - 강조색3 9 3" xfId="10387" xr:uid="{00000000-0005-0000-0000-0000442A0000}"/>
    <cellStyle name="40% - 강조색3 9 4" xfId="10388" xr:uid="{00000000-0005-0000-0000-0000452A0000}"/>
    <cellStyle name="40% - 강조색3 9 5" xfId="10389" xr:uid="{00000000-0005-0000-0000-0000462A0000}"/>
    <cellStyle name="40% - 강조색4 10" xfId="10390" xr:uid="{00000000-0005-0000-0000-0000472A0000}"/>
    <cellStyle name="40% - 강조색4 10 2" xfId="10391" xr:uid="{00000000-0005-0000-0000-0000482A0000}"/>
    <cellStyle name="40% - 강조색4 10 3" xfId="10392" xr:uid="{00000000-0005-0000-0000-0000492A0000}"/>
    <cellStyle name="40% - 강조색4 10 4" xfId="10393" xr:uid="{00000000-0005-0000-0000-00004A2A0000}"/>
    <cellStyle name="40% - 강조색4 10 5" xfId="10394" xr:uid="{00000000-0005-0000-0000-00004B2A0000}"/>
    <cellStyle name="40% - 강조색4 11" xfId="10395" xr:uid="{00000000-0005-0000-0000-00004C2A0000}"/>
    <cellStyle name="40% - 강조색4 12" xfId="10396" xr:uid="{00000000-0005-0000-0000-00004D2A0000}"/>
    <cellStyle name="40% - 강조색4 13" xfId="10397" xr:uid="{00000000-0005-0000-0000-00004E2A0000}"/>
    <cellStyle name="40% - 강조색4 14" xfId="10398" xr:uid="{00000000-0005-0000-0000-00004F2A0000}"/>
    <cellStyle name="40% - 강조색4 2" xfId="10399" xr:uid="{00000000-0005-0000-0000-0000502A0000}"/>
    <cellStyle name="40% - 강조색4 2 2" xfId="10400" xr:uid="{00000000-0005-0000-0000-0000512A0000}"/>
    <cellStyle name="40% - 강조색4 2 3" xfId="10401" xr:uid="{00000000-0005-0000-0000-0000522A0000}"/>
    <cellStyle name="40% - 강조색4 2 4" xfId="10402" xr:uid="{00000000-0005-0000-0000-0000532A0000}"/>
    <cellStyle name="40% - 강조색4 2 5" xfId="10403" xr:uid="{00000000-0005-0000-0000-0000542A0000}"/>
    <cellStyle name="40% - 강조색4 2_2. 내역" xfId="10404" xr:uid="{00000000-0005-0000-0000-0000552A0000}"/>
    <cellStyle name="40% - 강조색4 3" xfId="10405" xr:uid="{00000000-0005-0000-0000-0000562A0000}"/>
    <cellStyle name="40% - 강조색4 3 2" xfId="10406" xr:uid="{00000000-0005-0000-0000-0000572A0000}"/>
    <cellStyle name="40% - 강조색4 3 3" xfId="10407" xr:uid="{00000000-0005-0000-0000-0000582A0000}"/>
    <cellStyle name="40% - 강조색4 3 4" xfId="10408" xr:uid="{00000000-0005-0000-0000-0000592A0000}"/>
    <cellStyle name="40% - 강조색4 3 5" xfId="10409" xr:uid="{00000000-0005-0000-0000-00005A2A0000}"/>
    <cellStyle name="40% - 강조색4 3_2. 내역" xfId="10410" xr:uid="{00000000-0005-0000-0000-00005B2A0000}"/>
    <cellStyle name="40% - 강조색4 4" xfId="10411" xr:uid="{00000000-0005-0000-0000-00005C2A0000}"/>
    <cellStyle name="40% - 강조색4 4 2" xfId="10412" xr:uid="{00000000-0005-0000-0000-00005D2A0000}"/>
    <cellStyle name="40% - 강조색4 4 3" xfId="10413" xr:uid="{00000000-0005-0000-0000-00005E2A0000}"/>
    <cellStyle name="40% - 강조색4 4 4" xfId="10414" xr:uid="{00000000-0005-0000-0000-00005F2A0000}"/>
    <cellStyle name="40% - 강조색4 4 5" xfId="10415" xr:uid="{00000000-0005-0000-0000-0000602A0000}"/>
    <cellStyle name="40% - 강조색4 4_2. 내역" xfId="10416" xr:uid="{00000000-0005-0000-0000-0000612A0000}"/>
    <cellStyle name="40% - 강조색4 5" xfId="10417" xr:uid="{00000000-0005-0000-0000-0000622A0000}"/>
    <cellStyle name="40% - 강조색4 5 2" xfId="10418" xr:uid="{00000000-0005-0000-0000-0000632A0000}"/>
    <cellStyle name="40% - 강조색4 5 3" xfId="10419" xr:uid="{00000000-0005-0000-0000-0000642A0000}"/>
    <cellStyle name="40% - 강조색4 5 4" xfId="10420" xr:uid="{00000000-0005-0000-0000-0000652A0000}"/>
    <cellStyle name="40% - 강조색4 5 5" xfId="10421" xr:uid="{00000000-0005-0000-0000-0000662A0000}"/>
    <cellStyle name="40% - 강조색4 5_2. 내역" xfId="10422" xr:uid="{00000000-0005-0000-0000-0000672A0000}"/>
    <cellStyle name="40% - 강조색4 6" xfId="10423" xr:uid="{00000000-0005-0000-0000-0000682A0000}"/>
    <cellStyle name="40% - 강조색4 6 2" xfId="10424" xr:uid="{00000000-0005-0000-0000-0000692A0000}"/>
    <cellStyle name="40% - 강조색4 6 3" xfId="10425" xr:uid="{00000000-0005-0000-0000-00006A2A0000}"/>
    <cellStyle name="40% - 강조색4 6 4" xfId="10426" xr:uid="{00000000-0005-0000-0000-00006B2A0000}"/>
    <cellStyle name="40% - 강조색4 6 5" xfId="10427" xr:uid="{00000000-0005-0000-0000-00006C2A0000}"/>
    <cellStyle name="40% - 강조색4 6_2. 내역" xfId="10428" xr:uid="{00000000-0005-0000-0000-00006D2A0000}"/>
    <cellStyle name="40% - 강조색4 7" xfId="10429" xr:uid="{00000000-0005-0000-0000-00006E2A0000}"/>
    <cellStyle name="40% - 강조색4 7 2" xfId="10430" xr:uid="{00000000-0005-0000-0000-00006F2A0000}"/>
    <cellStyle name="40% - 강조색4 7 3" xfId="10431" xr:uid="{00000000-0005-0000-0000-0000702A0000}"/>
    <cellStyle name="40% - 강조색4 7 4" xfId="10432" xr:uid="{00000000-0005-0000-0000-0000712A0000}"/>
    <cellStyle name="40% - 강조색4 7 5" xfId="10433" xr:uid="{00000000-0005-0000-0000-0000722A0000}"/>
    <cellStyle name="40% - 강조색4 8" xfId="10434" xr:uid="{00000000-0005-0000-0000-0000732A0000}"/>
    <cellStyle name="40% - 강조색4 8 2" xfId="10435" xr:uid="{00000000-0005-0000-0000-0000742A0000}"/>
    <cellStyle name="40% - 강조색4 8 3" xfId="10436" xr:uid="{00000000-0005-0000-0000-0000752A0000}"/>
    <cellStyle name="40% - 강조색4 8 4" xfId="10437" xr:uid="{00000000-0005-0000-0000-0000762A0000}"/>
    <cellStyle name="40% - 강조색4 8 5" xfId="10438" xr:uid="{00000000-0005-0000-0000-0000772A0000}"/>
    <cellStyle name="40% - 강조색4 9" xfId="10439" xr:uid="{00000000-0005-0000-0000-0000782A0000}"/>
    <cellStyle name="40% - 강조색4 9 2" xfId="10440" xr:uid="{00000000-0005-0000-0000-0000792A0000}"/>
    <cellStyle name="40% - 강조색4 9 3" xfId="10441" xr:uid="{00000000-0005-0000-0000-00007A2A0000}"/>
    <cellStyle name="40% - 강조색4 9 4" xfId="10442" xr:uid="{00000000-0005-0000-0000-00007B2A0000}"/>
    <cellStyle name="40% - 강조색4 9 5" xfId="10443" xr:uid="{00000000-0005-0000-0000-00007C2A0000}"/>
    <cellStyle name="40% - 강조색5 10" xfId="10444" xr:uid="{00000000-0005-0000-0000-00007D2A0000}"/>
    <cellStyle name="40% - 강조색5 10 2" xfId="10445" xr:uid="{00000000-0005-0000-0000-00007E2A0000}"/>
    <cellStyle name="40% - 강조색5 10 3" xfId="10446" xr:uid="{00000000-0005-0000-0000-00007F2A0000}"/>
    <cellStyle name="40% - 강조색5 10 4" xfId="10447" xr:uid="{00000000-0005-0000-0000-0000802A0000}"/>
    <cellStyle name="40% - 강조색5 10 5" xfId="10448" xr:uid="{00000000-0005-0000-0000-0000812A0000}"/>
    <cellStyle name="40% - 강조색5 11" xfId="10449" xr:uid="{00000000-0005-0000-0000-0000822A0000}"/>
    <cellStyle name="40% - 강조색5 12" xfId="10450" xr:uid="{00000000-0005-0000-0000-0000832A0000}"/>
    <cellStyle name="40% - 강조색5 13" xfId="10451" xr:uid="{00000000-0005-0000-0000-0000842A0000}"/>
    <cellStyle name="40% - 강조색5 14" xfId="10452" xr:uid="{00000000-0005-0000-0000-0000852A0000}"/>
    <cellStyle name="40% - 강조색5 2" xfId="10453" xr:uid="{00000000-0005-0000-0000-0000862A0000}"/>
    <cellStyle name="40% - 강조색5 2 2" xfId="10454" xr:uid="{00000000-0005-0000-0000-0000872A0000}"/>
    <cellStyle name="40% - 강조색5 2 3" xfId="10455" xr:uid="{00000000-0005-0000-0000-0000882A0000}"/>
    <cellStyle name="40% - 강조색5 2 4" xfId="10456" xr:uid="{00000000-0005-0000-0000-0000892A0000}"/>
    <cellStyle name="40% - 강조색5 2 5" xfId="10457" xr:uid="{00000000-0005-0000-0000-00008A2A0000}"/>
    <cellStyle name="40% - 강조색5 2_2. 내역" xfId="10458" xr:uid="{00000000-0005-0000-0000-00008B2A0000}"/>
    <cellStyle name="40% - 강조색5 3" xfId="10459" xr:uid="{00000000-0005-0000-0000-00008C2A0000}"/>
    <cellStyle name="40% - 강조색5 3 2" xfId="10460" xr:uid="{00000000-0005-0000-0000-00008D2A0000}"/>
    <cellStyle name="40% - 강조색5 3 3" xfId="10461" xr:uid="{00000000-0005-0000-0000-00008E2A0000}"/>
    <cellStyle name="40% - 강조색5 3 4" xfId="10462" xr:uid="{00000000-0005-0000-0000-00008F2A0000}"/>
    <cellStyle name="40% - 강조색5 3 5" xfId="10463" xr:uid="{00000000-0005-0000-0000-0000902A0000}"/>
    <cellStyle name="40% - 강조색5 3_2. 내역" xfId="10464" xr:uid="{00000000-0005-0000-0000-0000912A0000}"/>
    <cellStyle name="40% - 강조색5 4" xfId="10465" xr:uid="{00000000-0005-0000-0000-0000922A0000}"/>
    <cellStyle name="40% - 강조색5 4 2" xfId="10466" xr:uid="{00000000-0005-0000-0000-0000932A0000}"/>
    <cellStyle name="40% - 강조색5 4 3" xfId="10467" xr:uid="{00000000-0005-0000-0000-0000942A0000}"/>
    <cellStyle name="40% - 강조색5 4 4" xfId="10468" xr:uid="{00000000-0005-0000-0000-0000952A0000}"/>
    <cellStyle name="40% - 강조색5 4 5" xfId="10469" xr:uid="{00000000-0005-0000-0000-0000962A0000}"/>
    <cellStyle name="40% - 강조색5 4_2. 내역" xfId="10470" xr:uid="{00000000-0005-0000-0000-0000972A0000}"/>
    <cellStyle name="40% - 강조색5 5" xfId="10471" xr:uid="{00000000-0005-0000-0000-0000982A0000}"/>
    <cellStyle name="40% - 강조색5 5 2" xfId="10472" xr:uid="{00000000-0005-0000-0000-0000992A0000}"/>
    <cellStyle name="40% - 강조색5 5 3" xfId="10473" xr:uid="{00000000-0005-0000-0000-00009A2A0000}"/>
    <cellStyle name="40% - 강조색5 5 4" xfId="10474" xr:uid="{00000000-0005-0000-0000-00009B2A0000}"/>
    <cellStyle name="40% - 강조색5 5 5" xfId="10475" xr:uid="{00000000-0005-0000-0000-00009C2A0000}"/>
    <cellStyle name="40% - 강조색5 5_2. 내역" xfId="10476" xr:uid="{00000000-0005-0000-0000-00009D2A0000}"/>
    <cellStyle name="40% - 강조색5 6" xfId="10477" xr:uid="{00000000-0005-0000-0000-00009E2A0000}"/>
    <cellStyle name="40% - 강조색5 6 2" xfId="10478" xr:uid="{00000000-0005-0000-0000-00009F2A0000}"/>
    <cellStyle name="40% - 강조색5 6 3" xfId="10479" xr:uid="{00000000-0005-0000-0000-0000A02A0000}"/>
    <cellStyle name="40% - 강조색5 6 4" xfId="10480" xr:uid="{00000000-0005-0000-0000-0000A12A0000}"/>
    <cellStyle name="40% - 강조색5 6 5" xfId="10481" xr:uid="{00000000-0005-0000-0000-0000A22A0000}"/>
    <cellStyle name="40% - 강조색5 6_2. 내역" xfId="10482" xr:uid="{00000000-0005-0000-0000-0000A32A0000}"/>
    <cellStyle name="40% - 강조색5 7" xfId="10483" xr:uid="{00000000-0005-0000-0000-0000A42A0000}"/>
    <cellStyle name="40% - 강조색5 7 2" xfId="10484" xr:uid="{00000000-0005-0000-0000-0000A52A0000}"/>
    <cellStyle name="40% - 강조색5 7 3" xfId="10485" xr:uid="{00000000-0005-0000-0000-0000A62A0000}"/>
    <cellStyle name="40% - 강조색5 7 4" xfId="10486" xr:uid="{00000000-0005-0000-0000-0000A72A0000}"/>
    <cellStyle name="40% - 강조색5 7 5" xfId="10487" xr:uid="{00000000-0005-0000-0000-0000A82A0000}"/>
    <cellStyle name="40% - 강조색5 8" xfId="10488" xr:uid="{00000000-0005-0000-0000-0000A92A0000}"/>
    <cellStyle name="40% - 강조색5 8 2" xfId="10489" xr:uid="{00000000-0005-0000-0000-0000AA2A0000}"/>
    <cellStyle name="40% - 강조색5 8 3" xfId="10490" xr:uid="{00000000-0005-0000-0000-0000AB2A0000}"/>
    <cellStyle name="40% - 강조색5 8 4" xfId="10491" xr:uid="{00000000-0005-0000-0000-0000AC2A0000}"/>
    <cellStyle name="40% - 강조색5 8 5" xfId="10492" xr:uid="{00000000-0005-0000-0000-0000AD2A0000}"/>
    <cellStyle name="40% - 강조색5 9" xfId="10493" xr:uid="{00000000-0005-0000-0000-0000AE2A0000}"/>
    <cellStyle name="40% - 강조색5 9 2" xfId="10494" xr:uid="{00000000-0005-0000-0000-0000AF2A0000}"/>
    <cellStyle name="40% - 강조색5 9 3" xfId="10495" xr:uid="{00000000-0005-0000-0000-0000B02A0000}"/>
    <cellStyle name="40% - 강조색5 9 4" xfId="10496" xr:uid="{00000000-0005-0000-0000-0000B12A0000}"/>
    <cellStyle name="40% - 강조색5 9 5" xfId="10497" xr:uid="{00000000-0005-0000-0000-0000B22A0000}"/>
    <cellStyle name="40% - 강조색6 10" xfId="10498" xr:uid="{00000000-0005-0000-0000-0000B32A0000}"/>
    <cellStyle name="40% - 강조색6 10 2" xfId="10499" xr:uid="{00000000-0005-0000-0000-0000B42A0000}"/>
    <cellStyle name="40% - 강조색6 10 3" xfId="10500" xr:uid="{00000000-0005-0000-0000-0000B52A0000}"/>
    <cellStyle name="40% - 강조색6 10 4" xfId="10501" xr:uid="{00000000-0005-0000-0000-0000B62A0000}"/>
    <cellStyle name="40% - 강조색6 10 5" xfId="10502" xr:uid="{00000000-0005-0000-0000-0000B72A0000}"/>
    <cellStyle name="40% - 강조색6 11" xfId="10503" xr:uid="{00000000-0005-0000-0000-0000B82A0000}"/>
    <cellStyle name="40% - 강조색6 12" xfId="10504" xr:uid="{00000000-0005-0000-0000-0000B92A0000}"/>
    <cellStyle name="40% - 강조색6 13" xfId="10505" xr:uid="{00000000-0005-0000-0000-0000BA2A0000}"/>
    <cellStyle name="40% - 강조색6 14" xfId="10506" xr:uid="{00000000-0005-0000-0000-0000BB2A0000}"/>
    <cellStyle name="40% - 강조색6 2" xfId="10507" xr:uid="{00000000-0005-0000-0000-0000BC2A0000}"/>
    <cellStyle name="40% - 강조색6 2 2" xfId="10508" xr:uid="{00000000-0005-0000-0000-0000BD2A0000}"/>
    <cellStyle name="40% - 강조색6 2 3" xfId="10509" xr:uid="{00000000-0005-0000-0000-0000BE2A0000}"/>
    <cellStyle name="40% - 강조색6 2 4" xfId="10510" xr:uid="{00000000-0005-0000-0000-0000BF2A0000}"/>
    <cellStyle name="40% - 강조색6 2 5" xfId="10511" xr:uid="{00000000-0005-0000-0000-0000C02A0000}"/>
    <cellStyle name="40% - 강조색6 2_2. 내역" xfId="10512" xr:uid="{00000000-0005-0000-0000-0000C12A0000}"/>
    <cellStyle name="40% - 강조색6 3" xfId="10513" xr:uid="{00000000-0005-0000-0000-0000C22A0000}"/>
    <cellStyle name="40% - 강조색6 3 2" xfId="10514" xr:uid="{00000000-0005-0000-0000-0000C32A0000}"/>
    <cellStyle name="40% - 강조색6 3 3" xfId="10515" xr:uid="{00000000-0005-0000-0000-0000C42A0000}"/>
    <cellStyle name="40% - 강조색6 3 4" xfId="10516" xr:uid="{00000000-0005-0000-0000-0000C52A0000}"/>
    <cellStyle name="40% - 강조색6 3 5" xfId="10517" xr:uid="{00000000-0005-0000-0000-0000C62A0000}"/>
    <cellStyle name="40% - 강조색6 3_2. 내역" xfId="10518" xr:uid="{00000000-0005-0000-0000-0000C72A0000}"/>
    <cellStyle name="40% - 강조색6 4" xfId="10519" xr:uid="{00000000-0005-0000-0000-0000C82A0000}"/>
    <cellStyle name="40% - 강조색6 4 2" xfId="10520" xr:uid="{00000000-0005-0000-0000-0000C92A0000}"/>
    <cellStyle name="40% - 강조색6 4 3" xfId="10521" xr:uid="{00000000-0005-0000-0000-0000CA2A0000}"/>
    <cellStyle name="40% - 강조색6 4 4" xfId="10522" xr:uid="{00000000-0005-0000-0000-0000CB2A0000}"/>
    <cellStyle name="40% - 강조색6 4 5" xfId="10523" xr:uid="{00000000-0005-0000-0000-0000CC2A0000}"/>
    <cellStyle name="40% - 강조색6 4_2. 내역" xfId="10524" xr:uid="{00000000-0005-0000-0000-0000CD2A0000}"/>
    <cellStyle name="40% - 강조색6 5" xfId="10525" xr:uid="{00000000-0005-0000-0000-0000CE2A0000}"/>
    <cellStyle name="40% - 강조색6 5 2" xfId="10526" xr:uid="{00000000-0005-0000-0000-0000CF2A0000}"/>
    <cellStyle name="40% - 강조색6 5 3" xfId="10527" xr:uid="{00000000-0005-0000-0000-0000D02A0000}"/>
    <cellStyle name="40% - 강조색6 5 4" xfId="10528" xr:uid="{00000000-0005-0000-0000-0000D12A0000}"/>
    <cellStyle name="40% - 강조색6 5 5" xfId="10529" xr:uid="{00000000-0005-0000-0000-0000D22A0000}"/>
    <cellStyle name="40% - 강조색6 5_2. 내역" xfId="10530" xr:uid="{00000000-0005-0000-0000-0000D32A0000}"/>
    <cellStyle name="40% - 강조색6 6" xfId="10531" xr:uid="{00000000-0005-0000-0000-0000D42A0000}"/>
    <cellStyle name="40% - 강조색6 6 2" xfId="10532" xr:uid="{00000000-0005-0000-0000-0000D52A0000}"/>
    <cellStyle name="40% - 강조색6 6 3" xfId="10533" xr:uid="{00000000-0005-0000-0000-0000D62A0000}"/>
    <cellStyle name="40% - 강조색6 6 4" xfId="10534" xr:uid="{00000000-0005-0000-0000-0000D72A0000}"/>
    <cellStyle name="40% - 강조색6 6 5" xfId="10535" xr:uid="{00000000-0005-0000-0000-0000D82A0000}"/>
    <cellStyle name="40% - 강조색6 6_2. 내역" xfId="10536" xr:uid="{00000000-0005-0000-0000-0000D92A0000}"/>
    <cellStyle name="40% - 강조색6 7" xfId="10537" xr:uid="{00000000-0005-0000-0000-0000DA2A0000}"/>
    <cellStyle name="40% - 강조색6 7 2" xfId="10538" xr:uid="{00000000-0005-0000-0000-0000DB2A0000}"/>
    <cellStyle name="40% - 강조색6 7 3" xfId="10539" xr:uid="{00000000-0005-0000-0000-0000DC2A0000}"/>
    <cellStyle name="40% - 강조색6 7 4" xfId="10540" xr:uid="{00000000-0005-0000-0000-0000DD2A0000}"/>
    <cellStyle name="40% - 강조색6 7 5" xfId="10541" xr:uid="{00000000-0005-0000-0000-0000DE2A0000}"/>
    <cellStyle name="40% - 강조색6 8" xfId="10542" xr:uid="{00000000-0005-0000-0000-0000DF2A0000}"/>
    <cellStyle name="40% - 강조색6 8 2" xfId="10543" xr:uid="{00000000-0005-0000-0000-0000E02A0000}"/>
    <cellStyle name="40% - 강조색6 8 3" xfId="10544" xr:uid="{00000000-0005-0000-0000-0000E12A0000}"/>
    <cellStyle name="40% - 강조색6 8 4" xfId="10545" xr:uid="{00000000-0005-0000-0000-0000E22A0000}"/>
    <cellStyle name="40% - 강조색6 8 5" xfId="10546" xr:uid="{00000000-0005-0000-0000-0000E32A0000}"/>
    <cellStyle name="40% - 강조색6 9" xfId="10547" xr:uid="{00000000-0005-0000-0000-0000E42A0000}"/>
    <cellStyle name="40% - 강조색6 9 2" xfId="10548" xr:uid="{00000000-0005-0000-0000-0000E52A0000}"/>
    <cellStyle name="40% - 강조색6 9 3" xfId="10549" xr:uid="{00000000-0005-0000-0000-0000E62A0000}"/>
    <cellStyle name="40% - 강조색6 9 4" xfId="10550" xr:uid="{00000000-0005-0000-0000-0000E72A0000}"/>
    <cellStyle name="40% - 강조색6 9 5" xfId="10551" xr:uid="{00000000-0005-0000-0000-0000E82A0000}"/>
    <cellStyle name="6" xfId="18835" xr:uid="{00000000-0005-0000-0000-0000E92A0000}"/>
    <cellStyle name="60" xfId="10552" xr:uid="{00000000-0005-0000-0000-0000EA2A0000}"/>
    <cellStyle name="60% - Accent1" xfId="10553" xr:uid="{00000000-0005-0000-0000-0000EB2A0000}"/>
    <cellStyle name="60% - Accent2" xfId="10554" xr:uid="{00000000-0005-0000-0000-0000EC2A0000}"/>
    <cellStyle name="60% - Accent3" xfId="10555" xr:uid="{00000000-0005-0000-0000-0000ED2A0000}"/>
    <cellStyle name="60% - Accent4" xfId="10556" xr:uid="{00000000-0005-0000-0000-0000EE2A0000}"/>
    <cellStyle name="60% - Accent5" xfId="10557" xr:uid="{00000000-0005-0000-0000-0000EF2A0000}"/>
    <cellStyle name="60% - Accent6" xfId="10558" xr:uid="{00000000-0005-0000-0000-0000F02A0000}"/>
    <cellStyle name="60% - 강조색1 10" xfId="10559" xr:uid="{00000000-0005-0000-0000-0000F12A0000}"/>
    <cellStyle name="60% - 강조색1 10 2" xfId="10560" xr:uid="{00000000-0005-0000-0000-0000F22A0000}"/>
    <cellStyle name="60% - 강조색1 10 3" xfId="10561" xr:uid="{00000000-0005-0000-0000-0000F32A0000}"/>
    <cellStyle name="60% - 강조색1 10 4" xfId="10562" xr:uid="{00000000-0005-0000-0000-0000F42A0000}"/>
    <cellStyle name="60% - 강조색1 10 5" xfId="10563" xr:uid="{00000000-0005-0000-0000-0000F52A0000}"/>
    <cellStyle name="60% - 강조색1 11" xfId="10564" xr:uid="{00000000-0005-0000-0000-0000F62A0000}"/>
    <cellStyle name="60% - 강조색1 12" xfId="10565" xr:uid="{00000000-0005-0000-0000-0000F72A0000}"/>
    <cellStyle name="60% - 강조색1 13" xfId="10566" xr:uid="{00000000-0005-0000-0000-0000F82A0000}"/>
    <cellStyle name="60% - 강조색1 14" xfId="10567" xr:uid="{00000000-0005-0000-0000-0000F92A0000}"/>
    <cellStyle name="60% - 강조색1 2" xfId="10568" xr:uid="{00000000-0005-0000-0000-0000FA2A0000}"/>
    <cellStyle name="60% - 강조색1 2 2" xfId="10569" xr:uid="{00000000-0005-0000-0000-0000FB2A0000}"/>
    <cellStyle name="60% - 강조색1 2 3" xfId="10570" xr:uid="{00000000-0005-0000-0000-0000FC2A0000}"/>
    <cellStyle name="60% - 강조색1 2 4" xfId="10571" xr:uid="{00000000-0005-0000-0000-0000FD2A0000}"/>
    <cellStyle name="60% - 강조색1 2 5" xfId="10572" xr:uid="{00000000-0005-0000-0000-0000FE2A0000}"/>
    <cellStyle name="60% - 강조색1 2_2. 내역" xfId="10573" xr:uid="{00000000-0005-0000-0000-0000FF2A0000}"/>
    <cellStyle name="60% - 강조색1 3" xfId="10574" xr:uid="{00000000-0005-0000-0000-0000002B0000}"/>
    <cellStyle name="60% - 강조색1 3 2" xfId="10575" xr:uid="{00000000-0005-0000-0000-0000012B0000}"/>
    <cellStyle name="60% - 강조색1 3 3" xfId="10576" xr:uid="{00000000-0005-0000-0000-0000022B0000}"/>
    <cellStyle name="60% - 강조색1 3 4" xfId="10577" xr:uid="{00000000-0005-0000-0000-0000032B0000}"/>
    <cellStyle name="60% - 강조색1 3 5" xfId="10578" xr:uid="{00000000-0005-0000-0000-0000042B0000}"/>
    <cellStyle name="60% - 강조색1 3_2. 내역" xfId="10579" xr:uid="{00000000-0005-0000-0000-0000052B0000}"/>
    <cellStyle name="60% - 강조색1 4" xfId="10580" xr:uid="{00000000-0005-0000-0000-0000062B0000}"/>
    <cellStyle name="60% - 강조색1 4 2" xfId="10581" xr:uid="{00000000-0005-0000-0000-0000072B0000}"/>
    <cellStyle name="60% - 강조색1 4 3" xfId="10582" xr:uid="{00000000-0005-0000-0000-0000082B0000}"/>
    <cellStyle name="60% - 강조색1 4 4" xfId="10583" xr:uid="{00000000-0005-0000-0000-0000092B0000}"/>
    <cellStyle name="60% - 강조색1 4 5" xfId="10584" xr:uid="{00000000-0005-0000-0000-00000A2B0000}"/>
    <cellStyle name="60% - 강조색1 4_2. 내역" xfId="10585" xr:uid="{00000000-0005-0000-0000-00000B2B0000}"/>
    <cellStyle name="60% - 강조색1 5" xfId="10586" xr:uid="{00000000-0005-0000-0000-00000C2B0000}"/>
    <cellStyle name="60% - 강조색1 5 2" xfId="10587" xr:uid="{00000000-0005-0000-0000-00000D2B0000}"/>
    <cellStyle name="60% - 강조색1 5 3" xfId="10588" xr:uid="{00000000-0005-0000-0000-00000E2B0000}"/>
    <cellStyle name="60% - 강조색1 5 4" xfId="10589" xr:uid="{00000000-0005-0000-0000-00000F2B0000}"/>
    <cellStyle name="60% - 강조색1 5 5" xfId="10590" xr:uid="{00000000-0005-0000-0000-0000102B0000}"/>
    <cellStyle name="60% - 강조색1 5_2. 내역" xfId="10591" xr:uid="{00000000-0005-0000-0000-0000112B0000}"/>
    <cellStyle name="60% - 강조색1 6" xfId="10592" xr:uid="{00000000-0005-0000-0000-0000122B0000}"/>
    <cellStyle name="60% - 강조색1 6 2" xfId="10593" xr:uid="{00000000-0005-0000-0000-0000132B0000}"/>
    <cellStyle name="60% - 강조색1 6 3" xfId="10594" xr:uid="{00000000-0005-0000-0000-0000142B0000}"/>
    <cellStyle name="60% - 강조색1 6 4" xfId="10595" xr:uid="{00000000-0005-0000-0000-0000152B0000}"/>
    <cellStyle name="60% - 강조색1 6 5" xfId="10596" xr:uid="{00000000-0005-0000-0000-0000162B0000}"/>
    <cellStyle name="60% - 강조색1 6_2. 내역" xfId="10597" xr:uid="{00000000-0005-0000-0000-0000172B0000}"/>
    <cellStyle name="60% - 강조색1 7" xfId="10598" xr:uid="{00000000-0005-0000-0000-0000182B0000}"/>
    <cellStyle name="60% - 강조색1 7 2" xfId="10599" xr:uid="{00000000-0005-0000-0000-0000192B0000}"/>
    <cellStyle name="60% - 강조색1 7 3" xfId="10600" xr:uid="{00000000-0005-0000-0000-00001A2B0000}"/>
    <cellStyle name="60% - 강조색1 7 4" xfId="10601" xr:uid="{00000000-0005-0000-0000-00001B2B0000}"/>
    <cellStyle name="60% - 강조색1 7 5" xfId="10602" xr:uid="{00000000-0005-0000-0000-00001C2B0000}"/>
    <cellStyle name="60% - 강조색1 8" xfId="10603" xr:uid="{00000000-0005-0000-0000-00001D2B0000}"/>
    <cellStyle name="60% - 강조색1 8 2" xfId="10604" xr:uid="{00000000-0005-0000-0000-00001E2B0000}"/>
    <cellStyle name="60% - 강조색1 8 3" xfId="10605" xr:uid="{00000000-0005-0000-0000-00001F2B0000}"/>
    <cellStyle name="60% - 강조색1 8 4" xfId="10606" xr:uid="{00000000-0005-0000-0000-0000202B0000}"/>
    <cellStyle name="60% - 강조색1 8 5" xfId="10607" xr:uid="{00000000-0005-0000-0000-0000212B0000}"/>
    <cellStyle name="60% - 강조색1 9" xfId="10608" xr:uid="{00000000-0005-0000-0000-0000222B0000}"/>
    <cellStyle name="60% - 강조색1 9 2" xfId="10609" xr:uid="{00000000-0005-0000-0000-0000232B0000}"/>
    <cellStyle name="60% - 강조색1 9 3" xfId="10610" xr:uid="{00000000-0005-0000-0000-0000242B0000}"/>
    <cellStyle name="60% - 강조색1 9 4" xfId="10611" xr:uid="{00000000-0005-0000-0000-0000252B0000}"/>
    <cellStyle name="60% - 강조색1 9 5" xfId="10612" xr:uid="{00000000-0005-0000-0000-0000262B0000}"/>
    <cellStyle name="60% - 강조색2 10" xfId="10613" xr:uid="{00000000-0005-0000-0000-0000272B0000}"/>
    <cellStyle name="60% - 강조색2 10 2" xfId="10614" xr:uid="{00000000-0005-0000-0000-0000282B0000}"/>
    <cellStyle name="60% - 강조색2 10 3" xfId="10615" xr:uid="{00000000-0005-0000-0000-0000292B0000}"/>
    <cellStyle name="60% - 강조색2 10 4" xfId="10616" xr:uid="{00000000-0005-0000-0000-00002A2B0000}"/>
    <cellStyle name="60% - 강조색2 10 5" xfId="10617" xr:uid="{00000000-0005-0000-0000-00002B2B0000}"/>
    <cellStyle name="60% - 강조색2 11" xfId="10618" xr:uid="{00000000-0005-0000-0000-00002C2B0000}"/>
    <cellStyle name="60% - 강조색2 12" xfId="10619" xr:uid="{00000000-0005-0000-0000-00002D2B0000}"/>
    <cellStyle name="60% - 강조색2 13" xfId="10620" xr:uid="{00000000-0005-0000-0000-00002E2B0000}"/>
    <cellStyle name="60% - 강조색2 14" xfId="10621" xr:uid="{00000000-0005-0000-0000-00002F2B0000}"/>
    <cellStyle name="60% - 강조색2 2" xfId="10622" xr:uid="{00000000-0005-0000-0000-0000302B0000}"/>
    <cellStyle name="60% - 강조색2 2 2" xfId="10623" xr:uid="{00000000-0005-0000-0000-0000312B0000}"/>
    <cellStyle name="60% - 강조색2 2 3" xfId="10624" xr:uid="{00000000-0005-0000-0000-0000322B0000}"/>
    <cellStyle name="60% - 강조색2 2 4" xfId="10625" xr:uid="{00000000-0005-0000-0000-0000332B0000}"/>
    <cellStyle name="60% - 강조색2 2 5" xfId="10626" xr:uid="{00000000-0005-0000-0000-0000342B0000}"/>
    <cellStyle name="60% - 강조색2 2_2. 내역" xfId="10627" xr:uid="{00000000-0005-0000-0000-0000352B0000}"/>
    <cellStyle name="60% - 강조색2 3" xfId="10628" xr:uid="{00000000-0005-0000-0000-0000362B0000}"/>
    <cellStyle name="60% - 강조색2 3 2" xfId="10629" xr:uid="{00000000-0005-0000-0000-0000372B0000}"/>
    <cellStyle name="60% - 강조색2 3 3" xfId="10630" xr:uid="{00000000-0005-0000-0000-0000382B0000}"/>
    <cellStyle name="60% - 강조색2 3 4" xfId="10631" xr:uid="{00000000-0005-0000-0000-0000392B0000}"/>
    <cellStyle name="60% - 강조색2 3 5" xfId="10632" xr:uid="{00000000-0005-0000-0000-00003A2B0000}"/>
    <cellStyle name="60% - 강조색2 3_2. 내역" xfId="10633" xr:uid="{00000000-0005-0000-0000-00003B2B0000}"/>
    <cellStyle name="60% - 강조색2 4" xfId="10634" xr:uid="{00000000-0005-0000-0000-00003C2B0000}"/>
    <cellStyle name="60% - 강조색2 4 2" xfId="10635" xr:uid="{00000000-0005-0000-0000-00003D2B0000}"/>
    <cellStyle name="60% - 강조색2 4 3" xfId="10636" xr:uid="{00000000-0005-0000-0000-00003E2B0000}"/>
    <cellStyle name="60% - 강조색2 4 4" xfId="10637" xr:uid="{00000000-0005-0000-0000-00003F2B0000}"/>
    <cellStyle name="60% - 강조색2 4 5" xfId="10638" xr:uid="{00000000-0005-0000-0000-0000402B0000}"/>
    <cellStyle name="60% - 강조색2 4_2. 내역" xfId="10639" xr:uid="{00000000-0005-0000-0000-0000412B0000}"/>
    <cellStyle name="60% - 강조색2 5" xfId="10640" xr:uid="{00000000-0005-0000-0000-0000422B0000}"/>
    <cellStyle name="60% - 강조색2 5 2" xfId="10641" xr:uid="{00000000-0005-0000-0000-0000432B0000}"/>
    <cellStyle name="60% - 강조색2 5 3" xfId="10642" xr:uid="{00000000-0005-0000-0000-0000442B0000}"/>
    <cellStyle name="60% - 강조색2 5 4" xfId="10643" xr:uid="{00000000-0005-0000-0000-0000452B0000}"/>
    <cellStyle name="60% - 강조색2 5 5" xfId="10644" xr:uid="{00000000-0005-0000-0000-0000462B0000}"/>
    <cellStyle name="60% - 강조색2 5_2. 내역" xfId="10645" xr:uid="{00000000-0005-0000-0000-0000472B0000}"/>
    <cellStyle name="60% - 강조색2 6" xfId="10646" xr:uid="{00000000-0005-0000-0000-0000482B0000}"/>
    <cellStyle name="60% - 강조색2 6 2" xfId="10647" xr:uid="{00000000-0005-0000-0000-0000492B0000}"/>
    <cellStyle name="60% - 강조색2 6 3" xfId="10648" xr:uid="{00000000-0005-0000-0000-00004A2B0000}"/>
    <cellStyle name="60% - 강조색2 6 4" xfId="10649" xr:uid="{00000000-0005-0000-0000-00004B2B0000}"/>
    <cellStyle name="60% - 강조색2 6 5" xfId="10650" xr:uid="{00000000-0005-0000-0000-00004C2B0000}"/>
    <cellStyle name="60% - 강조색2 6_2. 내역" xfId="10651" xr:uid="{00000000-0005-0000-0000-00004D2B0000}"/>
    <cellStyle name="60% - 강조색2 7" xfId="10652" xr:uid="{00000000-0005-0000-0000-00004E2B0000}"/>
    <cellStyle name="60% - 강조색2 7 2" xfId="10653" xr:uid="{00000000-0005-0000-0000-00004F2B0000}"/>
    <cellStyle name="60% - 강조색2 7 3" xfId="10654" xr:uid="{00000000-0005-0000-0000-0000502B0000}"/>
    <cellStyle name="60% - 강조색2 7 4" xfId="10655" xr:uid="{00000000-0005-0000-0000-0000512B0000}"/>
    <cellStyle name="60% - 강조색2 7 5" xfId="10656" xr:uid="{00000000-0005-0000-0000-0000522B0000}"/>
    <cellStyle name="60% - 강조색2 8" xfId="10657" xr:uid="{00000000-0005-0000-0000-0000532B0000}"/>
    <cellStyle name="60% - 강조색2 8 2" xfId="10658" xr:uid="{00000000-0005-0000-0000-0000542B0000}"/>
    <cellStyle name="60% - 강조색2 8 3" xfId="10659" xr:uid="{00000000-0005-0000-0000-0000552B0000}"/>
    <cellStyle name="60% - 강조색2 8 4" xfId="10660" xr:uid="{00000000-0005-0000-0000-0000562B0000}"/>
    <cellStyle name="60% - 강조색2 8 5" xfId="10661" xr:uid="{00000000-0005-0000-0000-0000572B0000}"/>
    <cellStyle name="60% - 강조색2 9" xfId="10662" xr:uid="{00000000-0005-0000-0000-0000582B0000}"/>
    <cellStyle name="60% - 강조색2 9 2" xfId="10663" xr:uid="{00000000-0005-0000-0000-0000592B0000}"/>
    <cellStyle name="60% - 강조색2 9 3" xfId="10664" xr:uid="{00000000-0005-0000-0000-00005A2B0000}"/>
    <cellStyle name="60% - 강조색2 9 4" xfId="10665" xr:uid="{00000000-0005-0000-0000-00005B2B0000}"/>
    <cellStyle name="60% - 강조색2 9 5" xfId="10666" xr:uid="{00000000-0005-0000-0000-00005C2B0000}"/>
    <cellStyle name="60% - 강조색3 10" xfId="10667" xr:uid="{00000000-0005-0000-0000-00005D2B0000}"/>
    <cellStyle name="60% - 강조색3 10 2" xfId="10668" xr:uid="{00000000-0005-0000-0000-00005E2B0000}"/>
    <cellStyle name="60% - 강조색3 10 3" xfId="10669" xr:uid="{00000000-0005-0000-0000-00005F2B0000}"/>
    <cellStyle name="60% - 강조색3 10 4" xfId="10670" xr:uid="{00000000-0005-0000-0000-0000602B0000}"/>
    <cellStyle name="60% - 강조색3 10 5" xfId="10671" xr:uid="{00000000-0005-0000-0000-0000612B0000}"/>
    <cellStyle name="60% - 강조색3 11" xfId="10672" xr:uid="{00000000-0005-0000-0000-0000622B0000}"/>
    <cellStyle name="60% - 강조색3 12" xfId="10673" xr:uid="{00000000-0005-0000-0000-0000632B0000}"/>
    <cellStyle name="60% - 강조색3 13" xfId="10674" xr:uid="{00000000-0005-0000-0000-0000642B0000}"/>
    <cellStyle name="60% - 강조색3 14" xfId="10675" xr:uid="{00000000-0005-0000-0000-0000652B0000}"/>
    <cellStyle name="60% - 강조색3 2" xfId="10676" xr:uid="{00000000-0005-0000-0000-0000662B0000}"/>
    <cellStyle name="60% - 강조색3 2 2" xfId="10677" xr:uid="{00000000-0005-0000-0000-0000672B0000}"/>
    <cellStyle name="60% - 강조색3 2 3" xfId="10678" xr:uid="{00000000-0005-0000-0000-0000682B0000}"/>
    <cellStyle name="60% - 강조색3 2 4" xfId="10679" xr:uid="{00000000-0005-0000-0000-0000692B0000}"/>
    <cellStyle name="60% - 강조색3 2 5" xfId="10680" xr:uid="{00000000-0005-0000-0000-00006A2B0000}"/>
    <cellStyle name="60% - 강조색3 2_2. 내역" xfId="10681" xr:uid="{00000000-0005-0000-0000-00006B2B0000}"/>
    <cellStyle name="60% - 강조색3 3" xfId="10682" xr:uid="{00000000-0005-0000-0000-00006C2B0000}"/>
    <cellStyle name="60% - 강조색3 3 2" xfId="10683" xr:uid="{00000000-0005-0000-0000-00006D2B0000}"/>
    <cellStyle name="60% - 강조색3 3 3" xfId="10684" xr:uid="{00000000-0005-0000-0000-00006E2B0000}"/>
    <cellStyle name="60% - 강조색3 3 4" xfId="10685" xr:uid="{00000000-0005-0000-0000-00006F2B0000}"/>
    <cellStyle name="60% - 강조색3 3 5" xfId="10686" xr:uid="{00000000-0005-0000-0000-0000702B0000}"/>
    <cellStyle name="60% - 강조색3 3_2. 내역" xfId="10687" xr:uid="{00000000-0005-0000-0000-0000712B0000}"/>
    <cellStyle name="60% - 강조색3 4" xfId="10688" xr:uid="{00000000-0005-0000-0000-0000722B0000}"/>
    <cellStyle name="60% - 강조색3 4 2" xfId="10689" xr:uid="{00000000-0005-0000-0000-0000732B0000}"/>
    <cellStyle name="60% - 강조색3 4 3" xfId="10690" xr:uid="{00000000-0005-0000-0000-0000742B0000}"/>
    <cellStyle name="60% - 강조색3 4 4" xfId="10691" xr:uid="{00000000-0005-0000-0000-0000752B0000}"/>
    <cellStyle name="60% - 강조색3 4 5" xfId="10692" xr:uid="{00000000-0005-0000-0000-0000762B0000}"/>
    <cellStyle name="60% - 강조색3 4_2. 내역" xfId="10693" xr:uid="{00000000-0005-0000-0000-0000772B0000}"/>
    <cellStyle name="60% - 강조색3 5" xfId="10694" xr:uid="{00000000-0005-0000-0000-0000782B0000}"/>
    <cellStyle name="60% - 강조색3 5 2" xfId="10695" xr:uid="{00000000-0005-0000-0000-0000792B0000}"/>
    <cellStyle name="60% - 강조색3 5 3" xfId="10696" xr:uid="{00000000-0005-0000-0000-00007A2B0000}"/>
    <cellStyle name="60% - 강조색3 5 4" xfId="10697" xr:uid="{00000000-0005-0000-0000-00007B2B0000}"/>
    <cellStyle name="60% - 강조색3 5 5" xfId="10698" xr:uid="{00000000-0005-0000-0000-00007C2B0000}"/>
    <cellStyle name="60% - 강조색3 5_2. 내역" xfId="10699" xr:uid="{00000000-0005-0000-0000-00007D2B0000}"/>
    <cellStyle name="60% - 강조색3 6" xfId="10700" xr:uid="{00000000-0005-0000-0000-00007E2B0000}"/>
    <cellStyle name="60% - 강조색3 6 2" xfId="10701" xr:uid="{00000000-0005-0000-0000-00007F2B0000}"/>
    <cellStyle name="60% - 강조색3 6 3" xfId="10702" xr:uid="{00000000-0005-0000-0000-0000802B0000}"/>
    <cellStyle name="60% - 강조색3 6 4" xfId="10703" xr:uid="{00000000-0005-0000-0000-0000812B0000}"/>
    <cellStyle name="60% - 강조색3 6 5" xfId="10704" xr:uid="{00000000-0005-0000-0000-0000822B0000}"/>
    <cellStyle name="60% - 강조색3 6_2. 내역" xfId="10705" xr:uid="{00000000-0005-0000-0000-0000832B0000}"/>
    <cellStyle name="60% - 강조색3 7" xfId="10706" xr:uid="{00000000-0005-0000-0000-0000842B0000}"/>
    <cellStyle name="60% - 강조색3 7 2" xfId="10707" xr:uid="{00000000-0005-0000-0000-0000852B0000}"/>
    <cellStyle name="60% - 강조색3 7 3" xfId="10708" xr:uid="{00000000-0005-0000-0000-0000862B0000}"/>
    <cellStyle name="60% - 강조색3 7 4" xfId="10709" xr:uid="{00000000-0005-0000-0000-0000872B0000}"/>
    <cellStyle name="60% - 강조색3 7 5" xfId="10710" xr:uid="{00000000-0005-0000-0000-0000882B0000}"/>
    <cellStyle name="60% - 강조색3 8" xfId="10711" xr:uid="{00000000-0005-0000-0000-0000892B0000}"/>
    <cellStyle name="60% - 강조색3 8 2" xfId="10712" xr:uid="{00000000-0005-0000-0000-00008A2B0000}"/>
    <cellStyle name="60% - 강조색3 8 3" xfId="10713" xr:uid="{00000000-0005-0000-0000-00008B2B0000}"/>
    <cellStyle name="60% - 강조색3 8 4" xfId="10714" xr:uid="{00000000-0005-0000-0000-00008C2B0000}"/>
    <cellStyle name="60% - 강조색3 8 5" xfId="10715" xr:uid="{00000000-0005-0000-0000-00008D2B0000}"/>
    <cellStyle name="60% - 강조색3 9" xfId="10716" xr:uid="{00000000-0005-0000-0000-00008E2B0000}"/>
    <cellStyle name="60% - 강조색3 9 2" xfId="10717" xr:uid="{00000000-0005-0000-0000-00008F2B0000}"/>
    <cellStyle name="60% - 강조색3 9 3" xfId="10718" xr:uid="{00000000-0005-0000-0000-0000902B0000}"/>
    <cellStyle name="60% - 강조색3 9 4" xfId="10719" xr:uid="{00000000-0005-0000-0000-0000912B0000}"/>
    <cellStyle name="60% - 강조색3 9 5" xfId="10720" xr:uid="{00000000-0005-0000-0000-0000922B0000}"/>
    <cellStyle name="60% - 강조색4 10" xfId="10721" xr:uid="{00000000-0005-0000-0000-0000932B0000}"/>
    <cellStyle name="60% - 강조색4 10 2" xfId="10722" xr:uid="{00000000-0005-0000-0000-0000942B0000}"/>
    <cellStyle name="60% - 강조색4 10 3" xfId="10723" xr:uid="{00000000-0005-0000-0000-0000952B0000}"/>
    <cellStyle name="60% - 강조색4 10 4" xfId="10724" xr:uid="{00000000-0005-0000-0000-0000962B0000}"/>
    <cellStyle name="60% - 강조색4 10 5" xfId="10725" xr:uid="{00000000-0005-0000-0000-0000972B0000}"/>
    <cellStyle name="60% - 강조색4 11" xfId="10726" xr:uid="{00000000-0005-0000-0000-0000982B0000}"/>
    <cellStyle name="60% - 강조색4 12" xfId="10727" xr:uid="{00000000-0005-0000-0000-0000992B0000}"/>
    <cellStyle name="60% - 강조색4 13" xfId="10728" xr:uid="{00000000-0005-0000-0000-00009A2B0000}"/>
    <cellStyle name="60% - 강조색4 14" xfId="10729" xr:uid="{00000000-0005-0000-0000-00009B2B0000}"/>
    <cellStyle name="60% - 강조색4 2" xfId="10730" xr:uid="{00000000-0005-0000-0000-00009C2B0000}"/>
    <cellStyle name="60% - 강조색4 2 2" xfId="10731" xr:uid="{00000000-0005-0000-0000-00009D2B0000}"/>
    <cellStyle name="60% - 강조색4 2 3" xfId="10732" xr:uid="{00000000-0005-0000-0000-00009E2B0000}"/>
    <cellStyle name="60% - 강조색4 2 4" xfId="10733" xr:uid="{00000000-0005-0000-0000-00009F2B0000}"/>
    <cellStyle name="60% - 강조색4 2 5" xfId="10734" xr:uid="{00000000-0005-0000-0000-0000A02B0000}"/>
    <cellStyle name="60% - 강조색4 2_2. 내역" xfId="10735" xr:uid="{00000000-0005-0000-0000-0000A12B0000}"/>
    <cellStyle name="60% - 강조색4 3" xfId="10736" xr:uid="{00000000-0005-0000-0000-0000A22B0000}"/>
    <cellStyle name="60% - 강조색4 3 2" xfId="10737" xr:uid="{00000000-0005-0000-0000-0000A32B0000}"/>
    <cellStyle name="60% - 강조색4 3 3" xfId="10738" xr:uid="{00000000-0005-0000-0000-0000A42B0000}"/>
    <cellStyle name="60% - 강조색4 3 4" xfId="10739" xr:uid="{00000000-0005-0000-0000-0000A52B0000}"/>
    <cellStyle name="60% - 강조색4 3 5" xfId="10740" xr:uid="{00000000-0005-0000-0000-0000A62B0000}"/>
    <cellStyle name="60% - 강조색4 3_2. 내역" xfId="10741" xr:uid="{00000000-0005-0000-0000-0000A72B0000}"/>
    <cellStyle name="60% - 강조색4 4" xfId="10742" xr:uid="{00000000-0005-0000-0000-0000A82B0000}"/>
    <cellStyle name="60% - 강조색4 4 2" xfId="10743" xr:uid="{00000000-0005-0000-0000-0000A92B0000}"/>
    <cellStyle name="60% - 강조색4 4 3" xfId="10744" xr:uid="{00000000-0005-0000-0000-0000AA2B0000}"/>
    <cellStyle name="60% - 강조색4 4 4" xfId="10745" xr:uid="{00000000-0005-0000-0000-0000AB2B0000}"/>
    <cellStyle name="60% - 강조색4 4 5" xfId="10746" xr:uid="{00000000-0005-0000-0000-0000AC2B0000}"/>
    <cellStyle name="60% - 강조색4 4_2. 내역" xfId="10747" xr:uid="{00000000-0005-0000-0000-0000AD2B0000}"/>
    <cellStyle name="60% - 강조색4 5" xfId="10748" xr:uid="{00000000-0005-0000-0000-0000AE2B0000}"/>
    <cellStyle name="60% - 강조색4 5 2" xfId="10749" xr:uid="{00000000-0005-0000-0000-0000AF2B0000}"/>
    <cellStyle name="60% - 강조색4 5 3" xfId="10750" xr:uid="{00000000-0005-0000-0000-0000B02B0000}"/>
    <cellStyle name="60% - 강조색4 5 4" xfId="10751" xr:uid="{00000000-0005-0000-0000-0000B12B0000}"/>
    <cellStyle name="60% - 강조색4 5 5" xfId="10752" xr:uid="{00000000-0005-0000-0000-0000B22B0000}"/>
    <cellStyle name="60% - 강조색4 5_2. 내역" xfId="10753" xr:uid="{00000000-0005-0000-0000-0000B32B0000}"/>
    <cellStyle name="60% - 강조색4 6" xfId="10754" xr:uid="{00000000-0005-0000-0000-0000B42B0000}"/>
    <cellStyle name="60% - 강조색4 6 2" xfId="10755" xr:uid="{00000000-0005-0000-0000-0000B52B0000}"/>
    <cellStyle name="60% - 강조색4 6 3" xfId="10756" xr:uid="{00000000-0005-0000-0000-0000B62B0000}"/>
    <cellStyle name="60% - 강조색4 6 4" xfId="10757" xr:uid="{00000000-0005-0000-0000-0000B72B0000}"/>
    <cellStyle name="60% - 강조색4 6 5" xfId="10758" xr:uid="{00000000-0005-0000-0000-0000B82B0000}"/>
    <cellStyle name="60% - 강조색4 6_2. 내역" xfId="10759" xr:uid="{00000000-0005-0000-0000-0000B92B0000}"/>
    <cellStyle name="60% - 강조색4 7" xfId="10760" xr:uid="{00000000-0005-0000-0000-0000BA2B0000}"/>
    <cellStyle name="60% - 강조색4 7 2" xfId="10761" xr:uid="{00000000-0005-0000-0000-0000BB2B0000}"/>
    <cellStyle name="60% - 강조색4 7 3" xfId="10762" xr:uid="{00000000-0005-0000-0000-0000BC2B0000}"/>
    <cellStyle name="60% - 강조색4 7 4" xfId="10763" xr:uid="{00000000-0005-0000-0000-0000BD2B0000}"/>
    <cellStyle name="60% - 강조색4 7 5" xfId="10764" xr:uid="{00000000-0005-0000-0000-0000BE2B0000}"/>
    <cellStyle name="60% - 강조색4 8" xfId="10765" xr:uid="{00000000-0005-0000-0000-0000BF2B0000}"/>
    <cellStyle name="60% - 강조색4 8 2" xfId="10766" xr:uid="{00000000-0005-0000-0000-0000C02B0000}"/>
    <cellStyle name="60% - 강조색4 8 3" xfId="10767" xr:uid="{00000000-0005-0000-0000-0000C12B0000}"/>
    <cellStyle name="60% - 강조색4 8 4" xfId="10768" xr:uid="{00000000-0005-0000-0000-0000C22B0000}"/>
    <cellStyle name="60% - 강조색4 8 5" xfId="10769" xr:uid="{00000000-0005-0000-0000-0000C32B0000}"/>
    <cellStyle name="60% - 강조색4 9" xfId="10770" xr:uid="{00000000-0005-0000-0000-0000C42B0000}"/>
    <cellStyle name="60% - 강조색4 9 2" xfId="10771" xr:uid="{00000000-0005-0000-0000-0000C52B0000}"/>
    <cellStyle name="60% - 강조색4 9 3" xfId="10772" xr:uid="{00000000-0005-0000-0000-0000C62B0000}"/>
    <cellStyle name="60% - 강조색4 9 4" xfId="10773" xr:uid="{00000000-0005-0000-0000-0000C72B0000}"/>
    <cellStyle name="60% - 강조색4 9 5" xfId="10774" xr:uid="{00000000-0005-0000-0000-0000C82B0000}"/>
    <cellStyle name="60% - 강조색5 10" xfId="10775" xr:uid="{00000000-0005-0000-0000-0000C92B0000}"/>
    <cellStyle name="60% - 강조색5 10 2" xfId="10776" xr:uid="{00000000-0005-0000-0000-0000CA2B0000}"/>
    <cellStyle name="60% - 강조색5 10 3" xfId="10777" xr:uid="{00000000-0005-0000-0000-0000CB2B0000}"/>
    <cellStyle name="60% - 강조색5 10 4" xfId="10778" xr:uid="{00000000-0005-0000-0000-0000CC2B0000}"/>
    <cellStyle name="60% - 강조색5 10 5" xfId="10779" xr:uid="{00000000-0005-0000-0000-0000CD2B0000}"/>
    <cellStyle name="60% - 강조색5 11" xfId="10780" xr:uid="{00000000-0005-0000-0000-0000CE2B0000}"/>
    <cellStyle name="60% - 강조색5 12" xfId="10781" xr:uid="{00000000-0005-0000-0000-0000CF2B0000}"/>
    <cellStyle name="60% - 강조색5 13" xfId="10782" xr:uid="{00000000-0005-0000-0000-0000D02B0000}"/>
    <cellStyle name="60% - 강조색5 14" xfId="10783" xr:uid="{00000000-0005-0000-0000-0000D12B0000}"/>
    <cellStyle name="60% - 강조색5 2" xfId="10784" xr:uid="{00000000-0005-0000-0000-0000D22B0000}"/>
    <cellStyle name="60% - 강조색5 2 2" xfId="10785" xr:uid="{00000000-0005-0000-0000-0000D32B0000}"/>
    <cellStyle name="60% - 강조색5 2 3" xfId="10786" xr:uid="{00000000-0005-0000-0000-0000D42B0000}"/>
    <cellStyle name="60% - 강조색5 2 4" xfId="10787" xr:uid="{00000000-0005-0000-0000-0000D52B0000}"/>
    <cellStyle name="60% - 강조색5 2 5" xfId="10788" xr:uid="{00000000-0005-0000-0000-0000D62B0000}"/>
    <cellStyle name="60% - 강조색5 2_2. 내역" xfId="10789" xr:uid="{00000000-0005-0000-0000-0000D72B0000}"/>
    <cellStyle name="60% - 강조색5 3" xfId="10790" xr:uid="{00000000-0005-0000-0000-0000D82B0000}"/>
    <cellStyle name="60% - 강조색5 3 2" xfId="10791" xr:uid="{00000000-0005-0000-0000-0000D92B0000}"/>
    <cellStyle name="60% - 강조색5 3 3" xfId="10792" xr:uid="{00000000-0005-0000-0000-0000DA2B0000}"/>
    <cellStyle name="60% - 강조색5 3 4" xfId="10793" xr:uid="{00000000-0005-0000-0000-0000DB2B0000}"/>
    <cellStyle name="60% - 강조색5 3 5" xfId="10794" xr:uid="{00000000-0005-0000-0000-0000DC2B0000}"/>
    <cellStyle name="60% - 강조색5 3_2. 내역" xfId="10795" xr:uid="{00000000-0005-0000-0000-0000DD2B0000}"/>
    <cellStyle name="60% - 강조색5 4" xfId="10796" xr:uid="{00000000-0005-0000-0000-0000DE2B0000}"/>
    <cellStyle name="60% - 강조색5 4 2" xfId="10797" xr:uid="{00000000-0005-0000-0000-0000DF2B0000}"/>
    <cellStyle name="60% - 강조색5 4 3" xfId="10798" xr:uid="{00000000-0005-0000-0000-0000E02B0000}"/>
    <cellStyle name="60% - 강조색5 4 4" xfId="10799" xr:uid="{00000000-0005-0000-0000-0000E12B0000}"/>
    <cellStyle name="60% - 강조색5 4 5" xfId="10800" xr:uid="{00000000-0005-0000-0000-0000E22B0000}"/>
    <cellStyle name="60% - 강조색5 4_2. 내역" xfId="10801" xr:uid="{00000000-0005-0000-0000-0000E32B0000}"/>
    <cellStyle name="60% - 강조색5 5" xfId="10802" xr:uid="{00000000-0005-0000-0000-0000E42B0000}"/>
    <cellStyle name="60% - 강조색5 5 2" xfId="10803" xr:uid="{00000000-0005-0000-0000-0000E52B0000}"/>
    <cellStyle name="60% - 강조색5 5 3" xfId="10804" xr:uid="{00000000-0005-0000-0000-0000E62B0000}"/>
    <cellStyle name="60% - 강조색5 5 4" xfId="10805" xr:uid="{00000000-0005-0000-0000-0000E72B0000}"/>
    <cellStyle name="60% - 강조색5 5 5" xfId="10806" xr:uid="{00000000-0005-0000-0000-0000E82B0000}"/>
    <cellStyle name="60% - 강조색5 5_2. 내역" xfId="10807" xr:uid="{00000000-0005-0000-0000-0000E92B0000}"/>
    <cellStyle name="60% - 강조색5 6" xfId="10808" xr:uid="{00000000-0005-0000-0000-0000EA2B0000}"/>
    <cellStyle name="60% - 강조색5 6 2" xfId="10809" xr:uid="{00000000-0005-0000-0000-0000EB2B0000}"/>
    <cellStyle name="60% - 강조색5 6 3" xfId="10810" xr:uid="{00000000-0005-0000-0000-0000EC2B0000}"/>
    <cellStyle name="60% - 강조색5 6 4" xfId="10811" xr:uid="{00000000-0005-0000-0000-0000ED2B0000}"/>
    <cellStyle name="60% - 강조색5 6 5" xfId="10812" xr:uid="{00000000-0005-0000-0000-0000EE2B0000}"/>
    <cellStyle name="60% - 강조색5 6_2. 내역" xfId="10813" xr:uid="{00000000-0005-0000-0000-0000EF2B0000}"/>
    <cellStyle name="60% - 강조색5 7" xfId="10814" xr:uid="{00000000-0005-0000-0000-0000F02B0000}"/>
    <cellStyle name="60% - 강조색5 7 2" xfId="10815" xr:uid="{00000000-0005-0000-0000-0000F12B0000}"/>
    <cellStyle name="60% - 강조색5 7 3" xfId="10816" xr:uid="{00000000-0005-0000-0000-0000F22B0000}"/>
    <cellStyle name="60% - 강조색5 7 4" xfId="10817" xr:uid="{00000000-0005-0000-0000-0000F32B0000}"/>
    <cellStyle name="60% - 강조색5 7 5" xfId="10818" xr:uid="{00000000-0005-0000-0000-0000F42B0000}"/>
    <cellStyle name="60% - 강조색5 8" xfId="10819" xr:uid="{00000000-0005-0000-0000-0000F52B0000}"/>
    <cellStyle name="60% - 강조색5 8 2" xfId="10820" xr:uid="{00000000-0005-0000-0000-0000F62B0000}"/>
    <cellStyle name="60% - 강조색5 8 3" xfId="10821" xr:uid="{00000000-0005-0000-0000-0000F72B0000}"/>
    <cellStyle name="60% - 강조색5 8 4" xfId="10822" xr:uid="{00000000-0005-0000-0000-0000F82B0000}"/>
    <cellStyle name="60% - 강조색5 8 5" xfId="10823" xr:uid="{00000000-0005-0000-0000-0000F92B0000}"/>
    <cellStyle name="60% - 강조색5 9" xfId="10824" xr:uid="{00000000-0005-0000-0000-0000FA2B0000}"/>
    <cellStyle name="60% - 강조색5 9 2" xfId="10825" xr:uid="{00000000-0005-0000-0000-0000FB2B0000}"/>
    <cellStyle name="60% - 강조색5 9 3" xfId="10826" xr:uid="{00000000-0005-0000-0000-0000FC2B0000}"/>
    <cellStyle name="60% - 강조색5 9 4" xfId="10827" xr:uid="{00000000-0005-0000-0000-0000FD2B0000}"/>
    <cellStyle name="60% - 강조색5 9 5" xfId="10828" xr:uid="{00000000-0005-0000-0000-0000FE2B0000}"/>
    <cellStyle name="60% - 강조색6 10" xfId="10829" xr:uid="{00000000-0005-0000-0000-0000FF2B0000}"/>
    <cellStyle name="60% - 강조색6 10 2" xfId="10830" xr:uid="{00000000-0005-0000-0000-0000002C0000}"/>
    <cellStyle name="60% - 강조색6 10 3" xfId="10831" xr:uid="{00000000-0005-0000-0000-0000012C0000}"/>
    <cellStyle name="60% - 강조색6 10 4" xfId="10832" xr:uid="{00000000-0005-0000-0000-0000022C0000}"/>
    <cellStyle name="60% - 강조색6 10 5" xfId="10833" xr:uid="{00000000-0005-0000-0000-0000032C0000}"/>
    <cellStyle name="60% - 강조색6 11" xfId="10834" xr:uid="{00000000-0005-0000-0000-0000042C0000}"/>
    <cellStyle name="60% - 강조색6 12" xfId="10835" xr:uid="{00000000-0005-0000-0000-0000052C0000}"/>
    <cellStyle name="60% - 강조색6 13" xfId="10836" xr:uid="{00000000-0005-0000-0000-0000062C0000}"/>
    <cellStyle name="60% - 강조색6 14" xfId="10837" xr:uid="{00000000-0005-0000-0000-0000072C0000}"/>
    <cellStyle name="60% - 강조색6 2" xfId="10838" xr:uid="{00000000-0005-0000-0000-0000082C0000}"/>
    <cellStyle name="60% - 강조색6 2 2" xfId="10839" xr:uid="{00000000-0005-0000-0000-0000092C0000}"/>
    <cellStyle name="60% - 강조색6 2 3" xfId="10840" xr:uid="{00000000-0005-0000-0000-00000A2C0000}"/>
    <cellStyle name="60% - 강조색6 2 4" xfId="10841" xr:uid="{00000000-0005-0000-0000-00000B2C0000}"/>
    <cellStyle name="60% - 강조색6 2 5" xfId="10842" xr:uid="{00000000-0005-0000-0000-00000C2C0000}"/>
    <cellStyle name="60% - 강조색6 2_2. 내역" xfId="10843" xr:uid="{00000000-0005-0000-0000-00000D2C0000}"/>
    <cellStyle name="60% - 강조색6 3" xfId="10844" xr:uid="{00000000-0005-0000-0000-00000E2C0000}"/>
    <cellStyle name="60% - 강조색6 3 2" xfId="10845" xr:uid="{00000000-0005-0000-0000-00000F2C0000}"/>
    <cellStyle name="60% - 강조색6 3 3" xfId="10846" xr:uid="{00000000-0005-0000-0000-0000102C0000}"/>
    <cellStyle name="60% - 강조색6 3 4" xfId="10847" xr:uid="{00000000-0005-0000-0000-0000112C0000}"/>
    <cellStyle name="60% - 강조색6 3 5" xfId="10848" xr:uid="{00000000-0005-0000-0000-0000122C0000}"/>
    <cellStyle name="60% - 강조색6 3_2. 내역" xfId="10849" xr:uid="{00000000-0005-0000-0000-0000132C0000}"/>
    <cellStyle name="60% - 강조색6 4" xfId="10850" xr:uid="{00000000-0005-0000-0000-0000142C0000}"/>
    <cellStyle name="60% - 강조색6 4 2" xfId="10851" xr:uid="{00000000-0005-0000-0000-0000152C0000}"/>
    <cellStyle name="60% - 강조색6 4 3" xfId="10852" xr:uid="{00000000-0005-0000-0000-0000162C0000}"/>
    <cellStyle name="60% - 강조색6 4 4" xfId="10853" xr:uid="{00000000-0005-0000-0000-0000172C0000}"/>
    <cellStyle name="60% - 강조색6 4 5" xfId="10854" xr:uid="{00000000-0005-0000-0000-0000182C0000}"/>
    <cellStyle name="60% - 강조색6 4_2. 내역" xfId="10855" xr:uid="{00000000-0005-0000-0000-0000192C0000}"/>
    <cellStyle name="60% - 강조색6 5" xfId="10856" xr:uid="{00000000-0005-0000-0000-00001A2C0000}"/>
    <cellStyle name="60% - 강조색6 5 2" xfId="10857" xr:uid="{00000000-0005-0000-0000-00001B2C0000}"/>
    <cellStyle name="60% - 강조색6 5 3" xfId="10858" xr:uid="{00000000-0005-0000-0000-00001C2C0000}"/>
    <cellStyle name="60% - 강조색6 5 4" xfId="10859" xr:uid="{00000000-0005-0000-0000-00001D2C0000}"/>
    <cellStyle name="60% - 강조색6 5 5" xfId="10860" xr:uid="{00000000-0005-0000-0000-00001E2C0000}"/>
    <cellStyle name="60% - 강조색6 5_2. 내역" xfId="10861" xr:uid="{00000000-0005-0000-0000-00001F2C0000}"/>
    <cellStyle name="60% - 강조색6 6" xfId="10862" xr:uid="{00000000-0005-0000-0000-0000202C0000}"/>
    <cellStyle name="60% - 강조색6 6 2" xfId="10863" xr:uid="{00000000-0005-0000-0000-0000212C0000}"/>
    <cellStyle name="60% - 강조색6 6 3" xfId="10864" xr:uid="{00000000-0005-0000-0000-0000222C0000}"/>
    <cellStyle name="60% - 강조색6 6 4" xfId="10865" xr:uid="{00000000-0005-0000-0000-0000232C0000}"/>
    <cellStyle name="60% - 강조색6 6 5" xfId="10866" xr:uid="{00000000-0005-0000-0000-0000242C0000}"/>
    <cellStyle name="60% - 강조색6 6_2. 내역" xfId="10867" xr:uid="{00000000-0005-0000-0000-0000252C0000}"/>
    <cellStyle name="60% - 강조색6 7" xfId="10868" xr:uid="{00000000-0005-0000-0000-0000262C0000}"/>
    <cellStyle name="60% - 강조색6 7 2" xfId="10869" xr:uid="{00000000-0005-0000-0000-0000272C0000}"/>
    <cellStyle name="60% - 강조색6 7 3" xfId="10870" xr:uid="{00000000-0005-0000-0000-0000282C0000}"/>
    <cellStyle name="60% - 강조색6 7 4" xfId="10871" xr:uid="{00000000-0005-0000-0000-0000292C0000}"/>
    <cellStyle name="60% - 강조색6 7 5" xfId="10872" xr:uid="{00000000-0005-0000-0000-00002A2C0000}"/>
    <cellStyle name="60% - 강조색6 8" xfId="10873" xr:uid="{00000000-0005-0000-0000-00002B2C0000}"/>
    <cellStyle name="60% - 강조색6 8 2" xfId="10874" xr:uid="{00000000-0005-0000-0000-00002C2C0000}"/>
    <cellStyle name="60% - 강조색6 8 3" xfId="10875" xr:uid="{00000000-0005-0000-0000-00002D2C0000}"/>
    <cellStyle name="60% - 강조색6 8 4" xfId="10876" xr:uid="{00000000-0005-0000-0000-00002E2C0000}"/>
    <cellStyle name="60% - 강조색6 8 5" xfId="10877" xr:uid="{00000000-0005-0000-0000-00002F2C0000}"/>
    <cellStyle name="60% - 강조색6 9" xfId="10878" xr:uid="{00000000-0005-0000-0000-0000302C0000}"/>
    <cellStyle name="60% - 강조색6 9 2" xfId="10879" xr:uid="{00000000-0005-0000-0000-0000312C0000}"/>
    <cellStyle name="60% - 강조색6 9 3" xfId="10880" xr:uid="{00000000-0005-0000-0000-0000322C0000}"/>
    <cellStyle name="60% - 강조색6 9 4" xfId="10881" xr:uid="{00000000-0005-0000-0000-0000332C0000}"/>
    <cellStyle name="60% - 강조색6 9 5" xfId="10882" xr:uid="{00000000-0005-0000-0000-0000342C0000}"/>
    <cellStyle name="82" xfId="10883" xr:uid="{00000000-0005-0000-0000-0000352C0000}"/>
    <cellStyle name="9.6" xfId="10884" xr:uid="{00000000-0005-0000-0000-0000362C0000}"/>
    <cellStyle name="90" xfId="10885" xr:uid="{00000000-0005-0000-0000-0000372C0000}"/>
    <cellStyle name="96" xfId="18836" xr:uid="{00000000-0005-0000-0000-0000382C0000}"/>
    <cellStyle name="9포인트" xfId="10886" xr:uid="{00000000-0005-0000-0000-0000392C0000}"/>
    <cellStyle name="9포인트 2" xfId="10887" xr:uid="{00000000-0005-0000-0000-00003A2C0000}"/>
    <cellStyle name="9포인트 3" xfId="10888" xr:uid="{00000000-0005-0000-0000-00003B2C0000}"/>
    <cellStyle name="9포인트 4" xfId="10889" xr:uid="{00000000-0005-0000-0000-00003C2C0000}"/>
    <cellStyle name="9포인트 5" xfId="10890" xr:uid="{00000000-0005-0000-0000-00003D2C0000}"/>
    <cellStyle name="9포인트 6" xfId="10891" xr:uid="{00000000-0005-0000-0000-00003E2C0000}"/>
    <cellStyle name="9포인트 7" xfId="10892" xr:uid="{00000000-0005-0000-0000-00003F2C0000}"/>
    <cellStyle name="a" xfId="10893" xr:uid="{00000000-0005-0000-0000-0000402C0000}"/>
    <cellStyle name="a [0]_mud plant bolted" xfId="10894" xr:uid="{00000000-0005-0000-0000-0000412C0000}"/>
    <cellStyle name="a 2" xfId="10895" xr:uid="{00000000-0005-0000-0000-0000422C0000}"/>
    <cellStyle name="a 3" xfId="10896" xr:uid="{00000000-0005-0000-0000-0000432C0000}"/>
    <cellStyle name="a 4" xfId="10897" xr:uid="{00000000-0005-0000-0000-0000442C0000}"/>
    <cellStyle name="a 5" xfId="10898" xr:uid="{00000000-0005-0000-0000-0000452C0000}"/>
    <cellStyle name="a 6" xfId="10899" xr:uid="{00000000-0005-0000-0000-0000462C0000}"/>
    <cellStyle name="a 7" xfId="10900" xr:uid="{00000000-0005-0000-0000-0000472C0000}"/>
    <cellStyle name="a 8" xfId="10901" xr:uid="{00000000-0005-0000-0000-0000482C0000}"/>
    <cellStyle name="Ā _x0010_က랐_xdc01_땯_x0001_" xfId="10902" xr:uid="{00000000-0005-0000-0000-0000492C0000}"/>
    <cellStyle name="a)" xfId="18837" xr:uid="{00000000-0005-0000-0000-00004A2C0000}"/>
    <cellStyle name="a_01.설계내역서" xfId="10903" xr:uid="{00000000-0005-0000-0000-00004B2C0000}"/>
    <cellStyle name="A_2회설변전체내역서" xfId="10904" xr:uid="{00000000-0005-0000-0000-00004C2C0000}"/>
    <cellStyle name="a_Boo2" xfId="10905" xr:uid="{00000000-0005-0000-0000-00004D2C0000}"/>
    <cellStyle name="a_Boo2 2" xfId="10906" xr:uid="{00000000-0005-0000-0000-00004E2C0000}"/>
    <cellStyle name="a_Boo2 3" xfId="10907" xr:uid="{00000000-0005-0000-0000-00004F2C0000}"/>
    <cellStyle name="a_Boo2 4" xfId="10908" xr:uid="{00000000-0005-0000-0000-0000502C0000}"/>
    <cellStyle name="a_Boo2 5" xfId="10909" xr:uid="{00000000-0005-0000-0000-0000512C0000}"/>
    <cellStyle name="a_Boo2 6" xfId="10910" xr:uid="{00000000-0005-0000-0000-0000522C0000}"/>
    <cellStyle name="a_Boo2 7" xfId="10911" xr:uid="{00000000-0005-0000-0000-0000532C0000}"/>
    <cellStyle name="a_Boo2_각종용역영향평가" xfId="10912" xr:uid="{00000000-0005-0000-0000-0000542C0000}"/>
    <cellStyle name="a_Boo2_각종용역영향평가 2" xfId="10913" xr:uid="{00000000-0005-0000-0000-0000552C0000}"/>
    <cellStyle name="a_Boo2_각종용역영향평가 3" xfId="10914" xr:uid="{00000000-0005-0000-0000-0000562C0000}"/>
    <cellStyle name="a_Boo2_각종용역영향평가 4" xfId="10915" xr:uid="{00000000-0005-0000-0000-0000572C0000}"/>
    <cellStyle name="a_Boo2_각종용역영향평가 5" xfId="10916" xr:uid="{00000000-0005-0000-0000-0000582C0000}"/>
    <cellStyle name="a_Boo2_각종용역영향평가 6" xfId="10917" xr:uid="{00000000-0005-0000-0000-0000592C0000}"/>
    <cellStyle name="a_Boo2_각종용역영향평가 7" xfId="10918" xr:uid="{00000000-0005-0000-0000-00005A2C0000}"/>
    <cellStyle name="a_Boo2_군도농어촌도로사전재해및환경성용역영향평가" xfId="10919" xr:uid="{00000000-0005-0000-0000-00005B2C0000}"/>
    <cellStyle name="a_Boo2_군도농어촌도로사전재해및환경성용역영향평가 2" xfId="10920" xr:uid="{00000000-0005-0000-0000-00005C2C0000}"/>
    <cellStyle name="a_Boo2_군도농어촌도로사전재해및환경성용역영향평가 3" xfId="10921" xr:uid="{00000000-0005-0000-0000-00005D2C0000}"/>
    <cellStyle name="a_Boo2_군도농어촌도로사전재해및환경성용역영향평가 4" xfId="10922" xr:uid="{00000000-0005-0000-0000-00005E2C0000}"/>
    <cellStyle name="a_Boo2_군도농어촌도로사전재해및환경성용역영향평가 5" xfId="10923" xr:uid="{00000000-0005-0000-0000-00005F2C0000}"/>
    <cellStyle name="a_Boo2_군도농어촌도로사전재해및환경성용역영향평가 6" xfId="10924" xr:uid="{00000000-0005-0000-0000-0000602C0000}"/>
    <cellStyle name="a_Boo2_군도농어촌도로사전재해및환경성용역영향평가 7" xfId="10925" xr:uid="{00000000-0005-0000-0000-0000612C0000}"/>
    <cellStyle name="a_Boo2_도로수량양식" xfId="10926" xr:uid="{00000000-0005-0000-0000-0000622C0000}"/>
    <cellStyle name="a_Boo2_도로수량양식 2" xfId="10927" xr:uid="{00000000-0005-0000-0000-0000632C0000}"/>
    <cellStyle name="a_Boo2_도로수량양식 3" xfId="10928" xr:uid="{00000000-0005-0000-0000-0000642C0000}"/>
    <cellStyle name="a_Boo2_도로수량양식 4" xfId="10929" xr:uid="{00000000-0005-0000-0000-0000652C0000}"/>
    <cellStyle name="a_Boo2_도로수량양식 5" xfId="10930" xr:uid="{00000000-0005-0000-0000-0000662C0000}"/>
    <cellStyle name="a_Boo2_도로수량양식 6" xfId="10931" xr:uid="{00000000-0005-0000-0000-0000672C0000}"/>
    <cellStyle name="a_Boo2_도로수량양식 7" xfId="10932" xr:uid="{00000000-0005-0000-0000-0000682C0000}"/>
    <cellStyle name="a_Boo2_도로수량양식_각종용역영향평가" xfId="10933" xr:uid="{00000000-0005-0000-0000-0000692C0000}"/>
    <cellStyle name="a_Boo2_도로수량양식_각종용역영향평가 2" xfId="10934" xr:uid="{00000000-0005-0000-0000-00006A2C0000}"/>
    <cellStyle name="a_Boo2_도로수량양식_각종용역영향평가 3" xfId="10935" xr:uid="{00000000-0005-0000-0000-00006B2C0000}"/>
    <cellStyle name="a_Boo2_도로수량양식_각종용역영향평가 4" xfId="10936" xr:uid="{00000000-0005-0000-0000-00006C2C0000}"/>
    <cellStyle name="a_Boo2_도로수량양식_각종용역영향평가 5" xfId="10937" xr:uid="{00000000-0005-0000-0000-00006D2C0000}"/>
    <cellStyle name="a_Boo2_도로수량양식_각종용역영향평가 6" xfId="10938" xr:uid="{00000000-0005-0000-0000-00006E2C0000}"/>
    <cellStyle name="a_Boo2_도로수량양식_각종용역영향평가 7" xfId="10939" xr:uid="{00000000-0005-0000-0000-00006F2C0000}"/>
    <cellStyle name="a_Boo2_도로수량양식_군도농어촌도로사전재해및환경성용역영향평가" xfId="10940" xr:uid="{00000000-0005-0000-0000-0000702C0000}"/>
    <cellStyle name="a_Boo2_도로수량양식_군도농어촌도로사전재해및환경성용역영향평가 2" xfId="10941" xr:uid="{00000000-0005-0000-0000-0000712C0000}"/>
    <cellStyle name="a_Boo2_도로수량양식_군도농어촌도로사전재해및환경성용역영향평가 3" xfId="10942" xr:uid="{00000000-0005-0000-0000-0000722C0000}"/>
    <cellStyle name="a_Boo2_도로수량양식_군도농어촌도로사전재해및환경성용역영향평가 4" xfId="10943" xr:uid="{00000000-0005-0000-0000-0000732C0000}"/>
    <cellStyle name="a_Boo2_도로수량양식_군도농어촌도로사전재해및환경성용역영향평가 5" xfId="10944" xr:uid="{00000000-0005-0000-0000-0000742C0000}"/>
    <cellStyle name="a_Boo2_도로수량양식_군도농어촌도로사전재해및환경성용역영향평가 6" xfId="10945" xr:uid="{00000000-0005-0000-0000-0000752C0000}"/>
    <cellStyle name="a_Boo2_도로수량양식_군도농어촌도로사전재해및환경성용역영향평가 7" xfId="10946" xr:uid="{00000000-0005-0000-0000-0000762C0000}"/>
    <cellStyle name="a_Boo2_도로수량양식_설계내역서" xfId="10947" xr:uid="{00000000-0005-0000-0000-0000772C0000}"/>
    <cellStyle name="a_Boo2_도로수량양식_설계내역서 2" xfId="10948" xr:uid="{00000000-0005-0000-0000-0000782C0000}"/>
    <cellStyle name="a_Boo2_도로수량양식_설계내역서 3" xfId="10949" xr:uid="{00000000-0005-0000-0000-0000792C0000}"/>
    <cellStyle name="a_Boo2_도로수량양식_설계내역서 4" xfId="10950" xr:uid="{00000000-0005-0000-0000-00007A2C0000}"/>
    <cellStyle name="a_Boo2_도로수량양식_설계내역서 5" xfId="10951" xr:uid="{00000000-0005-0000-0000-00007B2C0000}"/>
    <cellStyle name="a_Boo2_도로수량양식_설계내역서 6" xfId="10952" xr:uid="{00000000-0005-0000-0000-00007C2C0000}"/>
    <cellStyle name="a_Boo2_도로수량양식_설계내역서 7" xfId="10953" xr:uid="{00000000-0005-0000-0000-00007D2C0000}"/>
    <cellStyle name="a_Boo2_도로수량양식_하이우회도로개설공사 실시설계용역" xfId="10954" xr:uid="{00000000-0005-0000-0000-00007E2C0000}"/>
    <cellStyle name="a_Boo2_도로수량양식_하이우회도로개설공사 실시설계용역 2" xfId="10955" xr:uid="{00000000-0005-0000-0000-00007F2C0000}"/>
    <cellStyle name="a_Boo2_도로수량양식_하이우회도로개설공사 실시설계용역 3" xfId="10956" xr:uid="{00000000-0005-0000-0000-0000802C0000}"/>
    <cellStyle name="a_Boo2_도로수량양식_하이우회도로개설공사 실시설계용역 4" xfId="10957" xr:uid="{00000000-0005-0000-0000-0000812C0000}"/>
    <cellStyle name="a_Boo2_도로수량양식_하이우회도로개설공사 실시설계용역 5" xfId="10958" xr:uid="{00000000-0005-0000-0000-0000822C0000}"/>
    <cellStyle name="a_Boo2_도로수량양식_하이우회도로개설공사 실시설계용역 6" xfId="10959" xr:uid="{00000000-0005-0000-0000-0000832C0000}"/>
    <cellStyle name="a_Boo2_도로수량양식_하이우회도로개설공사 실시설계용역 7" xfId="10960" xr:uid="{00000000-0005-0000-0000-0000842C0000}"/>
    <cellStyle name="a_Boo2_설계내역서" xfId="10961" xr:uid="{00000000-0005-0000-0000-0000852C0000}"/>
    <cellStyle name="a_Boo2_설계내역서 2" xfId="10962" xr:uid="{00000000-0005-0000-0000-0000862C0000}"/>
    <cellStyle name="a_Boo2_설계내역서 3" xfId="10963" xr:uid="{00000000-0005-0000-0000-0000872C0000}"/>
    <cellStyle name="a_Boo2_설계내역서 4" xfId="10964" xr:uid="{00000000-0005-0000-0000-0000882C0000}"/>
    <cellStyle name="a_Boo2_설계내역서 5" xfId="10965" xr:uid="{00000000-0005-0000-0000-0000892C0000}"/>
    <cellStyle name="a_Boo2_설계내역서 6" xfId="10966" xr:uid="{00000000-0005-0000-0000-00008A2C0000}"/>
    <cellStyle name="a_Boo2_설계내역서 7" xfId="10967" xr:uid="{00000000-0005-0000-0000-00008B2C0000}"/>
    <cellStyle name="a_Boo2_수량산출" xfId="10968" xr:uid="{00000000-0005-0000-0000-00008C2C0000}"/>
    <cellStyle name="a_Boo2_수량산출 2" xfId="10969" xr:uid="{00000000-0005-0000-0000-00008D2C0000}"/>
    <cellStyle name="a_Boo2_수량산출 3" xfId="10970" xr:uid="{00000000-0005-0000-0000-00008E2C0000}"/>
    <cellStyle name="a_Boo2_수량산출 4" xfId="10971" xr:uid="{00000000-0005-0000-0000-00008F2C0000}"/>
    <cellStyle name="a_Boo2_수량산출 5" xfId="10972" xr:uid="{00000000-0005-0000-0000-0000902C0000}"/>
    <cellStyle name="a_Boo2_수량산출 6" xfId="10973" xr:uid="{00000000-0005-0000-0000-0000912C0000}"/>
    <cellStyle name="a_Boo2_수량산출 7" xfId="10974" xr:uid="{00000000-0005-0000-0000-0000922C0000}"/>
    <cellStyle name="a_Boo2_수량산출_각종용역영향평가" xfId="10975" xr:uid="{00000000-0005-0000-0000-0000932C0000}"/>
    <cellStyle name="a_Boo2_수량산출_각종용역영향평가 2" xfId="10976" xr:uid="{00000000-0005-0000-0000-0000942C0000}"/>
    <cellStyle name="a_Boo2_수량산출_각종용역영향평가 3" xfId="10977" xr:uid="{00000000-0005-0000-0000-0000952C0000}"/>
    <cellStyle name="a_Boo2_수량산출_각종용역영향평가 4" xfId="10978" xr:uid="{00000000-0005-0000-0000-0000962C0000}"/>
    <cellStyle name="a_Boo2_수량산출_각종용역영향평가 5" xfId="10979" xr:uid="{00000000-0005-0000-0000-0000972C0000}"/>
    <cellStyle name="a_Boo2_수량산출_각종용역영향평가 6" xfId="10980" xr:uid="{00000000-0005-0000-0000-0000982C0000}"/>
    <cellStyle name="a_Boo2_수량산출_각종용역영향평가 7" xfId="10981" xr:uid="{00000000-0005-0000-0000-0000992C0000}"/>
    <cellStyle name="a_Boo2_수량산출_군도농어촌도로사전재해및환경성용역영향평가" xfId="10982" xr:uid="{00000000-0005-0000-0000-00009A2C0000}"/>
    <cellStyle name="a_Boo2_수량산출_군도농어촌도로사전재해및환경성용역영향평가 2" xfId="10983" xr:uid="{00000000-0005-0000-0000-00009B2C0000}"/>
    <cellStyle name="a_Boo2_수량산출_군도농어촌도로사전재해및환경성용역영향평가 3" xfId="10984" xr:uid="{00000000-0005-0000-0000-00009C2C0000}"/>
    <cellStyle name="a_Boo2_수량산출_군도농어촌도로사전재해및환경성용역영향평가 4" xfId="10985" xr:uid="{00000000-0005-0000-0000-00009D2C0000}"/>
    <cellStyle name="a_Boo2_수량산출_군도농어촌도로사전재해및환경성용역영향평가 5" xfId="10986" xr:uid="{00000000-0005-0000-0000-00009E2C0000}"/>
    <cellStyle name="a_Boo2_수량산출_군도농어촌도로사전재해및환경성용역영향평가 6" xfId="10987" xr:uid="{00000000-0005-0000-0000-00009F2C0000}"/>
    <cellStyle name="a_Boo2_수량산출_군도농어촌도로사전재해및환경성용역영향평가 7" xfId="10988" xr:uid="{00000000-0005-0000-0000-0000A02C0000}"/>
    <cellStyle name="a_Boo2_수량산출_설계내역서" xfId="10989" xr:uid="{00000000-0005-0000-0000-0000A12C0000}"/>
    <cellStyle name="a_Boo2_수량산출_설계내역서 2" xfId="10990" xr:uid="{00000000-0005-0000-0000-0000A22C0000}"/>
    <cellStyle name="a_Boo2_수량산출_설계내역서 3" xfId="10991" xr:uid="{00000000-0005-0000-0000-0000A32C0000}"/>
    <cellStyle name="a_Boo2_수량산출_설계내역서 4" xfId="10992" xr:uid="{00000000-0005-0000-0000-0000A42C0000}"/>
    <cellStyle name="a_Boo2_수량산출_설계내역서 5" xfId="10993" xr:uid="{00000000-0005-0000-0000-0000A52C0000}"/>
    <cellStyle name="a_Boo2_수량산출_설계내역서 6" xfId="10994" xr:uid="{00000000-0005-0000-0000-0000A62C0000}"/>
    <cellStyle name="a_Boo2_수량산출_설계내역서 7" xfId="10995" xr:uid="{00000000-0005-0000-0000-0000A72C0000}"/>
    <cellStyle name="a_Boo2_수량산출_하이우회도로개설공사 실시설계용역" xfId="10996" xr:uid="{00000000-0005-0000-0000-0000A82C0000}"/>
    <cellStyle name="a_Boo2_수량산출_하이우회도로개설공사 실시설계용역 2" xfId="10997" xr:uid="{00000000-0005-0000-0000-0000A92C0000}"/>
    <cellStyle name="a_Boo2_수량산출_하이우회도로개설공사 실시설계용역 3" xfId="10998" xr:uid="{00000000-0005-0000-0000-0000AA2C0000}"/>
    <cellStyle name="a_Boo2_수량산출_하이우회도로개설공사 실시설계용역 4" xfId="10999" xr:uid="{00000000-0005-0000-0000-0000AB2C0000}"/>
    <cellStyle name="a_Boo2_수량산출_하이우회도로개설공사 실시설계용역 5" xfId="11000" xr:uid="{00000000-0005-0000-0000-0000AC2C0000}"/>
    <cellStyle name="a_Boo2_수량산출_하이우회도로개설공사 실시설계용역 6" xfId="11001" xr:uid="{00000000-0005-0000-0000-0000AD2C0000}"/>
    <cellStyle name="a_Boo2_수량산출_하이우회도로개설공사 실시설계용역 7" xfId="11002" xr:uid="{00000000-0005-0000-0000-0000AE2C0000}"/>
    <cellStyle name="a_Boo2_인월중군소하천" xfId="11003" xr:uid="{00000000-0005-0000-0000-0000AF2C0000}"/>
    <cellStyle name="a_Boo2_인월중군소하천 2" xfId="11004" xr:uid="{00000000-0005-0000-0000-0000B02C0000}"/>
    <cellStyle name="a_Boo2_인월중군소하천 3" xfId="11005" xr:uid="{00000000-0005-0000-0000-0000B12C0000}"/>
    <cellStyle name="a_Boo2_인월중군소하천 4" xfId="11006" xr:uid="{00000000-0005-0000-0000-0000B22C0000}"/>
    <cellStyle name="a_Boo2_인월중군소하천 5" xfId="11007" xr:uid="{00000000-0005-0000-0000-0000B32C0000}"/>
    <cellStyle name="a_Boo2_인월중군소하천 6" xfId="11008" xr:uid="{00000000-0005-0000-0000-0000B42C0000}"/>
    <cellStyle name="a_Boo2_인월중군소하천 7" xfId="11009" xr:uid="{00000000-0005-0000-0000-0000B52C0000}"/>
    <cellStyle name="a_Boo2_인월중군소하천_각종용역영향평가" xfId="11010" xr:uid="{00000000-0005-0000-0000-0000B62C0000}"/>
    <cellStyle name="a_Boo2_인월중군소하천_각종용역영향평가 2" xfId="11011" xr:uid="{00000000-0005-0000-0000-0000B72C0000}"/>
    <cellStyle name="a_Boo2_인월중군소하천_각종용역영향평가 3" xfId="11012" xr:uid="{00000000-0005-0000-0000-0000B82C0000}"/>
    <cellStyle name="a_Boo2_인월중군소하천_각종용역영향평가 4" xfId="11013" xr:uid="{00000000-0005-0000-0000-0000B92C0000}"/>
    <cellStyle name="a_Boo2_인월중군소하천_각종용역영향평가 5" xfId="11014" xr:uid="{00000000-0005-0000-0000-0000BA2C0000}"/>
    <cellStyle name="a_Boo2_인월중군소하천_각종용역영향평가 6" xfId="11015" xr:uid="{00000000-0005-0000-0000-0000BB2C0000}"/>
    <cellStyle name="a_Boo2_인월중군소하천_각종용역영향평가 7" xfId="11016" xr:uid="{00000000-0005-0000-0000-0000BC2C0000}"/>
    <cellStyle name="a_Boo2_인월중군소하천_군도농어촌도로사전재해및환경성용역영향평가" xfId="11017" xr:uid="{00000000-0005-0000-0000-0000BD2C0000}"/>
    <cellStyle name="a_Boo2_인월중군소하천_군도농어촌도로사전재해및환경성용역영향평가 2" xfId="11018" xr:uid="{00000000-0005-0000-0000-0000BE2C0000}"/>
    <cellStyle name="a_Boo2_인월중군소하천_군도농어촌도로사전재해및환경성용역영향평가 3" xfId="11019" xr:uid="{00000000-0005-0000-0000-0000BF2C0000}"/>
    <cellStyle name="a_Boo2_인월중군소하천_군도농어촌도로사전재해및환경성용역영향평가 4" xfId="11020" xr:uid="{00000000-0005-0000-0000-0000C02C0000}"/>
    <cellStyle name="a_Boo2_인월중군소하천_군도농어촌도로사전재해및환경성용역영향평가 5" xfId="11021" xr:uid="{00000000-0005-0000-0000-0000C12C0000}"/>
    <cellStyle name="a_Boo2_인월중군소하천_군도농어촌도로사전재해및환경성용역영향평가 6" xfId="11022" xr:uid="{00000000-0005-0000-0000-0000C22C0000}"/>
    <cellStyle name="a_Boo2_인월중군소하천_군도농어촌도로사전재해및환경성용역영향평가 7" xfId="11023" xr:uid="{00000000-0005-0000-0000-0000C32C0000}"/>
    <cellStyle name="a_Boo2_인월중군소하천_설계내역서" xfId="11024" xr:uid="{00000000-0005-0000-0000-0000C42C0000}"/>
    <cellStyle name="a_Boo2_인월중군소하천_설계내역서 2" xfId="11025" xr:uid="{00000000-0005-0000-0000-0000C52C0000}"/>
    <cellStyle name="a_Boo2_인월중군소하천_설계내역서 3" xfId="11026" xr:uid="{00000000-0005-0000-0000-0000C62C0000}"/>
    <cellStyle name="a_Boo2_인월중군소하천_설계내역서 4" xfId="11027" xr:uid="{00000000-0005-0000-0000-0000C72C0000}"/>
    <cellStyle name="a_Boo2_인월중군소하천_설계내역서 5" xfId="11028" xr:uid="{00000000-0005-0000-0000-0000C82C0000}"/>
    <cellStyle name="a_Boo2_인월중군소하천_설계내역서 6" xfId="11029" xr:uid="{00000000-0005-0000-0000-0000C92C0000}"/>
    <cellStyle name="a_Boo2_인월중군소하천_설계내역서 7" xfId="11030" xr:uid="{00000000-0005-0000-0000-0000CA2C0000}"/>
    <cellStyle name="a_Boo2_인월중군소하천_하이우회도로개설공사 실시설계용역" xfId="11031" xr:uid="{00000000-0005-0000-0000-0000CB2C0000}"/>
    <cellStyle name="a_Boo2_인월중군소하천_하이우회도로개설공사 실시설계용역 2" xfId="11032" xr:uid="{00000000-0005-0000-0000-0000CC2C0000}"/>
    <cellStyle name="a_Boo2_인월중군소하천_하이우회도로개설공사 실시설계용역 3" xfId="11033" xr:uid="{00000000-0005-0000-0000-0000CD2C0000}"/>
    <cellStyle name="a_Boo2_인월중군소하천_하이우회도로개설공사 실시설계용역 4" xfId="11034" xr:uid="{00000000-0005-0000-0000-0000CE2C0000}"/>
    <cellStyle name="a_Boo2_인월중군소하천_하이우회도로개설공사 실시설계용역 5" xfId="11035" xr:uid="{00000000-0005-0000-0000-0000CF2C0000}"/>
    <cellStyle name="a_Boo2_인월중군소하천_하이우회도로개설공사 실시설계용역 6" xfId="11036" xr:uid="{00000000-0005-0000-0000-0000D02C0000}"/>
    <cellStyle name="a_Boo2_인월중군소하천_하이우회도로개설공사 실시설계용역 7" xfId="11037" xr:uid="{00000000-0005-0000-0000-0000D12C0000}"/>
    <cellStyle name="a_Boo2_하이우회도로개설공사 실시설계용역" xfId="11038" xr:uid="{00000000-0005-0000-0000-0000D22C0000}"/>
    <cellStyle name="a_Boo2_하이우회도로개설공사 실시설계용역 2" xfId="11039" xr:uid="{00000000-0005-0000-0000-0000D32C0000}"/>
    <cellStyle name="a_Boo2_하이우회도로개설공사 실시설계용역 3" xfId="11040" xr:uid="{00000000-0005-0000-0000-0000D42C0000}"/>
    <cellStyle name="a_Boo2_하이우회도로개설공사 실시설계용역 4" xfId="11041" xr:uid="{00000000-0005-0000-0000-0000D52C0000}"/>
    <cellStyle name="a_Boo2_하이우회도로개설공사 실시설계용역 5" xfId="11042" xr:uid="{00000000-0005-0000-0000-0000D62C0000}"/>
    <cellStyle name="a_Boo2_하이우회도로개설공사 실시설계용역 6" xfId="11043" xr:uid="{00000000-0005-0000-0000-0000D72C0000}"/>
    <cellStyle name="a_Boo2_하이우회도로개설공사 실시설계용역 7" xfId="11044" xr:uid="{00000000-0005-0000-0000-0000D82C0000}"/>
    <cellStyle name="a_Book2" xfId="11045" xr:uid="{00000000-0005-0000-0000-0000D92C0000}"/>
    <cellStyle name="a_Book2 2" xfId="11046" xr:uid="{00000000-0005-0000-0000-0000DA2C0000}"/>
    <cellStyle name="a_Book2 3" xfId="11047" xr:uid="{00000000-0005-0000-0000-0000DB2C0000}"/>
    <cellStyle name="a_Book2 4" xfId="11048" xr:uid="{00000000-0005-0000-0000-0000DC2C0000}"/>
    <cellStyle name="a_Book2 5" xfId="11049" xr:uid="{00000000-0005-0000-0000-0000DD2C0000}"/>
    <cellStyle name="a_Book2 6" xfId="11050" xr:uid="{00000000-0005-0000-0000-0000DE2C0000}"/>
    <cellStyle name="a_Book2 7" xfId="11051" xr:uid="{00000000-0005-0000-0000-0000DF2C0000}"/>
    <cellStyle name="a_Book2_각종용역영향평가" xfId="11052" xr:uid="{00000000-0005-0000-0000-0000E02C0000}"/>
    <cellStyle name="a_Book2_각종용역영향평가 2" xfId="11053" xr:uid="{00000000-0005-0000-0000-0000E12C0000}"/>
    <cellStyle name="a_Book2_각종용역영향평가 3" xfId="11054" xr:uid="{00000000-0005-0000-0000-0000E22C0000}"/>
    <cellStyle name="a_Book2_각종용역영향평가 4" xfId="11055" xr:uid="{00000000-0005-0000-0000-0000E32C0000}"/>
    <cellStyle name="a_Book2_각종용역영향평가 5" xfId="11056" xr:uid="{00000000-0005-0000-0000-0000E42C0000}"/>
    <cellStyle name="a_Book2_각종용역영향평가 6" xfId="11057" xr:uid="{00000000-0005-0000-0000-0000E52C0000}"/>
    <cellStyle name="a_Book2_각종용역영향평가 7" xfId="11058" xr:uid="{00000000-0005-0000-0000-0000E62C0000}"/>
    <cellStyle name="a_Book2_군도농어촌도로사전재해및환경성용역영향평가" xfId="11059" xr:uid="{00000000-0005-0000-0000-0000E72C0000}"/>
    <cellStyle name="a_Book2_군도농어촌도로사전재해및환경성용역영향평가 2" xfId="11060" xr:uid="{00000000-0005-0000-0000-0000E82C0000}"/>
    <cellStyle name="a_Book2_군도농어촌도로사전재해및환경성용역영향평가 3" xfId="11061" xr:uid="{00000000-0005-0000-0000-0000E92C0000}"/>
    <cellStyle name="a_Book2_군도농어촌도로사전재해및환경성용역영향평가 4" xfId="11062" xr:uid="{00000000-0005-0000-0000-0000EA2C0000}"/>
    <cellStyle name="a_Book2_군도농어촌도로사전재해및환경성용역영향평가 5" xfId="11063" xr:uid="{00000000-0005-0000-0000-0000EB2C0000}"/>
    <cellStyle name="a_Book2_군도농어촌도로사전재해및환경성용역영향평가 6" xfId="11064" xr:uid="{00000000-0005-0000-0000-0000EC2C0000}"/>
    <cellStyle name="a_Book2_군도농어촌도로사전재해및환경성용역영향평가 7" xfId="11065" xr:uid="{00000000-0005-0000-0000-0000ED2C0000}"/>
    <cellStyle name="a_Book2_도로수량양식" xfId="11066" xr:uid="{00000000-0005-0000-0000-0000EE2C0000}"/>
    <cellStyle name="a_Book2_도로수량양식 2" xfId="11067" xr:uid="{00000000-0005-0000-0000-0000EF2C0000}"/>
    <cellStyle name="a_Book2_도로수량양식 3" xfId="11068" xr:uid="{00000000-0005-0000-0000-0000F02C0000}"/>
    <cellStyle name="a_Book2_도로수량양식 4" xfId="11069" xr:uid="{00000000-0005-0000-0000-0000F12C0000}"/>
    <cellStyle name="a_Book2_도로수량양식 5" xfId="11070" xr:uid="{00000000-0005-0000-0000-0000F22C0000}"/>
    <cellStyle name="a_Book2_도로수량양식 6" xfId="11071" xr:uid="{00000000-0005-0000-0000-0000F32C0000}"/>
    <cellStyle name="a_Book2_도로수량양식 7" xfId="11072" xr:uid="{00000000-0005-0000-0000-0000F42C0000}"/>
    <cellStyle name="a_Book2_도로수량양식_각종용역영향평가" xfId="11073" xr:uid="{00000000-0005-0000-0000-0000F52C0000}"/>
    <cellStyle name="a_Book2_도로수량양식_각종용역영향평가 2" xfId="11074" xr:uid="{00000000-0005-0000-0000-0000F62C0000}"/>
    <cellStyle name="a_Book2_도로수량양식_각종용역영향평가 3" xfId="11075" xr:uid="{00000000-0005-0000-0000-0000F72C0000}"/>
    <cellStyle name="a_Book2_도로수량양식_각종용역영향평가 4" xfId="11076" xr:uid="{00000000-0005-0000-0000-0000F82C0000}"/>
    <cellStyle name="a_Book2_도로수량양식_각종용역영향평가 5" xfId="11077" xr:uid="{00000000-0005-0000-0000-0000F92C0000}"/>
    <cellStyle name="a_Book2_도로수량양식_각종용역영향평가 6" xfId="11078" xr:uid="{00000000-0005-0000-0000-0000FA2C0000}"/>
    <cellStyle name="a_Book2_도로수량양식_각종용역영향평가 7" xfId="11079" xr:uid="{00000000-0005-0000-0000-0000FB2C0000}"/>
    <cellStyle name="a_Book2_도로수량양식_군도농어촌도로사전재해및환경성용역영향평가" xfId="11080" xr:uid="{00000000-0005-0000-0000-0000FC2C0000}"/>
    <cellStyle name="a_Book2_도로수량양식_군도농어촌도로사전재해및환경성용역영향평가 2" xfId="11081" xr:uid="{00000000-0005-0000-0000-0000FD2C0000}"/>
    <cellStyle name="a_Book2_도로수량양식_군도농어촌도로사전재해및환경성용역영향평가 3" xfId="11082" xr:uid="{00000000-0005-0000-0000-0000FE2C0000}"/>
    <cellStyle name="a_Book2_도로수량양식_군도농어촌도로사전재해및환경성용역영향평가 4" xfId="11083" xr:uid="{00000000-0005-0000-0000-0000FF2C0000}"/>
    <cellStyle name="a_Book2_도로수량양식_군도농어촌도로사전재해및환경성용역영향평가 5" xfId="11084" xr:uid="{00000000-0005-0000-0000-0000002D0000}"/>
    <cellStyle name="a_Book2_도로수량양식_군도농어촌도로사전재해및환경성용역영향평가 6" xfId="11085" xr:uid="{00000000-0005-0000-0000-0000012D0000}"/>
    <cellStyle name="a_Book2_도로수량양식_군도농어촌도로사전재해및환경성용역영향평가 7" xfId="11086" xr:uid="{00000000-0005-0000-0000-0000022D0000}"/>
    <cellStyle name="a_Book2_도로수량양식_설계내역서" xfId="11087" xr:uid="{00000000-0005-0000-0000-0000032D0000}"/>
    <cellStyle name="a_Book2_도로수량양식_설계내역서 2" xfId="11088" xr:uid="{00000000-0005-0000-0000-0000042D0000}"/>
    <cellStyle name="a_Book2_도로수량양식_설계내역서 3" xfId="11089" xr:uid="{00000000-0005-0000-0000-0000052D0000}"/>
    <cellStyle name="a_Book2_도로수량양식_설계내역서 4" xfId="11090" xr:uid="{00000000-0005-0000-0000-0000062D0000}"/>
    <cellStyle name="a_Book2_도로수량양식_설계내역서 5" xfId="11091" xr:uid="{00000000-0005-0000-0000-0000072D0000}"/>
    <cellStyle name="a_Book2_도로수량양식_설계내역서 6" xfId="11092" xr:uid="{00000000-0005-0000-0000-0000082D0000}"/>
    <cellStyle name="a_Book2_도로수량양식_설계내역서 7" xfId="11093" xr:uid="{00000000-0005-0000-0000-0000092D0000}"/>
    <cellStyle name="a_Book2_도로수량양식_하이우회도로개설공사 실시설계용역" xfId="11094" xr:uid="{00000000-0005-0000-0000-00000A2D0000}"/>
    <cellStyle name="a_Book2_도로수량양식_하이우회도로개설공사 실시설계용역 2" xfId="11095" xr:uid="{00000000-0005-0000-0000-00000B2D0000}"/>
    <cellStyle name="a_Book2_도로수량양식_하이우회도로개설공사 실시설계용역 3" xfId="11096" xr:uid="{00000000-0005-0000-0000-00000C2D0000}"/>
    <cellStyle name="a_Book2_도로수량양식_하이우회도로개설공사 실시설계용역 4" xfId="11097" xr:uid="{00000000-0005-0000-0000-00000D2D0000}"/>
    <cellStyle name="a_Book2_도로수량양식_하이우회도로개설공사 실시설계용역 5" xfId="11098" xr:uid="{00000000-0005-0000-0000-00000E2D0000}"/>
    <cellStyle name="a_Book2_도로수량양식_하이우회도로개설공사 실시설계용역 6" xfId="11099" xr:uid="{00000000-0005-0000-0000-00000F2D0000}"/>
    <cellStyle name="a_Book2_도로수량양식_하이우회도로개설공사 실시설계용역 7" xfId="11100" xr:uid="{00000000-0005-0000-0000-0000102D0000}"/>
    <cellStyle name="a_Book2_설계내역서" xfId="11101" xr:uid="{00000000-0005-0000-0000-0000112D0000}"/>
    <cellStyle name="a_Book2_설계내역서 2" xfId="11102" xr:uid="{00000000-0005-0000-0000-0000122D0000}"/>
    <cellStyle name="a_Book2_설계내역서 3" xfId="11103" xr:uid="{00000000-0005-0000-0000-0000132D0000}"/>
    <cellStyle name="a_Book2_설계내역서 4" xfId="11104" xr:uid="{00000000-0005-0000-0000-0000142D0000}"/>
    <cellStyle name="a_Book2_설계내역서 5" xfId="11105" xr:uid="{00000000-0005-0000-0000-0000152D0000}"/>
    <cellStyle name="a_Book2_설계내역서 6" xfId="11106" xr:uid="{00000000-0005-0000-0000-0000162D0000}"/>
    <cellStyle name="a_Book2_설계내역서 7" xfId="11107" xr:uid="{00000000-0005-0000-0000-0000172D0000}"/>
    <cellStyle name="a_Book2_수량산출" xfId="11108" xr:uid="{00000000-0005-0000-0000-0000182D0000}"/>
    <cellStyle name="a_Book2_수량산출 2" xfId="11109" xr:uid="{00000000-0005-0000-0000-0000192D0000}"/>
    <cellStyle name="a_Book2_수량산출 3" xfId="11110" xr:uid="{00000000-0005-0000-0000-00001A2D0000}"/>
    <cellStyle name="a_Book2_수량산출 4" xfId="11111" xr:uid="{00000000-0005-0000-0000-00001B2D0000}"/>
    <cellStyle name="a_Book2_수량산출 5" xfId="11112" xr:uid="{00000000-0005-0000-0000-00001C2D0000}"/>
    <cellStyle name="a_Book2_수량산출 6" xfId="11113" xr:uid="{00000000-0005-0000-0000-00001D2D0000}"/>
    <cellStyle name="a_Book2_수량산출 7" xfId="11114" xr:uid="{00000000-0005-0000-0000-00001E2D0000}"/>
    <cellStyle name="a_Book2_수량산출_각종용역영향평가" xfId="11115" xr:uid="{00000000-0005-0000-0000-00001F2D0000}"/>
    <cellStyle name="a_Book2_수량산출_각종용역영향평가 2" xfId="11116" xr:uid="{00000000-0005-0000-0000-0000202D0000}"/>
    <cellStyle name="a_Book2_수량산출_각종용역영향평가 3" xfId="11117" xr:uid="{00000000-0005-0000-0000-0000212D0000}"/>
    <cellStyle name="a_Book2_수량산출_각종용역영향평가 4" xfId="11118" xr:uid="{00000000-0005-0000-0000-0000222D0000}"/>
    <cellStyle name="a_Book2_수량산출_각종용역영향평가 5" xfId="11119" xr:uid="{00000000-0005-0000-0000-0000232D0000}"/>
    <cellStyle name="a_Book2_수량산출_각종용역영향평가 6" xfId="11120" xr:uid="{00000000-0005-0000-0000-0000242D0000}"/>
    <cellStyle name="a_Book2_수량산출_각종용역영향평가 7" xfId="11121" xr:uid="{00000000-0005-0000-0000-0000252D0000}"/>
    <cellStyle name="a_Book2_수량산출_군도농어촌도로사전재해및환경성용역영향평가" xfId="11122" xr:uid="{00000000-0005-0000-0000-0000262D0000}"/>
    <cellStyle name="a_Book2_수량산출_군도농어촌도로사전재해및환경성용역영향평가 2" xfId="11123" xr:uid="{00000000-0005-0000-0000-0000272D0000}"/>
    <cellStyle name="a_Book2_수량산출_군도농어촌도로사전재해및환경성용역영향평가 3" xfId="11124" xr:uid="{00000000-0005-0000-0000-0000282D0000}"/>
    <cellStyle name="a_Book2_수량산출_군도농어촌도로사전재해및환경성용역영향평가 4" xfId="11125" xr:uid="{00000000-0005-0000-0000-0000292D0000}"/>
    <cellStyle name="a_Book2_수량산출_군도농어촌도로사전재해및환경성용역영향평가 5" xfId="11126" xr:uid="{00000000-0005-0000-0000-00002A2D0000}"/>
    <cellStyle name="a_Book2_수량산출_군도농어촌도로사전재해및환경성용역영향평가 6" xfId="11127" xr:uid="{00000000-0005-0000-0000-00002B2D0000}"/>
    <cellStyle name="a_Book2_수량산출_군도농어촌도로사전재해및환경성용역영향평가 7" xfId="11128" xr:uid="{00000000-0005-0000-0000-00002C2D0000}"/>
    <cellStyle name="a_Book2_수량산출_설계내역서" xfId="11129" xr:uid="{00000000-0005-0000-0000-00002D2D0000}"/>
    <cellStyle name="a_Book2_수량산출_설계내역서 2" xfId="11130" xr:uid="{00000000-0005-0000-0000-00002E2D0000}"/>
    <cellStyle name="a_Book2_수량산출_설계내역서 3" xfId="11131" xr:uid="{00000000-0005-0000-0000-00002F2D0000}"/>
    <cellStyle name="a_Book2_수량산출_설계내역서 4" xfId="11132" xr:uid="{00000000-0005-0000-0000-0000302D0000}"/>
    <cellStyle name="a_Book2_수량산출_설계내역서 5" xfId="11133" xr:uid="{00000000-0005-0000-0000-0000312D0000}"/>
    <cellStyle name="a_Book2_수량산출_설계내역서 6" xfId="11134" xr:uid="{00000000-0005-0000-0000-0000322D0000}"/>
    <cellStyle name="a_Book2_수량산출_설계내역서 7" xfId="11135" xr:uid="{00000000-0005-0000-0000-0000332D0000}"/>
    <cellStyle name="a_Book2_수량산출_하이우회도로개설공사 실시설계용역" xfId="11136" xr:uid="{00000000-0005-0000-0000-0000342D0000}"/>
    <cellStyle name="a_Book2_수량산출_하이우회도로개설공사 실시설계용역 2" xfId="11137" xr:uid="{00000000-0005-0000-0000-0000352D0000}"/>
    <cellStyle name="a_Book2_수량산출_하이우회도로개설공사 실시설계용역 3" xfId="11138" xr:uid="{00000000-0005-0000-0000-0000362D0000}"/>
    <cellStyle name="a_Book2_수량산출_하이우회도로개설공사 실시설계용역 4" xfId="11139" xr:uid="{00000000-0005-0000-0000-0000372D0000}"/>
    <cellStyle name="a_Book2_수량산출_하이우회도로개설공사 실시설계용역 5" xfId="11140" xr:uid="{00000000-0005-0000-0000-0000382D0000}"/>
    <cellStyle name="a_Book2_수량산출_하이우회도로개설공사 실시설계용역 6" xfId="11141" xr:uid="{00000000-0005-0000-0000-0000392D0000}"/>
    <cellStyle name="a_Book2_수량산출_하이우회도로개설공사 실시설계용역 7" xfId="11142" xr:uid="{00000000-0005-0000-0000-00003A2D0000}"/>
    <cellStyle name="a_Book2_인월중군소하천" xfId="11143" xr:uid="{00000000-0005-0000-0000-00003B2D0000}"/>
    <cellStyle name="a_Book2_인월중군소하천 2" xfId="11144" xr:uid="{00000000-0005-0000-0000-00003C2D0000}"/>
    <cellStyle name="a_Book2_인월중군소하천 3" xfId="11145" xr:uid="{00000000-0005-0000-0000-00003D2D0000}"/>
    <cellStyle name="a_Book2_인월중군소하천 4" xfId="11146" xr:uid="{00000000-0005-0000-0000-00003E2D0000}"/>
    <cellStyle name="a_Book2_인월중군소하천 5" xfId="11147" xr:uid="{00000000-0005-0000-0000-00003F2D0000}"/>
    <cellStyle name="a_Book2_인월중군소하천 6" xfId="11148" xr:uid="{00000000-0005-0000-0000-0000402D0000}"/>
    <cellStyle name="a_Book2_인월중군소하천 7" xfId="11149" xr:uid="{00000000-0005-0000-0000-0000412D0000}"/>
    <cellStyle name="a_Book2_인월중군소하천_각종용역영향평가" xfId="11150" xr:uid="{00000000-0005-0000-0000-0000422D0000}"/>
    <cellStyle name="a_Book2_인월중군소하천_각종용역영향평가 2" xfId="11151" xr:uid="{00000000-0005-0000-0000-0000432D0000}"/>
    <cellStyle name="a_Book2_인월중군소하천_각종용역영향평가 3" xfId="11152" xr:uid="{00000000-0005-0000-0000-0000442D0000}"/>
    <cellStyle name="a_Book2_인월중군소하천_각종용역영향평가 4" xfId="11153" xr:uid="{00000000-0005-0000-0000-0000452D0000}"/>
    <cellStyle name="a_Book2_인월중군소하천_각종용역영향평가 5" xfId="11154" xr:uid="{00000000-0005-0000-0000-0000462D0000}"/>
    <cellStyle name="a_Book2_인월중군소하천_각종용역영향평가 6" xfId="11155" xr:uid="{00000000-0005-0000-0000-0000472D0000}"/>
    <cellStyle name="a_Book2_인월중군소하천_각종용역영향평가 7" xfId="11156" xr:uid="{00000000-0005-0000-0000-0000482D0000}"/>
    <cellStyle name="a_Book2_인월중군소하천_군도농어촌도로사전재해및환경성용역영향평가" xfId="11157" xr:uid="{00000000-0005-0000-0000-0000492D0000}"/>
    <cellStyle name="a_Book2_인월중군소하천_군도농어촌도로사전재해및환경성용역영향평가 2" xfId="11158" xr:uid="{00000000-0005-0000-0000-00004A2D0000}"/>
    <cellStyle name="a_Book2_인월중군소하천_군도농어촌도로사전재해및환경성용역영향평가 3" xfId="11159" xr:uid="{00000000-0005-0000-0000-00004B2D0000}"/>
    <cellStyle name="a_Book2_인월중군소하천_군도농어촌도로사전재해및환경성용역영향평가 4" xfId="11160" xr:uid="{00000000-0005-0000-0000-00004C2D0000}"/>
    <cellStyle name="a_Book2_인월중군소하천_군도농어촌도로사전재해및환경성용역영향평가 5" xfId="11161" xr:uid="{00000000-0005-0000-0000-00004D2D0000}"/>
    <cellStyle name="a_Book2_인월중군소하천_군도농어촌도로사전재해및환경성용역영향평가 6" xfId="11162" xr:uid="{00000000-0005-0000-0000-00004E2D0000}"/>
    <cellStyle name="a_Book2_인월중군소하천_군도농어촌도로사전재해및환경성용역영향평가 7" xfId="11163" xr:uid="{00000000-0005-0000-0000-00004F2D0000}"/>
    <cellStyle name="a_Book2_인월중군소하천_설계내역서" xfId="11164" xr:uid="{00000000-0005-0000-0000-0000502D0000}"/>
    <cellStyle name="a_Book2_인월중군소하천_설계내역서 2" xfId="11165" xr:uid="{00000000-0005-0000-0000-0000512D0000}"/>
    <cellStyle name="a_Book2_인월중군소하천_설계내역서 3" xfId="11166" xr:uid="{00000000-0005-0000-0000-0000522D0000}"/>
    <cellStyle name="a_Book2_인월중군소하천_설계내역서 4" xfId="11167" xr:uid="{00000000-0005-0000-0000-0000532D0000}"/>
    <cellStyle name="a_Book2_인월중군소하천_설계내역서 5" xfId="11168" xr:uid="{00000000-0005-0000-0000-0000542D0000}"/>
    <cellStyle name="a_Book2_인월중군소하천_설계내역서 6" xfId="11169" xr:uid="{00000000-0005-0000-0000-0000552D0000}"/>
    <cellStyle name="a_Book2_인월중군소하천_설계내역서 7" xfId="11170" xr:uid="{00000000-0005-0000-0000-0000562D0000}"/>
    <cellStyle name="a_Book2_인월중군소하천_하이우회도로개설공사 실시설계용역" xfId="11171" xr:uid="{00000000-0005-0000-0000-0000572D0000}"/>
    <cellStyle name="a_Book2_인월중군소하천_하이우회도로개설공사 실시설계용역 2" xfId="11172" xr:uid="{00000000-0005-0000-0000-0000582D0000}"/>
    <cellStyle name="a_Book2_인월중군소하천_하이우회도로개설공사 실시설계용역 3" xfId="11173" xr:uid="{00000000-0005-0000-0000-0000592D0000}"/>
    <cellStyle name="a_Book2_인월중군소하천_하이우회도로개설공사 실시설계용역 4" xfId="11174" xr:uid="{00000000-0005-0000-0000-00005A2D0000}"/>
    <cellStyle name="a_Book2_인월중군소하천_하이우회도로개설공사 실시설계용역 5" xfId="11175" xr:uid="{00000000-0005-0000-0000-00005B2D0000}"/>
    <cellStyle name="a_Book2_인월중군소하천_하이우회도로개설공사 실시설계용역 6" xfId="11176" xr:uid="{00000000-0005-0000-0000-00005C2D0000}"/>
    <cellStyle name="a_Book2_인월중군소하천_하이우회도로개설공사 실시설계용역 7" xfId="11177" xr:uid="{00000000-0005-0000-0000-00005D2D0000}"/>
    <cellStyle name="a_Book2_하이우회도로개설공사 실시설계용역" xfId="11178" xr:uid="{00000000-0005-0000-0000-00005E2D0000}"/>
    <cellStyle name="a_Book2_하이우회도로개설공사 실시설계용역 2" xfId="11179" xr:uid="{00000000-0005-0000-0000-00005F2D0000}"/>
    <cellStyle name="a_Book2_하이우회도로개설공사 실시설계용역 3" xfId="11180" xr:uid="{00000000-0005-0000-0000-0000602D0000}"/>
    <cellStyle name="a_Book2_하이우회도로개설공사 실시설계용역 4" xfId="11181" xr:uid="{00000000-0005-0000-0000-0000612D0000}"/>
    <cellStyle name="a_Book2_하이우회도로개설공사 실시설계용역 5" xfId="11182" xr:uid="{00000000-0005-0000-0000-0000622D0000}"/>
    <cellStyle name="a_Book2_하이우회도로개설공사 실시설계용역 6" xfId="11183" xr:uid="{00000000-0005-0000-0000-0000632D0000}"/>
    <cellStyle name="a_Book2_하이우회도로개설공사 실시설계용역 7" xfId="11184" xr:uid="{00000000-0005-0000-0000-0000642D0000}"/>
    <cellStyle name="a_Book4" xfId="11185" xr:uid="{00000000-0005-0000-0000-0000652D0000}"/>
    <cellStyle name="a_Book4 2" xfId="11186" xr:uid="{00000000-0005-0000-0000-0000662D0000}"/>
    <cellStyle name="a_Book4 3" xfId="11187" xr:uid="{00000000-0005-0000-0000-0000672D0000}"/>
    <cellStyle name="a_Book4 4" xfId="11188" xr:uid="{00000000-0005-0000-0000-0000682D0000}"/>
    <cellStyle name="a_Book4 5" xfId="11189" xr:uid="{00000000-0005-0000-0000-0000692D0000}"/>
    <cellStyle name="a_Book4 6" xfId="11190" xr:uid="{00000000-0005-0000-0000-00006A2D0000}"/>
    <cellStyle name="a_Book4 7" xfId="11191" xr:uid="{00000000-0005-0000-0000-00006B2D0000}"/>
    <cellStyle name="a_Book4_각종용역영향평가" xfId="11192" xr:uid="{00000000-0005-0000-0000-00006C2D0000}"/>
    <cellStyle name="a_Book4_각종용역영향평가 2" xfId="11193" xr:uid="{00000000-0005-0000-0000-00006D2D0000}"/>
    <cellStyle name="a_Book4_각종용역영향평가 3" xfId="11194" xr:uid="{00000000-0005-0000-0000-00006E2D0000}"/>
    <cellStyle name="a_Book4_각종용역영향평가 4" xfId="11195" xr:uid="{00000000-0005-0000-0000-00006F2D0000}"/>
    <cellStyle name="a_Book4_각종용역영향평가 5" xfId="11196" xr:uid="{00000000-0005-0000-0000-0000702D0000}"/>
    <cellStyle name="a_Book4_각종용역영향평가 6" xfId="11197" xr:uid="{00000000-0005-0000-0000-0000712D0000}"/>
    <cellStyle name="a_Book4_각종용역영향평가 7" xfId="11198" xr:uid="{00000000-0005-0000-0000-0000722D0000}"/>
    <cellStyle name="a_Book4_군도농어촌도로사전재해및환경성용역영향평가" xfId="11199" xr:uid="{00000000-0005-0000-0000-0000732D0000}"/>
    <cellStyle name="a_Book4_군도농어촌도로사전재해및환경성용역영향평가 2" xfId="11200" xr:uid="{00000000-0005-0000-0000-0000742D0000}"/>
    <cellStyle name="a_Book4_군도농어촌도로사전재해및환경성용역영향평가 3" xfId="11201" xr:uid="{00000000-0005-0000-0000-0000752D0000}"/>
    <cellStyle name="a_Book4_군도농어촌도로사전재해및환경성용역영향평가 4" xfId="11202" xr:uid="{00000000-0005-0000-0000-0000762D0000}"/>
    <cellStyle name="a_Book4_군도농어촌도로사전재해및환경성용역영향평가 5" xfId="11203" xr:uid="{00000000-0005-0000-0000-0000772D0000}"/>
    <cellStyle name="a_Book4_군도농어촌도로사전재해및환경성용역영향평가 6" xfId="11204" xr:uid="{00000000-0005-0000-0000-0000782D0000}"/>
    <cellStyle name="a_Book4_군도농어촌도로사전재해및환경성용역영향평가 7" xfId="11205" xr:uid="{00000000-0005-0000-0000-0000792D0000}"/>
    <cellStyle name="a_Book4_도로수량양식" xfId="11206" xr:uid="{00000000-0005-0000-0000-00007A2D0000}"/>
    <cellStyle name="a_Book4_도로수량양식 2" xfId="11207" xr:uid="{00000000-0005-0000-0000-00007B2D0000}"/>
    <cellStyle name="a_Book4_도로수량양식 3" xfId="11208" xr:uid="{00000000-0005-0000-0000-00007C2D0000}"/>
    <cellStyle name="a_Book4_도로수량양식 4" xfId="11209" xr:uid="{00000000-0005-0000-0000-00007D2D0000}"/>
    <cellStyle name="a_Book4_도로수량양식 5" xfId="11210" xr:uid="{00000000-0005-0000-0000-00007E2D0000}"/>
    <cellStyle name="a_Book4_도로수량양식 6" xfId="11211" xr:uid="{00000000-0005-0000-0000-00007F2D0000}"/>
    <cellStyle name="a_Book4_도로수량양식 7" xfId="11212" xr:uid="{00000000-0005-0000-0000-0000802D0000}"/>
    <cellStyle name="a_Book4_도로수량양식_각종용역영향평가" xfId="11213" xr:uid="{00000000-0005-0000-0000-0000812D0000}"/>
    <cellStyle name="a_Book4_도로수량양식_각종용역영향평가 2" xfId="11214" xr:uid="{00000000-0005-0000-0000-0000822D0000}"/>
    <cellStyle name="a_Book4_도로수량양식_각종용역영향평가 3" xfId="11215" xr:uid="{00000000-0005-0000-0000-0000832D0000}"/>
    <cellStyle name="a_Book4_도로수량양식_각종용역영향평가 4" xfId="11216" xr:uid="{00000000-0005-0000-0000-0000842D0000}"/>
    <cellStyle name="a_Book4_도로수량양식_각종용역영향평가 5" xfId="11217" xr:uid="{00000000-0005-0000-0000-0000852D0000}"/>
    <cellStyle name="a_Book4_도로수량양식_각종용역영향평가 6" xfId="11218" xr:uid="{00000000-0005-0000-0000-0000862D0000}"/>
    <cellStyle name="a_Book4_도로수량양식_각종용역영향평가 7" xfId="11219" xr:uid="{00000000-0005-0000-0000-0000872D0000}"/>
    <cellStyle name="a_Book4_도로수량양식_군도농어촌도로사전재해및환경성용역영향평가" xfId="11220" xr:uid="{00000000-0005-0000-0000-0000882D0000}"/>
    <cellStyle name="a_Book4_도로수량양식_군도농어촌도로사전재해및환경성용역영향평가 2" xfId="11221" xr:uid="{00000000-0005-0000-0000-0000892D0000}"/>
    <cellStyle name="a_Book4_도로수량양식_군도농어촌도로사전재해및환경성용역영향평가 3" xfId="11222" xr:uid="{00000000-0005-0000-0000-00008A2D0000}"/>
    <cellStyle name="a_Book4_도로수량양식_군도농어촌도로사전재해및환경성용역영향평가 4" xfId="11223" xr:uid="{00000000-0005-0000-0000-00008B2D0000}"/>
    <cellStyle name="a_Book4_도로수량양식_군도농어촌도로사전재해및환경성용역영향평가 5" xfId="11224" xr:uid="{00000000-0005-0000-0000-00008C2D0000}"/>
    <cellStyle name="a_Book4_도로수량양식_군도농어촌도로사전재해및환경성용역영향평가 6" xfId="11225" xr:uid="{00000000-0005-0000-0000-00008D2D0000}"/>
    <cellStyle name="a_Book4_도로수량양식_군도농어촌도로사전재해및환경성용역영향평가 7" xfId="11226" xr:uid="{00000000-0005-0000-0000-00008E2D0000}"/>
    <cellStyle name="a_Book4_도로수량양식_설계내역서" xfId="11227" xr:uid="{00000000-0005-0000-0000-00008F2D0000}"/>
    <cellStyle name="a_Book4_도로수량양식_설계내역서 2" xfId="11228" xr:uid="{00000000-0005-0000-0000-0000902D0000}"/>
    <cellStyle name="a_Book4_도로수량양식_설계내역서 3" xfId="11229" xr:uid="{00000000-0005-0000-0000-0000912D0000}"/>
    <cellStyle name="a_Book4_도로수량양식_설계내역서 4" xfId="11230" xr:uid="{00000000-0005-0000-0000-0000922D0000}"/>
    <cellStyle name="a_Book4_도로수량양식_설계내역서 5" xfId="11231" xr:uid="{00000000-0005-0000-0000-0000932D0000}"/>
    <cellStyle name="a_Book4_도로수량양식_설계내역서 6" xfId="11232" xr:uid="{00000000-0005-0000-0000-0000942D0000}"/>
    <cellStyle name="a_Book4_도로수량양식_설계내역서 7" xfId="11233" xr:uid="{00000000-0005-0000-0000-0000952D0000}"/>
    <cellStyle name="a_Book4_도로수량양식_하이우회도로개설공사 실시설계용역" xfId="11234" xr:uid="{00000000-0005-0000-0000-0000962D0000}"/>
    <cellStyle name="a_Book4_도로수량양식_하이우회도로개설공사 실시설계용역 2" xfId="11235" xr:uid="{00000000-0005-0000-0000-0000972D0000}"/>
    <cellStyle name="a_Book4_도로수량양식_하이우회도로개설공사 실시설계용역 3" xfId="11236" xr:uid="{00000000-0005-0000-0000-0000982D0000}"/>
    <cellStyle name="a_Book4_도로수량양식_하이우회도로개설공사 실시설계용역 4" xfId="11237" xr:uid="{00000000-0005-0000-0000-0000992D0000}"/>
    <cellStyle name="a_Book4_도로수량양식_하이우회도로개설공사 실시설계용역 5" xfId="11238" xr:uid="{00000000-0005-0000-0000-00009A2D0000}"/>
    <cellStyle name="a_Book4_도로수량양식_하이우회도로개설공사 실시설계용역 6" xfId="11239" xr:uid="{00000000-0005-0000-0000-00009B2D0000}"/>
    <cellStyle name="a_Book4_도로수량양식_하이우회도로개설공사 실시설계용역 7" xfId="11240" xr:uid="{00000000-0005-0000-0000-00009C2D0000}"/>
    <cellStyle name="a_Book4_설계내역서" xfId="11241" xr:uid="{00000000-0005-0000-0000-00009D2D0000}"/>
    <cellStyle name="a_Book4_설계내역서 2" xfId="11242" xr:uid="{00000000-0005-0000-0000-00009E2D0000}"/>
    <cellStyle name="a_Book4_설계내역서 3" xfId="11243" xr:uid="{00000000-0005-0000-0000-00009F2D0000}"/>
    <cellStyle name="a_Book4_설계내역서 4" xfId="11244" xr:uid="{00000000-0005-0000-0000-0000A02D0000}"/>
    <cellStyle name="a_Book4_설계내역서 5" xfId="11245" xr:uid="{00000000-0005-0000-0000-0000A12D0000}"/>
    <cellStyle name="a_Book4_설계내역서 6" xfId="11246" xr:uid="{00000000-0005-0000-0000-0000A22D0000}"/>
    <cellStyle name="a_Book4_설계내역서 7" xfId="11247" xr:uid="{00000000-0005-0000-0000-0000A32D0000}"/>
    <cellStyle name="a_Book4_수량산출" xfId="11248" xr:uid="{00000000-0005-0000-0000-0000A42D0000}"/>
    <cellStyle name="a_Book4_수량산출 2" xfId="11249" xr:uid="{00000000-0005-0000-0000-0000A52D0000}"/>
    <cellStyle name="a_Book4_수량산출 3" xfId="11250" xr:uid="{00000000-0005-0000-0000-0000A62D0000}"/>
    <cellStyle name="a_Book4_수량산출 4" xfId="11251" xr:uid="{00000000-0005-0000-0000-0000A72D0000}"/>
    <cellStyle name="a_Book4_수량산출 5" xfId="11252" xr:uid="{00000000-0005-0000-0000-0000A82D0000}"/>
    <cellStyle name="a_Book4_수량산출 6" xfId="11253" xr:uid="{00000000-0005-0000-0000-0000A92D0000}"/>
    <cellStyle name="a_Book4_수량산출 7" xfId="11254" xr:uid="{00000000-0005-0000-0000-0000AA2D0000}"/>
    <cellStyle name="a_Book4_수량산출_각종용역영향평가" xfId="11255" xr:uid="{00000000-0005-0000-0000-0000AB2D0000}"/>
    <cellStyle name="a_Book4_수량산출_각종용역영향평가 2" xfId="11256" xr:uid="{00000000-0005-0000-0000-0000AC2D0000}"/>
    <cellStyle name="a_Book4_수량산출_각종용역영향평가 3" xfId="11257" xr:uid="{00000000-0005-0000-0000-0000AD2D0000}"/>
    <cellStyle name="a_Book4_수량산출_각종용역영향평가 4" xfId="11258" xr:uid="{00000000-0005-0000-0000-0000AE2D0000}"/>
    <cellStyle name="a_Book4_수량산출_각종용역영향평가 5" xfId="11259" xr:uid="{00000000-0005-0000-0000-0000AF2D0000}"/>
    <cellStyle name="a_Book4_수량산출_각종용역영향평가 6" xfId="11260" xr:uid="{00000000-0005-0000-0000-0000B02D0000}"/>
    <cellStyle name="a_Book4_수량산출_각종용역영향평가 7" xfId="11261" xr:uid="{00000000-0005-0000-0000-0000B12D0000}"/>
    <cellStyle name="a_Book4_수량산출_군도농어촌도로사전재해및환경성용역영향평가" xfId="11262" xr:uid="{00000000-0005-0000-0000-0000B22D0000}"/>
    <cellStyle name="a_Book4_수량산출_군도농어촌도로사전재해및환경성용역영향평가 2" xfId="11263" xr:uid="{00000000-0005-0000-0000-0000B32D0000}"/>
    <cellStyle name="a_Book4_수량산출_군도농어촌도로사전재해및환경성용역영향평가 3" xfId="11264" xr:uid="{00000000-0005-0000-0000-0000B42D0000}"/>
    <cellStyle name="a_Book4_수량산출_군도농어촌도로사전재해및환경성용역영향평가 4" xfId="11265" xr:uid="{00000000-0005-0000-0000-0000B52D0000}"/>
    <cellStyle name="a_Book4_수량산출_군도농어촌도로사전재해및환경성용역영향평가 5" xfId="11266" xr:uid="{00000000-0005-0000-0000-0000B62D0000}"/>
    <cellStyle name="a_Book4_수량산출_군도농어촌도로사전재해및환경성용역영향평가 6" xfId="11267" xr:uid="{00000000-0005-0000-0000-0000B72D0000}"/>
    <cellStyle name="a_Book4_수량산출_군도농어촌도로사전재해및환경성용역영향평가 7" xfId="11268" xr:uid="{00000000-0005-0000-0000-0000B82D0000}"/>
    <cellStyle name="a_Book4_수량산출_설계내역서" xfId="11269" xr:uid="{00000000-0005-0000-0000-0000B92D0000}"/>
    <cellStyle name="a_Book4_수량산출_설계내역서 2" xfId="11270" xr:uid="{00000000-0005-0000-0000-0000BA2D0000}"/>
    <cellStyle name="a_Book4_수량산출_설계내역서 3" xfId="11271" xr:uid="{00000000-0005-0000-0000-0000BB2D0000}"/>
    <cellStyle name="a_Book4_수량산출_설계내역서 4" xfId="11272" xr:uid="{00000000-0005-0000-0000-0000BC2D0000}"/>
    <cellStyle name="a_Book4_수량산출_설계내역서 5" xfId="11273" xr:uid="{00000000-0005-0000-0000-0000BD2D0000}"/>
    <cellStyle name="a_Book4_수량산출_설계내역서 6" xfId="11274" xr:uid="{00000000-0005-0000-0000-0000BE2D0000}"/>
    <cellStyle name="a_Book4_수량산출_설계내역서 7" xfId="11275" xr:uid="{00000000-0005-0000-0000-0000BF2D0000}"/>
    <cellStyle name="a_Book4_수량산출_하이우회도로개설공사 실시설계용역" xfId="11276" xr:uid="{00000000-0005-0000-0000-0000C02D0000}"/>
    <cellStyle name="a_Book4_수량산출_하이우회도로개설공사 실시설계용역 2" xfId="11277" xr:uid="{00000000-0005-0000-0000-0000C12D0000}"/>
    <cellStyle name="a_Book4_수량산출_하이우회도로개설공사 실시설계용역 3" xfId="11278" xr:uid="{00000000-0005-0000-0000-0000C22D0000}"/>
    <cellStyle name="a_Book4_수량산출_하이우회도로개설공사 실시설계용역 4" xfId="11279" xr:uid="{00000000-0005-0000-0000-0000C32D0000}"/>
    <cellStyle name="a_Book4_수량산출_하이우회도로개설공사 실시설계용역 5" xfId="11280" xr:uid="{00000000-0005-0000-0000-0000C42D0000}"/>
    <cellStyle name="a_Book4_수량산출_하이우회도로개설공사 실시설계용역 6" xfId="11281" xr:uid="{00000000-0005-0000-0000-0000C52D0000}"/>
    <cellStyle name="a_Book4_수량산출_하이우회도로개설공사 실시설계용역 7" xfId="11282" xr:uid="{00000000-0005-0000-0000-0000C62D0000}"/>
    <cellStyle name="a_Book4_인월중군소하천" xfId="11283" xr:uid="{00000000-0005-0000-0000-0000C72D0000}"/>
    <cellStyle name="a_Book4_인월중군소하천 2" xfId="11284" xr:uid="{00000000-0005-0000-0000-0000C82D0000}"/>
    <cellStyle name="a_Book4_인월중군소하천 3" xfId="11285" xr:uid="{00000000-0005-0000-0000-0000C92D0000}"/>
    <cellStyle name="a_Book4_인월중군소하천 4" xfId="11286" xr:uid="{00000000-0005-0000-0000-0000CA2D0000}"/>
    <cellStyle name="a_Book4_인월중군소하천 5" xfId="11287" xr:uid="{00000000-0005-0000-0000-0000CB2D0000}"/>
    <cellStyle name="a_Book4_인월중군소하천 6" xfId="11288" xr:uid="{00000000-0005-0000-0000-0000CC2D0000}"/>
    <cellStyle name="a_Book4_인월중군소하천 7" xfId="11289" xr:uid="{00000000-0005-0000-0000-0000CD2D0000}"/>
    <cellStyle name="a_Book4_인월중군소하천_각종용역영향평가" xfId="11290" xr:uid="{00000000-0005-0000-0000-0000CE2D0000}"/>
    <cellStyle name="a_Book4_인월중군소하천_각종용역영향평가 2" xfId="11291" xr:uid="{00000000-0005-0000-0000-0000CF2D0000}"/>
    <cellStyle name="a_Book4_인월중군소하천_각종용역영향평가 3" xfId="11292" xr:uid="{00000000-0005-0000-0000-0000D02D0000}"/>
    <cellStyle name="a_Book4_인월중군소하천_각종용역영향평가 4" xfId="11293" xr:uid="{00000000-0005-0000-0000-0000D12D0000}"/>
    <cellStyle name="a_Book4_인월중군소하천_각종용역영향평가 5" xfId="11294" xr:uid="{00000000-0005-0000-0000-0000D22D0000}"/>
    <cellStyle name="a_Book4_인월중군소하천_각종용역영향평가 6" xfId="11295" xr:uid="{00000000-0005-0000-0000-0000D32D0000}"/>
    <cellStyle name="a_Book4_인월중군소하천_각종용역영향평가 7" xfId="11296" xr:uid="{00000000-0005-0000-0000-0000D42D0000}"/>
    <cellStyle name="a_Book4_인월중군소하천_군도농어촌도로사전재해및환경성용역영향평가" xfId="11297" xr:uid="{00000000-0005-0000-0000-0000D52D0000}"/>
    <cellStyle name="a_Book4_인월중군소하천_군도농어촌도로사전재해및환경성용역영향평가 2" xfId="11298" xr:uid="{00000000-0005-0000-0000-0000D62D0000}"/>
    <cellStyle name="a_Book4_인월중군소하천_군도농어촌도로사전재해및환경성용역영향평가 3" xfId="11299" xr:uid="{00000000-0005-0000-0000-0000D72D0000}"/>
    <cellStyle name="a_Book4_인월중군소하천_군도농어촌도로사전재해및환경성용역영향평가 4" xfId="11300" xr:uid="{00000000-0005-0000-0000-0000D82D0000}"/>
    <cellStyle name="a_Book4_인월중군소하천_군도농어촌도로사전재해및환경성용역영향평가 5" xfId="11301" xr:uid="{00000000-0005-0000-0000-0000D92D0000}"/>
    <cellStyle name="a_Book4_인월중군소하천_군도농어촌도로사전재해및환경성용역영향평가 6" xfId="11302" xr:uid="{00000000-0005-0000-0000-0000DA2D0000}"/>
    <cellStyle name="a_Book4_인월중군소하천_군도농어촌도로사전재해및환경성용역영향평가 7" xfId="11303" xr:uid="{00000000-0005-0000-0000-0000DB2D0000}"/>
    <cellStyle name="a_Book4_인월중군소하천_설계내역서" xfId="11304" xr:uid="{00000000-0005-0000-0000-0000DC2D0000}"/>
    <cellStyle name="a_Book4_인월중군소하천_설계내역서 2" xfId="11305" xr:uid="{00000000-0005-0000-0000-0000DD2D0000}"/>
    <cellStyle name="a_Book4_인월중군소하천_설계내역서 3" xfId="11306" xr:uid="{00000000-0005-0000-0000-0000DE2D0000}"/>
    <cellStyle name="a_Book4_인월중군소하천_설계내역서 4" xfId="11307" xr:uid="{00000000-0005-0000-0000-0000DF2D0000}"/>
    <cellStyle name="a_Book4_인월중군소하천_설계내역서 5" xfId="11308" xr:uid="{00000000-0005-0000-0000-0000E02D0000}"/>
    <cellStyle name="a_Book4_인월중군소하천_설계내역서 6" xfId="11309" xr:uid="{00000000-0005-0000-0000-0000E12D0000}"/>
    <cellStyle name="a_Book4_인월중군소하천_설계내역서 7" xfId="11310" xr:uid="{00000000-0005-0000-0000-0000E22D0000}"/>
    <cellStyle name="a_Book4_인월중군소하천_하이우회도로개설공사 실시설계용역" xfId="11311" xr:uid="{00000000-0005-0000-0000-0000E32D0000}"/>
    <cellStyle name="a_Book4_인월중군소하천_하이우회도로개설공사 실시설계용역 2" xfId="11312" xr:uid="{00000000-0005-0000-0000-0000E42D0000}"/>
    <cellStyle name="a_Book4_인월중군소하천_하이우회도로개설공사 실시설계용역 3" xfId="11313" xr:uid="{00000000-0005-0000-0000-0000E52D0000}"/>
    <cellStyle name="a_Book4_인월중군소하천_하이우회도로개설공사 실시설계용역 4" xfId="11314" xr:uid="{00000000-0005-0000-0000-0000E62D0000}"/>
    <cellStyle name="a_Book4_인월중군소하천_하이우회도로개설공사 실시설계용역 5" xfId="11315" xr:uid="{00000000-0005-0000-0000-0000E72D0000}"/>
    <cellStyle name="a_Book4_인월중군소하천_하이우회도로개설공사 실시설계용역 6" xfId="11316" xr:uid="{00000000-0005-0000-0000-0000E82D0000}"/>
    <cellStyle name="a_Book4_인월중군소하천_하이우회도로개설공사 실시설계용역 7" xfId="11317" xr:uid="{00000000-0005-0000-0000-0000E92D0000}"/>
    <cellStyle name="a_Book4_하이우회도로개설공사 실시설계용역" xfId="11318" xr:uid="{00000000-0005-0000-0000-0000EA2D0000}"/>
    <cellStyle name="a_Book4_하이우회도로개설공사 실시설계용역 2" xfId="11319" xr:uid="{00000000-0005-0000-0000-0000EB2D0000}"/>
    <cellStyle name="a_Book4_하이우회도로개설공사 실시설계용역 3" xfId="11320" xr:uid="{00000000-0005-0000-0000-0000EC2D0000}"/>
    <cellStyle name="a_Book4_하이우회도로개설공사 실시설계용역 4" xfId="11321" xr:uid="{00000000-0005-0000-0000-0000ED2D0000}"/>
    <cellStyle name="a_Book4_하이우회도로개설공사 실시설계용역 5" xfId="11322" xr:uid="{00000000-0005-0000-0000-0000EE2D0000}"/>
    <cellStyle name="a_Book4_하이우회도로개설공사 실시설계용역 6" xfId="11323" xr:uid="{00000000-0005-0000-0000-0000EF2D0000}"/>
    <cellStyle name="a_Book4_하이우회도로개설공사 실시설계용역 7" xfId="11324" xr:uid="{00000000-0005-0000-0000-0000F02D0000}"/>
    <cellStyle name="a_수량전체" xfId="11325" xr:uid="{00000000-0005-0000-0000-0000F12D0000}"/>
    <cellStyle name="a_수량전체 2" xfId="11326" xr:uid="{00000000-0005-0000-0000-0000F22D0000}"/>
    <cellStyle name="a_수량전체 3" xfId="11327" xr:uid="{00000000-0005-0000-0000-0000F32D0000}"/>
    <cellStyle name="a_수량전체 4" xfId="11328" xr:uid="{00000000-0005-0000-0000-0000F42D0000}"/>
    <cellStyle name="a_수량전체 5" xfId="11329" xr:uid="{00000000-0005-0000-0000-0000F52D0000}"/>
    <cellStyle name="a_수량전체 6" xfId="11330" xr:uid="{00000000-0005-0000-0000-0000F62D0000}"/>
    <cellStyle name="a_수량전체 7" xfId="11331" xr:uid="{00000000-0005-0000-0000-0000F72D0000}"/>
    <cellStyle name="a_수량전체_각종용역영향평가" xfId="11332" xr:uid="{00000000-0005-0000-0000-0000F82D0000}"/>
    <cellStyle name="a_수량전체_각종용역영향평가 2" xfId="11333" xr:uid="{00000000-0005-0000-0000-0000F92D0000}"/>
    <cellStyle name="a_수량전체_각종용역영향평가 3" xfId="11334" xr:uid="{00000000-0005-0000-0000-0000FA2D0000}"/>
    <cellStyle name="a_수량전체_각종용역영향평가 4" xfId="11335" xr:uid="{00000000-0005-0000-0000-0000FB2D0000}"/>
    <cellStyle name="a_수량전체_각종용역영향평가 5" xfId="11336" xr:uid="{00000000-0005-0000-0000-0000FC2D0000}"/>
    <cellStyle name="a_수량전체_각종용역영향평가 6" xfId="11337" xr:uid="{00000000-0005-0000-0000-0000FD2D0000}"/>
    <cellStyle name="a_수량전체_각종용역영향평가 7" xfId="11338" xr:uid="{00000000-0005-0000-0000-0000FE2D0000}"/>
    <cellStyle name="a_수량전체_군도농어촌도로사전재해및환경성용역영향평가" xfId="11339" xr:uid="{00000000-0005-0000-0000-0000FF2D0000}"/>
    <cellStyle name="a_수량전체_군도농어촌도로사전재해및환경성용역영향평가 2" xfId="11340" xr:uid="{00000000-0005-0000-0000-0000002E0000}"/>
    <cellStyle name="a_수량전체_군도농어촌도로사전재해및환경성용역영향평가 3" xfId="11341" xr:uid="{00000000-0005-0000-0000-0000012E0000}"/>
    <cellStyle name="a_수량전체_군도농어촌도로사전재해및환경성용역영향평가 4" xfId="11342" xr:uid="{00000000-0005-0000-0000-0000022E0000}"/>
    <cellStyle name="a_수량전체_군도농어촌도로사전재해및환경성용역영향평가 5" xfId="11343" xr:uid="{00000000-0005-0000-0000-0000032E0000}"/>
    <cellStyle name="a_수량전체_군도농어촌도로사전재해및환경성용역영향평가 6" xfId="11344" xr:uid="{00000000-0005-0000-0000-0000042E0000}"/>
    <cellStyle name="a_수량전체_군도농어촌도로사전재해및환경성용역영향평가 7" xfId="11345" xr:uid="{00000000-0005-0000-0000-0000052E0000}"/>
    <cellStyle name="a_수량전체_도로수량양식" xfId="11346" xr:uid="{00000000-0005-0000-0000-0000062E0000}"/>
    <cellStyle name="a_수량전체_도로수량양식 2" xfId="11347" xr:uid="{00000000-0005-0000-0000-0000072E0000}"/>
    <cellStyle name="a_수량전체_도로수량양식 3" xfId="11348" xr:uid="{00000000-0005-0000-0000-0000082E0000}"/>
    <cellStyle name="a_수량전체_도로수량양식 4" xfId="11349" xr:uid="{00000000-0005-0000-0000-0000092E0000}"/>
    <cellStyle name="a_수량전체_도로수량양식 5" xfId="11350" xr:uid="{00000000-0005-0000-0000-00000A2E0000}"/>
    <cellStyle name="a_수량전체_도로수량양식 6" xfId="11351" xr:uid="{00000000-0005-0000-0000-00000B2E0000}"/>
    <cellStyle name="a_수량전체_도로수량양식 7" xfId="11352" xr:uid="{00000000-0005-0000-0000-00000C2E0000}"/>
    <cellStyle name="a_수량전체_도로수량양식_각종용역영향평가" xfId="11353" xr:uid="{00000000-0005-0000-0000-00000D2E0000}"/>
    <cellStyle name="a_수량전체_도로수량양식_각종용역영향평가 2" xfId="11354" xr:uid="{00000000-0005-0000-0000-00000E2E0000}"/>
    <cellStyle name="a_수량전체_도로수량양식_각종용역영향평가 3" xfId="11355" xr:uid="{00000000-0005-0000-0000-00000F2E0000}"/>
    <cellStyle name="a_수량전체_도로수량양식_각종용역영향평가 4" xfId="11356" xr:uid="{00000000-0005-0000-0000-0000102E0000}"/>
    <cellStyle name="a_수량전체_도로수량양식_각종용역영향평가 5" xfId="11357" xr:uid="{00000000-0005-0000-0000-0000112E0000}"/>
    <cellStyle name="a_수량전체_도로수량양식_각종용역영향평가 6" xfId="11358" xr:uid="{00000000-0005-0000-0000-0000122E0000}"/>
    <cellStyle name="a_수량전체_도로수량양식_각종용역영향평가 7" xfId="11359" xr:uid="{00000000-0005-0000-0000-0000132E0000}"/>
    <cellStyle name="a_수량전체_도로수량양식_군도농어촌도로사전재해및환경성용역영향평가" xfId="11360" xr:uid="{00000000-0005-0000-0000-0000142E0000}"/>
    <cellStyle name="a_수량전체_도로수량양식_군도농어촌도로사전재해및환경성용역영향평가 2" xfId="11361" xr:uid="{00000000-0005-0000-0000-0000152E0000}"/>
    <cellStyle name="a_수량전체_도로수량양식_군도농어촌도로사전재해및환경성용역영향평가 3" xfId="11362" xr:uid="{00000000-0005-0000-0000-0000162E0000}"/>
    <cellStyle name="a_수량전체_도로수량양식_군도농어촌도로사전재해및환경성용역영향평가 4" xfId="11363" xr:uid="{00000000-0005-0000-0000-0000172E0000}"/>
    <cellStyle name="a_수량전체_도로수량양식_군도농어촌도로사전재해및환경성용역영향평가 5" xfId="11364" xr:uid="{00000000-0005-0000-0000-0000182E0000}"/>
    <cellStyle name="a_수량전체_도로수량양식_군도농어촌도로사전재해및환경성용역영향평가 6" xfId="11365" xr:uid="{00000000-0005-0000-0000-0000192E0000}"/>
    <cellStyle name="a_수량전체_도로수량양식_군도농어촌도로사전재해및환경성용역영향평가 7" xfId="11366" xr:uid="{00000000-0005-0000-0000-00001A2E0000}"/>
    <cellStyle name="a_수량전체_도로수량양식_설계내역서" xfId="11367" xr:uid="{00000000-0005-0000-0000-00001B2E0000}"/>
    <cellStyle name="a_수량전체_도로수량양식_설계내역서 2" xfId="11368" xr:uid="{00000000-0005-0000-0000-00001C2E0000}"/>
    <cellStyle name="a_수량전체_도로수량양식_설계내역서 3" xfId="11369" xr:uid="{00000000-0005-0000-0000-00001D2E0000}"/>
    <cellStyle name="a_수량전체_도로수량양식_설계내역서 4" xfId="11370" xr:uid="{00000000-0005-0000-0000-00001E2E0000}"/>
    <cellStyle name="a_수량전체_도로수량양식_설계내역서 5" xfId="11371" xr:uid="{00000000-0005-0000-0000-00001F2E0000}"/>
    <cellStyle name="a_수량전체_도로수량양식_설계내역서 6" xfId="11372" xr:uid="{00000000-0005-0000-0000-0000202E0000}"/>
    <cellStyle name="a_수량전체_도로수량양식_설계내역서 7" xfId="11373" xr:uid="{00000000-0005-0000-0000-0000212E0000}"/>
    <cellStyle name="a_수량전체_도로수량양식_하이우회도로개설공사 실시설계용역" xfId="11374" xr:uid="{00000000-0005-0000-0000-0000222E0000}"/>
    <cellStyle name="a_수량전체_도로수량양식_하이우회도로개설공사 실시설계용역 2" xfId="11375" xr:uid="{00000000-0005-0000-0000-0000232E0000}"/>
    <cellStyle name="a_수량전체_도로수량양식_하이우회도로개설공사 실시설계용역 3" xfId="11376" xr:uid="{00000000-0005-0000-0000-0000242E0000}"/>
    <cellStyle name="a_수량전체_도로수량양식_하이우회도로개설공사 실시설계용역 4" xfId="11377" xr:uid="{00000000-0005-0000-0000-0000252E0000}"/>
    <cellStyle name="a_수량전체_도로수량양식_하이우회도로개설공사 실시설계용역 5" xfId="11378" xr:uid="{00000000-0005-0000-0000-0000262E0000}"/>
    <cellStyle name="a_수량전체_도로수량양식_하이우회도로개설공사 실시설계용역 6" xfId="11379" xr:uid="{00000000-0005-0000-0000-0000272E0000}"/>
    <cellStyle name="a_수량전체_도로수량양식_하이우회도로개설공사 실시설계용역 7" xfId="11380" xr:uid="{00000000-0005-0000-0000-0000282E0000}"/>
    <cellStyle name="a_수량전체_설계내역서" xfId="11381" xr:uid="{00000000-0005-0000-0000-0000292E0000}"/>
    <cellStyle name="a_수량전체_설계내역서 2" xfId="11382" xr:uid="{00000000-0005-0000-0000-00002A2E0000}"/>
    <cellStyle name="a_수량전체_설계내역서 3" xfId="11383" xr:uid="{00000000-0005-0000-0000-00002B2E0000}"/>
    <cellStyle name="a_수량전체_설계내역서 4" xfId="11384" xr:uid="{00000000-0005-0000-0000-00002C2E0000}"/>
    <cellStyle name="a_수량전체_설계내역서 5" xfId="11385" xr:uid="{00000000-0005-0000-0000-00002D2E0000}"/>
    <cellStyle name="a_수량전체_설계내역서 6" xfId="11386" xr:uid="{00000000-0005-0000-0000-00002E2E0000}"/>
    <cellStyle name="a_수량전체_설계내역서 7" xfId="11387" xr:uid="{00000000-0005-0000-0000-00002F2E0000}"/>
    <cellStyle name="a_수량전체_수량산출" xfId="11388" xr:uid="{00000000-0005-0000-0000-0000302E0000}"/>
    <cellStyle name="a_수량전체_수량산출 2" xfId="11389" xr:uid="{00000000-0005-0000-0000-0000312E0000}"/>
    <cellStyle name="a_수량전체_수량산출 3" xfId="11390" xr:uid="{00000000-0005-0000-0000-0000322E0000}"/>
    <cellStyle name="a_수량전체_수량산출 4" xfId="11391" xr:uid="{00000000-0005-0000-0000-0000332E0000}"/>
    <cellStyle name="a_수량전체_수량산출 5" xfId="11392" xr:uid="{00000000-0005-0000-0000-0000342E0000}"/>
    <cellStyle name="a_수량전체_수량산출 6" xfId="11393" xr:uid="{00000000-0005-0000-0000-0000352E0000}"/>
    <cellStyle name="a_수량전체_수량산출 7" xfId="11394" xr:uid="{00000000-0005-0000-0000-0000362E0000}"/>
    <cellStyle name="a_수량전체_수량산출_각종용역영향평가" xfId="11395" xr:uid="{00000000-0005-0000-0000-0000372E0000}"/>
    <cellStyle name="a_수량전체_수량산출_각종용역영향평가 2" xfId="11396" xr:uid="{00000000-0005-0000-0000-0000382E0000}"/>
    <cellStyle name="a_수량전체_수량산출_각종용역영향평가 3" xfId="11397" xr:uid="{00000000-0005-0000-0000-0000392E0000}"/>
    <cellStyle name="a_수량전체_수량산출_각종용역영향평가 4" xfId="11398" xr:uid="{00000000-0005-0000-0000-00003A2E0000}"/>
    <cellStyle name="a_수량전체_수량산출_각종용역영향평가 5" xfId="11399" xr:uid="{00000000-0005-0000-0000-00003B2E0000}"/>
    <cellStyle name="a_수량전체_수량산출_각종용역영향평가 6" xfId="11400" xr:uid="{00000000-0005-0000-0000-00003C2E0000}"/>
    <cellStyle name="a_수량전체_수량산출_각종용역영향평가 7" xfId="11401" xr:uid="{00000000-0005-0000-0000-00003D2E0000}"/>
    <cellStyle name="a_수량전체_수량산출_군도농어촌도로사전재해및환경성용역영향평가" xfId="11402" xr:uid="{00000000-0005-0000-0000-00003E2E0000}"/>
    <cellStyle name="a_수량전체_수량산출_군도농어촌도로사전재해및환경성용역영향평가 2" xfId="11403" xr:uid="{00000000-0005-0000-0000-00003F2E0000}"/>
    <cellStyle name="a_수량전체_수량산출_군도농어촌도로사전재해및환경성용역영향평가 3" xfId="11404" xr:uid="{00000000-0005-0000-0000-0000402E0000}"/>
    <cellStyle name="a_수량전체_수량산출_군도농어촌도로사전재해및환경성용역영향평가 4" xfId="11405" xr:uid="{00000000-0005-0000-0000-0000412E0000}"/>
    <cellStyle name="a_수량전체_수량산출_군도농어촌도로사전재해및환경성용역영향평가 5" xfId="11406" xr:uid="{00000000-0005-0000-0000-0000422E0000}"/>
    <cellStyle name="a_수량전체_수량산출_군도농어촌도로사전재해및환경성용역영향평가 6" xfId="11407" xr:uid="{00000000-0005-0000-0000-0000432E0000}"/>
    <cellStyle name="a_수량전체_수량산출_군도농어촌도로사전재해및환경성용역영향평가 7" xfId="11408" xr:uid="{00000000-0005-0000-0000-0000442E0000}"/>
    <cellStyle name="a_수량전체_수량산출_설계내역서" xfId="11409" xr:uid="{00000000-0005-0000-0000-0000452E0000}"/>
    <cellStyle name="a_수량전체_수량산출_설계내역서 2" xfId="11410" xr:uid="{00000000-0005-0000-0000-0000462E0000}"/>
    <cellStyle name="a_수량전체_수량산출_설계내역서 3" xfId="11411" xr:uid="{00000000-0005-0000-0000-0000472E0000}"/>
    <cellStyle name="a_수량전체_수량산출_설계내역서 4" xfId="11412" xr:uid="{00000000-0005-0000-0000-0000482E0000}"/>
    <cellStyle name="a_수량전체_수량산출_설계내역서 5" xfId="11413" xr:uid="{00000000-0005-0000-0000-0000492E0000}"/>
    <cellStyle name="a_수량전체_수량산출_설계내역서 6" xfId="11414" xr:uid="{00000000-0005-0000-0000-00004A2E0000}"/>
    <cellStyle name="a_수량전체_수량산출_설계내역서 7" xfId="11415" xr:uid="{00000000-0005-0000-0000-00004B2E0000}"/>
    <cellStyle name="a_수량전체_수량산출_하이우회도로개설공사 실시설계용역" xfId="11416" xr:uid="{00000000-0005-0000-0000-00004C2E0000}"/>
    <cellStyle name="a_수량전체_수량산출_하이우회도로개설공사 실시설계용역 2" xfId="11417" xr:uid="{00000000-0005-0000-0000-00004D2E0000}"/>
    <cellStyle name="a_수량전체_수량산출_하이우회도로개설공사 실시설계용역 3" xfId="11418" xr:uid="{00000000-0005-0000-0000-00004E2E0000}"/>
    <cellStyle name="a_수량전체_수량산출_하이우회도로개설공사 실시설계용역 4" xfId="11419" xr:uid="{00000000-0005-0000-0000-00004F2E0000}"/>
    <cellStyle name="a_수량전체_수량산출_하이우회도로개설공사 실시설계용역 5" xfId="11420" xr:uid="{00000000-0005-0000-0000-0000502E0000}"/>
    <cellStyle name="a_수량전체_수량산출_하이우회도로개설공사 실시설계용역 6" xfId="11421" xr:uid="{00000000-0005-0000-0000-0000512E0000}"/>
    <cellStyle name="a_수량전체_수량산출_하이우회도로개설공사 실시설계용역 7" xfId="11422" xr:uid="{00000000-0005-0000-0000-0000522E0000}"/>
    <cellStyle name="a_수량전체_인월중군소하천" xfId="11423" xr:uid="{00000000-0005-0000-0000-0000532E0000}"/>
    <cellStyle name="a_수량전체_인월중군소하천 2" xfId="11424" xr:uid="{00000000-0005-0000-0000-0000542E0000}"/>
    <cellStyle name="a_수량전체_인월중군소하천 3" xfId="11425" xr:uid="{00000000-0005-0000-0000-0000552E0000}"/>
    <cellStyle name="a_수량전체_인월중군소하천 4" xfId="11426" xr:uid="{00000000-0005-0000-0000-0000562E0000}"/>
    <cellStyle name="a_수량전체_인월중군소하천 5" xfId="11427" xr:uid="{00000000-0005-0000-0000-0000572E0000}"/>
    <cellStyle name="a_수량전체_인월중군소하천 6" xfId="11428" xr:uid="{00000000-0005-0000-0000-0000582E0000}"/>
    <cellStyle name="a_수량전체_인월중군소하천 7" xfId="11429" xr:uid="{00000000-0005-0000-0000-0000592E0000}"/>
    <cellStyle name="a_수량전체_인월중군소하천_각종용역영향평가" xfId="11430" xr:uid="{00000000-0005-0000-0000-00005A2E0000}"/>
    <cellStyle name="a_수량전체_인월중군소하천_각종용역영향평가 2" xfId="11431" xr:uid="{00000000-0005-0000-0000-00005B2E0000}"/>
    <cellStyle name="a_수량전체_인월중군소하천_각종용역영향평가 3" xfId="11432" xr:uid="{00000000-0005-0000-0000-00005C2E0000}"/>
    <cellStyle name="a_수량전체_인월중군소하천_각종용역영향평가 4" xfId="11433" xr:uid="{00000000-0005-0000-0000-00005D2E0000}"/>
    <cellStyle name="a_수량전체_인월중군소하천_각종용역영향평가 5" xfId="11434" xr:uid="{00000000-0005-0000-0000-00005E2E0000}"/>
    <cellStyle name="a_수량전체_인월중군소하천_각종용역영향평가 6" xfId="11435" xr:uid="{00000000-0005-0000-0000-00005F2E0000}"/>
    <cellStyle name="a_수량전체_인월중군소하천_각종용역영향평가 7" xfId="11436" xr:uid="{00000000-0005-0000-0000-0000602E0000}"/>
    <cellStyle name="a_수량전체_인월중군소하천_군도농어촌도로사전재해및환경성용역영향평가" xfId="11437" xr:uid="{00000000-0005-0000-0000-0000612E0000}"/>
    <cellStyle name="a_수량전체_인월중군소하천_군도농어촌도로사전재해및환경성용역영향평가 2" xfId="11438" xr:uid="{00000000-0005-0000-0000-0000622E0000}"/>
    <cellStyle name="a_수량전체_인월중군소하천_군도농어촌도로사전재해및환경성용역영향평가 3" xfId="11439" xr:uid="{00000000-0005-0000-0000-0000632E0000}"/>
    <cellStyle name="a_수량전체_인월중군소하천_군도농어촌도로사전재해및환경성용역영향평가 4" xfId="11440" xr:uid="{00000000-0005-0000-0000-0000642E0000}"/>
    <cellStyle name="a_수량전체_인월중군소하천_군도농어촌도로사전재해및환경성용역영향평가 5" xfId="11441" xr:uid="{00000000-0005-0000-0000-0000652E0000}"/>
    <cellStyle name="a_수량전체_인월중군소하천_군도농어촌도로사전재해및환경성용역영향평가 6" xfId="11442" xr:uid="{00000000-0005-0000-0000-0000662E0000}"/>
    <cellStyle name="a_수량전체_인월중군소하천_군도농어촌도로사전재해및환경성용역영향평가 7" xfId="11443" xr:uid="{00000000-0005-0000-0000-0000672E0000}"/>
    <cellStyle name="a_수량전체_인월중군소하천_설계내역서" xfId="11444" xr:uid="{00000000-0005-0000-0000-0000682E0000}"/>
    <cellStyle name="a_수량전체_인월중군소하천_설계내역서 2" xfId="11445" xr:uid="{00000000-0005-0000-0000-0000692E0000}"/>
    <cellStyle name="a_수량전체_인월중군소하천_설계내역서 3" xfId="11446" xr:uid="{00000000-0005-0000-0000-00006A2E0000}"/>
    <cellStyle name="a_수량전체_인월중군소하천_설계내역서 4" xfId="11447" xr:uid="{00000000-0005-0000-0000-00006B2E0000}"/>
    <cellStyle name="a_수량전체_인월중군소하천_설계내역서 5" xfId="11448" xr:uid="{00000000-0005-0000-0000-00006C2E0000}"/>
    <cellStyle name="a_수량전체_인월중군소하천_설계내역서 6" xfId="11449" xr:uid="{00000000-0005-0000-0000-00006D2E0000}"/>
    <cellStyle name="a_수량전체_인월중군소하천_설계내역서 7" xfId="11450" xr:uid="{00000000-0005-0000-0000-00006E2E0000}"/>
    <cellStyle name="a_수량전체_인월중군소하천_하이우회도로개설공사 실시설계용역" xfId="11451" xr:uid="{00000000-0005-0000-0000-00006F2E0000}"/>
    <cellStyle name="a_수량전체_인월중군소하천_하이우회도로개설공사 실시설계용역 2" xfId="11452" xr:uid="{00000000-0005-0000-0000-0000702E0000}"/>
    <cellStyle name="a_수량전체_인월중군소하천_하이우회도로개설공사 실시설계용역 3" xfId="11453" xr:uid="{00000000-0005-0000-0000-0000712E0000}"/>
    <cellStyle name="a_수량전체_인월중군소하천_하이우회도로개설공사 실시설계용역 4" xfId="11454" xr:uid="{00000000-0005-0000-0000-0000722E0000}"/>
    <cellStyle name="a_수량전체_인월중군소하천_하이우회도로개설공사 실시설계용역 5" xfId="11455" xr:uid="{00000000-0005-0000-0000-0000732E0000}"/>
    <cellStyle name="a_수량전체_인월중군소하천_하이우회도로개설공사 실시설계용역 6" xfId="11456" xr:uid="{00000000-0005-0000-0000-0000742E0000}"/>
    <cellStyle name="a_수량전체_인월중군소하천_하이우회도로개설공사 실시설계용역 7" xfId="11457" xr:uid="{00000000-0005-0000-0000-0000752E0000}"/>
    <cellStyle name="a_수량전체_하이우회도로개설공사 실시설계용역" xfId="11458" xr:uid="{00000000-0005-0000-0000-0000762E0000}"/>
    <cellStyle name="a_수량전체_하이우회도로개설공사 실시설계용역 2" xfId="11459" xr:uid="{00000000-0005-0000-0000-0000772E0000}"/>
    <cellStyle name="a_수량전체_하이우회도로개설공사 실시설계용역 3" xfId="11460" xr:uid="{00000000-0005-0000-0000-0000782E0000}"/>
    <cellStyle name="a_수량전체_하이우회도로개설공사 실시설계용역 4" xfId="11461" xr:uid="{00000000-0005-0000-0000-0000792E0000}"/>
    <cellStyle name="a_수량전체_하이우회도로개설공사 실시설계용역 5" xfId="11462" xr:uid="{00000000-0005-0000-0000-00007A2E0000}"/>
    <cellStyle name="a_수량전체_하이우회도로개설공사 실시설계용역 6" xfId="11463" xr:uid="{00000000-0005-0000-0000-00007B2E0000}"/>
    <cellStyle name="a_수량전체_하이우회도로개설공사 실시설계용역 7" xfId="11464" xr:uid="{00000000-0005-0000-0000-00007C2E0000}"/>
    <cellStyle name="A_일위대가양식" xfId="11465" xr:uid="{00000000-0005-0000-0000-00007D2E0000}"/>
    <cellStyle name="A_토목내역" xfId="11466" xr:uid="{00000000-0005-0000-0000-00007E2E0000}"/>
    <cellStyle name="A¨­￠￢￠O [0]_AO¨uRCN¡¾U " xfId="11467" xr:uid="{00000000-0005-0000-0000-00007F2E0000}"/>
    <cellStyle name="A¨­￠￢￠O_AO¨uRCN¡¾U " xfId="11468" xr:uid="{00000000-0005-0000-0000-0000802E0000}"/>
    <cellStyle name="A1" xfId="11469" xr:uid="{00000000-0005-0000-0000-0000812E0000}"/>
    <cellStyle name="a-4" xfId="11470" xr:uid="{00000000-0005-0000-0000-0000822E0000}"/>
    <cellStyle name="Aⓒ" xfId="11471" xr:uid="{00000000-0005-0000-0000-0000832E0000}"/>
    <cellStyle name="Aⓒ­￠￢￠" xfId="11472" xr:uid="{00000000-0005-0000-0000-0000842E0000}"/>
    <cellStyle name="Accent1" xfId="11473" xr:uid="{00000000-0005-0000-0000-0000852E0000}"/>
    <cellStyle name="Accent2" xfId="11474" xr:uid="{00000000-0005-0000-0000-0000862E0000}"/>
    <cellStyle name="Accent3" xfId="11475" xr:uid="{00000000-0005-0000-0000-0000872E0000}"/>
    <cellStyle name="Accent4" xfId="11476" xr:uid="{00000000-0005-0000-0000-0000882E0000}"/>
    <cellStyle name="Accent5" xfId="11477" xr:uid="{00000000-0005-0000-0000-0000892E0000}"/>
    <cellStyle name="Accent6" xfId="11478" xr:uid="{00000000-0005-0000-0000-00008A2E0000}"/>
    <cellStyle name="Actual Date" xfId="11479" xr:uid="{00000000-0005-0000-0000-00008B2E0000}"/>
    <cellStyle name="Ae" xfId="11480" xr:uid="{00000000-0005-0000-0000-00008C2E0000}"/>
    <cellStyle name="Åë" xfId="11481" xr:uid="{00000000-0005-0000-0000-00008D2E0000}"/>
    <cellStyle name="Ae_01 투찰(원안-최종)-050817작업" xfId="11482" xr:uid="{00000000-0005-0000-0000-00008E2E0000}"/>
    <cellStyle name="Åë_마곡보완" xfId="11483" xr:uid="{00000000-0005-0000-0000-00008F2E0000}"/>
    <cellStyle name="Ae_신태인배수장제진기" xfId="11484" xr:uid="{00000000-0005-0000-0000-0000902E0000}"/>
    <cellStyle name="Åë_율북보완" xfId="11485" xr:uid="{00000000-0005-0000-0000-0000912E0000}"/>
    <cellStyle name="Ae_음성양수장단가보완(건축)" xfId="11486" xr:uid="{00000000-0005-0000-0000-0000922E0000}"/>
    <cellStyle name="Aee­ " xfId="11487" xr:uid="{00000000-0005-0000-0000-0000932E0000}"/>
    <cellStyle name="Aee­ [" xfId="11488" xr:uid="{00000000-0005-0000-0000-0000942E0000}"/>
    <cellStyle name="Åëè­ [" xfId="11489" xr:uid="{00000000-0005-0000-0000-0000952E0000}"/>
    <cellStyle name="Aee­ [_감곡 건축(양수장 관리사)보완최종" xfId="11490" xr:uid="{00000000-0005-0000-0000-0000962E0000}"/>
    <cellStyle name="Åëè­ [_마곡보완" xfId="11491" xr:uid="{00000000-0005-0000-0000-0000972E0000}"/>
    <cellStyle name="Aee­ [_신태인배수장제진기" xfId="11492" xr:uid="{00000000-0005-0000-0000-0000982E0000}"/>
    <cellStyle name="Åëè­ [_율북보완" xfId="11493" xr:uid="{00000000-0005-0000-0000-0000992E0000}"/>
    <cellStyle name="Aee­ [_음성양수장단가보완(건축)" xfId="11494" xr:uid="{00000000-0005-0000-0000-00009A2E0000}"/>
    <cellStyle name="AeE­ [0]_ 2ÆAAþº° " xfId="11495" xr:uid="{00000000-0005-0000-0000-00009B2E0000}"/>
    <cellStyle name="ÅëÈ­ [0]_¸ðÇü¸·" xfId="11496" xr:uid="{00000000-0005-0000-0000-00009C2E0000}"/>
    <cellStyle name="AeE­ [0]_¸ðCu¸·_2. 내역" xfId="11497" xr:uid="{00000000-0005-0000-0000-00009D2E0000}"/>
    <cellStyle name="ÅëÈ­ [0]_»óºÎ¼ö·®Áý°è " xfId="11498" xr:uid="{00000000-0005-0000-0000-00009E2E0000}"/>
    <cellStyle name="AeE­ [0]_°eE¹_11¿a½A " xfId="11499" xr:uid="{00000000-0005-0000-0000-00009F2E0000}"/>
    <cellStyle name="ÅëÈ­ [0]_42°³¿ù" xfId="11500" xr:uid="{00000000-0005-0000-0000-0000A02E0000}"/>
    <cellStyle name="AeE­ [0]_A￥°i¹°·u¼¾AI" xfId="11501" xr:uid="{00000000-0005-0000-0000-0000A12E0000}"/>
    <cellStyle name="ÅëÈ­ [0]_Á¾ÇÕ½Å¼³ " xfId="11502" xr:uid="{00000000-0005-0000-0000-0000A22E0000}"/>
    <cellStyle name="AeE­ [0]_A¾COA¶°AºÐ " xfId="11503" xr:uid="{00000000-0005-0000-0000-0000A32E0000}"/>
    <cellStyle name="ÅëÈ­ [0]_Á¾ÇÕÃ¶°ÅºÐ " xfId="11504" xr:uid="{00000000-0005-0000-0000-0000A42E0000}"/>
    <cellStyle name="AeE­ [0]_AMT " xfId="11505" xr:uid="{00000000-0005-0000-0000-0000A52E0000}"/>
    <cellStyle name="ÅëÈ­ [0]_INQUIRY ¿µ¾÷ÃßÁø " xfId="11506" xr:uid="{00000000-0005-0000-0000-0000A62E0000}"/>
    <cellStyle name="AeE­ [0]_INQUIRY ¿μ¾÷AßAø " xfId="11507" xr:uid="{00000000-0005-0000-0000-0000A72E0000}"/>
    <cellStyle name="Åëè­ [0]_laro" xfId="11508" xr:uid="{00000000-0005-0000-0000-0000A82E0000}"/>
    <cellStyle name="AeE­ [0]_º≫¼± ±æ¾i±uºI ¼o·R Ay°eC￥ " xfId="11509" xr:uid="{00000000-0005-0000-0000-0000A92E0000}"/>
    <cellStyle name="ÅëÈ­ [0]_Sheet1" xfId="11510" xr:uid="{00000000-0005-0000-0000-0000AA2E0000}"/>
    <cellStyle name="Aee­ _01 개략공사비(총괄)-사업면적기준V1" xfId="11511" xr:uid="{00000000-0005-0000-0000-0000AB2E0000}"/>
    <cellStyle name="AeE­_ 2ÆAAþº° " xfId="11512" xr:uid="{00000000-0005-0000-0000-0000AC2E0000}"/>
    <cellStyle name="ÅëÈ­_¸ðÇü¸·" xfId="11513" xr:uid="{00000000-0005-0000-0000-0000AD2E0000}"/>
    <cellStyle name="AeE­_¸ðCu¸·_2. 내역" xfId="11514" xr:uid="{00000000-0005-0000-0000-0000AE2E0000}"/>
    <cellStyle name="ÅëÈ­_»óºÎ¼ö·®Áý°è " xfId="11515" xr:uid="{00000000-0005-0000-0000-0000AF2E0000}"/>
    <cellStyle name="AeE­_°eE¹_11¿a½A " xfId="11516" xr:uid="{00000000-0005-0000-0000-0000B02E0000}"/>
    <cellStyle name="ÅëÈ­_42°³¿ù" xfId="11517" xr:uid="{00000000-0005-0000-0000-0000B12E0000}"/>
    <cellStyle name="AeE­_7°eE¹$" xfId="11518" xr:uid="{00000000-0005-0000-0000-0000B22E0000}"/>
    <cellStyle name="ÅëÈ­_Á¾ÇÕ½Å¼³ " xfId="11519" xr:uid="{00000000-0005-0000-0000-0000B32E0000}"/>
    <cellStyle name="AeE­_A¾COA¶°AºÐ " xfId="11520" xr:uid="{00000000-0005-0000-0000-0000B42E0000}"/>
    <cellStyle name="ÅëÈ­_Á¾ÇÕÃ¶°ÅºÐ " xfId="11521" xr:uid="{00000000-0005-0000-0000-0000B52E0000}"/>
    <cellStyle name="AeE­_AMT " xfId="11522" xr:uid="{00000000-0005-0000-0000-0000B62E0000}"/>
    <cellStyle name="ÅëÈ­_INQUIRY ¿µ¾÷ÃßÁø " xfId="11523" xr:uid="{00000000-0005-0000-0000-0000B72E0000}"/>
    <cellStyle name="AeE­_INQUIRY ¿μ¾÷AßAø " xfId="11524" xr:uid="{00000000-0005-0000-0000-0000B82E0000}"/>
    <cellStyle name="Åëè­_laro" xfId="11525" xr:uid="{00000000-0005-0000-0000-0000B92E0000}"/>
    <cellStyle name="AeE­_º≫¼± ±æ¾i±uºI ¼o·R Ay°eC￥ " xfId="11526" xr:uid="{00000000-0005-0000-0000-0000BA2E0000}"/>
    <cellStyle name="ÅëÈ­_Sheet1" xfId="11527" xr:uid="{00000000-0005-0000-0000-0000BB2E0000}"/>
    <cellStyle name="Aee¡" xfId="11528" xr:uid="{00000000-0005-0000-0000-0000BC2E0000}"/>
    <cellStyle name="Aee¡ⓒ " xfId="11529" xr:uid="{00000000-0005-0000-0000-0000BD2E0000}"/>
    <cellStyle name="AeE¡ⓒ [0]_AO¨uRCN¡¾U " xfId="11530" xr:uid="{00000000-0005-0000-0000-0000BE2E0000}"/>
    <cellStyle name="AeE¡ⓒ_AO¨uRCN¡¾U " xfId="11531" xr:uid="{00000000-0005-0000-0000-0000BF2E0000}"/>
    <cellStyle name="Æu¼ " xfId="11532" xr:uid="{00000000-0005-0000-0000-0000C02E0000}"/>
    <cellStyle name="Æû¼¾æ®" xfId="11533" xr:uid="{00000000-0005-0000-0000-0000C12E0000}"/>
    <cellStyle name="ALIGNMENT" xfId="11534" xr:uid="{00000000-0005-0000-0000-0000C22E0000}"/>
    <cellStyle name="AoA¤μCAo ¾EA½" xfId="11535" xr:uid="{00000000-0005-0000-0000-0000C32E0000}"/>
    <cellStyle name="Aþ" xfId="11536" xr:uid="{00000000-0005-0000-0000-0000C42E0000}"/>
    <cellStyle name="Äþ" xfId="11537" xr:uid="{00000000-0005-0000-0000-0000C52E0000}"/>
    <cellStyle name="Aþ_감곡 건축(양수장 관리사)보완최종" xfId="11538" xr:uid="{00000000-0005-0000-0000-0000C62E0000}"/>
    <cellStyle name="Äþ_마곡보완" xfId="11539" xr:uid="{00000000-0005-0000-0000-0000C72E0000}"/>
    <cellStyle name="Aþ_신태인배수장제진기" xfId="11540" xr:uid="{00000000-0005-0000-0000-0000C82E0000}"/>
    <cellStyle name="Äþ_율북보완" xfId="11541" xr:uid="{00000000-0005-0000-0000-0000C92E0000}"/>
    <cellStyle name="Aþ_음성양수장단가보완(건축)" xfId="11542" xr:uid="{00000000-0005-0000-0000-0000CA2E0000}"/>
    <cellStyle name="Aþ¸" xfId="11543" xr:uid="{00000000-0005-0000-0000-0000CB2E0000}"/>
    <cellStyle name="Aþ¸¶ [" xfId="11544" xr:uid="{00000000-0005-0000-0000-0000CC2E0000}"/>
    <cellStyle name="Äþ¸¶ [" xfId="11545" xr:uid="{00000000-0005-0000-0000-0000CD2E0000}"/>
    <cellStyle name="Aþ¸¶ [_감곡 건축(양수장 관리사)보완최종" xfId="11546" xr:uid="{00000000-0005-0000-0000-0000CE2E0000}"/>
    <cellStyle name="Äþ¸¶ [_마곡보완" xfId="11547" xr:uid="{00000000-0005-0000-0000-0000CF2E0000}"/>
    <cellStyle name="Aþ¸¶ [_신태인배수장제진기" xfId="11548" xr:uid="{00000000-0005-0000-0000-0000D02E0000}"/>
    <cellStyle name="Äþ¸¶ [_율북보완" xfId="11549" xr:uid="{00000000-0005-0000-0000-0000D12E0000}"/>
    <cellStyle name="Aþ¸¶ [_음성양수장단가보완(건축)" xfId="11550" xr:uid="{00000000-0005-0000-0000-0000D22E0000}"/>
    <cellStyle name="AÞ¸¶ [0]_ 2ÆAAþº° " xfId="11551" xr:uid="{00000000-0005-0000-0000-0000D32E0000}"/>
    <cellStyle name="ÄÞ¸¶ [0]_¸ðÇü¸·" xfId="11552" xr:uid="{00000000-0005-0000-0000-0000D42E0000}"/>
    <cellStyle name="AÞ¸¶ [0]_±a±a¸R½ºÆR" xfId="11553" xr:uid="{00000000-0005-0000-0000-0000D52E0000}"/>
    <cellStyle name="ÄÞ¸¶ [0]_»ç¾÷È¿°ú" xfId="11554" xr:uid="{00000000-0005-0000-0000-0000D62E0000}"/>
    <cellStyle name="AÞ¸¶ [0]_°eE¹_11¿a½A " xfId="11555" xr:uid="{00000000-0005-0000-0000-0000D72E0000}"/>
    <cellStyle name="ÄÞ¸¶ [0]_42°³¿ù" xfId="11556" xr:uid="{00000000-0005-0000-0000-0000D82E0000}"/>
    <cellStyle name="AÞ¸¶ [0]_A￥°i¹°·u¼¾AI" xfId="11557" xr:uid="{00000000-0005-0000-0000-0000D92E0000}"/>
    <cellStyle name="ÄÞ¸¶ [0]_Á¾ÇÕ½Å¼³ " xfId="11558" xr:uid="{00000000-0005-0000-0000-0000DA2E0000}"/>
    <cellStyle name="AÞ¸¶ [0]_A¾COA¶°AºÐ " xfId="11559" xr:uid="{00000000-0005-0000-0000-0000DB2E0000}"/>
    <cellStyle name="ÄÞ¸¶ [0]_Á¾ÇÕÃ¶°ÅºÐ " xfId="11560" xr:uid="{00000000-0005-0000-0000-0000DC2E0000}"/>
    <cellStyle name="AÞ¸¶ [0]_AN°y(1.25) " xfId="11561" xr:uid="{00000000-0005-0000-0000-0000DD2E0000}"/>
    <cellStyle name="ÄÞ¸¶ [0]_INQUIRY ¿µ¾÷ÃßÁø " xfId="11562" xr:uid="{00000000-0005-0000-0000-0000DE2E0000}"/>
    <cellStyle name="AÞ¸¶ [0]_INQUIRY ¿μ¾÷AßAø " xfId="11563" xr:uid="{00000000-0005-0000-0000-0000DF2E0000}"/>
    <cellStyle name="Äþ¸¶ [0]_laro" xfId="11564" xr:uid="{00000000-0005-0000-0000-0000E02E0000}"/>
    <cellStyle name="AÞ¸¶ [0]_º≫¼± ±æ¾i±uºI ¼o·R Ay°eC￥ " xfId="11565" xr:uid="{00000000-0005-0000-0000-0000E12E0000}"/>
    <cellStyle name="ÄÞ¸¶ [0]_Sheet1" xfId="11566" xr:uid="{00000000-0005-0000-0000-0000E22E0000}"/>
    <cellStyle name="AÞ¸¶ [2]" xfId="11567" xr:uid="{00000000-0005-0000-0000-0000E32E0000}"/>
    <cellStyle name="AÞ¸¶_ 2ÆAAþº° " xfId="11568" xr:uid="{00000000-0005-0000-0000-0000E42E0000}"/>
    <cellStyle name="ÄÞ¸¶_¸ðÇü¸·" xfId="11569" xr:uid="{00000000-0005-0000-0000-0000E52E0000}"/>
    <cellStyle name="AÞ¸¶_±a¼uAe½A " xfId="11570" xr:uid="{00000000-0005-0000-0000-0000E62E0000}"/>
    <cellStyle name="ÄÞ¸¶_»óºÎ¼ö·®Áý°è " xfId="11571" xr:uid="{00000000-0005-0000-0000-0000E72E0000}"/>
    <cellStyle name="AÞ¸¶_°eE¹_11¿a½A " xfId="11572" xr:uid="{00000000-0005-0000-0000-0000E82E0000}"/>
    <cellStyle name="ÄÞ¸¶_42°³¿ù" xfId="11573" xr:uid="{00000000-0005-0000-0000-0000E92E0000}"/>
    <cellStyle name="AÞ¸¶_A￥°i¹°·u¼¾AI" xfId="11574" xr:uid="{00000000-0005-0000-0000-0000EA2E0000}"/>
    <cellStyle name="ÄÞ¸¶_Á¾ÇÕ½Å¼³ " xfId="11575" xr:uid="{00000000-0005-0000-0000-0000EB2E0000}"/>
    <cellStyle name="AÞ¸¶_A¾COA¶°AºÐ " xfId="11576" xr:uid="{00000000-0005-0000-0000-0000EC2E0000}"/>
    <cellStyle name="ÄÞ¸¶_Á¾ÇÕÃ¶°ÅºÐ " xfId="11577" xr:uid="{00000000-0005-0000-0000-0000ED2E0000}"/>
    <cellStyle name="AÞ¸¶_AN°y(1.25) " xfId="11578" xr:uid="{00000000-0005-0000-0000-0000EE2E0000}"/>
    <cellStyle name="ÄÞ¸¶_INQUIRY ¿µ¾÷ÃßÁø " xfId="11579" xr:uid="{00000000-0005-0000-0000-0000EF2E0000}"/>
    <cellStyle name="AÞ¸¶_INQUIRY ¿μ¾÷AßAø " xfId="11580" xr:uid="{00000000-0005-0000-0000-0000F02E0000}"/>
    <cellStyle name="Äþ¸¶_laro" xfId="11581" xr:uid="{00000000-0005-0000-0000-0000F12E0000}"/>
    <cellStyle name="AÞ¸¶_º≫¼± ±æ¾i±uºI ¼o·R Ay°eC￥ " xfId="11582" xr:uid="{00000000-0005-0000-0000-0000F22E0000}"/>
    <cellStyle name="ÄÞ¸¶_Sheet1" xfId="11583" xr:uid="{00000000-0005-0000-0000-0000F32E0000}"/>
    <cellStyle name="Àú¸®¼ö" xfId="11584" xr:uid="{00000000-0005-0000-0000-0000F42E0000}"/>
    <cellStyle name="Àú¸®¼ö0" xfId="11585" xr:uid="{00000000-0005-0000-0000-0000F52E0000}"/>
    <cellStyle name="Au¸r " xfId="11586" xr:uid="{00000000-0005-0000-0000-0000F62E0000}"/>
    <cellStyle name="Au¸r¼" xfId="11587" xr:uid="{00000000-0005-0000-0000-0000F72E0000}"/>
    <cellStyle name="_x0001_b" xfId="11588" xr:uid="{00000000-0005-0000-0000-0000F82E0000}"/>
    <cellStyle name="b␌þකb濰þඪb瀠þයb灌þ්b炈þ宐&lt;෢b濈þෲb濬þขb瀐þฒb瀰þ昰_x0018_⋸þ㤕䰀ጤܕ_x0008_" xfId="11589" xr:uid="{00000000-0005-0000-0000-0000F92E0000}"/>
    <cellStyle name="BA" xfId="11590" xr:uid="{00000000-0005-0000-0000-0000FA2E0000}"/>
    <cellStyle name="Background" xfId="11591" xr:uid="{00000000-0005-0000-0000-0000FB2E0000}"/>
    <cellStyle name="Bad" xfId="11592" xr:uid="{00000000-0005-0000-0000-0000FC2E0000}"/>
    <cellStyle name="body" xfId="11593" xr:uid="{00000000-0005-0000-0000-0000FD2E0000}"/>
    <cellStyle name="BoldHdr" xfId="11594" xr:uid="{00000000-0005-0000-0000-0000FE2E0000}"/>
    <cellStyle name="b椬ៜ_x000c_Comma_ODCOS " xfId="11595" xr:uid="{00000000-0005-0000-0000-0000FF2E0000}"/>
    <cellStyle name="b嬜þപb嬼þഺb孬þൊb⍜þ൚b⍼þ൪b⎨þൺb⏜þඊb␌þකb濰þඪb瀠þයb灌þ්b炈þ宐&lt;෢b濈þෲb濬þขb瀐þฒb瀰þ昰_x0018_⋸þ㤕䰀ጤܕ_x0008_" xfId="11596" xr:uid="{00000000-0005-0000-0000-0000002F0000}"/>
    <cellStyle name="C" xfId="11597" xr:uid="{00000000-0005-0000-0000-0000012F0000}"/>
    <cellStyle name="C_2회설변전체내역서" xfId="11598" xr:uid="{00000000-0005-0000-0000-0000022F0000}"/>
    <cellStyle name="C_일위대가양식" xfId="11599" xr:uid="{00000000-0005-0000-0000-0000032F0000}"/>
    <cellStyle name="C_토목내역" xfId="11600" xr:uid="{00000000-0005-0000-0000-0000042F0000}"/>
    <cellStyle name="C¡" xfId="11601" xr:uid="{00000000-0005-0000-0000-0000052F0000}"/>
    <cellStyle name="C¡IA¨ª_¡ic¨u¡A¨￢I¨￢¡Æ AN¡Æe " xfId="11602" xr:uid="{00000000-0005-0000-0000-0000062F0000}"/>
    <cellStyle name="C￥" xfId="11603" xr:uid="{00000000-0005-0000-0000-0000072F0000}"/>
    <cellStyle name="Ç¥" xfId="11604" xr:uid="{00000000-0005-0000-0000-0000082F0000}"/>
    <cellStyle name="C￥_감곡 건축(양수장 관리사)보완최종" xfId="11605" xr:uid="{00000000-0005-0000-0000-0000092F0000}"/>
    <cellStyle name="Ç¥_마곡보완" xfId="11606" xr:uid="{00000000-0005-0000-0000-00000A2F0000}"/>
    <cellStyle name="C￥_신태인배수장제진기" xfId="11607" xr:uid="{00000000-0005-0000-0000-00000B2F0000}"/>
    <cellStyle name="Ç¥_율북보완" xfId="11608" xr:uid="{00000000-0005-0000-0000-00000C2F0000}"/>
    <cellStyle name="C￥_음성양수장단가보완(건축)" xfId="11609" xr:uid="{00000000-0005-0000-0000-00000D2F0000}"/>
    <cellStyle name="C￥AØ_  FAB AIA¤  " xfId="11610" xr:uid="{00000000-0005-0000-0000-00000E2F0000}"/>
    <cellStyle name="Ç¥ÁØ_#3E4¿î»ê" xfId="11611" xr:uid="{00000000-0005-0000-0000-00000F2F0000}"/>
    <cellStyle name="C￥AØ_¸AAa.¼OAI " xfId="11612" xr:uid="{00000000-0005-0000-0000-0000102F0000}"/>
    <cellStyle name="Ç¥ÁØ_¸ðÇü¸·" xfId="11613" xr:uid="{00000000-0005-0000-0000-0000112F0000}"/>
    <cellStyle name="C￥AØ_¸ðCu¸·_설계비내역서(의령군-2012.7.16)-종이영역편집" xfId="11614" xr:uid="{00000000-0005-0000-0000-0000122F0000}"/>
    <cellStyle name="Ç¥ÁØ_¿µ¾÷ÇöÈ² " xfId="18838" xr:uid="{00000000-0005-0000-0000-0000132F0000}"/>
    <cellStyle name="C￥AØ_¿ø°¡Aoa" xfId="11615" xr:uid="{00000000-0005-0000-0000-0000142F0000}"/>
    <cellStyle name="Ç¥ÁØ_»ç¾÷È¿°ú" xfId="11616" xr:uid="{00000000-0005-0000-0000-0000152F0000}"/>
    <cellStyle name="C￥AØ_≫c¾÷ºIº° AN°e " xfId="11617" xr:uid="{00000000-0005-0000-0000-0000162F0000}"/>
    <cellStyle name="Ç¥ÁØ_°­´ç (2)" xfId="11618" xr:uid="{00000000-0005-0000-0000-0000172F0000}"/>
    <cellStyle name="C￥AØ_¼oAI¼º " xfId="11619" xr:uid="{00000000-0005-0000-0000-0000182F0000}"/>
    <cellStyle name="Ç¥ÁØ_½½·¡ºêÃ¶±ÙÁý°è " xfId="11620" xr:uid="{00000000-0005-0000-0000-0000192F0000}"/>
    <cellStyle name="C￥AØ_¾c½A " xfId="11621" xr:uid="{00000000-0005-0000-0000-00001A2F0000}"/>
    <cellStyle name="Ç¥ÁØ_³ëÀÓ´Ü°¡ " xfId="11622" xr:uid="{00000000-0005-0000-0000-00001B2F0000}"/>
    <cellStyle name="C￥AØ_95,96 ºn±³ " xfId="11623" xr:uid="{00000000-0005-0000-0000-00001C2F0000}"/>
    <cellStyle name="Ç¥ÁØ_95,96 ºñ±³ " xfId="11624" xr:uid="{00000000-0005-0000-0000-00001D2F0000}"/>
    <cellStyle name="C￥AØ_A¾CO½A¼³ " xfId="11625" xr:uid="{00000000-0005-0000-0000-00001E2F0000}"/>
    <cellStyle name="Ç¥ÁØ_Á¾ÇÕ½Å¼³ " xfId="11626" xr:uid="{00000000-0005-0000-0000-00001F2F0000}"/>
    <cellStyle name="C￥AØ_A¾CO½A¼³ _설계비내역서(의령군-2012.7.16)-종이영역편집" xfId="11627" xr:uid="{00000000-0005-0000-0000-0000202F0000}"/>
    <cellStyle name="Ç¥ÁØ_Á¾ÇÕÃ¶°ÅºÐ " xfId="11628" xr:uid="{00000000-0005-0000-0000-0000212F0000}"/>
    <cellStyle name="C￥AØ_A¾COA¶°AºÐ _설계비내역서(의령군-2012.7.16)-종이영역편집" xfId="11629" xr:uid="{00000000-0005-0000-0000-0000222F0000}"/>
    <cellStyle name="Ç¥ÁØ_ÀÏÀ§´ë°¡ (2)" xfId="11630" xr:uid="{00000000-0005-0000-0000-0000232F0000}"/>
    <cellStyle name="C￥AØ_AN°y(1.25) " xfId="11631" xr:uid="{00000000-0005-0000-0000-0000242F0000}"/>
    <cellStyle name="Ç¥ÁØ_Áý°èÇ¥(2¿ù) " xfId="11632" xr:uid="{00000000-0005-0000-0000-0000252F0000}"/>
    <cellStyle name="C￥AØ_C°¼A(AoAO) " xfId="11633" xr:uid="{00000000-0005-0000-0000-0000262F0000}"/>
    <cellStyle name="Ç¥ÁØ_Ç°¼À(ÁöÀÔ) " xfId="11634" xr:uid="{00000000-0005-0000-0000-0000272F0000}"/>
    <cellStyle name="C￥AØ_CoAo¹yAI °A¾×¿ⓒ½A " xfId="11635" xr:uid="{00000000-0005-0000-0000-0000282F0000}"/>
    <cellStyle name="Ç¥ÁØ_Sheet1_¿µ¾÷ÇöÈ² " xfId="11636" xr:uid="{00000000-0005-0000-0000-0000292F0000}"/>
    <cellStyle name="C￥AØ_SOON1 " xfId="11637" xr:uid="{00000000-0005-0000-0000-00002A2F0000}"/>
    <cellStyle name="Calc Currency (0)" xfId="11638" xr:uid="{00000000-0005-0000-0000-00002B2F0000}"/>
    <cellStyle name="Calc Currency (0) 10" xfId="11639" xr:uid="{00000000-0005-0000-0000-00002C2F0000}"/>
    <cellStyle name="Calc Currency (0) 11" xfId="11640" xr:uid="{00000000-0005-0000-0000-00002D2F0000}"/>
    <cellStyle name="Calc Currency (0) 12" xfId="11641" xr:uid="{00000000-0005-0000-0000-00002E2F0000}"/>
    <cellStyle name="Calc Currency (0) 13" xfId="11642" xr:uid="{00000000-0005-0000-0000-00002F2F0000}"/>
    <cellStyle name="Calc Currency (0) 14" xfId="11643" xr:uid="{00000000-0005-0000-0000-0000302F0000}"/>
    <cellStyle name="Calc Currency (0) 15" xfId="11644" xr:uid="{00000000-0005-0000-0000-0000312F0000}"/>
    <cellStyle name="Calc Currency (0) 16" xfId="11645" xr:uid="{00000000-0005-0000-0000-0000322F0000}"/>
    <cellStyle name="Calc Currency (0) 17" xfId="11646" xr:uid="{00000000-0005-0000-0000-0000332F0000}"/>
    <cellStyle name="Calc Currency (0) 18" xfId="11647" xr:uid="{00000000-0005-0000-0000-0000342F0000}"/>
    <cellStyle name="Calc Currency (0) 19" xfId="11648" xr:uid="{00000000-0005-0000-0000-0000352F0000}"/>
    <cellStyle name="Calc Currency (0) 2" xfId="11649" xr:uid="{00000000-0005-0000-0000-0000362F0000}"/>
    <cellStyle name="Calc Currency (0) 20" xfId="11650" xr:uid="{00000000-0005-0000-0000-0000372F0000}"/>
    <cellStyle name="Calc Currency (0) 21" xfId="11651" xr:uid="{00000000-0005-0000-0000-0000382F0000}"/>
    <cellStyle name="Calc Currency (0) 22" xfId="11652" xr:uid="{00000000-0005-0000-0000-0000392F0000}"/>
    <cellStyle name="Calc Currency (0) 3" xfId="11653" xr:uid="{00000000-0005-0000-0000-00003A2F0000}"/>
    <cellStyle name="Calc Currency (0) 4" xfId="11654" xr:uid="{00000000-0005-0000-0000-00003B2F0000}"/>
    <cellStyle name="Calc Currency (0) 5" xfId="11655" xr:uid="{00000000-0005-0000-0000-00003C2F0000}"/>
    <cellStyle name="Calc Currency (0) 6" xfId="11656" xr:uid="{00000000-0005-0000-0000-00003D2F0000}"/>
    <cellStyle name="Calc Currency (0) 7" xfId="11657" xr:uid="{00000000-0005-0000-0000-00003E2F0000}"/>
    <cellStyle name="Calc Currency (0) 8" xfId="11658" xr:uid="{00000000-0005-0000-0000-00003F2F0000}"/>
    <cellStyle name="Calc Currency (0) 9" xfId="11659" xr:uid="{00000000-0005-0000-0000-0000402F0000}"/>
    <cellStyle name="Calc Currency (0)_09.03.23_장지천 하천기본계획및 하천대장작성(변경) 내역(2008.12품셈적용)" xfId="11660" xr:uid="{00000000-0005-0000-0000-0000412F0000}"/>
    <cellStyle name="Calc Currency (2)" xfId="11661" xr:uid="{00000000-0005-0000-0000-0000422F0000}"/>
    <cellStyle name="Calc Percent (0)" xfId="11662" xr:uid="{00000000-0005-0000-0000-0000432F0000}"/>
    <cellStyle name="Calc Percent (1)" xfId="11663" xr:uid="{00000000-0005-0000-0000-0000442F0000}"/>
    <cellStyle name="Calc Percent (2)" xfId="11664" xr:uid="{00000000-0005-0000-0000-0000452F0000}"/>
    <cellStyle name="Calc Units (0)" xfId="11665" xr:uid="{00000000-0005-0000-0000-0000462F0000}"/>
    <cellStyle name="Calc Units (1)" xfId="11666" xr:uid="{00000000-0005-0000-0000-0000472F0000}"/>
    <cellStyle name="Calc Units (2)" xfId="11667" xr:uid="{00000000-0005-0000-0000-0000482F0000}"/>
    <cellStyle name="Calculation" xfId="11668" xr:uid="{00000000-0005-0000-0000-0000492F0000}"/>
    <cellStyle name="category" xfId="11669" xr:uid="{00000000-0005-0000-0000-00004A2F0000}"/>
    <cellStyle name="Check Cell" xfId="11670" xr:uid="{00000000-0005-0000-0000-00004B2F0000}"/>
    <cellStyle name="CIAIÆU¸μAⓒ" xfId="11671" xr:uid="{00000000-0005-0000-0000-00004C2F0000}"/>
    <cellStyle name="ⓒo" xfId="11672" xr:uid="{00000000-0005-0000-0000-00004D2F0000}"/>
    <cellStyle name="Çõ»ê" xfId="11673" xr:uid="{00000000-0005-0000-0000-00004E2F0000}"/>
    <cellStyle name="Co≫" xfId="11674" xr:uid="{00000000-0005-0000-0000-00004F2F0000}"/>
    <cellStyle name="CODE" xfId="11675" xr:uid="{00000000-0005-0000-0000-0000502F0000}"/>
    <cellStyle name="ⓒoe" xfId="11676" xr:uid="{00000000-0005-0000-0000-0000512F0000}"/>
    <cellStyle name="ColHdr" xfId="11677" xr:uid="{00000000-0005-0000-0000-0000522F0000}"/>
    <cellStyle name="Column Heading" xfId="11678" xr:uid="{00000000-0005-0000-0000-0000532F0000}"/>
    <cellStyle name="Column Headings" xfId="11679" xr:uid="{00000000-0005-0000-0000-0000542F0000}"/>
    <cellStyle name="columns_array" xfId="11680" xr:uid="{00000000-0005-0000-0000-0000552F0000}"/>
    <cellStyle name="Comma" xfId="11681" xr:uid="{00000000-0005-0000-0000-0000562F0000}"/>
    <cellStyle name="Comma [0]" xfId="11682" xr:uid="{00000000-0005-0000-0000-0000572F0000}"/>
    <cellStyle name="Comma [0] 10" xfId="11683" xr:uid="{00000000-0005-0000-0000-0000582F0000}"/>
    <cellStyle name="Comma [0] 11" xfId="11684" xr:uid="{00000000-0005-0000-0000-0000592F0000}"/>
    <cellStyle name="Comma [0] 12" xfId="11685" xr:uid="{00000000-0005-0000-0000-00005A2F0000}"/>
    <cellStyle name="Comma [0] 13" xfId="11686" xr:uid="{00000000-0005-0000-0000-00005B2F0000}"/>
    <cellStyle name="Comma [0] 14" xfId="11687" xr:uid="{00000000-0005-0000-0000-00005C2F0000}"/>
    <cellStyle name="Comma [0] 15" xfId="11688" xr:uid="{00000000-0005-0000-0000-00005D2F0000}"/>
    <cellStyle name="Comma [0] 16" xfId="11689" xr:uid="{00000000-0005-0000-0000-00005E2F0000}"/>
    <cellStyle name="Comma [0] 17" xfId="11690" xr:uid="{00000000-0005-0000-0000-00005F2F0000}"/>
    <cellStyle name="Comma [0] 18" xfId="11691" xr:uid="{00000000-0005-0000-0000-0000602F0000}"/>
    <cellStyle name="Comma [0] 19" xfId="11692" xr:uid="{00000000-0005-0000-0000-0000612F0000}"/>
    <cellStyle name="Comma [0] 2" xfId="11693" xr:uid="{00000000-0005-0000-0000-0000622F0000}"/>
    <cellStyle name="Comma [0] 20" xfId="11694" xr:uid="{00000000-0005-0000-0000-0000632F0000}"/>
    <cellStyle name="Comma [0] 21" xfId="11695" xr:uid="{00000000-0005-0000-0000-0000642F0000}"/>
    <cellStyle name="Comma [0] 22" xfId="11696" xr:uid="{00000000-0005-0000-0000-0000652F0000}"/>
    <cellStyle name="Comma [0] 23" xfId="11697" xr:uid="{00000000-0005-0000-0000-0000662F0000}"/>
    <cellStyle name="Comma [0] 24" xfId="11698" xr:uid="{00000000-0005-0000-0000-0000672F0000}"/>
    <cellStyle name="Comma [0] 25" xfId="11699" xr:uid="{00000000-0005-0000-0000-0000682F0000}"/>
    <cellStyle name="Comma [0] 26" xfId="11700" xr:uid="{00000000-0005-0000-0000-0000692F0000}"/>
    <cellStyle name="Comma [0] 27" xfId="11701" xr:uid="{00000000-0005-0000-0000-00006A2F0000}"/>
    <cellStyle name="Comma [0] 28" xfId="11702" xr:uid="{00000000-0005-0000-0000-00006B2F0000}"/>
    <cellStyle name="Comma [0] 29" xfId="11703" xr:uid="{00000000-0005-0000-0000-00006C2F0000}"/>
    <cellStyle name="Comma [0] 3" xfId="11704" xr:uid="{00000000-0005-0000-0000-00006D2F0000}"/>
    <cellStyle name="Comma [0] 30" xfId="11705" xr:uid="{00000000-0005-0000-0000-00006E2F0000}"/>
    <cellStyle name="Comma [0] 31" xfId="11706" xr:uid="{00000000-0005-0000-0000-00006F2F0000}"/>
    <cellStyle name="Comma [0] 4" xfId="11707" xr:uid="{00000000-0005-0000-0000-0000702F0000}"/>
    <cellStyle name="Comma [0] 5" xfId="11708" xr:uid="{00000000-0005-0000-0000-0000712F0000}"/>
    <cellStyle name="Comma [0] 6" xfId="11709" xr:uid="{00000000-0005-0000-0000-0000722F0000}"/>
    <cellStyle name="Comma [0] 7" xfId="11710" xr:uid="{00000000-0005-0000-0000-0000732F0000}"/>
    <cellStyle name="Comma [0] 8" xfId="11711" xr:uid="{00000000-0005-0000-0000-0000742F0000}"/>
    <cellStyle name="Comma [0] 9" xfId="11712" xr:uid="{00000000-0005-0000-0000-0000752F0000}"/>
    <cellStyle name="Comma [0]_ SG&amp;A Bridge " xfId="11713" xr:uid="{00000000-0005-0000-0000-0000762F0000}"/>
    <cellStyle name="Comma [00]" xfId="11714" xr:uid="{00000000-0005-0000-0000-0000772F0000}"/>
    <cellStyle name="Comma 10" xfId="11715" xr:uid="{00000000-0005-0000-0000-0000782F0000}"/>
    <cellStyle name="Comma 11" xfId="11716" xr:uid="{00000000-0005-0000-0000-0000792F0000}"/>
    <cellStyle name="Comma 12" xfId="11717" xr:uid="{00000000-0005-0000-0000-00007A2F0000}"/>
    <cellStyle name="Comma 13" xfId="11718" xr:uid="{00000000-0005-0000-0000-00007B2F0000}"/>
    <cellStyle name="Comma 14" xfId="11719" xr:uid="{00000000-0005-0000-0000-00007C2F0000}"/>
    <cellStyle name="Comma 15" xfId="11720" xr:uid="{00000000-0005-0000-0000-00007D2F0000}"/>
    <cellStyle name="Comma 16" xfId="11721" xr:uid="{00000000-0005-0000-0000-00007E2F0000}"/>
    <cellStyle name="Comma 17" xfId="11722" xr:uid="{00000000-0005-0000-0000-00007F2F0000}"/>
    <cellStyle name="Comma 18" xfId="11723" xr:uid="{00000000-0005-0000-0000-0000802F0000}"/>
    <cellStyle name="Comma 19" xfId="11724" xr:uid="{00000000-0005-0000-0000-0000812F0000}"/>
    <cellStyle name="Comma 2" xfId="11725" xr:uid="{00000000-0005-0000-0000-0000822F0000}"/>
    <cellStyle name="Comma 20" xfId="11726" xr:uid="{00000000-0005-0000-0000-0000832F0000}"/>
    <cellStyle name="Comma 21" xfId="11727" xr:uid="{00000000-0005-0000-0000-0000842F0000}"/>
    <cellStyle name="Comma 22" xfId="11728" xr:uid="{00000000-0005-0000-0000-0000852F0000}"/>
    <cellStyle name="Comma 3" xfId="11729" xr:uid="{00000000-0005-0000-0000-0000862F0000}"/>
    <cellStyle name="Comma 4" xfId="11730" xr:uid="{00000000-0005-0000-0000-0000872F0000}"/>
    <cellStyle name="Comma 5" xfId="11731" xr:uid="{00000000-0005-0000-0000-0000882F0000}"/>
    <cellStyle name="Comma 6" xfId="11732" xr:uid="{00000000-0005-0000-0000-0000892F0000}"/>
    <cellStyle name="Comma 7" xfId="11733" xr:uid="{00000000-0005-0000-0000-00008A2F0000}"/>
    <cellStyle name="Comma 8" xfId="11734" xr:uid="{00000000-0005-0000-0000-00008B2F0000}"/>
    <cellStyle name="Comma 9" xfId="11735" xr:uid="{00000000-0005-0000-0000-00008C2F0000}"/>
    <cellStyle name="comma zerodec" xfId="11736" xr:uid="{00000000-0005-0000-0000-00008D2F0000}"/>
    <cellStyle name="comma zerodec 10" xfId="11737" xr:uid="{00000000-0005-0000-0000-00008E2F0000}"/>
    <cellStyle name="comma zerodec 11" xfId="11738" xr:uid="{00000000-0005-0000-0000-00008F2F0000}"/>
    <cellStyle name="comma zerodec 12" xfId="11739" xr:uid="{00000000-0005-0000-0000-0000902F0000}"/>
    <cellStyle name="comma zerodec 13" xfId="11740" xr:uid="{00000000-0005-0000-0000-0000912F0000}"/>
    <cellStyle name="comma zerodec 14" xfId="11741" xr:uid="{00000000-0005-0000-0000-0000922F0000}"/>
    <cellStyle name="comma zerodec 15" xfId="11742" xr:uid="{00000000-0005-0000-0000-0000932F0000}"/>
    <cellStyle name="comma zerodec 16" xfId="11743" xr:uid="{00000000-0005-0000-0000-0000942F0000}"/>
    <cellStyle name="comma zerodec 17" xfId="11744" xr:uid="{00000000-0005-0000-0000-0000952F0000}"/>
    <cellStyle name="comma zerodec 18" xfId="11745" xr:uid="{00000000-0005-0000-0000-0000962F0000}"/>
    <cellStyle name="comma zerodec 19" xfId="11746" xr:uid="{00000000-0005-0000-0000-0000972F0000}"/>
    <cellStyle name="comma zerodec 2" xfId="11747" xr:uid="{00000000-0005-0000-0000-0000982F0000}"/>
    <cellStyle name="comma zerodec 20" xfId="11748" xr:uid="{00000000-0005-0000-0000-0000992F0000}"/>
    <cellStyle name="comma zerodec 21" xfId="11749" xr:uid="{00000000-0005-0000-0000-00009A2F0000}"/>
    <cellStyle name="comma zerodec 22" xfId="11750" xr:uid="{00000000-0005-0000-0000-00009B2F0000}"/>
    <cellStyle name="comma zerodec 23" xfId="11751" xr:uid="{00000000-0005-0000-0000-00009C2F0000}"/>
    <cellStyle name="comma zerodec 24" xfId="11752" xr:uid="{00000000-0005-0000-0000-00009D2F0000}"/>
    <cellStyle name="comma zerodec 3" xfId="11753" xr:uid="{00000000-0005-0000-0000-00009E2F0000}"/>
    <cellStyle name="comma zerodec 4" xfId="11754" xr:uid="{00000000-0005-0000-0000-00009F2F0000}"/>
    <cellStyle name="comma zerodec 5" xfId="11755" xr:uid="{00000000-0005-0000-0000-0000A02F0000}"/>
    <cellStyle name="comma zerodec 6" xfId="11756" xr:uid="{00000000-0005-0000-0000-0000A12F0000}"/>
    <cellStyle name="comma zerodec 7" xfId="11757" xr:uid="{00000000-0005-0000-0000-0000A22F0000}"/>
    <cellStyle name="comma zerodec 8" xfId="11758" xr:uid="{00000000-0005-0000-0000-0000A32F0000}"/>
    <cellStyle name="comma zerodec 9" xfId="11759" xr:uid="{00000000-0005-0000-0000-0000A42F0000}"/>
    <cellStyle name="comma zerodec_05_2015년_수리시설(한발대비 생활용수) 개발공사 실시설계용역" xfId="18839" xr:uid="{00000000-0005-0000-0000-0000A52F0000}"/>
    <cellStyle name="Comma 地0]_Values_우수공~1" xfId="11760" xr:uid="{00000000-0005-0000-0000-0000A62F0000}"/>
    <cellStyle name="Comma_----" xfId="11761" xr:uid="{00000000-0005-0000-0000-0000A72F0000}"/>
    <cellStyle name="Comma0" xfId="11762" xr:uid="{00000000-0005-0000-0000-0000A82F0000}"/>
    <cellStyle name="Comma0 2" xfId="11763" xr:uid="{00000000-0005-0000-0000-0000A92F0000}"/>
    <cellStyle name="Comma0 3" xfId="11764" xr:uid="{00000000-0005-0000-0000-0000AA2F0000}"/>
    <cellStyle name="Comma0_05_2015년_수리시설(한발대비 생활용수) 개발공사 실시설계용역" xfId="18840" xr:uid="{00000000-0005-0000-0000-0000AB2F0000}"/>
    <cellStyle name="Commm_laroux_12~3SO2_97회비_laroux" xfId="11765" xr:uid="{00000000-0005-0000-0000-0000AC2F0000}"/>
    <cellStyle name="Comm뼬_E&amp;ONW2" xfId="11766" xr:uid="{00000000-0005-0000-0000-0000AD2F0000}"/>
    <cellStyle name="Company Info" xfId="11767" xr:uid="{00000000-0005-0000-0000-0000AE2F0000}"/>
    <cellStyle name="Contents Heading 1" xfId="11768" xr:uid="{00000000-0005-0000-0000-0000AF2F0000}"/>
    <cellStyle name="Contents Heading 2" xfId="11769" xr:uid="{00000000-0005-0000-0000-0000B02F0000}"/>
    <cellStyle name="Contents Heading 3" xfId="11770" xr:uid="{00000000-0005-0000-0000-0000B12F0000}"/>
    <cellStyle name="Copied" xfId="11771" xr:uid="{00000000-0005-0000-0000-0000B22F0000}"/>
    <cellStyle name="CoverHeadline1" xfId="11772" xr:uid="{00000000-0005-0000-0000-0000B32F0000}"/>
    <cellStyle name="Curr" xfId="11773" xr:uid="{00000000-0005-0000-0000-0000B42F0000}"/>
    <cellStyle name="Curren" xfId="11774" xr:uid="{00000000-0005-0000-0000-0000B52F0000}"/>
    <cellStyle name="Curren?_x0012_퐀_x0017_?" xfId="11775" xr:uid="{00000000-0005-0000-0000-0000B62F0000}"/>
    <cellStyle name="Curren?_x0012_퐀_x0017_? 10" xfId="11776" xr:uid="{00000000-0005-0000-0000-0000B72F0000}"/>
    <cellStyle name="Curren?_x0012_퐀_x0017_? 11" xfId="11777" xr:uid="{00000000-0005-0000-0000-0000B82F0000}"/>
    <cellStyle name="Curren?_x0012_퐀_x0017_? 12" xfId="11778" xr:uid="{00000000-0005-0000-0000-0000B92F0000}"/>
    <cellStyle name="Curren?_x0012_퐀_x0017_? 13" xfId="11779" xr:uid="{00000000-0005-0000-0000-0000BA2F0000}"/>
    <cellStyle name="Curren?_x0012_퐀_x0017_? 14" xfId="11780" xr:uid="{00000000-0005-0000-0000-0000BB2F0000}"/>
    <cellStyle name="Curren?_x0012_퐀_x0017_? 15" xfId="11781" xr:uid="{00000000-0005-0000-0000-0000BC2F0000}"/>
    <cellStyle name="Curren?_x0012_퐀_x0017_? 16" xfId="11782" xr:uid="{00000000-0005-0000-0000-0000BD2F0000}"/>
    <cellStyle name="Curren?_x0012_퐀_x0017_? 17" xfId="11783" xr:uid="{00000000-0005-0000-0000-0000BE2F0000}"/>
    <cellStyle name="Curren?_x0012_퐀_x0017_? 18" xfId="11784" xr:uid="{00000000-0005-0000-0000-0000BF2F0000}"/>
    <cellStyle name="Curren?_x0012_퐀_x0017_? 19" xfId="11785" xr:uid="{00000000-0005-0000-0000-0000C02F0000}"/>
    <cellStyle name="Curren?_x0012_퐀_x0017_? 2" xfId="11786" xr:uid="{00000000-0005-0000-0000-0000C12F0000}"/>
    <cellStyle name="Curren?_x0012_퐀_x0017_? 20" xfId="11787" xr:uid="{00000000-0005-0000-0000-0000C22F0000}"/>
    <cellStyle name="Curren?_x0012_퐀_x0017_? 21" xfId="11788" xr:uid="{00000000-0005-0000-0000-0000C32F0000}"/>
    <cellStyle name="Curren?_x0012_퐀_x0017_? 22" xfId="11789" xr:uid="{00000000-0005-0000-0000-0000C42F0000}"/>
    <cellStyle name="Curren?_x0012_퐀_x0017_? 3" xfId="11790" xr:uid="{00000000-0005-0000-0000-0000C52F0000}"/>
    <cellStyle name="Curren?_x0012_퐀_x0017_? 4" xfId="11791" xr:uid="{00000000-0005-0000-0000-0000C62F0000}"/>
    <cellStyle name="Curren?_x0012_퐀_x0017_? 5" xfId="11792" xr:uid="{00000000-0005-0000-0000-0000C72F0000}"/>
    <cellStyle name="Curren?_x0012_퐀_x0017_? 6" xfId="11793" xr:uid="{00000000-0005-0000-0000-0000C82F0000}"/>
    <cellStyle name="Curren?_x0012_퐀_x0017_? 7" xfId="11794" xr:uid="{00000000-0005-0000-0000-0000C92F0000}"/>
    <cellStyle name="Curren?_x0012_퐀_x0017_? 8" xfId="11795" xr:uid="{00000000-0005-0000-0000-0000CA2F0000}"/>
    <cellStyle name="Curren?_x0012_퐀_x0017_? 9" xfId="11796" xr:uid="{00000000-0005-0000-0000-0000CB2F0000}"/>
    <cellStyle name="Currenby_Cash&amp;DSO Chart" xfId="11797" xr:uid="{00000000-0005-0000-0000-0000CC2F0000}"/>
    <cellStyle name="Currency" xfId="11798" xr:uid="{00000000-0005-0000-0000-0000CD2F0000}"/>
    <cellStyle name="Currency [?]_P&amp;L_laroux" xfId="11799" xr:uid="{00000000-0005-0000-0000-0000CE2F0000}"/>
    <cellStyle name="Currency [0]" xfId="11800" xr:uid="{00000000-0005-0000-0000-0000CF2F0000}"/>
    <cellStyle name="Currency [0] 10" xfId="11801" xr:uid="{00000000-0005-0000-0000-0000D02F0000}"/>
    <cellStyle name="Currency [0] 11" xfId="11802" xr:uid="{00000000-0005-0000-0000-0000D12F0000}"/>
    <cellStyle name="Currency [0] 12" xfId="11803" xr:uid="{00000000-0005-0000-0000-0000D22F0000}"/>
    <cellStyle name="Currency [0] 13" xfId="11804" xr:uid="{00000000-0005-0000-0000-0000D32F0000}"/>
    <cellStyle name="Currency [0] 14" xfId="11805" xr:uid="{00000000-0005-0000-0000-0000D42F0000}"/>
    <cellStyle name="Currency [0] 15" xfId="11806" xr:uid="{00000000-0005-0000-0000-0000D52F0000}"/>
    <cellStyle name="Currency [0] 16" xfId="11807" xr:uid="{00000000-0005-0000-0000-0000D62F0000}"/>
    <cellStyle name="Currency [0] 17" xfId="11808" xr:uid="{00000000-0005-0000-0000-0000D72F0000}"/>
    <cellStyle name="Currency [0] 18" xfId="11809" xr:uid="{00000000-0005-0000-0000-0000D82F0000}"/>
    <cellStyle name="Currency [0] 19" xfId="11810" xr:uid="{00000000-0005-0000-0000-0000D92F0000}"/>
    <cellStyle name="Currency [0] 2" xfId="11811" xr:uid="{00000000-0005-0000-0000-0000DA2F0000}"/>
    <cellStyle name="Currency [0] 20" xfId="11812" xr:uid="{00000000-0005-0000-0000-0000DB2F0000}"/>
    <cellStyle name="Currency [0] 21" xfId="11813" xr:uid="{00000000-0005-0000-0000-0000DC2F0000}"/>
    <cellStyle name="Currency [0] 22" xfId="11814" xr:uid="{00000000-0005-0000-0000-0000DD2F0000}"/>
    <cellStyle name="Currency [0] 23" xfId="11815" xr:uid="{00000000-0005-0000-0000-0000DE2F0000}"/>
    <cellStyle name="Currency [0] 24" xfId="11816" xr:uid="{00000000-0005-0000-0000-0000DF2F0000}"/>
    <cellStyle name="Currency [0] 25" xfId="11817" xr:uid="{00000000-0005-0000-0000-0000E02F0000}"/>
    <cellStyle name="Currency [0] 26" xfId="11818" xr:uid="{00000000-0005-0000-0000-0000E12F0000}"/>
    <cellStyle name="Currency [0] 27" xfId="11819" xr:uid="{00000000-0005-0000-0000-0000E22F0000}"/>
    <cellStyle name="Currency [0] 28" xfId="11820" xr:uid="{00000000-0005-0000-0000-0000E32F0000}"/>
    <cellStyle name="Currency [0] 29" xfId="11821" xr:uid="{00000000-0005-0000-0000-0000E42F0000}"/>
    <cellStyle name="Currency [0] 3" xfId="11822" xr:uid="{00000000-0005-0000-0000-0000E52F0000}"/>
    <cellStyle name="Currency [0] 30" xfId="11823" xr:uid="{00000000-0005-0000-0000-0000E62F0000}"/>
    <cellStyle name="Currency [0] 31" xfId="11824" xr:uid="{00000000-0005-0000-0000-0000E72F0000}"/>
    <cellStyle name="Currency [0] 4" xfId="11825" xr:uid="{00000000-0005-0000-0000-0000E82F0000}"/>
    <cellStyle name="Currency [0] 5" xfId="11826" xr:uid="{00000000-0005-0000-0000-0000E92F0000}"/>
    <cellStyle name="Currency [0] 6" xfId="11827" xr:uid="{00000000-0005-0000-0000-0000EA2F0000}"/>
    <cellStyle name="Currency [0] 7" xfId="11828" xr:uid="{00000000-0005-0000-0000-0000EB2F0000}"/>
    <cellStyle name="Currency [0] 8" xfId="11829" xr:uid="{00000000-0005-0000-0000-0000EC2F0000}"/>
    <cellStyle name="Currency [0] 9" xfId="11830" xr:uid="{00000000-0005-0000-0000-0000ED2F0000}"/>
    <cellStyle name="Currency [0]_ SG&amp;A Bridge " xfId="11831" xr:uid="{00000000-0005-0000-0000-0000EE2F0000}"/>
    <cellStyle name="Currency [00]" xfId="11832" xr:uid="{00000000-0005-0000-0000-0000EF2F0000}"/>
    <cellStyle name="Currency [ﺜ]_P&amp;L_laroux" xfId="11833" xr:uid="{00000000-0005-0000-0000-0000F02F0000}"/>
    <cellStyle name="Currency 10" xfId="11834" xr:uid="{00000000-0005-0000-0000-0000F12F0000}"/>
    <cellStyle name="Currency 11" xfId="11835" xr:uid="{00000000-0005-0000-0000-0000F22F0000}"/>
    <cellStyle name="Currency 12" xfId="11836" xr:uid="{00000000-0005-0000-0000-0000F32F0000}"/>
    <cellStyle name="Currency 13" xfId="11837" xr:uid="{00000000-0005-0000-0000-0000F42F0000}"/>
    <cellStyle name="Currency 14" xfId="11838" xr:uid="{00000000-0005-0000-0000-0000F52F0000}"/>
    <cellStyle name="Currency 15" xfId="11839" xr:uid="{00000000-0005-0000-0000-0000F62F0000}"/>
    <cellStyle name="Currency 16" xfId="11840" xr:uid="{00000000-0005-0000-0000-0000F72F0000}"/>
    <cellStyle name="Currency 17" xfId="11841" xr:uid="{00000000-0005-0000-0000-0000F82F0000}"/>
    <cellStyle name="Currency 18" xfId="11842" xr:uid="{00000000-0005-0000-0000-0000F92F0000}"/>
    <cellStyle name="Currency 19" xfId="11843" xr:uid="{00000000-0005-0000-0000-0000FA2F0000}"/>
    <cellStyle name="Currency 2" xfId="11844" xr:uid="{00000000-0005-0000-0000-0000FB2F0000}"/>
    <cellStyle name="Currency 20" xfId="11845" xr:uid="{00000000-0005-0000-0000-0000FC2F0000}"/>
    <cellStyle name="Currency 21" xfId="11846" xr:uid="{00000000-0005-0000-0000-0000FD2F0000}"/>
    <cellStyle name="Currency 22" xfId="11847" xr:uid="{00000000-0005-0000-0000-0000FE2F0000}"/>
    <cellStyle name="Currency 3" xfId="11848" xr:uid="{00000000-0005-0000-0000-0000FF2F0000}"/>
    <cellStyle name="Currency 4" xfId="11849" xr:uid="{00000000-0005-0000-0000-000000300000}"/>
    <cellStyle name="Currency 5" xfId="11850" xr:uid="{00000000-0005-0000-0000-000001300000}"/>
    <cellStyle name="Currency 6" xfId="11851" xr:uid="{00000000-0005-0000-0000-000002300000}"/>
    <cellStyle name="Currency 7" xfId="11852" xr:uid="{00000000-0005-0000-0000-000003300000}"/>
    <cellStyle name="Currency 8" xfId="11853" xr:uid="{00000000-0005-0000-0000-000004300000}"/>
    <cellStyle name="Currency 9" xfId="11854" xr:uid="{00000000-0005-0000-0000-000005300000}"/>
    <cellStyle name="currency-$_표지 " xfId="11855" xr:uid="{00000000-0005-0000-0000-000006300000}"/>
    <cellStyle name="Currency(￦)" xfId="11856" xr:uid="{00000000-0005-0000-0000-000007300000}"/>
    <cellStyle name="Currency_----" xfId="11857" xr:uid="{00000000-0005-0000-0000-000008300000}"/>
    <cellStyle name="Currency0" xfId="11858" xr:uid="{00000000-0005-0000-0000-000009300000}"/>
    <cellStyle name="Currency0 10" xfId="11859" xr:uid="{00000000-0005-0000-0000-00000A300000}"/>
    <cellStyle name="Currency0 11" xfId="11860" xr:uid="{00000000-0005-0000-0000-00000B300000}"/>
    <cellStyle name="Currency0 12" xfId="11861" xr:uid="{00000000-0005-0000-0000-00000C300000}"/>
    <cellStyle name="Currency0 13" xfId="11862" xr:uid="{00000000-0005-0000-0000-00000D300000}"/>
    <cellStyle name="Currency0 14" xfId="11863" xr:uid="{00000000-0005-0000-0000-00000E300000}"/>
    <cellStyle name="Currency0 15" xfId="11864" xr:uid="{00000000-0005-0000-0000-00000F300000}"/>
    <cellStyle name="Currency0 16" xfId="11865" xr:uid="{00000000-0005-0000-0000-000010300000}"/>
    <cellStyle name="Currency0 17" xfId="11866" xr:uid="{00000000-0005-0000-0000-000011300000}"/>
    <cellStyle name="Currency0 18" xfId="11867" xr:uid="{00000000-0005-0000-0000-000012300000}"/>
    <cellStyle name="Currency0 19" xfId="11868" xr:uid="{00000000-0005-0000-0000-000013300000}"/>
    <cellStyle name="Currency0 2" xfId="11869" xr:uid="{00000000-0005-0000-0000-000014300000}"/>
    <cellStyle name="Currency0 20" xfId="11870" xr:uid="{00000000-0005-0000-0000-000015300000}"/>
    <cellStyle name="Currency0 21" xfId="11871" xr:uid="{00000000-0005-0000-0000-000016300000}"/>
    <cellStyle name="Currency0 22" xfId="11872" xr:uid="{00000000-0005-0000-0000-000017300000}"/>
    <cellStyle name="Currency0 3" xfId="11873" xr:uid="{00000000-0005-0000-0000-000018300000}"/>
    <cellStyle name="Currency0 4" xfId="11874" xr:uid="{00000000-0005-0000-0000-000019300000}"/>
    <cellStyle name="Currency0 5" xfId="11875" xr:uid="{00000000-0005-0000-0000-00001A300000}"/>
    <cellStyle name="Currency0 6" xfId="11876" xr:uid="{00000000-0005-0000-0000-00001B300000}"/>
    <cellStyle name="Currency0 7" xfId="11877" xr:uid="{00000000-0005-0000-0000-00001C300000}"/>
    <cellStyle name="Currency0 8" xfId="11878" xr:uid="{00000000-0005-0000-0000-00001D300000}"/>
    <cellStyle name="Currency0 9" xfId="11879" xr:uid="{00000000-0005-0000-0000-00001E300000}"/>
    <cellStyle name="Currency0_2. 내역" xfId="18205" xr:uid="{00000000-0005-0000-0000-00001F300000}"/>
    <cellStyle name="Currency1" xfId="11880" xr:uid="{00000000-0005-0000-0000-000020300000}"/>
    <cellStyle name="Currency1 10" xfId="11881" xr:uid="{00000000-0005-0000-0000-000021300000}"/>
    <cellStyle name="Currency1 11" xfId="11882" xr:uid="{00000000-0005-0000-0000-000022300000}"/>
    <cellStyle name="Currency1 12" xfId="11883" xr:uid="{00000000-0005-0000-0000-000023300000}"/>
    <cellStyle name="Currency1 13" xfId="11884" xr:uid="{00000000-0005-0000-0000-000024300000}"/>
    <cellStyle name="Currency1 14" xfId="11885" xr:uid="{00000000-0005-0000-0000-000025300000}"/>
    <cellStyle name="Currency1 15" xfId="11886" xr:uid="{00000000-0005-0000-0000-000026300000}"/>
    <cellStyle name="Currency1 16" xfId="11887" xr:uid="{00000000-0005-0000-0000-000027300000}"/>
    <cellStyle name="Currency1 17" xfId="11888" xr:uid="{00000000-0005-0000-0000-000028300000}"/>
    <cellStyle name="Currency1 18" xfId="11889" xr:uid="{00000000-0005-0000-0000-000029300000}"/>
    <cellStyle name="Currency1 19" xfId="11890" xr:uid="{00000000-0005-0000-0000-00002A300000}"/>
    <cellStyle name="Currency1 2" xfId="11891" xr:uid="{00000000-0005-0000-0000-00002B300000}"/>
    <cellStyle name="Currency1 20" xfId="11892" xr:uid="{00000000-0005-0000-0000-00002C300000}"/>
    <cellStyle name="Currency1 21" xfId="11893" xr:uid="{00000000-0005-0000-0000-00002D300000}"/>
    <cellStyle name="Currency1 22" xfId="11894" xr:uid="{00000000-0005-0000-0000-00002E300000}"/>
    <cellStyle name="Currency1 3" xfId="11895" xr:uid="{00000000-0005-0000-0000-00002F300000}"/>
    <cellStyle name="Currency1 4" xfId="11896" xr:uid="{00000000-0005-0000-0000-000030300000}"/>
    <cellStyle name="Currency1 5" xfId="11897" xr:uid="{00000000-0005-0000-0000-000031300000}"/>
    <cellStyle name="Currency1 6" xfId="11898" xr:uid="{00000000-0005-0000-0000-000032300000}"/>
    <cellStyle name="Currency1 7" xfId="11899" xr:uid="{00000000-0005-0000-0000-000033300000}"/>
    <cellStyle name="Currency1 8" xfId="11900" xr:uid="{00000000-0005-0000-0000-000034300000}"/>
    <cellStyle name="Currency1 9" xfId="11901" xr:uid="{00000000-0005-0000-0000-000035300000}"/>
    <cellStyle name="Currency1_부안 매창공원" xfId="11902" xr:uid="{00000000-0005-0000-0000-000036300000}"/>
    <cellStyle name="Data" xfId="11903" xr:uid="{00000000-0005-0000-0000-000037300000}"/>
    <cellStyle name="Date" xfId="11904" xr:uid="{00000000-0005-0000-0000-000038300000}"/>
    <cellStyle name="Date 10" xfId="11905" xr:uid="{00000000-0005-0000-0000-000039300000}"/>
    <cellStyle name="Date 11" xfId="11906" xr:uid="{00000000-0005-0000-0000-00003A300000}"/>
    <cellStyle name="Date 12" xfId="11907" xr:uid="{00000000-0005-0000-0000-00003B300000}"/>
    <cellStyle name="Date 13" xfId="11908" xr:uid="{00000000-0005-0000-0000-00003C300000}"/>
    <cellStyle name="Date 14" xfId="11909" xr:uid="{00000000-0005-0000-0000-00003D300000}"/>
    <cellStyle name="Date 15" xfId="11910" xr:uid="{00000000-0005-0000-0000-00003E300000}"/>
    <cellStyle name="Date 16" xfId="11911" xr:uid="{00000000-0005-0000-0000-00003F300000}"/>
    <cellStyle name="Date 17" xfId="11912" xr:uid="{00000000-0005-0000-0000-000040300000}"/>
    <cellStyle name="Date 18" xfId="11913" xr:uid="{00000000-0005-0000-0000-000041300000}"/>
    <cellStyle name="Date 19" xfId="11914" xr:uid="{00000000-0005-0000-0000-000042300000}"/>
    <cellStyle name="Date 2" xfId="11915" xr:uid="{00000000-0005-0000-0000-000043300000}"/>
    <cellStyle name="Date 20" xfId="11916" xr:uid="{00000000-0005-0000-0000-000044300000}"/>
    <cellStyle name="Date 21" xfId="11917" xr:uid="{00000000-0005-0000-0000-000045300000}"/>
    <cellStyle name="Date 22" xfId="11918" xr:uid="{00000000-0005-0000-0000-000046300000}"/>
    <cellStyle name="Date 3" xfId="11919" xr:uid="{00000000-0005-0000-0000-000047300000}"/>
    <cellStyle name="Date 4" xfId="11920" xr:uid="{00000000-0005-0000-0000-000048300000}"/>
    <cellStyle name="Date 5" xfId="11921" xr:uid="{00000000-0005-0000-0000-000049300000}"/>
    <cellStyle name="Date 6" xfId="11922" xr:uid="{00000000-0005-0000-0000-00004A300000}"/>
    <cellStyle name="Date 7" xfId="11923" xr:uid="{00000000-0005-0000-0000-00004B300000}"/>
    <cellStyle name="Date 8" xfId="11924" xr:uid="{00000000-0005-0000-0000-00004C300000}"/>
    <cellStyle name="Date 9" xfId="11925" xr:uid="{00000000-0005-0000-0000-00004D300000}"/>
    <cellStyle name="Date Short" xfId="11926" xr:uid="{00000000-0005-0000-0000-00004E300000}"/>
    <cellStyle name="Date_(광주진곡) 용역설계내역서_계약용" xfId="11927" xr:uid="{00000000-0005-0000-0000-00004F300000}"/>
    <cellStyle name="DD" xfId="11928" xr:uid="{00000000-0005-0000-0000-000050300000}"/>
    <cellStyle name="DELTA" xfId="11929" xr:uid="{00000000-0005-0000-0000-000051300000}"/>
    <cellStyle name="Dezimal [0]_Ausdruck RUND (D)" xfId="11930" xr:uid="{00000000-0005-0000-0000-000052300000}"/>
    <cellStyle name="Dezimal_Ausdruck RUND (D)" xfId="11931" xr:uid="{00000000-0005-0000-0000-000053300000}"/>
    <cellStyle name="Display" xfId="11932" xr:uid="{00000000-0005-0000-0000-000054300000}"/>
    <cellStyle name="Display Price" xfId="11933" xr:uid="{00000000-0005-0000-0000-000055300000}"/>
    <cellStyle name="Dollar (zero dec)" xfId="11934" xr:uid="{00000000-0005-0000-0000-000056300000}"/>
    <cellStyle name="Dollar (zero dec) 10" xfId="11935" xr:uid="{00000000-0005-0000-0000-000057300000}"/>
    <cellStyle name="Dollar (zero dec) 11" xfId="11936" xr:uid="{00000000-0005-0000-0000-000058300000}"/>
    <cellStyle name="Dollar (zero dec) 12" xfId="11937" xr:uid="{00000000-0005-0000-0000-000059300000}"/>
    <cellStyle name="Dollar (zero dec) 13" xfId="11938" xr:uid="{00000000-0005-0000-0000-00005A300000}"/>
    <cellStyle name="Dollar (zero dec) 14" xfId="11939" xr:uid="{00000000-0005-0000-0000-00005B300000}"/>
    <cellStyle name="Dollar (zero dec) 15" xfId="11940" xr:uid="{00000000-0005-0000-0000-00005C300000}"/>
    <cellStyle name="Dollar (zero dec) 16" xfId="11941" xr:uid="{00000000-0005-0000-0000-00005D300000}"/>
    <cellStyle name="Dollar (zero dec) 17" xfId="11942" xr:uid="{00000000-0005-0000-0000-00005E300000}"/>
    <cellStyle name="Dollar (zero dec) 18" xfId="11943" xr:uid="{00000000-0005-0000-0000-00005F300000}"/>
    <cellStyle name="Dollar (zero dec) 19" xfId="11944" xr:uid="{00000000-0005-0000-0000-000060300000}"/>
    <cellStyle name="Dollar (zero dec) 2" xfId="11945" xr:uid="{00000000-0005-0000-0000-000061300000}"/>
    <cellStyle name="Dollar (zero dec) 20" xfId="11946" xr:uid="{00000000-0005-0000-0000-000062300000}"/>
    <cellStyle name="Dollar (zero dec) 21" xfId="11947" xr:uid="{00000000-0005-0000-0000-000063300000}"/>
    <cellStyle name="Dollar (zero dec) 22" xfId="11948" xr:uid="{00000000-0005-0000-0000-000064300000}"/>
    <cellStyle name="Dollar (zero dec) 23" xfId="11949" xr:uid="{00000000-0005-0000-0000-000065300000}"/>
    <cellStyle name="Dollar (zero dec) 24" xfId="11950" xr:uid="{00000000-0005-0000-0000-000066300000}"/>
    <cellStyle name="Dollar (zero dec) 3" xfId="11951" xr:uid="{00000000-0005-0000-0000-000067300000}"/>
    <cellStyle name="Dollar (zero dec) 4" xfId="11952" xr:uid="{00000000-0005-0000-0000-000068300000}"/>
    <cellStyle name="Dollar (zero dec) 5" xfId="11953" xr:uid="{00000000-0005-0000-0000-000069300000}"/>
    <cellStyle name="Dollar (zero dec) 6" xfId="11954" xr:uid="{00000000-0005-0000-0000-00006A300000}"/>
    <cellStyle name="Dollar (zero dec) 7" xfId="11955" xr:uid="{00000000-0005-0000-0000-00006B300000}"/>
    <cellStyle name="Dollar (zero dec) 8" xfId="11956" xr:uid="{00000000-0005-0000-0000-00006C300000}"/>
    <cellStyle name="Dollar (zero dec) 9" xfId="11957" xr:uid="{00000000-0005-0000-0000-00006D300000}"/>
    <cellStyle name="Dollar (zero dec)_내 역 서(20130112)" xfId="11958" xr:uid="{00000000-0005-0000-0000-00006E300000}"/>
    <cellStyle name="EA" xfId="11959" xr:uid="{00000000-0005-0000-0000-00006F300000}"/>
    <cellStyle name="E­æo±" xfId="11960" xr:uid="{00000000-0005-0000-0000-000070300000}"/>
    <cellStyle name="E­æo±a" xfId="11961" xr:uid="{00000000-0005-0000-0000-000071300000}"/>
    <cellStyle name="È­æó±âè£" xfId="11962" xr:uid="{00000000-0005-0000-0000-000072300000}"/>
    <cellStyle name="È­æó±âè£0" xfId="11963" xr:uid="{00000000-0005-0000-0000-000073300000}"/>
    <cellStyle name="Enter Currency (0)" xfId="11964" xr:uid="{00000000-0005-0000-0000-000074300000}"/>
    <cellStyle name="Enter Currency (2)" xfId="11965" xr:uid="{00000000-0005-0000-0000-000075300000}"/>
    <cellStyle name="Enter Units (0)" xfId="11966" xr:uid="{00000000-0005-0000-0000-000076300000}"/>
    <cellStyle name="Enter Units (1)" xfId="11967" xr:uid="{00000000-0005-0000-0000-000077300000}"/>
    <cellStyle name="Enter Units (2)" xfId="11968" xr:uid="{00000000-0005-0000-0000-000078300000}"/>
    <cellStyle name="Entered" xfId="11969" xr:uid="{00000000-0005-0000-0000-000079300000}"/>
    <cellStyle name="Euro" xfId="11970" xr:uid="{00000000-0005-0000-0000-00007A300000}"/>
    <cellStyle name="Euro 2" xfId="11971" xr:uid="{00000000-0005-0000-0000-00007B300000}"/>
    <cellStyle name="Euro_2. 내역" xfId="18206" xr:uid="{00000000-0005-0000-0000-00007C300000}"/>
    <cellStyle name="Explanatory Text" xfId="11972" xr:uid="{00000000-0005-0000-0000-00007D300000}"/>
    <cellStyle name="F2" xfId="11973" xr:uid="{00000000-0005-0000-0000-00007E300000}"/>
    <cellStyle name="F2 2" xfId="11974" xr:uid="{00000000-0005-0000-0000-00007F300000}"/>
    <cellStyle name="F2 3" xfId="11975" xr:uid="{00000000-0005-0000-0000-000080300000}"/>
    <cellStyle name="F2 4" xfId="11976" xr:uid="{00000000-0005-0000-0000-000081300000}"/>
    <cellStyle name="F2 5" xfId="11977" xr:uid="{00000000-0005-0000-0000-000082300000}"/>
    <cellStyle name="F2 6" xfId="11978" xr:uid="{00000000-0005-0000-0000-000083300000}"/>
    <cellStyle name="F2_080327-농지전용" xfId="18207" xr:uid="{00000000-0005-0000-0000-000084300000}"/>
    <cellStyle name="F3" xfId="11979" xr:uid="{00000000-0005-0000-0000-000085300000}"/>
    <cellStyle name="F3 2" xfId="11980" xr:uid="{00000000-0005-0000-0000-000086300000}"/>
    <cellStyle name="F3 3" xfId="11981" xr:uid="{00000000-0005-0000-0000-000087300000}"/>
    <cellStyle name="F3 4" xfId="11982" xr:uid="{00000000-0005-0000-0000-000088300000}"/>
    <cellStyle name="F3 5" xfId="11983" xr:uid="{00000000-0005-0000-0000-000089300000}"/>
    <cellStyle name="F3 6" xfId="11984" xr:uid="{00000000-0005-0000-0000-00008A300000}"/>
    <cellStyle name="F3_080327-농지전용" xfId="18208" xr:uid="{00000000-0005-0000-0000-00008B300000}"/>
    <cellStyle name="F4" xfId="11985" xr:uid="{00000000-0005-0000-0000-00008C300000}"/>
    <cellStyle name="F4 2" xfId="11986" xr:uid="{00000000-0005-0000-0000-00008D300000}"/>
    <cellStyle name="F4 3" xfId="11987" xr:uid="{00000000-0005-0000-0000-00008E300000}"/>
    <cellStyle name="F4 4" xfId="11988" xr:uid="{00000000-0005-0000-0000-00008F300000}"/>
    <cellStyle name="F4 5" xfId="11989" xr:uid="{00000000-0005-0000-0000-000090300000}"/>
    <cellStyle name="F4 6" xfId="11990" xr:uid="{00000000-0005-0000-0000-000091300000}"/>
    <cellStyle name="F4_080327-농지전용" xfId="18209" xr:uid="{00000000-0005-0000-0000-000092300000}"/>
    <cellStyle name="F5" xfId="11991" xr:uid="{00000000-0005-0000-0000-000093300000}"/>
    <cellStyle name="F5 2" xfId="11992" xr:uid="{00000000-0005-0000-0000-000094300000}"/>
    <cellStyle name="F5 3" xfId="11993" xr:uid="{00000000-0005-0000-0000-000095300000}"/>
    <cellStyle name="F5 4" xfId="11994" xr:uid="{00000000-0005-0000-0000-000096300000}"/>
    <cellStyle name="F5 5" xfId="11995" xr:uid="{00000000-0005-0000-0000-000097300000}"/>
    <cellStyle name="F5 6" xfId="11996" xr:uid="{00000000-0005-0000-0000-000098300000}"/>
    <cellStyle name="F5_080327-농지전용" xfId="18210" xr:uid="{00000000-0005-0000-0000-000099300000}"/>
    <cellStyle name="F6" xfId="11997" xr:uid="{00000000-0005-0000-0000-00009A300000}"/>
    <cellStyle name="F6 2" xfId="11998" xr:uid="{00000000-0005-0000-0000-00009B300000}"/>
    <cellStyle name="F6 3" xfId="11999" xr:uid="{00000000-0005-0000-0000-00009C300000}"/>
    <cellStyle name="F6 4" xfId="12000" xr:uid="{00000000-0005-0000-0000-00009D300000}"/>
    <cellStyle name="F6 5" xfId="12001" xr:uid="{00000000-0005-0000-0000-00009E300000}"/>
    <cellStyle name="F6 6" xfId="12002" xr:uid="{00000000-0005-0000-0000-00009F300000}"/>
    <cellStyle name="F6_080327-농지전용" xfId="18211" xr:uid="{00000000-0005-0000-0000-0000A0300000}"/>
    <cellStyle name="F7" xfId="12003" xr:uid="{00000000-0005-0000-0000-0000A1300000}"/>
    <cellStyle name="F7 2" xfId="12004" xr:uid="{00000000-0005-0000-0000-0000A2300000}"/>
    <cellStyle name="F7 3" xfId="12005" xr:uid="{00000000-0005-0000-0000-0000A3300000}"/>
    <cellStyle name="F7 4" xfId="12006" xr:uid="{00000000-0005-0000-0000-0000A4300000}"/>
    <cellStyle name="F7 5" xfId="12007" xr:uid="{00000000-0005-0000-0000-0000A5300000}"/>
    <cellStyle name="F7 6" xfId="12008" xr:uid="{00000000-0005-0000-0000-0000A6300000}"/>
    <cellStyle name="F7_080327-농지전용" xfId="18212" xr:uid="{00000000-0005-0000-0000-0000A7300000}"/>
    <cellStyle name="F8" xfId="12009" xr:uid="{00000000-0005-0000-0000-0000A8300000}"/>
    <cellStyle name="F8 2" xfId="12010" xr:uid="{00000000-0005-0000-0000-0000A9300000}"/>
    <cellStyle name="F8 3" xfId="12011" xr:uid="{00000000-0005-0000-0000-0000AA300000}"/>
    <cellStyle name="F8 4" xfId="12012" xr:uid="{00000000-0005-0000-0000-0000AB300000}"/>
    <cellStyle name="F8 5" xfId="12013" xr:uid="{00000000-0005-0000-0000-0000AC300000}"/>
    <cellStyle name="F8 6" xfId="12014" xr:uid="{00000000-0005-0000-0000-0000AD300000}"/>
    <cellStyle name="F8_080327-농지전용" xfId="18213" xr:uid="{00000000-0005-0000-0000-0000AE300000}"/>
    <cellStyle name="FinePrint" xfId="12015" xr:uid="{00000000-0005-0000-0000-0000AF300000}"/>
    <cellStyle name="Fixed" xfId="12016" xr:uid="{00000000-0005-0000-0000-0000B0300000}"/>
    <cellStyle name="Fixed 10" xfId="12017" xr:uid="{00000000-0005-0000-0000-0000B1300000}"/>
    <cellStyle name="Fixed 11" xfId="12018" xr:uid="{00000000-0005-0000-0000-0000B2300000}"/>
    <cellStyle name="Fixed 12" xfId="12019" xr:uid="{00000000-0005-0000-0000-0000B3300000}"/>
    <cellStyle name="Fixed 13" xfId="12020" xr:uid="{00000000-0005-0000-0000-0000B4300000}"/>
    <cellStyle name="Fixed 14" xfId="12021" xr:uid="{00000000-0005-0000-0000-0000B5300000}"/>
    <cellStyle name="Fixed 15" xfId="12022" xr:uid="{00000000-0005-0000-0000-0000B6300000}"/>
    <cellStyle name="Fixed 16" xfId="12023" xr:uid="{00000000-0005-0000-0000-0000B7300000}"/>
    <cellStyle name="Fixed 17" xfId="12024" xr:uid="{00000000-0005-0000-0000-0000B8300000}"/>
    <cellStyle name="Fixed 18" xfId="12025" xr:uid="{00000000-0005-0000-0000-0000B9300000}"/>
    <cellStyle name="Fixed 19" xfId="12026" xr:uid="{00000000-0005-0000-0000-0000BA300000}"/>
    <cellStyle name="Fixed 2" xfId="12027" xr:uid="{00000000-0005-0000-0000-0000BB300000}"/>
    <cellStyle name="Fixed 20" xfId="12028" xr:uid="{00000000-0005-0000-0000-0000BC300000}"/>
    <cellStyle name="Fixed 21" xfId="12029" xr:uid="{00000000-0005-0000-0000-0000BD300000}"/>
    <cellStyle name="Fixed 22" xfId="12030" xr:uid="{00000000-0005-0000-0000-0000BE300000}"/>
    <cellStyle name="Fixed 3" xfId="12031" xr:uid="{00000000-0005-0000-0000-0000BF300000}"/>
    <cellStyle name="Fixed 4" xfId="12032" xr:uid="{00000000-0005-0000-0000-0000C0300000}"/>
    <cellStyle name="Fixed 5" xfId="12033" xr:uid="{00000000-0005-0000-0000-0000C1300000}"/>
    <cellStyle name="Fixed 6" xfId="12034" xr:uid="{00000000-0005-0000-0000-0000C2300000}"/>
    <cellStyle name="Fixed 7" xfId="12035" xr:uid="{00000000-0005-0000-0000-0000C3300000}"/>
    <cellStyle name="Fixed 8" xfId="12036" xr:uid="{00000000-0005-0000-0000-0000C4300000}"/>
    <cellStyle name="Fixed 9" xfId="12037" xr:uid="{00000000-0005-0000-0000-0000C5300000}"/>
    <cellStyle name="Fixed_2009년 주민숙원사업 정비공사(설계내역서)" xfId="12038" xr:uid="{00000000-0005-0000-0000-0000C6300000}"/>
    <cellStyle name="Followed Hyperlink" xfId="12039" xr:uid="{00000000-0005-0000-0000-0000C7300000}"/>
    <cellStyle name="G" xfId="12040" xr:uid="{00000000-0005-0000-0000-0000C8300000}"/>
    <cellStyle name="G/표준" xfId="12041" xr:uid="{00000000-0005-0000-0000-0000C9300000}"/>
    <cellStyle name="Good" xfId="12042" xr:uid="{00000000-0005-0000-0000-0000CA300000}"/>
    <cellStyle name="Grey" xfId="12043" xr:uid="{00000000-0005-0000-0000-0000CB300000}"/>
    <cellStyle name="Grey 2" xfId="12044" xr:uid="{00000000-0005-0000-0000-0000CC300000}"/>
    <cellStyle name="H1" xfId="12045" xr:uid="{00000000-0005-0000-0000-0000CD300000}"/>
    <cellStyle name="H2" xfId="12046" xr:uid="{00000000-0005-0000-0000-0000CE300000}"/>
    <cellStyle name="head" xfId="12047" xr:uid="{00000000-0005-0000-0000-0000CF300000}"/>
    <cellStyle name="head 1" xfId="12048" xr:uid="{00000000-0005-0000-0000-0000D0300000}"/>
    <cellStyle name="head 1-1" xfId="12049" xr:uid="{00000000-0005-0000-0000-0000D1300000}"/>
    <cellStyle name="HEADER" xfId="12050" xr:uid="{00000000-0005-0000-0000-0000D2300000}"/>
    <cellStyle name="Header1" xfId="12051" xr:uid="{00000000-0005-0000-0000-0000D3300000}"/>
    <cellStyle name="Header2" xfId="12052" xr:uid="{00000000-0005-0000-0000-0000D4300000}"/>
    <cellStyle name="Header2 2" xfId="12053" xr:uid="{00000000-0005-0000-0000-0000D5300000}"/>
    <cellStyle name="Header2 3" xfId="12054" xr:uid="{00000000-0005-0000-0000-0000D6300000}"/>
    <cellStyle name="Header2 4" xfId="12055" xr:uid="{00000000-0005-0000-0000-0000D7300000}"/>
    <cellStyle name="Header2 5" xfId="12056" xr:uid="{00000000-0005-0000-0000-0000D8300000}"/>
    <cellStyle name="Heading" xfId="12057" xr:uid="{00000000-0005-0000-0000-0000D9300000}"/>
    <cellStyle name="Heading 1" xfId="12058" xr:uid="{00000000-0005-0000-0000-0000DA300000}"/>
    <cellStyle name="Heading 1 2" xfId="12059" xr:uid="{00000000-0005-0000-0000-0000DB300000}"/>
    <cellStyle name="Heading 2" xfId="12060" xr:uid="{00000000-0005-0000-0000-0000DC300000}"/>
    <cellStyle name="Heading 2 2" xfId="12061" xr:uid="{00000000-0005-0000-0000-0000DD300000}"/>
    <cellStyle name="Heading 3" xfId="12062" xr:uid="{00000000-0005-0000-0000-0000DE300000}"/>
    <cellStyle name="Heading 3 2" xfId="12063" xr:uid="{00000000-0005-0000-0000-0000DF300000}"/>
    <cellStyle name="Heading 4" xfId="12064" xr:uid="{00000000-0005-0000-0000-0000E0300000}"/>
    <cellStyle name="Heading1" xfId="12065" xr:uid="{00000000-0005-0000-0000-0000E1300000}"/>
    <cellStyle name="HEADING1 10" xfId="12066" xr:uid="{00000000-0005-0000-0000-0000E2300000}"/>
    <cellStyle name="HEADING1 11" xfId="12067" xr:uid="{00000000-0005-0000-0000-0000E3300000}"/>
    <cellStyle name="HEADING1 12" xfId="12068" xr:uid="{00000000-0005-0000-0000-0000E4300000}"/>
    <cellStyle name="HEADING1 13" xfId="12069" xr:uid="{00000000-0005-0000-0000-0000E5300000}"/>
    <cellStyle name="HEADING1 14" xfId="12070" xr:uid="{00000000-0005-0000-0000-0000E6300000}"/>
    <cellStyle name="HEADING1 15" xfId="12071" xr:uid="{00000000-0005-0000-0000-0000E7300000}"/>
    <cellStyle name="HEADING1 16" xfId="12072" xr:uid="{00000000-0005-0000-0000-0000E8300000}"/>
    <cellStyle name="HEADING1 17" xfId="12073" xr:uid="{00000000-0005-0000-0000-0000E9300000}"/>
    <cellStyle name="HEADING1 18" xfId="12074" xr:uid="{00000000-0005-0000-0000-0000EA300000}"/>
    <cellStyle name="HEADING1 19" xfId="12075" xr:uid="{00000000-0005-0000-0000-0000EB300000}"/>
    <cellStyle name="HEADING1 2" xfId="12076" xr:uid="{00000000-0005-0000-0000-0000EC300000}"/>
    <cellStyle name="HEADING1 20" xfId="12077" xr:uid="{00000000-0005-0000-0000-0000ED300000}"/>
    <cellStyle name="HEADING1 21" xfId="12078" xr:uid="{00000000-0005-0000-0000-0000EE300000}"/>
    <cellStyle name="HEADING1 22" xfId="12079" xr:uid="{00000000-0005-0000-0000-0000EF300000}"/>
    <cellStyle name="HEADING1 3" xfId="12080" xr:uid="{00000000-0005-0000-0000-0000F0300000}"/>
    <cellStyle name="HEADING1 4" xfId="12081" xr:uid="{00000000-0005-0000-0000-0000F1300000}"/>
    <cellStyle name="HEADING1 5" xfId="12082" xr:uid="{00000000-0005-0000-0000-0000F2300000}"/>
    <cellStyle name="HEADING1 6" xfId="12083" xr:uid="{00000000-0005-0000-0000-0000F3300000}"/>
    <cellStyle name="HEADING1 7" xfId="12084" xr:uid="{00000000-0005-0000-0000-0000F4300000}"/>
    <cellStyle name="HEADING1 8" xfId="12085" xr:uid="{00000000-0005-0000-0000-0000F5300000}"/>
    <cellStyle name="HEADING1 9" xfId="12086" xr:uid="{00000000-0005-0000-0000-0000F6300000}"/>
    <cellStyle name="Heading1_남계-유마간 군도 설계예산서" xfId="12087" xr:uid="{00000000-0005-0000-0000-0000F7300000}"/>
    <cellStyle name="Heading2" xfId="12088" xr:uid="{00000000-0005-0000-0000-0000F8300000}"/>
    <cellStyle name="HEADING2 10" xfId="12089" xr:uid="{00000000-0005-0000-0000-0000F9300000}"/>
    <cellStyle name="HEADING2 11" xfId="12090" xr:uid="{00000000-0005-0000-0000-0000FA300000}"/>
    <cellStyle name="HEADING2 12" xfId="12091" xr:uid="{00000000-0005-0000-0000-0000FB300000}"/>
    <cellStyle name="HEADING2 13" xfId="12092" xr:uid="{00000000-0005-0000-0000-0000FC300000}"/>
    <cellStyle name="HEADING2 14" xfId="12093" xr:uid="{00000000-0005-0000-0000-0000FD300000}"/>
    <cellStyle name="HEADING2 15" xfId="12094" xr:uid="{00000000-0005-0000-0000-0000FE300000}"/>
    <cellStyle name="HEADING2 16" xfId="12095" xr:uid="{00000000-0005-0000-0000-0000FF300000}"/>
    <cellStyle name="HEADING2 17" xfId="12096" xr:uid="{00000000-0005-0000-0000-000000310000}"/>
    <cellStyle name="HEADING2 18" xfId="12097" xr:uid="{00000000-0005-0000-0000-000001310000}"/>
    <cellStyle name="HEADING2 19" xfId="12098" xr:uid="{00000000-0005-0000-0000-000002310000}"/>
    <cellStyle name="HEADING2 2" xfId="12099" xr:uid="{00000000-0005-0000-0000-000003310000}"/>
    <cellStyle name="HEADING2 20" xfId="12100" xr:uid="{00000000-0005-0000-0000-000004310000}"/>
    <cellStyle name="HEADING2 21" xfId="12101" xr:uid="{00000000-0005-0000-0000-000005310000}"/>
    <cellStyle name="HEADING2 22" xfId="12102" xr:uid="{00000000-0005-0000-0000-000006310000}"/>
    <cellStyle name="HEADING2 3" xfId="12103" xr:uid="{00000000-0005-0000-0000-000007310000}"/>
    <cellStyle name="HEADING2 4" xfId="12104" xr:uid="{00000000-0005-0000-0000-000008310000}"/>
    <cellStyle name="HEADING2 5" xfId="12105" xr:uid="{00000000-0005-0000-0000-000009310000}"/>
    <cellStyle name="HEADING2 6" xfId="12106" xr:uid="{00000000-0005-0000-0000-00000A310000}"/>
    <cellStyle name="HEADING2 7" xfId="12107" xr:uid="{00000000-0005-0000-0000-00000B310000}"/>
    <cellStyle name="HEADING2 8" xfId="12108" xr:uid="{00000000-0005-0000-0000-00000C310000}"/>
    <cellStyle name="HEADING2 9" xfId="12109" xr:uid="{00000000-0005-0000-0000-00000D310000}"/>
    <cellStyle name="Heading2_남계-유마간 군도 설계예산서" xfId="12110" xr:uid="{00000000-0005-0000-0000-00000E310000}"/>
    <cellStyle name="Heading2Divider" xfId="12111" xr:uid="{00000000-0005-0000-0000-00000F310000}"/>
    <cellStyle name="Heading4" xfId="12112" xr:uid="{00000000-0005-0000-0000-000010310000}"/>
    <cellStyle name="HelpStyle" xfId="12113" xr:uid="{00000000-0005-0000-0000-000011310000}"/>
    <cellStyle name="Helv8_PFD4.XLS" xfId="12114" xr:uid="{00000000-0005-0000-0000-000012310000}"/>
    <cellStyle name="HIGHLIGHT" xfId="12115" xr:uid="{00000000-0005-0000-0000-000013310000}"/>
    <cellStyle name="Hyperlink" xfId="12116" xr:uid="{00000000-0005-0000-0000-000014310000}"/>
    <cellStyle name="Input" xfId="12117" xr:uid="{00000000-0005-0000-0000-000015310000}"/>
    <cellStyle name="Input [yellow]" xfId="12118" xr:uid="{00000000-0005-0000-0000-000016310000}"/>
    <cellStyle name="Input [yellow] 2" xfId="12119" xr:uid="{00000000-0005-0000-0000-000017310000}"/>
    <cellStyle name="Input [yellow] 3" xfId="12120" xr:uid="{00000000-0005-0000-0000-000018310000}"/>
    <cellStyle name="Input [yellow] 4" xfId="12121" xr:uid="{00000000-0005-0000-0000-000019310000}"/>
    <cellStyle name="Input [yellow] 5" xfId="12122" xr:uid="{00000000-0005-0000-0000-00001A310000}"/>
    <cellStyle name="Input [yellow] 6" xfId="12123" xr:uid="{00000000-0005-0000-0000-00001B310000}"/>
    <cellStyle name="Input [yellow] 7" xfId="12124" xr:uid="{00000000-0005-0000-0000-00001C310000}"/>
    <cellStyle name="Input [yellow] 8" xfId="12125" xr:uid="{00000000-0005-0000-0000-00001D310000}"/>
    <cellStyle name="Input 2" xfId="12126" xr:uid="{00000000-0005-0000-0000-00001E310000}"/>
    <cellStyle name="Input Price" xfId="12127" xr:uid="{00000000-0005-0000-0000-00001F310000}"/>
    <cellStyle name="Input Quantity" xfId="12128" xr:uid="{00000000-0005-0000-0000-000020310000}"/>
    <cellStyle name="Input Single Cell" xfId="12129" xr:uid="{00000000-0005-0000-0000-000021310000}"/>
    <cellStyle name="Input_설계용역비 산출내역서(대성동리모델링)_0321" xfId="12130" xr:uid="{00000000-0005-0000-0000-000022310000}"/>
    <cellStyle name="InputBodyCurr" xfId="12131" xr:uid="{00000000-0005-0000-0000-000023310000}"/>
    <cellStyle name="InputBodyDate" xfId="12132" xr:uid="{00000000-0005-0000-0000-000024310000}"/>
    <cellStyle name="InputBodyText" xfId="12133" xr:uid="{00000000-0005-0000-0000-000025310000}"/>
    <cellStyle name="InputColor" xfId="12134" xr:uid="{00000000-0005-0000-0000-000026310000}"/>
    <cellStyle name="Item" xfId="12135" xr:uid="{00000000-0005-0000-0000-000027310000}"/>
    <cellStyle name="Item Input" xfId="12136" xr:uid="{00000000-0005-0000-0000-000028310000}"/>
    <cellStyle name="jin" xfId="12137" xr:uid="{00000000-0005-0000-0000-000029310000}"/>
    <cellStyle name="kg" xfId="12138" xr:uid="{00000000-0005-0000-0000-00002A310000}"/>
    <cellStyle name="kg 2" xfId="12139" xr:uid="{00000000-0005-0000-0000-00002B310000}"/>
    <cellStyle name="kg 3" xfId="12140" xr:uid="{00000000-0005-0000-0000-00002C310000}"/>
    <cellStyle name="kg 4" xfId="12141" xr:uid="{00000000-0005-0000-0000-00002D310000}"/>
    <cellStyle name="kg 5" xfId="12142" xr:uid="{00000000-0005-0000-0000-00002E310000}"/>
    <cellStyle name="kg 6" xfId="12143" xr:uid="{00000000-0005-0000-0000-00002F310000}"/>
    <cellStyle name="kg 7" xfId="12144" xr:uid="{00000000-0005-0000-0000-000030310000}"/>
    <cellStyle name="Komma [0]_BINV" xfId="12145" xr:uid="{00000000-0005-0000-0000-000031310000}"/>
    <cellStyle name="Komma_BINV" xfId="12146" xr:uid="{00000000-0005-0000-0000-000032310000}"/>
    <cellStyle name="ℓ" xfId="12147" xr:uid="{00000000-0005-0000-0000-000033310000}"/>
    <cellStyle name="ℓ 2" xfId="12148" xr:uid="{00000000-0005-0000-0000-000034310000}"/>
    <cellStyle name="ℓ 3" xfId="12149" xr:uid="{00000000-0005-0000-0000-000035310000}"/>
    <cellStyle name="ℓ 4" xfId="12150" xr:uid="{00000000-0005-0000-0000-000036310000}"/>
    <cellStyle name="ℓ 5" xfId="12151" xr:uid="{00000000-0005-0000-0000-000037310000}"/>
    <cellStyle name="ℓ 6" xfId="12152" xr:uid="{00000000-0005-0000-0000-000038310000}"/>
    <cellStyle name="ℓ 7" xfId="12153" xr:uid="{00000000-0005-0000-0000-000039310000}"/>
    <cellStyle name="ℓ_Boo2" xfId="12154" xr:uid="{00000000-0005-0000-0000-00003A310000}"/>
    <cellStyle name="ℓ_Boo2 2" xfId="12155" xr:uid="{00000000-0005-0000-0000-00003B310000}"/>
    <cellStyle name="ℓ_Boo2 3" xfId="12156" xr:uid="{00000000-0005-0000-0000-00003C310000}"/>
    <cellStyle name="ℓ_Boo2 4" xfId="12157" xr:uid="{00000000-0005-0000-0000-00003D310000}"/>
    <cellStyle name="ℓ_Boo2 5" xfId="12158" xr:uid="{00000000-0005-0000-0000-00003E310000}"/>
    <cellStyle name="ℓ_Boo2 6" xfId="12159" xr:uid="{00000000-0005-0000-0000-00003F310000}"/>
    <cellStyle name="ℓ_Boo2 7" xfId="12160" xr:uid="{00000000-0005-0000-0000-000040310000}"/>
    <cellStyle name="ℓ_Boo2_각종용역영향평가" xfId="12161" xr:uid="{00000000-0005-0000-0000-000041310000}"/>
    <cellStyle name="ℓ_Boo2_각종용역영향평가 2" xfId="12162" xr:uid="{00000000-0005-0000-0000-000042310000}"/>
    <cellStyle name="ℓ_Boo2_각종용역영향평가 3" xfId="12163" xr:uid="{00000000-0005-0000-0000-000043310000}"/>
    <cellStyle name="ℓ_Boo2_각종용역영향평가 4" xfId="12164" xr:uid="{00000000-0005-0000-0000-000044310000}"/>
    <cellStyle name="ℓ_Boo2_각종용역영향평가 5" xfId="12165" xr:uid="{00000000-0005-0000-0000-000045310000}"/>
    <cellStyle name="ℓ_Boo2_각종용역영향평가 6" xfId="12166" xr:uid="{00000000-0005-0000-0000-000046310000}"/>
    <cellStyle name="ℓ_Boo2_각종용역영향평가 7" xfId="12167" xr:uid="{00000000-0005-0000-0000-000047310000}"/>
    <cellStyle name="ℓ_Boo2_군도농어촌도로사전재해및환경성용역영향평가" xfId="12168" xr:uid="{00000000-0005-0000-0000-000048310000}"/>
    <cellStyle name="ℓ_Boo2_군도농어촌도로사전재해및환경성용역영향평가 2" xfId="12169" xr:uid="{00000000-0005-0000-0000-000049310000}"/>
    <cellStyle name="ℓ_Boo2_군도농어촌도로사전재해및환경성용역영향평가 3" xfId="12170" xr:uid="{00000000-0005-0000-0000-00004A310000}"/>
    <cellStyle name="ℓ_Boo2_군도농어촌도로사전재해및환경성용역영향평가 4" xfId="12171" xr:uid="{00000000-0005-0000-0000-00004B310000}"/>
    <cellStyle name="ℓ_Boo2_군도농어촌도로사전재해및환경성용역영향평가 5" xfId="12172" xr:uid="{00000000-0005-0000-0000-00004C310000}"/>
    <cellStyle name="ℓ_Boo2_군도농어촌도로사전재해및환경성용역영향평가 6" xfId="12173" xr:uid="{00000000-0005-0000-0000-00004D310000}"/>
    <cellStyle name="ℓ_Boo2_군도농어촌도로사전재해및환경성용역영향평가 7" xfId="12174" xr:uid="{00000000-0005-0000-0000-00004E310000}"/>
    <cellStyle name="ℓ_Boo2_도로수량양식" xfId="12175" xr:uid="{00000000-0005-0000-0000-00004F310000}"/>
    <cellStyle name="ℓ_Boo2_도로수량양식 2" xfId="12176" xr:uid="{00000000-0005-0000-0000-000050310000}"/>
    <cellStyle name="ℓ_Boo2_도로수량양식 3" xfId="12177" xr:uid="{00000000-0005-0000-0000-000051310000}"/>
    <cellStyle name="ℓ_Boo2_도로수량양식 4" xfId="12178" xr:uid="{00000000-0005-0000-0000-000052310000}"/>
    <cellStyle name="ℓ_Boo2_도로수량양식 5" xfId="12179" xr:uid="{00000000-0005-0000-0000-000053310000}"/>
    <cellStyle name="ℓ_Boo2_도로수량양식 6" xfId="12180" xr:uid="{00000000-0005-0000-0000-000054310000}"/>
    <cellStyle name="ℓ_Boo2_도로수량양식 7" xfId="12181" xr:uid="{00000000-0005-0000-0000-000055310000}"/>
    <cellStyle name="ℓ_Boo2_도로수량양식_각종용역영향평가" xfId="12182" xr:uid="{00000000-0005-0000-0000-000056310000}"/>
    <cellStyle name="ℓ_Boo2_도로수량양식_각종용역영향평가 2" xfId="12183" xr:uid="{00000000-0005-0000-0000-000057310000}"/>
    <cellStyle name="ℓ_Boo2_도로수량양식_각종용역영향평가 3" xfId="12184" xr:uid="{00000000-0005-0000-0000-000058310000}"/>
    <cellStyle name="ℓ_Boo2_도로수량양식_각종용역영향평가 4" xfId="12185" xr:uid="{00000000-0005-0000-0000-000059310000}"/>
    <cellStyle name="ℓ_Boo2_도로수량양식_각종용역영향평가 5" xfId="12186" xr:uid="{00000000-0005-0000-0000-00005A310000}"/>
    <cellStyle name="ℓ_Boo2_도로수량양식_각종용역영향평가 6" xfId="12187" xr:uid="{00000000-0005-0000-0000-00005B310000}"/>
    <cellStyle name="ℓ_Boo2_도로수량양식_각종용역영향평가 7" xfId="12188" xr:uid="{00000000-0005-0000-0000-00005C310000}"/>
    <cellStyle name="ℓ_Boo2_도로수량양식_군도농어촌도로사전재해및환경성용역영향평가" xfId="12189" xr:uid="{00000000-0005-0000-0000-00005D310000}"/>
    <cellStyle name="ℓ_Boo2_도로수량양식_군도농어촌도로사전재해및환경성용역영향평가 2" xfId="12190" xr:uid="{00000000-0005-0000-0000-00005E310000}"/>
    <cellStyle name="ℓ_Boo2_도로수량양식_군도농어촌도로사전재해및환경성용역영향평가 3" xfId="12191" xr:uid="{00000000-0005-0000-0000-00005F310000}"/>
    <cellStyle name="ℓ_Boo2_도로수량양식_군도농어촌도로사전재해및환경성용역영향평가 4" xfId="12192" xr:uid="{00000000-0005-0000-0000-000060310000}"/>
    <cellStyle name="ℓ_Boo2_도로수량양식_군도농어촌도로사전재해및환경성용역영향평가 5" xfId="12193" xr:uid="{00000000-0005-0000-0000-000061310000}"/>
    <cellStyle name="ℓ_Boo2_도로수량양식_군도농어촌도로사전재해및환경성용역영향평가 6" xfId="12194" xr:uid="{00000000-0005-0000-0000-000062310000}"/>
    <cellStyle name="ℓ_Boo2_도로수량양식_군도농어촌도로사전재해및환경성용역영향평가 7" xfId="12195" xr:uid="{00000000-0005-0000-0000-000063310000}"/>
    <cellStyle name="ℓ_Boo2_도로수량양식_설계내역서" xfId="12196" xr:uid="{00000000-0005-0000-0000-000064310000}"/>
    <cellStyle name="ℓ_Boo2_도로수량양식_설계내역서 2" xfId="12197" xr:uid="{00000000-0005-0000-0000-000065310000}"/>
    <cellStyle name="ℓ_Boo2_도로수량양식_설계내역서 3" xfId="12198" xr:uid="{00000000-0005-0000-0000-000066310000}"/>
    <cellStyle name="ℓ_Boo2_도로수량양식_설계내역서 4" xfId="12199" xr:uid="{00000000-0005-0000-0000-000067310000}"/>
    <cellStyle name="ℓ_Boo2_도로수량양식_설계내역서 5" xfId="12200" xr:uid="{00000000-0005-0000-0000-000068310000}"/>
    <cellStyle name="ℓ_Boo2_도로수량양식_설계내역서 6" xfId="12201" xr:uid="{00000000-0005-0000-0000-000069310000}"/>
    <cellStyle name="ℓ_Boo2_도로수량양식_설계내역서 7" xfId="12202" xr:uid="{00000000-0005-0000-0000-00006A310000}"/>
    <cellStyle name="ℓ_Boo2_도로수량양식_하이우회도로개설공사 실시설계용역" xfId="12203" xr:uid="{00000000-0005-0000-0000-00006B310000}"/>
    <cellStyle name="ℓ_Boo2_도로수량양식_하이우회도로개설공사 실시설계용역 2" xfId="12204" xr:uid="{00000000-0005-0000-0000-00006C310000}"/>
    <cellStyle name="ℓ_Boo2_도로수량양식_하이우회도로개설공사 실시설계용역 3" xfId="12205" xr:uid="{00000000-0005-0000-0000-00006D310000}"/>
    <cellStyle name="ℓ_Boo2_도로수량양식_하이우회도로개설공사 실시설계용역 4" xfId="12206" xr:uid="{00000000-0005-0000-0000-00006E310000}"/>
    <cellStyle name="ℓ_Boo2_도로수량양식_하이우회도로개설공사 실시설계용역 5" xfId="12207" xr:uid="{00000000-0005-0000-0000-00006F310000}"/>
    <cellStyle name="ℓ_Boo2_도로수량양식_하이우회도로개설공사 실시설계용역 6" xfId="12208" xr:uid="{00000000-0005-0000-0000-000070310000}"/>
    <cellStyle name="ℓ_Boo2_도로수량양식_하이우회도로개설공사 실시설계용역 7" xfId="12209" xr:uid="{00000000-0005-0000-0000-000071310000}"/>
    <cellStyle name="ℓ_Boo2_설계내역서" xfId="12210" xr:uid="{00000000-0005-0000-0000-000072310000}"/>
    <cellStyle name="ℓ_Boo2_설계내역서 2" xfId="12211" xr:uid="{00000000-0005-0000-0000-000073310000}"/>
    <cellStyle name="ℓ_Boo2_설계내역서 3" xfId="12212" xr:uid="{00000000-0005-0000-0000-000074310000}"/>
    <cellStyle name="ℓ_Boo2_설계내역서 4" xfId="12213" xr:uid="{00000000-0005-0000-0000-000075310000}"/>
    <cellStyle name="ℓ_Boo2_설계내역서 5" xfId="12214" xr:uid="{00000000-0005-0000-0000-000076310000}"/>
    <cellStyle name="ℓ_Boo2_설계내역서 6" xfId="12215" xr:uid="{00000000-0005-0000-0000-000077310000}"/>
    <cellStyle name="ℓ_Boo2_설계내역서 7" xfId="12216" xr:uid="{00000000-0005-0000-0000-000078310000}"/>
    <cellStyle name="ℓ_Boo2_수량산출" xfId="12217" xr:uid="{00000000-0005-0000-0000-000079310000}"/>
    <cellStyle name="ℓ_Boo2_수량산출 2" xfId="12218" xr:uid="{00000000-0005-0000-0000-00007A310000}"/>
    <cellStyle name="ℓ_Boo2_수량산출 3" xfId="12219" xr:uid="{00000000-0005-0000-0000-00007B310000}"/>
    <cellStyle name="ℓ_Boo2_수량산출 4" xfId="12220" xr:uid="{00000000-0005-0000-0000-00007C310000}"/>
    <cellStyle name="ℓ_Boo2_수량산출 5" xfId="12221" xr:uid="{00000000-0005-0000-0000-00007D310000}"/>
    <cellStyle name="ℓ_Boo2_수량산출 6" xfId="12222" xr:uid="{00000000-0005-0000-0000-00007E310000}"/>
    <cellStyle name="ℓ_Boo2_수량산출 7" xfId="12223" xr:uid="{00000000-0005-0000-0000-00007F310000}"/>
    <cellStyle name="ℓ_Boo2_수량산출_각종용역영향평가" xfId="12224" xr:uid="{00000000-0005-0000-0000-000080310000}"/>
    <cellStyle name="ℓ_Boo2_수량산출_각종용역영향평가 2" xfId="12225" xr:uid="{00000000-0005-0000-0000-000081310000}"/>
    <cellStyle name="ℓ_Boo2_수량산출_각종용역영향평가 3" xfId="12226" xr:uid="{00000000-0005-0000-0000-000082310000}"/>
    <cellStyle name="ℓ_Boo2_수량산출_각종용역영향평가 4" xfId="12227" xr:uid="{00000000-0005-0000-0000-000083310000}"/>
    <cellStyle name="ℓ_Boo2_수량산출_각종용역영향평가 5" xfId="12228" xr:uid="{00000000-0005-0000-0000-000084310000}"/>
    <cellStyle name="ℓ_Boo2_수량산출_각종용역영향평가 6" xfId="12229" xr:uid="{00000000-0005-0000-0000-000085310000}"/>
    <cellStyle name="ℓ_Boo2_수량산출_각종용역영향평가 7" xfId="12230" xr:uid="{00000000-0005-0000-0000-000086310000}"/>
    <cellStyle name="ℓ_Boo2_수량산출_군도농어촌도로사전재해및환경성용역영향평가" xfId="12231" xr:uid="{00000000-0005-0000-0000-000087310000}"/>
    <cellStyle name="ℓ_Boo2_수량산출_군도농어촌도로사전재해및환경성용역영향평가 2" xfId="12232" xr:uid="{00000000-0005-0000-0000-000088310000}"/>
    <cellStyle name="ℓ_Boo2_수량산출_군도농어촌도로사전재해및환경성용역영향평가 3" xfId="12233" xr:uid="{00000000-0005-0000-0000-000089310000}"/>
    <cellStyle name="ℓ_Boo2_수량산출_군도농어촌도로사전재해및환경성용역영향평가 4" xfId="12234" xr:uid="{00000000-0005-0000-0000-00008A310000}"/>
    <cellStyle name="ℓ_Boo2_수량산출_군도농어촌도로사전재해및환경성용역영향평가 5" xfId="12235" xr:uid="{00000000-0005-0000-0000-00008B310000}"/>
    <cellStyle name="ℓ_Boo2_수량산출_군도농어촌도로사전재해및환경성용역영향평가 6" xfId="12236" xr:uid="{00000000-0005-0000-0000-00008C310000}"/>
    <cellStyle name="ℓ_Boo2_수량산출_군도농어촌도로사전재해및환경성용역영향평가 7" xfId="12237" xr:uid="{00000000-0005-0000-0000-00008D310000}"/>
    <cellStyle name="ℓ_Boo2_수량산출_설계내역서" xfId="12238" xr:uid="{00000000-0005-0000-0000-00008E310000}"/>
    <cellStyle name="ℓ_Boo2_수량산출_설계내역서 2" xfId="12239" xr:uid="{00000000-0005-0000-0000-00008F310000}"/>
    <cellStyle name="ℓ_Boo2_수량산출_설계내역서 3" xfId="12240" xr:uid="{00000000-0005-0000-0000-000090310000}"/>
    <cellStyle name="ℓ_Boo2_수량산출_설계내역서 4" xfId="12241" xr:uid="{00000000-0005-0000-0000-000091310000}"/>
    <cellStyle name="ℓ_Boo2_수량산출_설계내역서 5" xfId="12242" xr:uid="{00000000-0005-0000-0000-000092310000}"/>
    <cellStyle name="ℓ_Boo2_수량산출_설계내역서 6" xfId="12243" xr:uid="{00000000-0005-0000-0000-000093310000}"/>
    <cellStyle name="ℓ_Boo2_수량산출_설계내역서 7" xfId="12244" xr:uid="{00000000-0005-0000-0000-000094310000}"/>
    <cellStyle name="ℓ_Boo2_수량산출_하이우회도로개설공사 실시설계용역" xfId="12245" xr:uid="{00000000-0005-0000-0000-000095310000}"/>
    <cellStyle name="ℓ_Boo2_수량산출_하이우회도로개설공사 실시설계용역 2" xfId="12246" xr:uid="{00000000-0005-0000-0000-000096310000}"/>
    <cellStyle name="ℓ_Boo2_수량산출_하이우회도로개설공사 실시설계용역 3" xfId="12247" xr:uid="{00000000-0005-0000-0000-000097310000}"/>
    <cellStyle name="ℓ_Boo2_수량산출_하이우회도로개설공사 실시설계용역 4" xfId="12248" xr:uid="{00000000-0005-0000-0000-000098310000}"/>
    <cellStyle name="ℓ_Boo2_수량산출_하이우회도로개설공사 실시설계용역 5" xfId="12249" xr:uid="{00000000-0005-0000-0000-000099310000}"/>
    <cellStyle name="ℓ_Boo2_수량산출_하이우회도로개설공사 실시설계용역 6" xfId="12250" xr:uid="{00000000-0005-0000-0000-00009A310000}"/>
    <cellStyle name="ℓ_Boo2_수량산출_하이우회도로개설공사 실시설계용역 7" xfId="12251" xr:uid="{00000000-0005-0000-0000-00009B310000}"/>
    <cellStyle name="ℓ_Boo2_인월중군소하천" xfId="12252" xr:uid="{00000000-0005-0000-0000-00009C310000}"/>
    <cellStyle name="ℓ_Boo2_인월중군소하천 2" xfId="12253" xr:uid="{00000000-0005-0000-0000-00009D310000}"/>
    <cellStyle name="ℓ_Boo2_인월중군소하천 3" xfId="12254" xr:uid="{00000000-0005-0000-0000-00009E310000}"/>
    <cellStyle name="ℓ_Boo2_인월중군소하천 4" xfId="12255" xr:uid="{00000000-0005-0000-0000-00009F310000}"/>
    <cellStyle name="ℓ_Boo2_인월중군소하천 5" xfId="12256" xr:uid="{00000000-0005-0000-0000-0000A0310000}"/>
    <cellStyle name="ℓ_Boo2_인월중군소하천 6" xfId="12257" xr:uid="{00000000-0005-0000-0000-0000A1310000}"/>
    <cellStyle name="ℓ_Boo2_인월중군소하천 7" xfId="12258" xr:uid="{00000000-0005-0000-0000-0000A2310000}"/>
    <cellStyle name="ℓ_Boo2_인월중군소하천_각종용역영향평가" xfId="12259" xr:uid="{00000000-0005-0000-0000-0000A3310000}"/>
    <cellStyle name="ℓ_Boo2_인월중군소하천_각종용역영향평가 2" xfId="12260" xr:uid="{00000000-0005-0000-0000-0000A4310000}"/>
    <cellStyle name="ℓ_Boo2_인월중군소하천_각종용역영향평가 3" xfId="12261" xr:uid="{00000000-0005-0000-0000-0000A5310000}"/>
    <cellStyle name="ℓ_Boo2_인월중군소하천_각종용역영향평가 4" xfId="12262" xr:uid="{00000000-0005-0000-0000-0000A6310000}"/>
    <cellStyle name="ℓ_Boo2_인월중군소하천_각종용역영향평가 5" xfId="12263" xr:uid="{00000000-0005-0000-0000-0000A7310000}"/>
    <cellStyle name="ℓ_Boo2_인월중군소하천_각종용역영향평가 6" xfId="12264" xr:uid="{00000000-0005-0000-0000-0000A8310000}"/>
    <cellStyle name="ℓ_Boo2_인월중군소하천_각종용역영향평가 7" xfId="12265" xr:uid="{00000000-0005-0000-0000-0000A9310000}"/>
    <cellStyle name="ℓ_Boo2_인월중군소하천_군도농어촌도로사전재해및환경성용역영향평가" xfId="12266" xr:uid="{00000000-0005-0000-0000-0000AA310000}"/>
    <cellStyle name="ℓ_Boo2_인월중군소하천_군도농어촌도로사전재해및환경성용역영향평가 2" xfId="12267" xr:uid="{00000000-0005-0000-0000-0000AB310000}"/>
    <cellStyle name="ℓ_Boo2_인월중군소하천_군도농어촌도로사전재해및환경성용역영향평가 3" xfId="12268" xr:uid="{00000000-0005-0000-0000-0000AC310000}"/>
    <cellStyle name="ℓ_Boo2_인월중군소하천_군도농어촌도로사전재해및환경성용역영향평가 4" xfId="12269" xr:uid="{00000000-0005-0000-0000-0000AD310000}"/>
    <cellStyle name="ℓ_Boo2_인월중군소하천_군도농어촌도로사전재해및환경성용역영향평가 5" xfId="12270" xr:uid="{00000000-0005-0000-0000-0000AE310000}"/>
    <cellStyle name="ℓ_Boo2_인월중군소하천_군도농어촌도로사전재해및환경성용역영향평가 6" xfId="12271" xr:uid="{00000000-0005-0000-0000-0000AF310000}"/>
    <cellStyle name="ℓ_Boo2_인월중군소하천_군도농어촌도로사전재해및환경성용역영향평가 7" xfId="12272" xr:uid="{00000000-0005-0000-0000-0000B0310000}"/>
    <cellStyle name="ℓ_Boo2_인월중군소하천_설계내역서" xfId="12273" xr:uid="{00000000-0005-0000-0000-0000B1310000}"/>
    <cellStyle name="ℓ_Boo2_인월중군소하천_설계내역서 2" xfId="12274" xr:uid="{00000000-0005-0000-0000-0000B2310000}"/>
    <cellStyle name="ℓ_Boo2_인월중군소하천_설계내역서 3" xfId="12275" xr:uid="{00000000-0005-0000-0000-0000B3310000}"/>
    <cellStyle name="ℓ_Boo2_인월중군소하천_설계내역서 4" xfId="12276" xr:uid="{00000000-0005-0000-0000-0000B4310000}"/>
    <cellStyle name="ℓ_Boo2_인월중군소하천_설계내역서 5" xfId="12277" xr:uid="{00000000-0005-0000-0000-0000B5310000}"/>
    <cellStyle name="ℓ_Boo2_인월중군소하천_설계내역서 6" xfId="12278" xr:uid="{00000000-0005-0000-0000-0000B6310000}"/>
    <cellStyle name="ℓ_Boo2_인월중군소하천_설계내역서 7" xfId="12279" xr:uid="{00000000-0005-0000-0000-0000B7310000}"/>
    <cellStyle name="ℓ_Boo2_인월중군소하천_하이우회도로개설공사 실시설계용역" xfId="12280" xr:uid="{00000000-0005-0000-0000-0000B8310000}"/>
    <cellStyle name="ℓ_Boo2_인월중군소하천_하이우회도로개설공사 실시설계용역 2" xfId="12281" xr:uid="{00000000-0005-0000-0000-0000B9310000}"/>
    <cellStyle name="ℓ_Boo2_인월중군소하천_하이우회도로개설공사 실시설계용역 3" xfId="12282" xr:uid="{00000000-0005-0000-0000-0000BA310000}"/>
    <cellStyle name="ℓ_Boo2_인월중군소하천_하이우회도로개설공사 실시설계용역 4" xfId="12283" xr:uid="{00000000-0005-0000-0000-0000BB310000}"/>
    <cellStyle name="ℓ_Boo2_인월중군소하천_하이우회도로개설공사 실시설계용역 5" xfId="12284" xr:uid="{00000000-0005-0000-0000-0000BC310000}"/>
    <cellStyle name="ℓ_Boo2_인월중군소하천_하이우회도로개설공사 실시설계용역 6" xfId="12285" xr:uid="{00000000-0005-0000-0000-0000BD310000}"/>
    <cellStyle name="ℓ_Boo2_인월중군소하천_하이우회도로개설공사 실시설계용역 7" xfId="12286" xr:uid="{00000000-0005-0000-0000-0000BE310000}"/>
    <cellStyle name="ℓ_Boo2_하이우회도로개설공사 실시설계용역" xfId="12287" xr:uid="{00000000-0005-0000-0000-0000BF310000}"/>
    <cellStyle name="ℓ_Boo2_하이우회도로개설공사 실시설계용역 2" xfId="12288" xr:uid="{00000000-0005-0000-0000-0000C0310000}"/>
    <cellStyle name="ℓ_Boo2_하이우회도로개설공사 실시설계용역 3" xfId="12289" xr:uid="{00000000-0005-0000-0000-0000C1310000}"/>
    <cellStyle name="ℓ_Boo2_하이우회도로개설공사 실시설계용역 4" xfId="12290" xr:uid="{00000000-0005-0000-0000-0000C2310000}"/>
    <cellStyle name="ℓ_Boo2_하이우회도로개설공사 실시설계용역 5" xfId="12291" xr:uid="{00000000-0005-0000-0000-0000C3310000}"/>
    <cellStyle name="ℓ_Boo2_하이우회도로개설공사 실시설계용역 6" xfId="12292" xr:uid="{00000000-0005-0000-0000-0000C4310000}"/>
    <cellStyle name="ℓ_Boo2_하이우회도로개설공사 실시설계용역 7" xfId="12293" xr:uid="{00000000-0005-0000-0000-0000C5310000}"/>
    <cellStyle name="ℓ_Book2" xfId="12294" xr:uid="{00000000-0005-0000-0000-0000C6310000}"/>
    <cellStyle name="ℓ_Book2 2" xfId="12295" xr:uid="{00000000-0005-0000-0000-0000C7310000}"/>
    <cellStyle name="ℓ_Book2 3" xfId="12296" xr:uid="{00000000-0005-0000-0000-0000C8310000}"/>
    <cellStyle name="ℓ_Book2 4" xfId="12297" xr:uid="{00000000-0005-0000-0000-0000C9310000}"/>
    <cellStyle name="ℓ_Book2 5" xfId="12298" xr:uid="{00000000-0005-0000-0000-0000CA310000}"/>
    <cellStyle name="ℓ_Book2 6" xfId="12299" xr:uid="{00000000-0005-0000-0000-0000CB310000}"/>
    <cellStyle name="ℓ_Book2 7" xfId="12300" xr:uid="{00000000-0005-0000-0000-0000CC310000}"/>
    <cellStyle name="ℓ_Book2_각종용역영향평가" xfId="12301" xr:uid="{00000000-0005-0000-0000-0000CD310000}"/>
    <cellStyle name="ℓ_Book2_각종용역영향평가 2" xfId="12302" xr:uid="{00000000-0005-0000-0000-0000CE310000}"/>
    <cellStyle name="ℓ_Book2_각종용역영향평가 3" xfId="12303" xr:uid="{00000000-0005-0000-0000-0000CF310000}"/>
    <cellStyle name="ℓ_Book2_각종용역영향평가 4" xfId="12304" xr:uid="{00000000-0005-0000-0000-0000D0310000}"/>
    <cellStyle name="ℓ_Book2_각종용역영향평가 5" xfId="12305" xr:uid="{00000000-0005-0000-0000-0000D1310000}"/>
    <cellStyle name="ℓ_Book2_각종용역영향평가 6" xfId="12306" xr:uid="{00000000-0005-0000-0000-0000D2310000}"/>
    <cellStyle name="ℓ_Book2_각종용역영향평가 7" xfId="12307" xr:uid="{00000000-0005-0000-0000-0000D3310000}"/>
    <cellStyle name="ℓ_Book2_군도농어촌도로사전재해및환경성용역영향평가" xfId="12308" xr:uid="{00000000-0005-0000-0000-0000D4310000}"/>
    <cellStyle name="ℓ_Book2_군도농어촌도로사전재해및환경성용역영향평가 2" xfId="12309" xr:uid="{00000000-0005-0000-0000-0000D5310000}"/>
    <cellStyle name="ℓ_Book2_군도농어촌도로사전재해및환경성용역영향평가 3" xfId="12310" xr:uid="{00000000-0005-0000-0000-0000D6310000}"/>
    <cellStyle name="ℓ_Book2_군도농어촌도로사전재해및환경성용역영향평가 4" xfId="12311" xr:uid="{00000000-0005-0000-0000-0000D7310000}"/>
    <cellStyle name="ℓ_Book2_군도농어촌도로사전재해및환경성용역영향평가 5" xfId="12312" xr:uid="{00000000-0005-0000-0000-0000D8310000}"/>
    <cellStyle name="ℓ_Book2_군도농어촌도로사전재해및환경성용역영향평가 6" xfId="12313" xr:uid="{00000000-0005-0000-0000-0000D9310000}"/>
    <cellStyle name="ℓ_Book2_군도농어촌도로사전재해및환경성용역영향평가 7" xfId="12314" xr:uid="{00000000-0005-0000-0000-0000DA310000}"/>
    <cellStyle name="ℓ_Book2_도로수량양식" xfId="12315" xr:uid="{00000000-0005-0000-0000-0000DB310000}"/>
    <cellStyle name="ℓ_Book2_도로수량양식 2" xfId="12316" xr:uid="{00000000-0005-0000-0000-0000DC310000}"/>
    <cellStyle name="ℓ_Book2_도로수량양식 3" xfId="12317" xr:uid="{00000000-0005-0000-0000-0000DD310000}"/>
    <cellStyle name="ℓ_Book2_도로수량양식 4" xfId="12318" xr:uid="{00000000-0005-0000-0000-0000DE310000}"/>
    <cellStyle name="ℓ_Book2_도로수량양식 5" xfId="12319" xr:uid="{00000000-0005-0000-0000-0000DF310000}"/>
    <cellStyle name="ℓ_Book2_도로수량양식 6" xfId="12320" xr:uid="{00000000-0005-0000-0000-0000E0310000}"/>
    <cellStyle name="ℓ_Book2_도로수량양식 7" xfId="12321" xr:uid="{00000000-0005-0000-0000-0000E1310000}"/>
    <cellStyle name="ℓ_Book2_도로수량양식_각종용역영향평가" xfId="12322" xr:uid="{00000000-0005-0000-0000-0000E2310000}"/>
    <cellStyle name="ℓ_Book2_도로수량양식_각종용역영향평가 2" xfId="12323" xr:uid="{00000000-0005-0000-0000-0000E3310000}"/>
    <cellStyle name="ℓ_Book2_도로수량양식_각종용역영향평가 3" xfId="12324" xr:uid="{00000000-0005-0000-0000-0000E4310000}"/>
    <cellStyle name="ℓ_Book2_도로수량양식_각종용역영향평가 4" xfId="12325" xr:uid="{00000000-0005-0000-0000-0000E5310000}"/>
    <cellStyle name="ℓ_Book2_도로수량양식_각종용역영향평가 5" xfId="12326" xr:uid="{00000000-0005-0000-0000-0000E6310000}"/>
    <cellStyle name="ℓ_Book2_도로수량양식_각종용역영향평가 6" xfId="12327" xr:uid="{00000000-0005-0000-0000-0000E7310000}"/>
    <cellStyle name="ℓ_Book2_도로수량양식_각종용역영향평가 7" xfId="12328" xr:uid="{00000000-0005-0000-0000-0000E8310000}"/>
    <cellStyle name="ℓ_Book2_도로수량양식_군도농어촌도로사전재해및환경성용역영향평가" xfId="12329" xr:uid="{00000000-0005-0000-0000-0000E9310000}"/>
    <cellStyle name="ℓ_Book2_도로수량양식_군도농어촌도로사전재해및환경성용역영향평가 2" xfId="12330" xr:uid="{00000000-0005-0000-0000-0000EA310000}"/>
    <cellStyle name="ℓ_Book2_도로수량양식_군도농어촌도로사전재해및환경성용역영향평가 3" xfId="12331" xr:uid="{00000000-0005-0000-0000-0000EB310000}"/>
    <cellStyle name="ℓ_Book2_도로수량양식_군도농어촌도로사전재해및환경성용역영향평가 4" xfId="12332" xr:uid="{00000000-0005-0000-0000-0000EC310000}"/>
    <cellStyle name="ℓ_Book2_도로수량양식_군도농어촌도로사전재해및환경성용역영향평가 5" xfId="12333" xr:uid="{00000000-0005-0000-0000-0000ED310000}"/>
    <cellStyle name="ℓ_Book2_도로수량양식_군도농어촌도로사전재해및환경성용역영향평가 6" xfId="12334" xr:uid="{00000000-0005-0000-0000-0000EE310000}"/>
    <cellStyle name="ℓ_Book2_도로수량양식_군도농어촌도로사전재해및환경성용역영향평가 7" xfId="12335" xr:uid="{00000000-0005-0000-0000-0000EF310000}"/>
    <cellStyle name="ℓ_Book2_도로수량양식_설계내역서" xfId="12336" xr:uid="{00000000-0005-0000-0000-0000F0310000}"/>
    <cellStyle name="ℓ_Book2_도로수량양식_설계내역서 2" xfId="12337" xr:uid="{00000000-0005-0000-0000-0000F1310000}"/>
    <cellStyle name="ℓ_Book2_도로수량양식_설계내역서 3" xfId="12338" xr:uid="{00000000-0005-0000-0000-0000F2310000}"/>
    <cellStyle name="ℓ_Book2_도로수량양식_설계내역서 4" xfId="12339" xr:uid="{00000000-0005-0000-0000-0000F3310000}"/>
    <cellStyle name="ℓ_Book2_도로수량양식_설계내역서 5" xfId="12340" xr:uid="{00000000-0005-0000-0000-0000F4310000}"/>
    <cellStyle name="ℓ_Book2_도로수량양식_설계내역서 6" xfId="12341" xr:uid="{00000000-0005-0000-0000-0000F5310000}"/>
    <cellStyle name="ℓ_Book2_도로수량양식_설계내역서 7" xfId="12342" xr:uid="{00000000-0005-0000-0000-0000F6310000}"/>
    <cellStyle name="ℓ_Book2_도로수량양식_하이우회도로개설공사 실시설계용역" xfId="12343" xr:uid="{00000000-0005-0000-0000-0000F7310000}"/>
    <cellStyle name="ℓ_Book2_도로수량양식_하이우회도로개설공사 실시설계용역 2" xfId="12344" xr:uid="{00000000-0005-0000-0000-0000F8310000}"/>
    <cellStyle name="ℓ_Book2_도로수량양식_하이우회도로개설공사 실시설계용역 3" xfId="12345" xr:uid="{00000000-0005-0000-0000-0000F9310000}"/>
    <cellStyle name="ℓ_Book2_도로수량양식_하이우회도로개설공사 실시설계용역 4" xfId="12346" xr:uid="{00000000-0005-0000-0000-0000FA310000}"/>
    <cellStyle name="ℓ_Book2_도로수량양식_하이우회도로개설공사 실시설계용역 5" xfId="12347" xr:uid="{00000000-0005-0000-0000-0000FB310000}"/>
    <cellStyle name="ℓ_Book2_도로수량양식_하이우회도로개설공사 실시설계용역 6" xfId="12348" xr:uid="{00000000-0005-0000-0000-0000FC310000}"/>
    <cellStyle name="ℓ_Book2_도로수량양식_하이우회도로개설공사 실시설계용역 7" xfId="12349" xr:uid="{00000000-0005-0000-0000-0000FD310000}"/>
    <cellStyle name="ℓ_Book2_설계내역서" xfId="12350" xr:uid="{00000000-0005-0000-0000-0000FE310000}"/>
    <cellStyle name="ℓ_Book2_설계내역서 2" xfId="12351" xr:uid="{00000000-0005-0000-0000-0000FF310000}"/>
    <cellStyle name="ℓ_Book2_설계내역서 3" xfId="12352" xr:uid="{00000000-0005-0000-0000-000000320000}"/>
    <cellStyle name="ℓ_Book2_설계내역서 4" xfId="12353" xr:uid="{00000000-0005-0000-0000-000001320000}"/>
    <cellStyle name="ℓ_Book2_설계내역서 5" xfId="12354" xr:uid="{00000000-0005-0000-0000-000002320000}"/>
    <cellStyle name="ℓ_Book2_설계내역서 6" xfId="12355" xr:uid="{00000000-0005-0000-0000-000003320000}"/>
    <cellStyle name="ℓ_Book2_설계내역서 7" xfId="12356" xr:uid="{00000000-0005-0000-0000-000004320000}"/>
    <cellStyle name="ℓ_Book2_수량산출" xfId="12357" xr:uid="{00000000-0005-0000-0000-000005320000}"/>
    <cellStyle name="ℓ_Book2_수량산출 2" xfId="12358" xr:uid="{00000000-0005-0000-0000-000006320000}"/>
    <cellStyle name="ℓ_Book2_수량산출 3" xfId="12359" xr:uid="{00000000-0005-0000-0000-000007320000}"/>
    <cellStyle name="ℓ_Book2_수량산출 4" xfId="12360" xr:uid="{00000000-0005-0000-0000-000008320000}"/>
    <cellStyle name="ℓ_Book2_수량산출 5" xfId="12361" xr:uid="{00000000-0005-0000-0000-000009320000}"/>
    <cellStyle name="ℓ_Book2_수량산출 6" xfId="12362" xr:uid="{00000000-0005-0000-0000-00000A320000}"/>
    <cellStyle name="ℓ_Book2_수량산출 7" xfId="12363" xr:uid="{00000000-0005-0000-0000-00000B320000}"/>
    <cellStyle name="ℓ_Book2_수량산출_각종용역영향평가" xfId="12364" xr:uid="{00000000-0005-0000-0000-00000C320000}"/>
    <cellStyle name="ℓ_Book2_수량산출_각종용역영향평가 2" xfId="12365" xr:uid="{00000000-0005-0000-0000-00000D320000}"/>
    <cellStyle name="ℓ_Book2_수량산출_각종용역영향평가 3" xfId="12366" xr:uid="{00000000-0005-0000-0000-00000E320000}"/>
    <cellStyle name="ℓ_Book2_수량산출_각종용역영향평가 4" xfId="12367" xr:uid="{00000000-0005-0000-0000-00000F320000}"/>
    <cellStyle name="ℓ_Book2_수량산출_각종용역영향평가 5" xfId="12368" xr:uid="{00000000-0005-0000-0000-000010320000}"/>
    <cellStyle name="ℓ_Book2_수량산출_각종용역영향평가 6" xfId="12369" xr:uid="{00000000-0005-0000-0000-000011320000}"/>
    <cellStyle name="ℓ_Book2_수량산출_각종용역영향평가 7" xfId="12370" xr:uid="{00000000-0005-0000-0000-000012320000}"/>
    <cellStyle name="ℓ_Book2_수량산출_군도농어촌도로사전재해및환경성용역영향평가" xfId="12371" xr:uid="{00000000-0005-0000-0000-000013320000}"/>
    <cellStyle name="ℓ_Book2_수량산출_군도농어촌도로사전재해및환경성용역영향평가 2" xfId="12372" xr:uid="{00000000-0005-0000-0000-000014320000}"/>
    <cellStyle name="ℓ_Book2_수량산출_군도농어촌도로사전재해및환경성용역영향평가 3" xfId="12373" xr:uid="{00000000-0005-0000-0000-000015320000}"/>
    <cellStyle name="ℓ_Book2_수량산출_군도농어촌도로사전재해및환경성용역영향평가 4" xfId="12374" xr:uid="{00000000-0005-0000-0000-000016320000}"/>
    <cellStyle name="ℓ_Book2_수량산출_군도농어촌도로사전재해및환경성용역영향평가 5" xfId="12375" xr:uid="{00000000-0005-0000-0000-000017320000}"/>
    <cellStyle name="ℓ_Book2_수량산출_군도농어촌도로사전재해및환경성용역영향평가 6" xfId="12376" xr:uid="{00000000-0005-0000-0000-000018320000}"/>
    <cellStyle name="ℓ_Book2_수량산출_군도농어촌도로사전재해및환경성용역영향평가 7" xfId="12377" xr:uid="{00000000-0005-0000-0000-000019320000}"/>
    <cellStyle name="ℓ_Book2_수량산출_설계내역서" xfId="12378" xr:uid="{00000000-0005-0000-0000-00001A320000}"/>
    <cellStyle name="ℓ_Book2_수량산출_설계내역서 2" xfId="12379" xr:uid="{00000000-0005-0000-0000-00001B320000}"/>
    <cellStyle name="ℓ_Book2_수량산출_설계내역서 3" xfId="12380" xr:uid="{00000000-0005-0000-0000-00001C320000}"/>
    <cellStyle name="ℓ_Book2_수량산출_설계내역서 4" xfId="12381" xr:uid="{00000000-0005-0000-0000-00001D320000}"/>
    <cellStyle name="ℓ_Book2_수량산출_설계내역서 5" xfId="12382" xr:uid="{00000000-0005-0000-0000-00001E320000}"/>
    <cellStyle name="ℓ_Book2_수량산출_설계내역서 6" xfId="12383" xr:uid="{00000000-0005-0000-0000-00001F320000}"/>
    <cellStyle name="ℓ_Book2_수량산출_설계내역서 7" xfId="12384" xr:uid="{00000000-0005-0000-0000-000020320000}"/>
    <cellStyle name="ℓ_Book2_수량산출_하이우회도로개설공사 실시설계용역" xfId="12385" xr:uid="{00000000-0005-0000-0000-000021320000}"/>
    <cellStyle name="ℓ_Book2_수량산출_하이우회도로개설공사 실시설계용역 2" xfId="12386" xr:uid="{00000000-0005-0000-0000-000022320000}"/>
    <cellStyle name="ℓ_Book2_수량산출_하이우회도로개설공사 실시설계용역 3" xfId="12387" xr:uid="{00000000-0005-0000-0000-000023320000}"/>
    <cellStyle name="ℓ_Book2_수량산출_하이우회도로개설공사 실시설계용역 4" xfId="12388" xr:uid="{00000000-0005-0000-0000-000024320000}"/>
    <cellStyle name="ℓ_Book2_수량산출_하이우회도로개설공사 실시설계용역 5" xfId="12389" xr:uid="{00000000-0005-0000-0000-000025320000}"/>
    <cellStyle name="ℓ_Book2_수량산출_하이우회도로개설공사 실시설계용역 6" xfId="12390" xr:uid="{00000000-0005-0000-0000-000026320000}"/>
    <cellStyle name="ℓ_Book2_수량산출_하이우회도로개설공사 실시설계용역 7" xfId="12391" xr:uid="{00000000-0005-0000-0000-000027320000}"/>
    <cellStyle name="ℓ_Book2_인월중군소하천" xfId="12392" xr:uid="{00000000-0005-0000-0000-000028320000}"/>
    <cellStyle name="ℓ_Book2_인월중군소하천 2" xfId="12393" xr:uid="{00000000-0005-0000-0000-000029320000}"/>
    <cellStyle name="ℓ_Book2_인월중군소하천 3" xfId="12394" xr:uid="{00000000-0005-0000-0000-00002A320000}"/>
    <cellStyle name="ℓ_Book2_인월중군소하천 4" xfId="12395" xr:uid="{00000000-0005-0000-0000-00002B320000}"/>
    <cellStyle name="ℓ_Book2_인월중군소하천 5" xfId="12396" xr:uid="{00000000-0005-0000-0000-00002C320000}"/>
    <cellStyle name="ℓ_Book2_인월중군소하천 6" xfId="12397" xr:uid="{00000000-0005-0000-0000-00002D320000}"/>
    <cellStyle name="ℓ_Book2_인월중군소하천 7" xfId="12398" xr:uid="{00000000-0005-0000-0000-00002E320000}"/>
    <cellStyle name="ℓ_Book2_인월중군소하천_각종용역영향평가" xfId="12399" xr:uid="{00000000-0005-0000-0000-00002F320000}"/>
    <cellStyle name="ℓ_Book2_인월중군소하천_각종용역영향평가 2" xfId="12400" xr:uid="{00000000-0005-0000-0000-000030320000}"/>
    <cellStyle name="ℓ_Book2_인월중군소하천_각종용역영향평가 3" xfId="12401" xr:uid="{00000000-0005-0000-0000-000031320000}"/>
    <cellStyle name="ℓ_Book2_인월중군소하천_각종용역영향평가 4" xfId="12402" xr:uid="{00000000-0005-0000-0000-000032320000}"/>
    <cellStyle name="ℓ_Book2_인월중군소하천_각종용역영향평가 5" xfId="12403" xr:uid="{00000000-0005-0000-0000-000033320000}"/>
    <cellStyle name="ℓ_Book2_인월중군소하천_각종용역영향평가 6" xfId="12404" xr:uid="{00000000-0005-0000-0000-000034320000}"/>
    <cellStyle name="ℓ_Book2_인월중군소하천_각종용역영향평가 7" xfId="12405" xr:uid="{00000000-0005-0000-0000-000035320000}"/>
    <cellStyle name="ℓ_Book2_인월중군소하천_군도농어촌도로사전재해및환경성용역영향평가" xfId="12406" xr:uid="{00000000-0005-0000-0000-000036320000}"/>
    <cellStyle name="ℓ_Book2_인월중군소하천_군도농어촌도로사전재해및환경성용역영향평가 2" xfId="12407" xr:uid="{00000000-0005-0000-0000-000037320000}"/>
    <cellStyle name="ℓ_Book2_인월중군소하천_군도농어촌도로사전재해및환경성용역영향평가 3" xfId="12408" xr:uid="{00000000-0005-0000-0000-000038320000}"/>
    <cellStyle name="ℓ_Book2_인월중군소하천_군도농어촌도로사전재해및환경성용역영향평가 4" xfId="12409" xr:uid="{00000000-0005-0000-0000-000039320000}"/>
    <cellStyle name="ℓ_Book2_인월중군소하천_군도농어촌도로사전재해및환경성용역영향평가 5" xfId="12410" xr:uid="{00000000-0005-0000-0000-00003A320000}"/>
    <cellStyle name="ℓ_Book2_인월중군소하천_군도농어촌도로사전재해및환경성용역영향평가 6" xfId="12411" xr:uid="{00000000-0005-0000-0000-00003B320000}"/>
    <cellStyle name="ℓ_Book2_인월중군소하천_군도농어촌도로사전재해및환경성용역영향평가 7" xfId="12412" xr:uid="{00000000-0005-0000-0000-00003C320000}"/>
    <cellStyle name="ℓ_Book2_인월중군소하천_설계내역서" xfId="12413" xr:uid="{00000000-0005-0000-0000-00003D320000}"/>
    <cellStyle name="ℓ_Book2_인월중군소하천_설계내역서 2" xfId="12414" xr:uid="{00000000-0005-0000-0000-00003E320000}"/>
    <cellStyle name="ℓ_Book2_인월중군소하천_설계내역서 3" xfId="12415" xr:uid="{00000000-0005-0000-0000-00003F320000}"/>
    <cellStyle name="ℓ_Book2_인월중군소하천_설계내역서 4" xfId="12416" xr:uid="{00000000-0005-0000-0000-000040320000}"/>
    <cellStyle name="ℓ_Book2_인월중군소하천_설계내역서 5" xfId="12417" xr:uid="{00000000-0005-0000-0000-000041320000}"/>
    <cellStyle name="ℓ_Book2_인월중군소하천_설계내역서 6" xfId="12418" xr:uid="{00000000-0005-0000-0000-000042320000}"/>
    <cellStyle name="ℓ_Book2_인월중군소하천_설계내역서 7" xfId="12419" xr:uid="{00000000-0005-0000-0000-000043320000}"/>
    <cellStyle name="ℓ_Book2_인월중군소하천_하이우회도로개설공사 실시설계용역" xfId="12420" xr:uid="{00000000-0005-0000-0000-000044320000}"/>
    <cellStyle name="ℓ_Book2_인월중군소하천_하이우회도로개설공사 실시설계용역 2" xfId="12421" xr:uid="{00000000-0005-0000-0000-000045320000}"/>
    <cellStyle name="ℓ_Book2_인월중군소하천_하이우회도로개설공사 실시설계용역 3" xfId="12422" xr:uid="{00000000-0005-0000-0000-000046320000}"/>
    <cellStyle name="ℓ_Book2_인월중군소하천_하이우회도로개설공사 실시설계용역 4" xfId="12423" xr:uid="{00000000-0005-0000-0000-000047320000}"/>
    <cellStyle name="ℓ_Book2_인월중군소하천_하이우회도로개설공사 실시설계용역 5" xfId="12424" xr:uid="{00000000-0005-0000-0000-000048320000}"/>
    <cellStyle name="ℓ_Book2_인월중군소하천_하이우회도로개설공사 실시설계용역 6" xfId="12425" xr:uid="{00000000-0005-0000-0000-000049320000}"/>
    <cellStyle name="ℓ_Book2_인월중군소하천_하이우회도로개설공사 실시설계용역 7" xfId="12426" xr:uid="{00000000-0005-0000-0000-00004A320000}"/>
    <cellStyle name="ℓ_Book2_하이우회도로개설공사 실시설계용역" xfId="12427" xr:uid="{00000000-0005-0000-0000-00004B320000}"/>
    <cellStyle name="ℓ_Book2_하이우회도로개설공사 실시설계용역 2" xfId="12428" xr:uid="{00000000-0005-0000-0000-00004C320000}"/>
    <cellStyle name="ℓ_Book2_하이우회도로개설공사 실시설계용역 3" xfId="12429" xr:uid="{00000000-0005-0000-0000-00004D320000}"/>
    <cellStyle name="ℓ_Book2_하이우회도로개설공사 실시설계용역 4" xfId="12430" xr:uid="{00000000-0005-0000-0000-00004E320000}"/>
    <cellStyle name="ℓ_Book2_하이우회도로개설공사 실시설계용역 5" xfId="12431" xr:uid="{00000000-0005-0000-0000-00004F320000}"/>
    <cellStyle name="ℓ_Book2_하이우회도로개설공사 실시설계용역 6" xfId="12432" xr:uid="{00000000-0005-0000-0000-000050320000}"/>
    <cellStyle name="ℓ_Book2_하이우회도로개설공사 실시설계용역 7" xfId="12433" xr:uid="{00000000-0005-0000-0000-000051320000}"/>
    <cellStyle name="ℓ_Book4" xfId="12434" xr:uid="{00000000-0005-0000-0000-000052320000}"/>
    <cellStyle name="ℓ_Book4 2" xfId="12435" xr:uid="{00000000-0005-0000-0000-000053320000}"/>
    <cellStyle name="ℓ_Book4 3" xfId="12436" xr:uid="{00000000-0005-0000-0000-000054320000}"/>
    <cellStyle name="ℓ_Book4 4" xfId="12437" xr:uid="{00000000-0005-0000-0000-000055320000}"/>
    <cellStyle name="ℓ_Book4 5" xfId="12438" xr:uid="{00000000-0005-0000-0000-000056320000}"/>
    <cellStyle name="ℓ_Book4 6" xfId="12439" xr:uid="{00000000-0005-0000-0000-000057320000}"/>
    <cellStyle name="ℓ_Book4 7" xfId="12440" xr:uid="{00000000-0005-0000-0000-000058320000}"/>
    <cellStyle name="ℓ_Book4_각종용역영향평가" xfId="12441" xr:uid="{00000000-0005-0000-0000-000059320000}"/>
    <cellStyle name="ℓ_Book4_각종용역영향평가 2" xfId="12442" xr:uid="{00000000-0005-0000-0000-00005A320000}"/>
    <cellStyle name="ℓ_Book4_각종용역영향평가 3" xfId="12443" xr:uid="{00000000-0005-0000-0000-00005B320000}"/>
    <cellStyle name="ℓ_Book4_각종용역영향평가 4" xfId="12444" xr:uid="{00000000-0005-0000-0000-00005C320000}"/>
    <cellStyle name="ℓ_Book4_각종용역영향평가 5" xfId="12445" xr:uid="{00000000-0005-0000-0000-00005D320000}"/>
    <cellStyle name="ℓ_Book4_각종용역영향평가 6" xfId="12446" xr:uid="{00000000-0005-0000-0000-00005E320000}"/>
    <cellStyle name="ℓ_Book4_각종용역영향평가 7" xfId="12447" xr:uid="{00000000-0005-0000-0000-00005F320000}"/>
    <cellStyle name="ℓ_Book4_군도농어촌도로사전재해및환경성용역영향평가" xfId="12448" xr:uid="{00000000-0005-0000-0000-000060320000}"/>
    <cellStyle name="ℓ_Book4_군도농어촌도로사전재해및환경성용역영향평가 2" xfId="12449" xr:uid="{00000000-0005-0000-0000-000061320000}"/>
    <cellStyle name="ℓ_Book4_군도농어촌도로사전재해및환경성용역영향평가 3" xfId="12450" xr:uid="{00000000-0005-0000-0000-000062320000}"/>
    <cellStyle name="ℓ_Book4_군도농어촌도로사전재해및환경성용역영향평가 4" xfId="12451" xr:uid="{00000000-0005-0000-0000-000063320000}"/>
    <cellStyle name="ℓ_Book4_군도농어촌도로사전재해및환경성용역영향평가 5" xfId="12452" xr:uid="{00000000-0005-0000-0000-000064320000}"/>
    <cellStyle name="ℓ_Book4_군도농어촌도로사전재해및환경성용역영향평가 6" xfId="12453" xr:uid="{00000000-0005-0000-0000-000065320000}"/>
    <cellStyle name="ℓ_Book4_군도농어촌도로사전재해및환경성용역영향평가 7" xfId="12454" xr:uid="{00000000-0005-0000-0000-000066320000}"/>
    <cellStyle name="ℓ_Book4_도로수량양식" xfId="12455" xr:uid="{00000000-0005-0000-0000-000067320000}"/>
    <cellStyle name="ℓ_Book4_도로수량양식 2" xfId="12456" xr:uid="{00000000-0005-0000-0000-000068320000}"/>
    <cellStyle name="ℓ_Book4_도로수량양식 3" xfId="12457" xr:uid="{00000000-0005-0000-0000-000069320000}"/>
    <cellStyle name="ℓ_Book4_도로수량양식 4" xfId="12458" xr:uid="{00000000-0005-0000-0000-00006A320000}"/>
    <cellStyle name="ℓ_Book4_도로수량양식 5" xfId="12459" xr:uid="{00000000-0005-0000-0000-00006B320000}"/>
    <cellStyle name="ℓ_Book4_도로수량양식 6" xfId="12460" xr:uid="{00000000-0005-0000-0000-00006C320000}"/>
    <cellStyle name="ℓ_Book4_도로수량양식 7" xfId="12461" xr:uid="{00000000-0005-0000-0000-00006D320000}"/>
    <cellStyle name="ℓ_Book4_도로수량양식_각종용역영향평가" xfId="12462" xr:uid="{00000000-0005-0000-0000-00006E320000}"/>
    <cellStyle name="ℓ_Book4_도로수량양식_각종용역영향평가 2" xfId="12463" xr:uid="{00000000-0005-0000-0000-00006F320000}"/>
    <cellStyle name="ℓ_Book4_도로수량양식_각종용역영향평가 3" xfId="12464" xr:uid="{00000000-0005-0000-0000-000070320000}"/>
    <cellStyle name="ℓ_Book4_도로수량양식_각종용역영향평가 4" xfId="12465" xr:uid="{00000000-0005-0000-0000-000071320000}"/>
    <cellStyle name="ℓ_Book4_도로수량양식_각종용역영향평가 5" xfId="12466" xr:uid="{00000000-0005-0000-0000-000072320000}"/>
    <cellStyle name="ℓ_Book4_도로수량양식_각종용역영향평가 6" xfId="12467" xr:uid="{00000000-0005-0000-0000-000073320000}"/>
    <cellStyle name="ℓ_Book4_도로수량양식_각종용역영향평가 7" xfId="12468" xr:uid="{00000000-0005-0000-0000-000074320000}"/>
    <cellStyle name="ℓ_Book4_도로수량양식_군도농어촌도로사전재해및환경성용역영향평가" xfId="12469" xr:uid="{00000000-0005-0000-0000-000075320000}"/>
    <cellStyle name="ℓ_Book4_도로수량양식_군도농어촌도로사전재해및환경성용역영향평가 2" xfId="12470" xr:uid="{00000000-0005-0000-0000-000076320000}"/>
    <cellStyle name="ℓ_Book4_도로수량양식_군도농어촌도로사전재해및환경성용역영향평가 3" xfId="12471" xr:uid="{00000000-0005-0000-0000-000077320000}"/>
    <cellStyle name="ℓ_Book4_도로수량양식_군도농어촌도로사전재해및환경성용역영향평가 4" xfId="12472" xr:uid="{00000000-0005-0000-0000-000078320000}"/>
    <cellStyle name="ℓ_Book4_도로수량양식_군도농어촌도로사전재해및환경성용역영향평가 5" xfId="12473" xr:uid="{00000000-0005-0000-0000-000079320000}"/>
    <cellStyle name="ℓ_Book4_도로수량양식_군도농어촌도로사전재해및환경성용역영향평가 6" xfId="12474" xr:uid="{00000000-0005-0000-0000-00007A320000}"/>
    <cellStyle name="ℓ_Book4_도로수량양식_군도농어촌도로사전재해및환경성용역영향평가 7" xfId="12475" xr:uid="{00000000-0005-0000-0000-00007B320000}"/>
    <cellStyle name="ℓ_Book4_도로수량양식_설계내역서" xfId="12476" xr:uid="{00000000-0005-0000-0000-00007C320000}"/>
    <cellStyle name="ℓ_Book4_도로수량양식_설계내역서 2" xfId="12477" xr:uid="{00000000-0005-0000-0000-00007D320000}"/>
    <cellStyle name="ℓ_Book4_도로수량양식_설계내역서 3" xfId="12478" xr:uid="{00000000-0005-0000-0000-00007E320000}"/>
    <cellStyle name="ℓ_Book4_도로수량양식_설계내역서 4" xfId="12479" xr:uid="{00000000-0005-0000-0000-00007F320000}"/>
    <cellStyle name="ℓ_Book4_도로수량양식_설계내역서 5" xfId="12480" xr:uid="{00000000-0005-0000-0000-000080320000}"/>
    <cellStyle name="ℓ_Book4_도로수량양식_설계내역서 6" xfId="12481" xr:uid="{00000000-0005-0000-0000-000081320000}"/>
    <cellStyle name="ℓ_Book4_도로수량양식_설계내역서 7" xfId="12482" xr:uid="{00000000-0005-0000-0000-000082320000}"/>
    <cellStyle name="ℓ_Book4_도로수량양식_하이우회도로개설공사 실시설계용역" xfId="12483" xr:uid="{00000000-0005-0000-0000-000083320000}"/>
    <cellStyle name="ℓ_Book4_도로수량양식_하이우회도로개설공사 실시설계용역 2" xfId="12484" xr:uid="{00000000-0005-0000-0000-000084320000}"/>
    <cellStyle name="ℓ_Book4_도로수량양식_하이우회도로개설공사 실시설계용역 3" xfId="12485" xr:uid="{00000000-0005-0000-0000-000085320000}"/>
    <cellStyle name="ℓ_Book4_도로수량양식_하이우회도로개설공사 실시설계용역 4" xfId="12486" xr:uid="{00000000-0005-0000-0000-000086320000}"/>
    <cellStyle name="ℓ_Book4_도로수량양식_하이우회도로개설공사 실시설계용역 5" xfId="12487" xr:uid="{00000000-0005-0000-0000-000087320000}"/>
    <cellStyle name="ℓ_Book4_도로수량양식_하이우회도로개설공사 실시설계용역 6" xfId="12488" xr:uid="{00000000-0005-0000-0000-000088320000}"/>
    <cellStyle name="ℓ_Book4_도로수량양식_하이우회도로개설공사 실시설계용역 7" xfId="12489" xr:uid="{00000000-0005-0000-0000-000089320000}"/>
    <cellStyle name="ℓ_Book4_설계내역서" xfId="12490" xr:uid="{00000000-0005-0000-0000-00008A320000}"/>
    <cellStyle name="ℓ_Book4_설계내역서 2" xfId="12491" xr:uid="{00000000-0005-0000-0000-00008B320000}"/>
    <cellStyle name="ℓ_Book4_설계내역서 3" xfId="12492" xr:uid="{00000000-0005-0000-0000-00008C320000}"/>
    <cellStyle name="ℓ_Book4_설계내역서 4" xfId="12493" xr:uid="{00000000-0005-0000-0000-00008D320000}"/>
    <cellStyle name="ℓ_Book4_설계내역서 5" xfId="12494" xr:uid="{00000000-0005-0000-0000-00008E320000}"/>
    <cellStyle name="ℓ_Book4_설계내역서 6" xfId="12495" xr:uid="{00000000-0005-0000-0000-00008F320000}"/>
    <cellStyle name="ℓ_Book4_설계내역서 7" xfId="12496" xr:uid="{00000000-0005-0000-0000-000090320000}"/>
    <cellStyle name="ℓ_Book4_수량산출" xfId="12497" xr:uid="{00000000-0005-0000-0000-000091320000}"/>
    <cellStyle name="ℓ_Book4_수량산출 2" xfId="12498" xr:uid="{00000000-0005-0000-0000-000092320000}"/>
    <cellStyle name="ℓ_Book4_수량산출 3" xfId="12499" xr:uid="{00000000-0005-0000-0000-000093320000}"/>
    <cellStyle name="ℓ_Book4_수량산출 4" xfId="12500" xr:uid="{00000000-0005-0000-0000-000094320000}"/>
    <cellStyle name="ℓ_Book4_수량산출 5" xfId="12501" xr:uid="{00000000-0005-0000-0000-000095320000}"/>
    <cellStyle name="ℓ_Book4_수량산출 6" xfId="12502" xr:uid="{00000000-0005-0000-0000-000096320000}"/>
    <cellStyle name="ℓ_Book4_수량산출 7" xfId="12503" xr:uid="{00000000-0005-0000-0000-000097320000}"/>
    <cellStyle name="ℓ_Book4_수량산출_각종용역영향평가" xfId="12504" xr:uid="{00000000-0005-0000-0000-000098320000}"/>
    <cellStyle name="ℓ_Book4_수량산출_각종용역영향평가 2" xfId="12505" xr:uid="{00000000-0005-0000-0000-000099320000}"/>
    <cellStyle name="ℓ_Book4_수량산출_각종용역영향평가 3" xfId="12506" xr:uid="{00000000-0005-0000-0000-00009A320000}"/>
    <cellStyle name="ℓ_Book4_수량산출_각종용역영향평가 4" xfId="12507" xr:uid="{00000000-0005-0000-0000-00009B320000}"/>
    <cellStyle name="ℓ_Book4_수량산출_각종용역영향평가 5" xfId="12508" xr:uid="{00000000-0005-0000-0000-00009C320000}"/>
    <cellStyle name="ℓ_Book4_수량산출_각종용역영향평가 6" xfId="12509" xr:uid="{00000000-0005-0000-0000-00009D320000}"/>
    <cellStyle name="ℓ_Book4_수량산출_각종용역영향평가 7" xfId="12510" xr:uid="{00000000-0005-0000-0000-00009E320000}"/>
    <cellStyle name="ℓ_Book4_수량산출_군도농어촌도로사전재해및환경성용역영향평가" xfId="12511" xr:uid="{00000000-0005-0000-0000-00009F320000}"/>
    <cellStyle name="ℓ_Book4_수량산출_군도농어촌도로사전재해및환경성용역영향평가 2" xfId="12512" xr:uid="{00000000-0005-0000-0000-0000A0320000}"/>
    <cellStyle name="ℓ_Book4_수량산출_군도농어촌도로사전재해및환경성용역영향평가 3" xfId="12513" xr:uid="{00000000-0005-0000-0000-0000A1320000}"/>
    <cellStyle name="ℓ_Book4_수량산출_군도농어촌도로사전재해및환경성용역영향평가 4" xfId="12514" xr:uid="{00000000-0005-0000-0000-0000A2320000}"/>
    <cellStyle name="ℓ_Book4_수량산출_군도농어촌도로사전재해및환경성용역영향평가 5" xfId="12515" xr:uid="{00000000-0005-0000-0000-0000A3320000}"/>
    <cellStyle name="ℓ_Book4_수량산출_군도농어촌도로사전재해및환경성용역영향평가 6" xfId="12516" xr:uid="{00000000-0005-0000-0000-0000A4320000}"/>
    <cellStyle name="ℓ_Book4_수량산출_군도농어촌도로사전재해및환경성용역영향평가 7" xfId="12517" xr:uid="{00000000-0005-0000-0000-0000A5320000}"/>
    <cellStyle name="ℓ_Book4_수량산출_설계내역서" xfId="12518" xr:uid="{00000000-0005-0000-0000-0000A6320000}"/>
    <cellStyle name="ℓ_Book4_수량산출_설계내역서 2" xfId="12519" xr:uid="{00000000-0005-0000-0000-0000A7320000}"/>
    <cellStyle name="ℓ_Book4_수량산출_설계내역서 3" xfId="12520" xr:uid="{00000000-0005-0000-0000-0000A8320000}"/>
    <cellStyle name="ℓ_Book4_수량산출_설계내역서 4" xfId="12521" xr:uid="{00000000-0005-0000-0000-0000A9320000}"/>
    <cellStyle name="ℓ_Book4_수량산출_설계내역서 5" xfId="12522" xr:uid="{00000000-0005-0000-0000-0000AA320000}"/>
    <cellStyle name="ℓ_Book4_수량산출_설계내역서 6" xfId="12523" xr:uid="{00000000-0005-0000-0000-0000AB320000}"/>
    <cellStyle name="ℓ_Book4_수량산출_설계내역서 7" xfId="12524" xr:uid="{00000000-0005-0000-0000-0000AC320000}"/>
    <cellStyle name="ℓ_Book4_수량산출_하이우회도로개설공사 실시설계용역" xfId="12525" xr:uid="{00000000-0005-0000-0000-0000AD320000}"/>
    <cellStyle name="ℓ_Book4_수량산출_하이우회도로개설공사 실시설계용역 2" xfId="12526" xr:uid="{00000000-0005-0000-0000-0000AE320000}"/>
    <cellStyle name="ℓ_Book4_수량산출_하이우회도로개설공사 실시설계용역 3" xfId="12527" xr:uid="{00000000-0005-0000-0000-0000AF320000}"/>
    <cellStyle name="ℓ_Book4_수량산출_하이우회도로개설공사 실시설계용역 4" xfId="12528" xr:uid="{00000000-0005-0000-0000-0000B0320000}"/>
    <cellStyle name="ℓ_Book4_수량산출_하이우회도로개설공사 실시설계용역 5" xfId="12529" xr:uid="{00000000-0005-0000-0000-0000B1320000}"/>
    <cellStyle name="ℓ_Book4_수량산출_하이우회도로개설공사 실시설계용역 6" xfId="12530" xr:uid="{00000000-0005-0000-0000-0000B2320000}"/>
    <cellStyle name="ℓ_Book4_수량산출_하이우회도로개설공사 실시설계용역 7" xfId="12531" xr:uid="{00000000-0005-0000-0000-0000B3320000}"/>
    <cellStyle name="ℓ_Book4_인월중군소하천" xfId="12532" xr:uid="{00000000-0005-0000-0000-0000B4320000}"/>
    <cellStyle name="ℓ_Book4_인월중군소하천 2" xfId="12533" xr:uid="{00000000-0005-0000-0000-0000B5320000}"/>
    <cellStyle name="ℓ_Book4_인월중군소하천 3" xfId="12534" xr:uid="{00000000-0005-0000-0000-0000B6320000}"/>
    <cellStyle name="ℓ_Book4_인월중군소하천 4" xfId="12535" xr:uid="{00000000-0005-0000-0000-0000B7320000}"/>
    <cellStyle name="ℓ_Book4_인월중군소하천 5" xfId="12536" xr:uid="{00000000-0005-0000-0000-0000B8320000}"/>
    <cellStyle name="ℓ_Book4_인월중군소하천 6" xfId="12537" xr:uid="{00000000-0005-0000-0000-0000B9320000}"/>
    <cellStyle name="ℓ_Book4_인월중군소하천 7" xfId="12538" xr:uid="{00000000-0005-0000-0000-0000BA320000}"/>
    <cellStyle name="ℓ_Book4_인월중군소하천_각종용역영향평가" xfId="12539" xr:uid="{00000000-0005-0000-0000-0000BB320000}"/>
    <cellStyle name="ℓ_Book4_인월중군소하천_각종용역영향평가 2" xfId="12540" xr:uid="{00000000-0005-0000-0000-0000BC320000}"/>
    <cellStyle name="ℓ_Book4_인월중군소하천_각종용역영향평가 3" xfId="12541" xr:uid="{00000000-0005-0000-0000-0000BD320000}"/>
    <cellStyle name="ℓ_Book4_인월중군소하천_각종용역영향평가 4" xfId="12542" xr:uid="{00000000-0005-0000-0000-0000BE320000}"/>
    <cellStyle name="ℓ_Book4_인월중군소하천_각종용역영향평가 5" xfId="12543" xr:uid="{00000000-0005-0000-0000-0000BF320000}"/>
    <cellStyle name="ℓ_Book4_인월중군소하천_각종용역영향평가 6" xfId="12544" xr:uid="{00000000-0005-0000-0000-0000C0320000}"/>
    <cellStyle name="ℓ_Book4_인월중군소하천_각종용역영향평가 7" xfId="12545" xr:uid="{00000000-0005-0000-0000-0000C1320000}"/>
    <cellStyle name="ℓ_Book4_인월중군소하천_군도농어촌도로사전재해및환경성용역영향평가" xfId="12546" xr:uid="{00000000-0005-0000-0000-0000C2320000}"/>
    <cellStyle name="ℓ_Book4_인월중군소하천_군도농어촌도로사전재해및환경성용역영향평가 2" xfId="12547" xr:uid="{00000000-0005-0000-0000-0000C3320000}"/>
    <cellStyle name="ℓ_Book4_인월중군소하천_군도농어촌도로사전재해및환경성용역영향평가 3" xfId="12548" xr:uid="{00000000-0005-0000-0000-0000C4320000}"/>
    <cellStyle name="ℓ_Book4_인월중군소하천_군도농어촌도로사전재해및환경성용역영향평가 4" xfId="12549" xr:uid="{00000000-0005-0000-0000-0000C5320000}"/>
    <cellStyle name="ℓ_Book4_인월중군소하천_군도농어촌도로사전재해및환경성용역영향평가 5" xfId="12550" xr:uid="{00000000-0005-0000-0000-0000C6320000}"/>
    <cellStyle name="ℓ_Book4_인월중군소하천_군도농어촌도로사전재해및환경성용역영향평가 6" xfId="12551" xr:uid="{00000000-0005-0000-0000-0000C7320000}"/>
    <cellStyle name="ℓ_Book4_인월중군소하천_군도농어촌도로사전재해및환경성용역영향평가 7" xfId="12552" xr:uid="{00000000-0005-0000-0000-0000C8320000}"/>
    <cellStyle name="ℓ_Book4_인월중군소하천_설계내역서" xfId="12553" xr:uid="{00000000-0005-0000-0000-0000C9320000}"/>
    <cellStyle name="ℓ_Book4_인월중군소하천_설계내역서 2" xfId="12554" xr:uid="{00000000-0005-0000-0000-0000CA320000}"/>
    <cellStyle name="ℓ_Book4_인월중군소하천_설계내역서 3" xfId="12555" xr:uid="{00000000-0005-0000-0000-0000CB320000}"/>
    <cellStyle name="ℓ_Book4_인월중군소하천_설계내역서 4" xfId="12556" xr:uid="{00000000-0005-0000-0000-0000CC320000}"/>
    <cellStyle name="ℓ_Book4_인월중군소하천_설계내역서 5" xfId="12557" xr:uid="{00000000-0005-0000-0000-0000CD320000}"/>
    <cellStyle name="ℓ_Book4_인월중군소하천_설계내역서 6" xfId="12558" xr:uid="{00000000-0005-0000-0000-0000CE320000}"/>
    <cellStyle name="ℓ_Book4_인월중군소하천_설계내역서 7" xfId="12559" xr:uid="{00000000-0005-0000-0000-0000CF320000}"/>
    <cellStyle name="ℓ_Book4_인월중군소하천_하이우회도로개설공사 실시설계용역" xfId="12560" xr:uid="{00000000-0005-0000-0000-0000D0320000}"/>
    <cellStyle name="ℓ_Book4_인월중군소하천_하이우회도로개설공사 실시설계용역 2" xfId="12561" xr:uid="{00000000-0005-0000-0000-0000D1320000}"/>
    <cellStyle name="ℓ_Book4_인월중군소하천_하이우회도로개설공사 실시설계용역 3" xfId="12562" xr:uid="{00000000-0005-0000-0000-0000D2320000}"/>
    <cellStyle name="ℓ_Book4_인월중군소하천_하이우회도로개설공사 실시설계용역 4" xfId="12563" xr:uid="{00000000-0005-0000-0000-0000D3320000}"/>
    <cellStyle name="ℓ_Book4_인월중군소하천_하이우회도로개설공사 실시설계용역 5" xfId="12564" xr:uid="{00000000-0005-0000-0000-0000D4320000}"/>
    <cellStyle name="ℓ_Book4_인월중군소하천_하이우회도로개설공사 실시설계용역 6" xfId="12565" xr:uid="{00000000-0005-0000-0000-0000D5320000}"/>
    <cellStyle name="ℓ_Book4_인월중군소하천_하이우회도로개설공사 실시설계용역 7" xfId="12566" xr:uid="{00000000-0005-0000-0000-0000D6320000}"/>
    <cellStyle name="ℓ_Book4_하이우회도로개설공사 실시설계용역" xfId="12567" xr:uid="{00000000-0005-0000-0000-0000D7320000}"/>
    <cellStyle name="ℓ_Book4_하이우회도로개설공사 실시설계용역 2" xfId="12568" xr:uid="{00000000-0005-0000-0000-0000D8320000}"/>
    <cellStyle name="ℓ_Book4_하이우회도로개설공사 실시설계용역 3" xfId="12569" xr:uid="{00000000-0005-0000-0000-0000D9320000}"/>
    <cellStyle name="ℓ_Book4_하이우회도로개설공사 실시설계용역 4" xfId="12570" xr:uid="{00000000-0005-0000-0000-0000DA320000}"/>
    <cellStyle name="ℓ_Book4_하이우회도로개설공사 실시설계용역 5" xfId="12571" xr:uid="{00000000-0005-0000-0000-0000DB320000}"/>
    <cellStyle name="ℓ_Book4_하이우회도로개설공사 실시설계용역 6" xfId="12572" xr:uid="{00000000-0005-0000-0000-0000DC320000}"/>
    <cellStyle name="ℓ_Book4_하이우회도로개설공사 실시설계용역 7" xfId="12573" xr:uid="{00000000-0005-0000-0000-0000DD320000}"/>
    <cellStyle name="ℓ_수량전체" xfId="12574" xr:uid="{00000000-0005-0000-0000-0000DE320000}"/>
    <cellStyle name="ℓ_수량전체 2" xfId="12575" xr:uid="{00000000-0005-0000-0000-0000DF320000}"/>
    <cellStyle name="ℓ_수량전체 3" xfId="12576" xr:uid="{00000000-0005-0000-0000-0000E0320000}"/>
    <cellStyle name="ℓ_수량전체 4" xfId="12577" xr:uid="{00000000-0005-0000-0000-0000E1320000}"/>
    <cellStyle name="ℓ_수량전체 5" xfId="12578" xr:uid="{00000000-0005-0000-0000-0000E2320000}"/>
    <cellStyle name="ℓ_수량전체 6" xfId="12579" xr:uid="{00000000-0005-0000-0000-0000E3320000}"/>
    <cellStyle name="ℓ_수량전체 7" xfId="12580" xr:uid="{00000000-0005-0000-0000-0000E4320000}"/>
    <cellStyle name="ℓ_수량전체_각종용역영향평가" xfId="12581" xr:uid="{00000000-0005-0000-0000-0000E5320000}"/>
    <cellStyle name="ℓ_수량전체_각종용역영향평가 2" xfId="12582" xr:uid="{00000000-0005-0000-0000-0000E6320000}"/>
    <cellStyle name="ℓ_수량전체_각종용역영향평가 3" xfId="12583" xr:uid="{00000000-0005-0000-0000-0000E7320000}"/>
    <cellStyle name="ℓ_수량전체_각종용역영향평가 4" xfId="12584" xr:uid="{00000000-0005-0000-0000-0000E8320000}"/>
    <cellStyle name="ℓ_수량전체_각종용역영향평가 5" xfId="12585" xr:uid="{00000000-0005-0000-0000-0000E9320000}"/>
    <cellStyle name="ℓ_수량전체_각종용역영향평가 6" xfId="12586" xr:uid="{00000000-0005-0000-0000-0000EA320000}"/>
    <cellStyle name="ℓ_수량전체_각종용역영향평가 7" xfId="12587" xr:uid="{00000000-0005-0000-0000-0000EB320000}"/>
    <cellStyle name="ℓ_수량전체_군도농어촌도로사전재해및환경성용역영향평가" xfId="12588" xr:uid="{00000000-0005-0000-0000-0000EC320000}"/>
    <cellStyle name="ℓ_수량전체_군도농어촌도로사전재해및환경성용역영향평가 2" xfId="12589" xr:uid="{00000000-0005-0000-0000-0000ED320000}"/>
    <cellStyle name="ℓ_수량전체_군도농어촌도로사전재해및환경성용역영향평가 3" xfId="12590" xr:uid="{00000000-0005-0000-0000-0000EE320000}"/>
    <cellStyle name="ℓ_수량전체_군도농어촌도로사전재해및환경성용역영향평가 4" xfId="12591" xr:uid="{00000000-0005-0000-0000-0000EF320000}"/>
    <cellStyle name="ℓ_수량전체_군도농어촌도로사전재해및환경성용역영향평가 5" xfId="12592" xr:uid="{00000000-0005-0000-0000-0000F0320000}"/>
    <cellStyle name="ℓ_수량전체_군도농어촌도로사전재해및환경성용역영향평가 6" xfId="12593" xr:uid="{00000000-0005-0000-0000-0000F1320000}"/>
    <cellStyle name="ℓ_수량전체_군도농어촌도로사전재해및환경성용역영향평가 7" xfId="12594" xr:uid="{00000000-0005-0000-0000-0000F2320000}"/>
    <cellStyle name="ℓ_수량전체_도로수량양식" xfId="12595" xr:uid="{00000000-0005-0000-0000-0000F3320000}"/>
    <cellStyle name="ℓ_수량전체_도로수량양식 2" xfId="12596" xr:uid="{00000000-0005-0000-0000-0000F4320000}"/>
    <cellStyle name="ℓ_수량전체_도로수량양식 3" xfId="12597" xr:uid="{00000000-0005-0000-0000-0000F5320000}"/>
    <cellStyle name="ℓ_수량전체_도로수량양식 4" xfId="12598" xr:uid="{00000000-0005-0000-0000-0000F6320000}"/>
    <cellStyle name="ℓ_수량전체_도로수량양식 5" xfId="12599" xr:uid="{00000000-0005-0000-0000-0000F7320000}"/>
    <cellStyle name="ℓ_수량전체_도로수량양식 6" xfId="12600" xr:uid="{00000000-0005-0000-0000-0000F8320000}"/>
    <cellStyle name="ℓ_수량전체_도로수량양식 7" xfId="12601" xr:uid="{00000000-0005-0000-0000-0000F9320000}"/>
    <cellStyle name="ℓ_수량전체_도로수량양식_각종용역영향평가" xfId="12602" xr:uid="{00000000-0005-0000-0000-0000FA320000}"/>
    <cellStyle name="ℓ_수량전체_도로수량양식_각종용역영향평가 2" xfId="12603" xr:uid="{00000000-0005-0000-0000-0000FB320000}"/>
    <cellStyle name="ℓ_수량전체_도로수량양식_각종용역영향평가 3" xfId="12604" xr:uid="{00000000-0005-0000-0000-0000FC320000}"/>
    <cellStyle name="ℓ_수량전체_도로수량양식_각종용역영향평가 4" xfId="12605" xr:uid="{00000000-0005-0000-0000-0000FD320000}"/>
    <cellStyle name="ℓ_수량전체_도로수량양식_각종용역영향평가 5" xfId="12606" xr:uid="{00000000-0005-0000-0000-0000FE320000}"/>
    <cellStyle name="ℓ_수량전체_도로수량양식_각종용역영향평가 6" xfId="12607" xr:uid="{00000000-0005-0000-0000-0000FF320000}"/>
    <cellStyle name="ℓ_수량전체_도로수량양식_각종용역영향평가 7" xfId="12608" xr:uid="{00000000-0005-0000-0000-000000330000}"/>
    <cellStyle name="ℓ_수량전체_도로수량양식_군도농어촌도로사전재해및환경성용역영향평가" xfId="12609" xr:uid="{00000000-0005-0000-0000-000001330000}"/>
    <cellStyle name="ℓ_수량전체_도로수량양식_군도농어촌도로사전재해및환경성용역영향평가 2" xfId="12610" xr:uid="{00000000-0005-0000-0000-000002330000}"/>
    <cellStyle name="ℓ_수량전체_도로수량양식_군도농어촌도로사전재해및환경성용역영향평가 3" xfId="12611" xr:uid="{00000000-0005-0000-0000-000003330000}"/>
    <cellStyle name="ℓ_수량전체_도로수량양식_군도농어촌도로사전재해및환경성용역영향평가 4" xfId="12612" xr:uid="{00000000-0005-0000-0000-000004330000}"/>
    <cellStyle name="ℓ_수량전체_도로수량양식_군도농어촌도로사전재해및환경성용역영향평가 5" xfId="12613" xr:uid="{00000000-0005-0000-0000-000005330000}"/>
    <cellStyle name="ℓ_수량전체_도로수량양식_군도농어촌도로사전재해및환경성용역영향평가 6" xfId="12614" xr:uid="{00000000-0005-0000-0000-000006330000}"/>
    <cellStyle name="ℓ_수량전체_도로수량양식_군도농어촌도로사전재해및환경성용역영향평가 7" xfId="12615" xr:uid="{00000000-0005-0000-0000-000007330000}"/>
    <cellStyle name="ℓ_수량전체_도로수량양식_설계내역서" xfId="12616" xr:uid="{00000000-0005-0000-0000-000008330000}"/>
    <cellStyle name="ℓ_수량전체_도로수량양식_설계내역서 2" xfId="12617" xr:uid="{00000000-0005-0000-0000-000009330000}"/>
    <cellStyle name="ℓ_수량전체_도로수량양식_설계내역서 3" xfId="12618" xr:uid="{00000000-0005-0000-0000-00000A330000}"/>
    <cellStyle name="ℓ_수량전체_도로수량양식_설계내역서 4" xfId="12619" xr:uid="{00000000-0005-0000-0000-00000B330000}"/>
    <cellStyle name="ℓ_수량전체_도로수량양식_설계내역서 5" xfId="12620" xr:uid="{00000000-0005-0000-0000-00000C330000}"/>
    <cellStyle name="ℓ_수량전체_도로수량양식_설계내역서 6" xfId="12621" xr:uid="{00000000-0005-0000-0000-00000D330000}"/>
    <cellStyle name="ℓ_수량전체_도로수량양식_설계내역서 7" xfId="12622" xr:uid="{00000000-0005-0000-0000-00000E330000}"/>
    <cellStyle name="ℓ_수량전체_도로수량양식_하이우회도로개설공사 실시설계용역" xfId="12623" xr:uid="{00000000-0005-0000-0000-00000F330000}"/>
    <cellStyle name="ℓ_수량전체_도로수량양식_하이우회도로개설공사 실시설계용역 2" xfId="12624" xr:uid="{00000000-0005-0000-0000-000010330000}"/>
    <cellStyle name="ℓ_수량전체_도로수량양식_하이우회도로개설공사 실시설계용역 3" xfId="12625" xr:uid="{00000000-0005-0000-0000-000011330000}"/>
    <cellStyle name="ℓ_수량전체_도로수량양식_하이우회도로개설공사 실시설계용역 4" xfId="12626" xr:uid="{00000000-0005-0000-0000-000012330000}"/>
    <cellStyle name="ℓ_수량전체_도로수량양식_하이우회도로개설공사 실시설계용역 5" xfId="12627" xr:uid="{00000000-0005-0000-0000-000013330000}"/>
    <cellStyle name="ℓ_수량전체_도로수량양식_하이우회도로개설공사 실시설계용역 6" xfId="12628" xr:uid="{00000000-0005-0000-0000-000014330000}"/>
    <cellStyle name="ℓ_수량전체_도로수량양식_하이우회도로개설공사 실시설계용역 7" xfId="12629" xr:uid="{00000000-0005-0000-0000-000015330000}"/>
    <cellStyle name="ℓ_수량전체_설계내역서" xfId="12630" xr:uid="{00000000-0005-0000-0000-000016330000}"/>
    <cellStyle name="ℓ_수량전체_설계내역서 2" xfId="12631" xr:uid="{00000000-0005-0000-0000-000017330000}"/>
    <cellStyle name="ℓ_수량전체_설계내역서 3" xfId="12632" xr:uid="{00000000-0005-0000-0000-000018330000}"/>
    <cellStyle name="ℓ_수량전체_설계내역서 4" xfId="12633" xr:uid="{00000000-0005-0000-0000-000019330000}"/>
    <cellStyle name="ℓ_수량전체_설계내역서 5" xfId="12634" xr:uid="{00000000-0005-0000-0000-00001A330000}"/>
    <cellStyle name="ℓ_수량전체_설계내역서 6" xfId="12635" xr:uid="{00000000-0005-0000-0000-00001B330000}"/>
    <cellStyle name="ℓ_수량전체_설계내역서 7" xfId="12636" xr:uid="{00000000-0005-0000-0000-00001C330000}"/>
    <cellStyle name="ℓ_수량전체_수량산출" xfId="12637" xr:uid="{00000000-0005-0000-0000-00001D330000}"/>
    <cellStyle name="ℓ_수량전체_수량산출 2" xfId="12638" xr:uid="{00000000-0005-0000-0000-00001E330000}"/>
    <cellStyle name="ℓ_수량전체_수량산출 3" xfId="12639" xr:uid="{00000000-0005-0000-0000-00001F330000}"/>
    <cellStyle name="ℓ_수량전체_수량산출 4" xfId="12640" xr:uid="{00000000-0005-0000-0000-000020330000}"/>
    <cellStyle name="ℓ_수량전체_수량산출 5" xfId="12641" xr:uid="{00000000-0005-0000-0000-000021330000}"/>
    <cellStyle name="ℓ_수량전체_수량산출 6" xfId="12642" xr:uid="{00000000-0005-0000-0000-000022330000}"/>
    <cellStyle name="ℓ_수량전체_수량산출 7" xfId="12643" xr:uid="{00000000-0005-0000-0000-000023330000}"/>
    <cellStyle name="ℓ_수량전체_수량산출_각종용역영향평가" xfId="12644" xr:uid="{00000000-0005-0000-0000-000024330000}"/>
    <cellStyle name="ℓ_수량전체_수량산출_각종용역영향평가 2" xfId="12645" xr:uid="{00000000-0005-0000-0000-000025330000}"/>
    <cellStyle name="ℓ_수량전체_수량산출_각종용역영향평가 3" xfId="12646" xr:uid="{00000000-0005-0000-0000-000026330000}"/>
    <cellStyle name="ℓ_수량전체_수량산출_각종용역영향평가 4" xfId="12647" xr:uid="{00000000-0005-0000-0000-000027330000}"/>
    <cellStyle name="ℓ_수량전체_수량산출_각종용역영향평가 5" xfId="12648" xr:uid="{00000000-0005-0000-0000-000028330000}"/>
    <cellStyle name="ℓ_수량전체_수량산출_각종용역영향평가 6" xfId="12649" xr:uid="{00000000-0005-0000-0000-000029330000}"/>
    <cellStyle name="ℓ_수량전체_수량산출_각종용역영향평가 7" xfId="12650" xr:uid="{00000000-0005-0000-0000-00002A330000}"/>
    <cellStyle name="ℓ_수량전체_수량산출_군도농어촌도로사전재해및환경성용역영향평가" xfId="12651" xr:uid="{00000000-0005-0000-0000-00002B330000}"/>
    <cellStyle name="ℓ_수량전체_수량산출_군도농어촌도로사전재해및환경성용역영향평가 2" xfId="12652" xr:uid="{00000000-0005-0000-0000-00002C330000}"/>
    <cellStyle name="ℓ_수량전체_수량산출_군도농어촌도로사전재해및환경성용역영향평가 3" xfId="12653" xr:uid="{00000000-0005-0000-0000-00002D330000}"/>
    <cellStyle name="ℓ_수량전체_수량산출_군도농어촌도로사전재해및환경성용역영향평가 4" xfId="12654" xr:uid="{00000000-0005-0000-0000-00002E330000}"/>
    <cellStyle name="ℓ_수량전체_수량산출_군도농어촌도로사전재해및환경성용역영향평가 5" xfId="12655" xr:uid="{00000000-0005-0000-0000-00002F330000}"/>
    <cellStyle name="ℓ_수량전체_수량산출_군도농어촌도로사전재해및환경성용역영향평가 6" xfId="12656" xr:uid="{00000000-0005-0000-0000-000030330000}"/>
    <cellStyle name="ℓ_수량전체_수량산출_군도농어촌도로사전재해및환경성용역영향평가 7" xfId="12657" xr:uid="{00000000-0005-0000-0000-000031330000}"/>
    <cellStyle name="ℓ_수량전체_수량산출_설계내역서" xfId="12658" xr:uid="{00000000-0005-0000-0000-000032330000}"/>
    <cellStyle name="ℓ_수량전체_수량산출_설계내역서 2" xfId="12659" xr:uid="{00000000-0005-0000-0000-000033330000}"/>
    <cellStyle name="ℓ_수량전체_수량산출_설계내역서 3" xfId="12660" xr:uid="{00000000-0005-0000-0000-000034330000}"/>
    <cellStyle name="ℓ_수량전체_수량산출_설계내역서 4" xfId="12661" xr:uid="{00000000-0005-0000-0000-000035330000}"/>
    <cellStyle name="ℓ_수량전체_수량산출_설계내역서 5" xfId="12662" xr:uid="{00000000-0005-0000-0000-000036330000}"/>
    <cellStyle name="ℓ_수량전체_수량산출_설계내역서 6" xfId="12663" xr:uid="{00000000-0005-0000-0000-000037330000}"/>
    <cellStyle name="ℓ_수량전체_수량산출_설계내역서 7" xfId="12664" xr:uid="{00000000-0005-0000-0000-000038330000}"/>
    <cellStyle name="ℓ_수량전체_수량산출_하이우회도로개설공사 실시설계용역" xfId="12665" xr:uid="{00000000-0005-0000-0000-000039330000}"/>
    <cellStyle name="ℓ_수량전체_수량산출_하이우회도로개설공사 실시설계용역 2" xfId="12666" xr:uid="{00000000-0005-0000-0000-00003A330000}"/>
    <cellStyle name="ℓ_수량전체_수량산출_하이우회도로개설공사 실시설계용역 3" xfId="12667" xr:uid="{00000000-0005-0000-0000-00003B330000}"/>
    <cellStyle name="ℓ_수량전체_수량산출_하이우회도로개설공사 실시설계용역 4" xfId="12668" xr:uid="{00000000-0005-0000-0000-00003C330000}"/>
    <cellStyle name="ℓ_수량전체_수량산출_하이우회도로개설공사 실시설계용역 5" xfId="12669" xr:uid="{00000000-0005-0000-0000-00003D330000}"/>
    <cellStyle name="ℓ_수량전체_수량산출_하이우회도로개설공사 실시설계용역 6" xfId="12670" xr:uid="{00000000-0005-0000-0000-00003E330000}"/>
    <cellStyle name="ℓ_수량전체_수량산출_하이우회도로개설공사 실시설계용역 7" xfId="12671" xr:uid="{00000000-0005-0000-0000-00003F330000}"/>
    <cellStyle name="ℓ_수량전체_인월중군소하천" xfId="12672" xr:uid="{00000000-0005-0000-0000-000040330000}"/>
    <cellStyle name="ℓ_수량전체_인월중군소하천 2" xfId="12673" xr:uid="{00000000-0005-0000-0000-000041330000}"/>
    <cellStyle name="ℓ_수량전체_인월중군소하천 3" xfId="12674" xr:uid="{00000000-0005-0000-0000-000042330000}"/>
    <cellStyle name="ℓ_수량전체_인월중군소하천 4" xfId="12675" xr:uid="{00000000-0005-0000-0000-000043330000}"/>
    <cellStyle name="ℓ_수량전체_인월중군소하천 5" xfId="12676" xr:uid="{00000000-0005-0000-0000-000044330000}"/>
    <cellStyle name="ℓ_수량전체_인월중군소하천 6" xfId="12677" xr:uid="{00000000-0005-0000-0000-000045330000}"/>
    <cellStyle name="ℓ_수량전체_인월중군소하천 7" xfId="12678" xr:uid="{00000000-0005-0000-0000-000046330000}"/>
    <cellStyle name="ℓ_수량전체_인월중군소하천_각종용역영향평가" xfId="12679" xr:uid="{00000000-0005-0000-0000-000047330000}"/>
    <cellStyle name="ℓ_수량전체_인월중군소하천_각종용역영향평가 2" xfId="12680" xr:uid="{00000000-0005-0000-0000-000048330000}"/>
    <cellStyle name="ℓ_수량전체_인월중군소하천_각종용역영향평가 3" xfId="12681" xr:uid="{00000000-0005-0000-0000-000049330000}"/>
    <cellStyle name="ℓ_수량전체_인월중군소하천_각종용역영향평가 4" xfId="12682" xr:uid="{00000000-0005-0000-0000-00004A330000}"/>
    <cellStyle name="ℓ_수량전체_인월중군소하천_각종용역영향평가 5" xfId="12683" xr:uid="{00000000-0005-0000-0000-00004B330000}"/>
    <cellStyle name="ℓ_수량전체_인월중군소하천_각종용역영향평가 6" xfId="12684" xr:uid="{00000000-0005-0000-0000-00004C330000}"/>
    <cellStyle name="ℓ_수량전체_인월중군소하천_각종용역영향평가 7" xfId="12685" xr:uid="{00000000-0005-0000-0000-00004D330000}"/>
    <cellStyle name="ℓ_수량전체_인월중군소하천_군도농어촌도로사전재해및환경성용역영향평가" xfId="12686" xr:uid="{00000000-0005-0000-0000-00004E330000}"/>
    <cellStyle name="ℓ_수량전체_인월중군소하천_군도농어촌도로사전재해및환경성용역영향평가 2" xfId="12687" xr:uid="{00000000-0005-0000-0000-00004F330000}"/>
    <cellStyle name="ℓ_수량전체_인월중군소하천_군도농어촌도로사전재해및환경성용역영향평가 3" xfId="12688" xr:uid="{00000000-0005-0000-0000-000050330000}"/>
    <cellStyle name="ℓ_수량전체_인월중군소하천_군도농어촌도로사전재해및환경성용역영향평가 4" xfId="12689" xr:uid="{00000000-0005-0000-0000-000051330000}"/>
    <cellStyle name="ℓ_수량전체_인월중군소하천_군도농어촌도로사전재해및환경성용역영향평가 5" xfId="12690" xr:uid="{00000000-0005-0000-0000-000052330000}"/>
    <cellStyle name="ℓ_수량전체_인월중군소하천_군도농어촌도로사전재해및환경성용역영향평가 6" xfId="12691" xr:uid="{00000000-0005-0000-0000-000053330000}"/>
    <cellStyle name="ℓ_수량전체_인월중군소하천_군도농어촌도로사전재해및환경성용역영향평가 7" xfId="12692" xr:uid="{00000000-0005-0000-0000-000054330000}"/>
    <cellStyle name="ℓ_수량전체_인월중군소하천_설계내역서" xfId="12693" xr:uid="{00000000-0005-0000-0000-000055330000}"/>
    <cellStyle name="ℓ_수량전체_인월중군소하천_설계내역서 2" xfId="12694" xr:uid="{00000000-0005-0000-0000-000056330000}"/>
    <cellStyle name="ℓ_수량전체_인월중군소하천_설계내역서 3" xfId="12695" xr:uid="{00000000-0005-0000-0000-000057330000}"/>
    <cellStyle name="ℓ_수량전체_인월중군소하천_설계내역서 4" xfId="12696" xr:uid="{00000000-0005-0000-0000-000058330000}"/>
    <cellStyle name="ℓ_수량전체_인월중군소하천_설계내역서 5" xfId="12697" xr:uid="{00000000-0005-0000-0000-000059330000}"/>
    <cellStyle name="ℓ_수량전체_인월중군소하천_설계내역서 6" xfId="12698" xr:uid="{00000000-0005-0000-0000-00005A330000}"/>
    <cellStyle name="ℓ_수량전체_인월중군소하천_설계내역서 7" xfId="12699" xr:uid="{00000000-0005-0000-0000-00005B330000}"/>
    <cellStyle name="ℓ_수량전체_인월중군소하천_하이우회도로개설공사 실시설계용역" xfId="12700" xr:uid="{00000000-0005-0000-0000-00005C330000}"/>
    <cellStyle name="ℓ_수량전체_인월중군소하천_하이우회도로개설공사 실시설계용역 2" xfId="12701" xr:uid="{00000000-0005-0000-0000-00005D330000}"/>
    <cellStyle name="ℓ_수량전체_인월중군소하천_하이우회도로개설공사 실시설계용역 3" xfId="12702" xr:uid="{00000000-0005-0000-0000-00005E330000}"/>
    <cellStyle name="ℓ_수량전체_인월중군소하천_하이우회도로개설공사 실시설계용역 4" xfId="12703" xr:uid="{00000000-0005-0000-0000-00005F330000}"/>
    <cellStyle name="ℓ_수량전체_인월중군소하천_하이우회도로개설공사 실시설계용역 5" xfId="12704" xr:uid="{00000000-0005-0000-0000-000060330000}"/>
    <cellStyle name="ℓ_수량전체_인월중군소하천_하이우회도로개설공사 실시설계용역 6" xfId="12705" xr:uid="{00000000-0005-0000-0000-000061330000}"/>
    <cellStyle name="ℓ_수량전체_인월중군소하천_하이우회도로개설공사 실시설계용역 7" xfId="12706" xr:uid="{00000000-0005-0000-0000-000062330000}"/>
    <cellStyle name="ℓ_수량전체_하이우회도로개설공사 실시설계용역" xfId="12707" xr:uid="{00000000-0005-0000-0000-000063330000}"/>
    <cellStyle name="ℓ_수량전체_하이우회도로개설공사 실시설계용역 2" xfId="12708" xr:uid="{00000000-0005-0000-0000-000064330000}"/>
    <cellStyle name="ℓ_수량전체_하이우회도로개설공사 실시설계용역 3" xfId="12709" xr:uid="{00000000-0005-0000-0000-000065330000}"/>
    <cellStyle name="ℓ_수량전체_하이우회도로개설공사 실시설계용역 4" xfId="12710" xr:uid="{00000000-0005-0000-0000-000066330000}"/>
    <cellStyle name="ℓ_수량전체_하이우회도로개설공사 실시설계용역 5" xfId="12711" xr:uid="{00000000-0005-0000-0000-000067330000}"/>
    <cellStyle name="ℓ_수량전체_하이우회도로개설공사 실시설계용역 6" xfId="12712" xr:uid="{00000000-0005-0000-0000-000068330000}"/>
    <cellStyle name="ℓ_수량전체_하이우회도로개설공사 실시설계용역 7" xfId="12713" xr:uid="{00000000-0005-0000-0000-000069330000}"/>
    <cellStyle name="L`" xfId="12714" xr:uid="{00000000-0005-0000-0000-00006A330000}"/>
    <cellStyle name="left" xfId="12715" xr:uid="{00000000-0005-0000-0000-00006B330000}"/>
    <cellStyle name="Link Currency (0)" xfId="12716" xr:uid="{00000000-0005-0000-0000-00006C330000}"/>
    <cellStyle name="Link Currency (2)" xfId="12717" xr:uid="{00000000-0005-0000-0000-00006D330000}"/>
    <cellStyle name="Link Units (0)" xfId="12718" xr:uid="{00000000-0005-0000-0000-00006E330000}"/>
    <cellStyle name="Link Units (1)" xfId="12719" xr:uid="{00000000-0005-0000-0000-00006F330000}"/>
    <cellStyle name="Link Units (2)" xfId="12720" xr:uid="{00000000-0005-0000-0000-000070330000}"/>
    <cellStyle name="Linked Cell" xfId="12721" xr:uid="{00000000-0005-0000-0000-000071330000}"/>
    <cellStyle name="M" xfId="12722" xr:uid="{00000000-0005-0000-0000-000072330000}"/>
    <cellStyle name="M 2" xfId="12723" xr:uid="{00000000-0005-0000-0000-000073330000}"/>
    <cellStyle name="M 3" xfId="12724" xr:uid="{00000000-0005-0000-0000-000074330000}"/>
    <cellStyle name="M 4" xfId="12725" xr:uid="{00000000-0005-0000-0000-000075330000}"/>
    <cellStyle name="M 5" xfId="12726" xr:uid="{00000000-0005-0000-0000-000076330000}"/>
    <cellStyle name="M 6" xfId="12727" xr:uid="{00000000-0005-0000-0000-000077330000}"/>
    <cellStyle name="M 7" xfId="12728" xr:uid="{00000000-0005-0000-0000-000078330000}"/>
    <cellStyle name="M_4월일위목록" xfId="12729" xr:uid="{00000000-0005-0000-0000-000079330000}"/>
    <cellStyle name="M_Boo2" xfId="12730" xr:uid="{00000000-0005-0000-0000-00007A330000}"/>
    <cellStyle name="M_Boo2 2" xfId="12731" xr:uid="{00000000-0005-0000-0000-00007B330000}"/>
    <cellStyle name="M_Boo2 3" xfId="12732" xr:uid="{00000000-0005-0000-0000-00007C330000}"/>
    <cellStyle name="M_Boo2 4" xfId="12733" xr:uid="{00000000-0005-0000-0000-00007D330000}"/>
    <cellStyle name="M_Boo2 5" xfId="12734" xr:uid="{00000000-0005-0000-0000-00007E330000}"/>
    <cellStyle name="M_Boo2 6" xfId="12735" xr:uid="{00000000-0005-0000-0000-00007F330000}"/>
    <cellStyle name="M_Boo2 7" xfId="12736" xr:uid="{00000000-0005-0000-0000-000080330000}"/>
    <cellStyle name="M_Boo2_각종용역영향평가" xfId="12737" xr:uid="{00000000-0005-0000-0000-000081330000}"/>
    <cellStyle name="M_Boo2_각종용역영향평가 2" xfId="12738" xr:uid="{00000000-0005-0000-0000-000082330000}"/>
    <cellStyle name="M_Boo2_각종용역영향평가 3" xfId="12739" xr:uid="{00000000-0005-0000-0000-000083330000}"/>
    <cellStyle name="M_Boo2_각종용역영향평가 4" xfId="12740" xr:uid="{00000000-0005-0000-0000-000084330000}"/>
    <cellStyle name="M_Boo2_각종용역영향평가 5" xfId="12741" xr:uid="{00000000-0005-0000-0000-000085330000}"/>
    <cellStyle name="M_Boo2_각종용역영향평가 6" xfId="12742" xr:uid="{00000000-0005-0000-0000-000086330000}"/>
    <cellStyle name="M_Boo2_각종용역영향평가 7" xfId="12743" xr:uid="{00000000-0005-0000-0000-000087330000}"/>
    <cellStyle name="M_Boo2_군도농어촌도로사전재해및환경성용역영향평가" xfId="12744" xr:uid="{00000000-0005-0000-0000-000088330000}"/>
    <cellStyle name="M_Boo2_군도농어촌도로사전재해및환경성용역영향평가 2" xfId="12745" xr:uid="{00000000-0005-0000-0000-000089330000}"/>
    <cellStyle name="M_Boo2_군도농어촌도로사전재해및환경성용역영향평가 3" xfId="12746" xr:uid="{00000000-0005-0000-0000-00008A330000}"/>
    <cellStyle name="M_Boo2_군도농어촌도로사전재해및환경성용역영향평가 4" xfId="12747" xr:uid="{00000000-0005-0000-0000-00008B330000}"/>
    <cellStyle name="M_Boo2_군도농어촌도로사전재해및환경성용역영향평가 5" xfId="12748" xr:uid="{00000000-0005-0000-0000-00008C330000}"/>
    <cellStyle name="M_Boo2_군도농어촌도로사전재해및환경성용역영향평가 6" xfId="12749" xr:uid="{00000000-0005-0000-0000-00008D330000}"/>
    <cellStyle name="M_Boo2_군도농어촌도로사전재해및환경성용역영향평가 7" xfId="12750" xr:uid="{00000000-0005-0000-0000-00008E330000}"/>
    <cellStyle name="M_Boo2_도로수량양식" xfId="12751" xr:uid="{00000000-0005-0000-0000-00008F330000}"/>
    <cellStyle name="M_Boo2_도로수량양식 2" xfId="12752" xr:uid="{00000000-0005-0000-0000-000090330000}"/>
    <cellStyle name="M_Boo2_도로수량양식 3" xfId="12753" xr:uid="{00000000-0005-0000-0000-000091330000}"/>
    <cellStyle name="M_Boo2_도로수량양식 4" xfId="12754" xr:uid="{00000000-0005-0000-0000-000092330000}"/>
    <cellStyle name="M_Boo2_도로수량양식 5" xfId="12755" xr:uid="{00000000-0005-0000-0000-000093330000}"/>
    <cellStyle name="M_Boo2_도로수량양식 6" xfId="12756" xr:uid="{00000000-0005-0000-0000-000094330000}"/>
    <cellStyle name="M_Boo2_도로수량양식 7" xfId="12757" xr:uid="{00000000-0005-0000-0000-000095330000}"/>
    <cellStyle name="M_Boo2_도로수량양식_각종용역영향평가" xfId="12758" xr:uid="{00000000-0005-0000-0000-000096330000}"/>
    <cellStyle name="M_Boo2_도로수량양식_각종용역영향평가 2" xfId="12759" xr:uid="{00000000-0005-0000-0000-000097330000}"/>
    <cellStyle name="M_Boo2_도로수량양식_각종용역영향평가 3" xfId="12760" xr:uid="{00000000-0005-0000-0000-000098330000}"/>
    <cellStyle name="M_Boo2_도로수량양식_각종용역영향평가 4" xfId="12761" xr:uid="{00000000-0005-0000-0000-000099330000}"/>
    <cellStyle name="M_Boo2_도로수량양식_각종용역영향평가 5" xfId="12762" xr:uid="{00000000-0005-0000-0000-00009A330000}"/>
    <cellStyle name="M_Boo2_도로수량양식_각종용역영향평가 6" xfId="12763" xr:uid="{00000000-0005-0000-0000-00009B330000}"/>
    <cellStyle name="M_Boo2_도로수량양식_각종용역영향평가 7" xfId="12764" xr:uid="{00000000-0005-0000-0000-00009C330000}"/>
    <cellStyle name="M_Boo2_도로수량양식_군도농어촌도로사전재해및환경성용역영향평가" xfId="12765" xr:uid="{00000000-0005-0000-0000-00009D330000}"/>
    <cellStyle name="M_Boo2_도로수량양식_군도농어촌도로사전재해및환경성용역영향평가 2" xfId="12766" xr:uid="{00000000-0005-0000-0000-00009E330000}"/>
    <cellStyle name="M_Boo2_도로수량양식_군도농어촌도로사전재해및환경성용역영향평가 3" xfId="12767" xr:uid="{00000000-0005-0000-0000-00009F330000}"/>
    <cellStyle name="M_Boo2_도로수량양식_군도농어촌도로사전재해및환경성용역영향평가 4" xfId="12768" xr:uid="{00000000-0005-0000-0000-0000A0330000}"/>
    <cellStyle name="M_Boo2_도로수량양식_군도농어촌도로사전재해및환경성용역영향평가 5" xfId="12769" xr:uid="{00000000-0005-0000-0000-0000A1330000}"/>
    <cellStyle name="M_Boo2_도로수량양식_군도농어촌도로사전재해및환경성용역영향평가 6" xfId="12770" xr:uid="{00000000-0005-0000-0000-0000A2330000}"/>
    <cellStyle name="M_Boo2_도로수량양식_군도농어촌도로사전재해및환경성용역영향평가 7" xfId="12771" xr:uid="{00000000-0005-0000-0000-0000A3330000}"/>
    <cellStyle name="M_Boo2_도로수량양식_설계내역서" xfId="12772" xr:uid="{00000000-0005-0000-0000-0000A4330000}"/>
    <cellStyle name="M_Boo2_도로수량양식_설계내역서 2" xfId="12773" xr:uid="{00000000-0005-0000-0000-0000A5330000}"/>
    <cellStyle name="M_Boo2_도로수량양식_설계내역서 3" xfId="12774" xr:uid="{00000000-0005-0000-0000-0000A6330000}"/>
    <cellStyle name="M_Boo2_도로수량양식_설계내역서 4" xfId="12775" xr:uid="{00000000-0005-0000-0000-0000A7330000}"/>
    <cellStyle name="M_Boo2_도로수량양식_설계내역서 5" xfId="12776" xr:uid="{00000000-0005-0000-0000-0000A8330000}"/>
    <cellStyle name="M_Boo2_도로수량양식_설계내역서 6" xfId="12777" xr:uid="{00000000-0005-0000-0000-0000A9330000}"/>
    <cellStyle name="M_Boo2_도로수량양식_설계내역서 7" xfId="12778" xr:uid="{00000000-0005-0000-0000-0000AA330000}"/>
    <cellStyle name="M_Boo2_도로수량양식_하이우회도로개설공사 실시설계용역" xfId="12779" xr:uid="{00000000-0005-0000-0000-0000AB330000}"/>
    <cellStyle name="M_Boo2_도로수량양식_하이우회도로개설공사 실시설계용역 2" xfId="12780" xr:uid="{00000000-0005-0000-0000-0000AC330000}"/>
    <cellStyle name="M_Boo2_도로수량양식_하이우회도로개설공사 실시설계용역 3" xfId="12781" xr:uid="{00000000-0005-0000-0000-0000AD330000}"/>
    <cellStyle name="M_Boo2_도로수량양식_하이우회도로개설공사 실시설계용역 4" xfId="12782" xr:uid="{00000000-0005-0000-0000-0000AE330000}"/>
    <cellStyle name="M_Boo2_도로수량양식_하이우회도로개설공사 실시설계용역 5" xfId="12783" xr:uid="{00000000-0005-0000-0000-0000AF330000}"/>
    <cellStyle name="M_Boo2_도로수량양식_하이우회도로개설공사 실시설계용역 6" xfId="12784" xr:uid="{00000000-0005-0000-0000-0000B0330000}"/>
    <cellStyle name="M_Boo2_도로수량양식_하이우회도로개설공사 실시설계용역 7" xfId="12785" xr:uid="{00000000-0005-0000-0000-0000B1330000}"/>
    <cellStyle name="M_Boo2_설계내역서" xfId="12786" xr:uid="{00000000-0005-0000-0000-0000B2330000}"/>
    <cellStyle name="M_Boo2_설계내역서 2" xfId="12787" xr:uid="{00000000-0005-0000-0000-0000B3330000}"/>
    <cellStyle name="M_Boo2_설계내역서 3" xfId="12788" xr:uid="{00000000-0005-0000-0000-0000B4330000}"/>
    <cellStyle name="M_Boo2_설계내역서 4" xfId="12789" xr:uid="{00000000-0005-0000-0000-0000B5330000}"/>
    <cellStyle name="M_Boo2_설계내역서 5" xfId="12790" xr:uid="{00000000-0005-0000-0000-0000B6330000}"/>
    <cellStyle name="M_Boo2_설계내역서 6" xfId="12791" xr:uid="{00000000-0005-0000-0000-0000B7330000}"/>
    <cellStyle name="M_Boo2_설계내역서 7" xfId="12792" xr:uid="{00000000-0005-0000-0000-0000B8330000}"/>
    <cellStyle name="M_Boo2_수량산출" xfId="12793" xr:uid="{00000000-0005-0000-0000-0000B9330000}"/>
    <cellStyle name="M_Boo2_수량산출 2" xfId="12794" xr:uid="{00000000-0005-0000-0000-0000BA330000}"/>
    <cellStyle name="M_Boo2_수량산출 3" xfId="12795" xr:uid="{00000000-0005-0000-0000-0000BB330000}"/>
    <cellStyle name="M_Boo2_수량산출 4" xfId="12796" xr:uid="{00000000-0005-0000-0000-0000BC330000}"/>
    <cellStyle name="M_Boo2_수량산출 5" xfId="12797" xr:uid="{00000000-0005-0000-0000-0000BD330000}"/>
    <cellStyle name="M_Boo2_수량산출 6" xfId="12798" xr:uid="{00000000-0005-0000-0000-0000BE330000}"/>
    <cellStyle name="M_Boo2_수량산출 7" xfId="12799" xr:uid="{00000000-0005-0000-0000-0000BF330000}"/>
    <cellStyle name="M_Boo2_수량산출_각종용역영향평가" xfId="12800" xr:uid="{00000000-0005-0000-0000-0000C0330000}"/>
    <cellStyle name="M_Boo2_수량산출_각종용역영향평가 2" xfId="12801" xr:uid="{00000000-0005-0000-0000-0000C1330000}"/>
    <cellStyle name="M_Boo2_수량산출_각종용역영향평가 3" xfId="12802" xr:uid="{00000000-0005-0000-0000-0000C2330000}"/>
    <cellStyle name="M_Boo2_수량산출_각종용역영향평가 4" xfId="12803" xr:uid="{00000000-0005-0000-0000-0000C3330000}"/>
    <cellStyle name="M_Boo2_수량산출_각종용역영향평가 5" xfId="12804" xr:uid="{00000000-0005-0000-0000-0000C4330000}"/>
    <cellStyle name="M_Boo2_수량산출_각종용역영향평가 6" xfId="12805" xr:uid="{00000000-0005-0000-0000-0000C5330000}"/>
    <cellStyle name="M_Boo2_수량산출_각종용역영향평가 7" xfId="12806" xr:uid="{00000000-0005-0000-0000-0000C6330000}"/>
    <cellStyle name="M_Boo2_수량산출_군도농어촌도로사전재해및환경성용역영향평가" xfId="12807" xr:uid="{00000000-0005-0000-0000-0000C7330000}"/>
    <cellStyle name="M_Boo2_수량산출_군도농어촌도로사전재해및환경성용역영향평가 2" xfId="12808" xr:uid="{00000000-0005-0000-0000-0000C8330000}"/>
    <cellStyle name="M_Boo2_수량산출_군도농어촌도로사전재해및환경성용역영향평가 3" xfId="12809" xr:uid="{00000000-0005-0000-0000-0000C9330000}"/>
    <cellStyle name="M_Boo2_수량산출_군도농어촌도로사전재해및환경성용역영향평가 4" xfId="12810" xr:uid="{00000000-0005-0000-0000-0000CA330000}"/>
    <cellStyle name="M_Boo2_수량산출_군도농어촌도로사전재해및환경성용역영향평가 5" xfId="12811" xr:uid="{00000000-0005-0000-0000-0000CB330000}"/>
    <cellStyle name="M_Boo2_수량산출_군도농어촌도로사전재해및환경성용역영향평가 6" xfId="12812" xr:uid="{00000000-0005-0000-0000-0000CC330000}"/>
    <cellStyle name="M_Boo2_수량산출_군도농어촌도로사전재해및환경성용역영향평가 7" xfId="12813" xr:uid="{00000000-0005-0000-0000-0000CD330000}"/>
    <cellStyle name="M_Boo2_수량산출_설계내역서" xfId="12814" xr:uid="{00000000-0005-0000-0000-0000CE330000}"/>
    <cellStyle name="M_Boo2_수량산출_설계내역서 2" xfId="12815" xr:uid="{00000000-0005-0000-0000-0000CF330000}"/>
    <cellStyle name="M_Boo2_수량산출_설계내역서 3" xfId="12816" xr:uid="{00000000-0005-0000-0000-0000D0330000}"/>
    <cellStyle name="M_Boo2_수량산출_설계내역서 4" xfId="12817" xr:uid="{00000000-0005-0000-0000-0000D1330000}"/>
    <cellStyle name="M_Boo2_수량산출_설계내역서 5" xfId="12818" xr:uid="{00000000-0005-0000-0000-0000D2330000}"/>
    <cellStyle name="M_Boo2_수량산출_설계내역서 6" xfId="12819" xr:uid="{00000000-0005-0000-0000-0000D3330000}"/>
    <cellStyle name="M_Boo2_수량산출_설계내역서 7" xfId="12820" xr:uid="{00000000-0005-0000-0000-0000D4330000}"/>
    <cellStyle name="M_Boo2_수량산출_하이우회도로개설공사 실시설계용역" xfId="12821" xr:uid="{00000000-0005-0000-0000-0000D5330000}"/>
    <cellStyle name="M_Boo2_수량산출_하이우회도로개설공사 실시설계용역 2" xfId="12822" xr:uid="{00000000-0005-0000-0000-0000D6330000}"/>
    <cellStyle name="M_Boo2_수량산출_하이우회도로개설공사 실시설계용역 3" xfId="12823" xr:uid="{00000000-0005-0000-0000-0000D7330000}"/>
    <cellStyle name="M_Boo2_수량산출_하이우회도로개설공사 실시설계용역 4" xfId="12824" xr:uid="{00000000-0005-0000-0000-0000D8330000}"/>
    <cellStyle name="M_Boo2_수량산출_하이우회도로개설공사 실시설계용역 5" xfId="12825" xr:uid="{00000000-0005-0000-0000-0000D9330000}"/>
    <cellStyle name="M_Boo2_수량산출_하이우회도로개설공사 실시설계용역 6" xfId="12826" xr:uid="{00000000-0005-0000-0000-0000DA330000}"/>
    <cellStyle name="M_Boo2_수량산출_하이우회도로개설공사 실시설계용역 7" xfId="12827" xr:uid="{00000000-0005-0000-0000-0000DB330000}"/>
    <cellStyle name="M_Boo2_인월중군소하천" xfId="12828" xr:uid="{00000000-0005-0000-0000-0000DC330000}"/>
    <cellStyle name="M_Boo2_인월중군소하천 2" xfId="12829" xr:uid="{00000000-0005-0000-0000-0000DD330000}"/>
    <cellStyle name="M_Boo2_인월중군소하천 3" xfId="12830" xr:uid="{00000000-0005-0000-0000-0000DE330000}"/>
    <cellStyle name="M_Boo2_인월중군소하천 4" xfId="12831" xr:uid="{00000000-0005-0000-0000-0000DF330000}"/>
    <cellStyle name="M_Boo2_인월중군소하천 5" xfId="12832" xr:uid="{00000000-0005-0000-0000-0000E0330000}"/>
    <cellStyle name="M_Boo2_인월중군소하천 6" xfId="12833" xr:uid="{00000000-0005-0000-0000-0000E1330000}"/>
    <cellStyle name="M_Boo2_인월중군소하천 7" xfId="12834" xr:uid="{00000000-0005-0000-0000-0000E2330000}"/>
    <cellStyle name="M_Boo2_인월중군소하천_각종용역영향평가" xfId="12835" xr:uid="{00000000-0005-0000-0000-0000E3330000}"/>
    <cellStyle name="M_Boo2_인월중군소하천_각종용역영향평가 2" xfId="12836" xr:uid="{00000000-0005-0000-0000-0000E4330000}"/>
    <cellStyle name="M_Boo2_인월중군소하천_각종용역영향평가 3" xfId="12837" xr:uid="{00000000-0005-0000-0000-0000E5330000}"/>
    <cellStyle name="M_Boo2_인월중군소하천_각종용역영향평가 4" xfId="12838" xr:uid="{00000000-0005-0000-0000-0000E6330000}"/>
    <cellStyle name="M_Boo2_인월중군소하천_각종용역영향평가 5" xfId="12839" xr:uid="{00000000-0005-0000-0000-0000E7330000}"/>
    <cellStyle name="M_Boo2_인월중군소하천_각종용역영향평가 6" xfId="12840" xr:uid="{00000000-0005-0000-0000-0000E8330000}"/>
    <cellStyle name="M_Boo2_인월중군소하천_각종용역영향평가 7" xfId="12841" xr:uid="{00000000-0005-0000-0000-0000E9330000}"/>
    <cellStyle name="M_Boo2_인월중군소하천_군도농어촌도로사전재해및환경성용역영향평가" xfId="12842" xr:uid="{00000000-0005-0000-0000-0000EA330000}"/>
    <cellStyle name="M_Boo2_인월중군소하천_군도농어촌도로사전재해및환경성용역영향평가 2" xfId="12843" xr:uid="{00000000-0005-0000-0000-0000EB330000}"/>
    <cellStyle name="M_Boo2_인월중군소하천_군도농어촌도로사전재해및환경성용역영향평가 3" xfId="12844" xr:uid="{00000000-0005-0000-0000-0000EC330000}"/>
    <cellStyle name="M_Boo2_인월중군소하천_군도농어촌도로사전재해및환경성용역영향평가 4" xfId="12845" xr:uid="{00000000-0005-0000-0000-0000ED330000}"/>
    <cellStyle name="M_Boo2_인월중군소하천_군도농어촌도로사전재해및환경성용역영향평가 5" xfId="12846" xr:uid="{00000000-0005-0000-0000-0000EE330000}"/>
    <cellStyle name="M_Boo2_인월중군소하천_군도농어촌도로사전재해및환경성용역영향평가 6" xfId="12847" xr:uid="{00000000-0005-0000-0000-0000EF330000}"/>
    <cellStyle name="M_Boo2_인월중군소하천_군도농어촌도로사전재해및환경성용역영향평가 7" xfId="12848" xr:uid="{00000000-0005-0000-0000-0000F0330000}"/>
    <cellStyle name="M_Boo2_인월중군소하천_설계내역서" xfId="12849" xr:uid="{00000000-0005-0000-0000-0000F1330000}"/>
    <cellStyle name="M_Boo2_인월중군소하천_설계내역서 2" xfId="12850" xr:uid="{00000000-0005-0000-0000-0000F2330000}"/>
    <cellStyle name="M_Boo2_인월중군소하천_설계내역서 3" xfId="12851" xr:uid="{00000000-0005-0000-0000-0000F3330000}"/>
    <cellStyle name="M_Boo2_인월중군소하천_설계내역서 4" xfId="12852" xr:uid="{00000000-0005-0000-0000-0000F4330000}"/>
    <cellStyle name="M_Boo2_인월중군소하천_설계내역서 5" xfId="12853" xr:uid="{00000000-0005-0000-0000-0000F5330000}"/>
    <cellStyle name="M_Boo2_인월중군소하천_설계내역서 6" xfId="12854" xr:uid="{00000000-0005-0000-0000-0000F6330000}"/>
    <cellStyle name="M_Boo2_인월중군소하천_설계내역서 7" xfId="12855" xr:uid="{00000000-0005-0000-0000-0000F7330000}"/>
    <cellStyle name="M_Boo2_인월중군소하천_하이우회도로개설공사 실시설계용역" xfId="12856" xr:uid="{00000000-0005-0000-0000-0000F8330000}"/>
    <cellStyle name="M_Boo2_인월중군소하천_하이우회도로개설공사 실시설계용역 2" xfId="12857" xr:uid="{00000000-0005-0000-0000-0000F9330000}"/>
    <cellStyle name="M_Boo2_인월중군소하천_하이우회도로개설공사 실시설계용역 3" xfId="12858" xr:uid="{00000000-0005-0000-0000-0000FA330000}"/>
    <cellStyle name="M_Boo2_인월중군소하천_하이우회도로개설공사 실시설계용역 4" xfId="12859" xr:uid="{00000000-0005-0000-0000-0000FB330000}"/>
    <cellStyle name="M_Boo2_인월중군소하천_하이우회도로개설공사 실시설계용역 5" xfId="12860" xr:uid="{00000000-0005-0000-0000-0000FC330000}"/>
    <cellStyle name="M_Boo2_인월중군소하천_하이우회도로개설공사 실시설계용역 6" xfId="12861" xr:uid="{00000000-0005-0000-0000-0000FD330000}"/>
    <cellStyle name="M_Boo2_인월중군소하천_하이우회도로개설공사 실시설계용역 7" xfId="12862" xr:uid="{00000000-0005-0000-0000-0000FE330000}"/>
    <cellStyle name="M_Boo2_하이우회도로개설공사 실시설계용역" xfId="12863" xr:uid="{00000000-0005-0000-0000-0000FF330000}"/>
    <cellStyle name="M_Boo2_하이우회도로개설공사 실시설계용역 2" xfId="12864" xr:uid="{00000000-0005-0000-0000-000000340000}"/>
    <cellStyle name="M_Boo2_하이우회도로개설공사 실시설계용역 3" xfId="12865" xr:uid="{00000000-0005-0000-0000-000001340000}"/>
    <cellStyle name="M_Boo2_하이우회도로개설공사 실시설계용역 4" xfId="12866" xr:uid="{00000000-0005-0000-0000-000002340000}"/>
    <cellStyle name="M_Boo2_하이우회도로개설공사 실시설계용역 5" xfId="12867" xr:uid="{00000000-0005-0000-0000-000003340000}"/>
    <cellStyle name="M_Boo2_하이우회도로개설공사 실시설계용역 6" xfId="12868" xr:uid="{00000000-0005-0000-0000-000004340000}"/>
    <cellStyle name="M_Boo2_하이우회도로개설공사 실시설계용역 7" xfId="12869" xr:uid="{00000000-0005-0000-0000-000005340000}"/>
    <cellStyle name="M_Book2" xfId="12870" xr:uid="{00000000-0005-0000-0000-000006340000}"/>
    <cellStyle name="M_Book2 2" xfId="12871" xr:uid="{00000000-0005-0000-0000-000007340000}"/>
    <cellStyle name="M_Book2 3" xfId="12872" xr:uid="{00000000-0005-0000-0000-000008340000}"/>
    <cellStyle name="M_Book2 4" xfId="12873" xr:uid="{00000000-0005-0000-0000-000009340000}"/>
    <cellStyle name="M_Book2 5" xfId="12874" xr:uid="{00000000-0005-0000-0000-00000A340000}"/>
    <cellStyle name="M_Book2 6" xfId="12875" xr:uid="{00000000-0005-0000-0000-00000B340000}"/>
    <cellStyle name="M_Book2 7" xfId="12876" xr:uid="{00000000-0005-0000-0000-00000C340000}"/>
    <cellStyle name="M_Book2_각종용역영향평가" xfId="12877" xr:uid="{00000000-0005-0000-0000-00000D340000}"/>
    <cellStyle name="M_Book2_각종용역영향평가 2" xfId="12878" xr:uid="{00000000-0005-0000-0000-00000E340000}"/>
    <cellStyle name="M_Book2_각종용역영향평가 3" xfId="12879" xr:uid="{00000000-0005-0000-0000-00000F340000}"/>
    <cellStyle name="M_Book2_각종용역영향평가 4" xfId="12880" xr:uid="{00000000-0005-0000-0000-000010340000}"/>
    <cellStyle name="M_Book2_각종용역영향평가 5" xfId="12881" xr:uid="{00000000-0005-0000-0000-000011340000}"/>
    <cellStyle name="M_Book2_각종용역영향평가 6" xfId="12882" xr:uid="{00000000-0005-0000-0000-000012340000}"/>
    <cellStyle name="M_Book2_각종용역영향평가 7" xfId="12883" xr:uid="{00000000-0005-0000-0000-000013340000}"/>
    <cellStyle name="M_Book2_군도농어촌도로사전재해및환경성용역영향평가" xfId="12884" xr:uid="{00000000-0005-0000-0000-000014340000}"/>
    <cellStyle name="M_Book2_군도농어촌도로사전재해및환경성용역영향평가 2" xfId="12885" xr:uid="{00000000-0005-0000-0000-000015340000}"/>
    <cellStyle name="M_Book2_군도농어촌도로사전재해및환경성용역영향평가 3" xfId="12886" xr:uid="{00000000-0005-0000-0000-000016340000}"/>
    <cellStyle name="M_Book2_군도농어촌도로사전재해및환경성용역영향평가 4" xfId="12887" xr:uid="{00000000-0005-0000-0000-000017340000}"/>
    <cellStyle name="M_Book2_군도농어촌도로사전재해및환경성용역영향평가 5" xfId="12888" xr:uid="{00000000-0005-0000-0000-000018340000}"/>
    <cellStyle name="M_Book2_군도농어촌도로사전재해및환경성용역영향평가 6" xfId="12889" xr:uid="{00000000-0005-0000-0000-000019340000}"/>
    <cellStyle name="M_Book2_군도농어촌도로사전재해및환경성용역영향평가 7" xfId="12890" xr:uid="{00000000-0005-0000-0000-00001A340000}"/>
    <cellStyle name="M_Book2_도로수량양식" xfId="12891" xr:uid="{00000000-0005-0000-0000-00001B340000}"/>
    <cellStyle name="M_Book2_도로수량양식 2" xfId="12892" xr:uid="{00000000-0005-0000-0000-00001C340000}"/>
    <cellStyle name="M_Book2_도로수량양식 3" xfId="12893" xr:uid="{00000000-0005-0000-0000-00001D340000}"/>
    <cellStyle name="M_Book2_도로수량양식 4" xfId="12894" xr:uid="{00000000-0005-0000-0000-00001E340000}"/>
    <cellStyle name="M_Book2_도로수량양식 5" xfId="12895" xr:uid="{00000000-0005-0000-0000-00001F340000}"/>
    <cellStyle name="M_Book2_도로수량양식 6" xfId="12896" xr:uid="{00000000-0005-0000-0000-000020340000}"/>
    <cellStyle name="M_Book2_도로수량양식 7" xfId="12897" xr:uid="{00000000-0005-0000-0000-000021340000}"/>
    <cellStyle name="M_Book2_도로수량양식_각종용역영향평가" xfId="12898" xr:uid="{00000000-0005-0000-0000-000022340000}"/>
    <cellStyle name="M_Book2_도로수량양식_각종용역영향평가 2" xfId="12899" xr:uid="{00000000-0005-0000-0000-000023340000}"/>
    <cellStyle name="M_Book2_도로수량양식_각종용역영향평가 3" xfId="12900" xr:uid="{00000000-0005-0000-0000-000024340000}"/>
    <cellStyle name="M_Book2_도로수량양식_각종용역영향평가 4" xfId="12901" xr:uid="{00000000-0005-0000-0000-000025340000}"/>
    <cellStyle name="M_Book2_도로수량양식_각종용역영향평가 5" xfId="12902" xr:uid="{00000000-0005-0000-0000-000026340000}"/>
    <cellStyle name="M_Book2_도로수량양식_각종용역영향평가 6" xfId="12903" xr:uid="{00000000-0005-0000-0000-000027340000}"/>
    <cellStyle name="M_Book2_도로수량양식_각종용역영향평가 7" xfId="12904" xr:uid="{00000000-0005-0000-0000-000028340000}"/>
    <cellStyle name="M_Book2_도로수량양식_군도농어촌도로사전재해및환경성용역영향평가" xfId="12905" xr:uid="{00000000-0005-0000-0000-000029340000}"/>
    <cellStyle name="M_Book2_도로수량양식_군도농어촌도로사전재해및환경성용역영향평가 2" xfId="12906" xr:uid="{00000000-0005-0000-0000-00002A340000}"/>
    <cellStyle name="M_Book2_도로수량양식_군도농어촌도로사전재해및환경성용역영향평가 3" xfId="12907" xr:uid="{00000000-0005-0000-0000-00002B340000}"/>
    <cellStyle name="M_Book2_도로수량양식_군도농어촌도로사전재해및환경성용역영향평가 4" xfId="12908" xr:uid="{00000000-0005-0000-0000-00002C340000}"/>
    <cellStyle name="M_Book2_도로수량양식_군도농어촌도로사전재해및환경성용역영향평가 5" xfId="12909" xr:uid="{00000000-0005-0000-0000-00002D340000}"/>
    <cellStyle name="M_Book2_도로수량양식_군도농어촌도로사전재해및환경성용역영향평가 6" xfId="12910" xr:uid="{00000000-0005-0000-0000-00002E340000}"/>
    <cellStyle name="M_Book2_도로수량양식_군도농어촌도로사전재해및환경성용역영향평가 7" xfId="12911" xr:uid="{00000000-0005-0000-0000-00002F340000}"/>
    <cellStyle name="M_Book2_도로수량양식_설계내역서" xfId="12912" xr:uid="{00000000-0005-0000-0000-000030340000}"/>
    <cellStyle name="M_Book2_도로수량양식_설계내역서 2" xfId="12913" xr:uid="{00000000-0005-0000-0000-000031340000}"/>
    <cellStyle name="M_Book2_도로수량양식_설계내역서 3" xfId="12914" xr:uid="{00000000-0005-0000-0000-000032340000}"/>
    <cellStyle name="M_Book2_도로수량양식_설계내역서 4" xfId="12915" xr:uid="{00000000-0005-0000-0000-000033340000}"/>
    <cellStyle name="M_Book2_도로수량양식_설계내역서 5" xfId="12916" xr:uid="{00000000-0005-0000-0000-000034340000}"/>
    <cellStyle name="M_Book2_도로수량양식_설계내역서 6" xfId="12917" xr:uid="{00000000-0005-0000-0000-000035340000}"/>
    <cellStyle name="M_Book2_도로수량양식_설계내역서 7" xfId="12918" xr:uid="{00000000-0005-0000-0000-000036340000}"/>
    <cellStyle name="M_Book2_도로수량양식_하이우회도로개설공사 실시설계용역" xfId="12919" xr:uid="{00000000-0005-0000-0000-000037340000}"/>
    <cellStyle name="M_Book2_도로수량양식_하이우회도로개설공사 실시설계용역 2" xfId="12920" xr:uid="{00000000-0005-0000-0000-000038340000}"/>
    <cellStyle name="M_Book2_도로수량양식_하이우회도로개설공사 실시설계용역 3" xfId="12921" xr:uid="{00000000-0005-0000-0000-000039340000}"/>
    <cellStyle name="M_Book2_도로수량양식_하이우회도로개설공사 실시설계용역 4" xfId="12922" xr:uid="{00000000-0005-0000-0000-00003A340000}"/>
    <cellStyle name="M_Book2_도로수량양식_하이우회도로개설공사 실시설계용역 5" xfId="12923" xr:uid="{00000000-0005-0000-0000-00003B340000}"/>
    <cellStyle name="M_Book2_도로수량양식_하이우회도로개설공사 실시설계용역 6" xfId="12924" xr:uid="{00000000-0005-0000-0000-00003C340000}"/>
    <cellStyle name="M_Book2_도로수량양식_하이우회도로개설공사 실시설계용역 7" xfId="12925" xr:uid="{00000000-0005-0000-0000-00003D340000}"/>
    <cellStyle name="M_Book2_설계내역서" xfId="12926" xr:uid="{00000000-0005-0000-0000-00003E340000}"/>
    <cellStyle name="M_Book2_설계내역서 2" xfId="12927" xr:uid="{00000000-0005-0000-0000-00003F340000}"/>
    <cellStyle name="M_Book2_설계내역서 3" xfId="12928" xr:uid="{00000000-0005-0000-0000-000040340000}"/>
    <cellStyle name="M_Book2_설계내역서 4" xfId="12929" xr:uid="{00000000-0005-0000-0000-000041340000}"/>
    <cellStyle name="M_Book2_설계내역서 5" xfId="12930" xr:uid="{00000000-0005-0000-0000-000042340000}"/>
    <cellStyle name="M_Book2_설계내역서 6" xfId="12931" xr:uid="{00000000-0005-0000-0000-000043340000}"/>
    <cellStyle name="M_Book2_설계내역서 7" xfId="12932" xr:uid="{00000000-0005-0000-0000-000044340000}"/>
    <cellStyle name="M_Book2_수량산출" xfId="12933" xr:uid="{00000000-0005-0000-0000-000045340000}"/>
    <cellStyle name="M_Book2_수량산출 2" xfId="12934" xr:uid="{00000000-0005-0000-0000-000046340000}"/>
    <cellStyle name="M_Book2_수량산출 3" xfId="12935" xr:uid="{00000000-0005-0000-0000-000047340000}"/>
    <cellStyle name="M_Book2_수량산출 4" xfId="12936" xr:uid="{00000000-0005-0000-0000-000048340000}"/>
    <cellStyle name="M_Book2_수량산출 5" xfId="12937" xr:uid="{00000000-0005-0000-0000-000049340000}"/>
    <cellStyle name="M_Book2_수량산출 6" xfId="12938" xr:uid="{00000000-0005-0000-0000-00004A340000}"/>
    <cellStyle name="M_Book2_수량산출 7" xfId="12939" xr:uid="{00000000-0005-0000-0000-00004B340000}"/>
    <cellStyle name="M_Book2_수량산출_각종용역영향평가" xfId="12940" xr:uid="{00000000-0005-0000-0000-00004C340000}"/>
    <cellStyle name="M_Book2_수량산출_각종용역영향평가 2" xfId="12941" xr:uid="{00000000-0005-0000-0000-00004D340000}"/>
    <cellStyle name="M_Book2_수량산출_각종용역영향평가 3" xfId="12942" xr:uid="{00000000-0005-0000-0000-00004E340000}"/>
    <cellStyle name="M_Book2_수량산출_각종용역영향평가 4" xfId="12943" xr:uid="{00000000-0005-0000-0000-00004F340000}"/>
    <cellStyle name="M_Book2_수량산출_각종용역영향평가 5" xfId="12944" xr:uid="{00000000-0005-0000-0000-000050340000}"/>
    <cellStyle name="M_Book2_수량산출_각종용역영향평가 6" xfId="12945" xr:uid="{00000000-0005-0000-0000-000051340000}"/>
    <cellStyle name="M_Book2_수량산출_각종용역영향평가 7" xfId="12946" xr:uid="{00000000-0005-0000-0000-000052340000}"/>
    <cellStyle name="M_Book2_수량산출_군도농어촌도로사전재해및환경성용역영향평가" xfId="12947" xr:uid="{00000000-0005-0000-0000-000053340000}"/>
    <cellStyle name="M_Book2_수량산출_군도농어촌도로사전재해및환경성용역영향평가 2" xfId="12948" xr:uid="{00000000-0005-0000-0000-000054340000}"/>
    <cellStyle name="M_Book2_수량산출_군도농어촌도로사전재해및환경성용역영향평가 3" xfId="12949" xr:uid="{00000000-0005-0000-0000-000055340000}"/>
    <cellStyle name="M_Book2_수량산출_군도농어촌도로사전재해및환경성용역영향평가 4" xfId="12950" xr:uid="{00000000-0005-0000-0000-000056340000}"/>
    <cellStyle name="M_Book2_수량산출_군도농어촌도로사전재해및환경성용역영향평가 5" xfId="12951" xr:uid="{00000000-0005-0000-0000-000057340000}"/>
    <cellStyle name="M_Book2_수량산출_군도농어촌도로사전재해및환경성용역영향평가 6" xfId="12952" xr:uid="{00000000-0005-0000-0000-000058340000}"/>
    <cellStyle name="M_Book2_수량산출_군도농어촌도로사전재해및환경성용역영향평가 7" xfId="12953" xr:uid="{00000000-0005-0000-0000-000059340000}"/>
    <cellStyle name="M_Book2_수량산출_설계내역서" xfId="12954" xr:uid="{00000000-0005-0000-0000-00005A340000}"/>
    <cellStyle name="M_Book2_수량산출_설계내역서 2" xfId="12955" xr:uid="{00000000-0005-0000-0000-00005B340000}"/>
    <cellStyle name="M_Book2_수량산출_설계내역서 3" xfId="12956" xr:uid="{00000000-0005-0000-0000-00005C340000}"/>
    <cellStyle name="M_Book2_수량산출_설계내역서 4" xfId="12957" xr:uid="{00000000-0005-0000-0000-00005D340000}"/>
    <cellStyle name="M_Book2_수량산출_설계내역서 5" xfId="12958" xr:uid="{00000000-0005-0000-0000-00005E340000}"/>
    <cellStyle name="M_Book2_수량산출_설계내역서 6" xfId="12959" xr:uid="{00000000-0005-0000-0000-00005F340000}"/>
    <cellStyle name="M_Book2_수량산출_설계내역서 7" xfId="12960" xr:uid="{00000000-0005-0000-0000-000060340000}"/>
    <cellStyle name="M_Book2_수량산출_하이우회도로개설공사 실시설계용역" xfId="12961" xr:uid="{00000000-0005-0000-0000-000061340000}"/>
    <cellStyle name="M_Book2_수량산출_하이우회도로개설공사 실시설계용역 2" xfId="12962" xr:uid="{00000000-0005-0000-0000-000062340000}"/>
    <cellStyle name="M_Book2_수량산출_하이우회도로개설공사 실시설계용역 3" xfId="12963" xr:uid="{00000000-0005-0000-0000-000063340000}"/>
    <cellStyle name="M_Book2_수량산출_하이우회도로개설공사 실시설계용역 4" xfId="12964" xr:uid="{00000000-0005-0000-0000-000064340000}"/>
    <cellStyle name="M_Book2_수량산출_하이우회도로개설공사 실시설계용역 5" xfId="12965" xr:uid="{00000000-0005-0000-0000-000065340000}"/>
    <cellStyle name="M_Book2_수량산출_하이우회도로개설공사 실시설계용역 6" xfId="12966" xr:uid="{00000000-0005-0000-0000-000066340000}"/>
    <cellStyle name="M_Book2_수량산출_하이우회도로개설공사 실시설계용역 7" xfId="12967" xr:uid="{00000000-0005-0000-0000-000067340000}"/>
    <cellStyle name="M_Book2_인월중군소하천" xfId="12968" xr:uid="{00000000-0005-0000-0000-000068340000}"/>
    <cellStyle name="M_Book2_인월중군소하천 2" xfId="12969" xr:uid="{00000000-0005-0000-0000-000069340000}"/>
    <cellStyle name="M_Book2_인월중군소하천 3" xfId="12970" xr:uid="{00000000-0005-0000-0000-00006A340000}"/>
    <cellStyle name="M_Book2_인월중군소하천 4" xfId="12971" xr:uid="{00000000-0005-0000-0000-00006B340000}"/>
    <cellStyle name="M_Book2_인월중군소하천 5" xfId="12972" xr:uid="{00000000-0005-0000-0000-00006C340000}"/>
    <cellStyle name="M_Book2_인월중군소하천 6" xfId="12973" xr:uid="{00000000-0005-0000-0000-00006D340000}"/>
    <cellStyle name="M_Book2_인월중군소하천 7" xfId="12974" xr:uid="{00000000-0005-0000-0000-00006E340000}"/>
    <cellStyle name="M_Book2_인월중군소하천_각종용역영향평가" xfId="12975" xr:uid="{00000000-0005-0000-0000-00006F340000}"/>
    <cellStyle name="M_Book2_인월중군소하천_각종용역영향평가 2" xfId="12976" xr:uid="{00000000-0005-0000-0000-000070340000}"/>
    <cellStyle name="M_Book2_인월중군소하천_각종용역영향평가 3" xfId="12977" xr:uid="{00000000-0005-0000-0000-000071340000}"/>
    <cellStyle name="M_Book2_인월중군소하천_각종용역영향평가 4" xfId="12978" xr:uid="{00000000-0005-0000-0000-000072340000}"/>
    <cellStyle name="M_Book2_인월중군소하천_각종용역영향평가 5" xfId="12979" xr:uid="{00000000-0005-0000-0000-000073340000}"/>
    <cellStyle name="M_Book2_인월중군소하천_각종용역영향평가 6" xfId="12980" xr:uid="{00000000-0005-0000-0000-000074340000}"/>
    <cellStyle name="M_Book2_인월중군소하천_각종용역영향평가 7" xfId="12981" xr:uid="{00000000-0005-0000-0000-000075340000}"/>
    <cellStyle name="M_Book2_인월중군소하천_군도농어촌도로사전재해및환경성용역영향평가" xfId="12982" xr:uid="{00000000-0005-0000-0000-000076340000}"/>
    <cellStyle name="M_Book2_인월중군소하천_군도농어촌도로사전재해및환경성용역영향평가 2" xfId="12983" xr:uid="{00000000-0005-0000-0000-000077340000}"/>
    <cellStyle name="M_Book2_인월중군소하천_군도농어촌도로사전재해및환경성용역영향평가 3" xfId="12984" xr:uid="{00000000-0005-0000-0000-000078340000}"/>
    <cellStyle name="M_Book2_인월중군소하천_군도농어촌도로사전재해및환경성용역영향평가 4" xfId="12985" xr:uid="{00000000-0005-0000-0000-000079340000}"/>
    <cellStyle name="M_Book2_인월중군소하천_군도농어촌도로사전재해및환경성용역영향평가 5" xfId="12986" xr:uid="{00000000-0005-0000-0000-00007A340000}"/>
    <cellStyle name="M_Book2_인월중군소하천_군도농어촌도로사전재해및환경성용역영향평가 6" xfId="12987" xr:uid="{00000000-0005-0000-0000-00007B340000}"/>
    <cellStyle name="M_Book2_인월중군소하천_군도농어촌도로사전재해및환경성용역영향평가 7" xfId="12988" xr:uid="{00000000-0005-0000-0000-00007C340000}"/>
    <cellStyle name="M_Book2_인월중군소하천_설계내역서" xfId="12989" xr:uid="{00000000-0005-0000-0000-00007D340000}"/>
    <cellStyle name="M_Book2_인월중군소하천_설계내역서 2" xfId="12990" xr:uid="{00000000-0005-0000-0000-00007E340000}"/>
    <cellStyle name="M_Book2_인월중군소하천_설계내역서 3" xfId="12991" xr:uid="{00000000-0005-0000-0000-00007F340000}"/>
    <cellStyle name="M_Book2_인월중군소하천_설계내역서 4" xfId="12992" xr:uid="{00000000-0005-0000-0000-000080340000}"/>
    <cellStyle name="M_Book2_인월중군소하천_설계내역서 5" xfId="12993" xr:uid="{00000000-0005-0000-0000-000081340000}"/>
    <cellStyle name="M_Book2_인월중군소하천_설계내역서 6" xfId="12994" xr:uid="{00000000-0005-0000-0000-000082340000}"/>
    <cellStyle name="M_Book2_인월중군소하천_설계내역서 7" xfId="12995" xr:uid="{00000000-0005-0000-0000-000083340000}"/>
    <cellStyle name="M_Book2_인월중군소하천_하이우회도로개설공사 실시설계용역" xfId="12996" xr:uid="{00000000-0005-0000-0000-000084340000}"/>
    <cellStyle name="M_Book2_인월중군소하천_하이우회도로개설공사 실시설계용역 2" xfId="12997" xr:uid="{00000000-0005-0000-0000-000085340000}"/>
    <cellStyle name="M_Book2_인월중군소하천_하이우회도로개설공사 실시설계용역 3" xfId="12998" xr:uid="{00000000-0005-0000-0000-000086340000}"/>
    <cellStyle name="M_Book2_인월중군소하천_하이우회도로개설공사 실시설계용역 4" xfId="12999" xr:uid="{00000000-0005-0000-0000-000087340000}"/>
    <cellStyle name="M_Book2_인월중군소하천_하이우회도로개설공사 실시설계용역 5" xfId="13000" xr:uid="{00000000-0005-0000-0000-000088340000}"/>
    <cellStyle name="M_Book2_인월중군소하천_하이우회도로개설공사 실시설계용역 6" xfId="13001" xr:uid="{00000000-0005-0000-0000-000089340000}"/>
    <cellStyle name="M_Book2_인월중군소하천_하이우회도로개설공사 실시설계용역 7" xfId="13002" xr:uid="{00000000-0005-0000-0000-00008A340000}"/>
    <cellStyle name="M_Book2_하이우회도로개설공사 실시설계용역" xfId="13003" xr:uid="{00000000-0005-0000-0000-00008B340000}"/>
    <cellStyle name="M_Book2_하이우회도로개설공사 실시설계용역 2" xfId="13004" xr:uid="{00000000-0005-0000-0000-00008C340000}"/>
    <cellStyle name="M_Book2_하이우회도로개설공사 실시설계용역 3" xfId="13005" xr:uid="{00000000-0005-0000-0000-00008D340000}"/>
    <cellStyle name="M_Book2_하이우회도로개설공사 실시설계용역 4" xfId="13006" xr:uid="{00000000-0005-0000-0000-00008E340000}"/>
    <cellStyle name="M_Book2_하이우회도로개설공사 실시설계용역 5" xfId="13007" xr:uid="{00000000-0005-0000-0000-00008F340000}"/>
    <cellStyle name="M_Book2_하이우회도로개설공사 실시설계용역 6" xfId="13008" xr:uid="{00000000-0005-0000-0000-000090340000}"/>
    <cellStyle name="M_Book2_하이우회도로개설공사 실시설계용역 7" xfId="13009" xr:uid="{00000000-0005-0000-0000-000091340000}"/>
    <cellStyle name="M_Book4" xfId="13010" xr:uid="{00000000-0005-0000-0000-000092340000}"/>
    <cellStyle name="M_Book4 2" xfId="13011" xr:uid="{00000000-0005-0000-0000-000093340000}"/>
    <cellStyle name="M_Book4 3" xfId="13012" xr:uid="{00000000-0005-0000-0000-000094340000}"/>
    <cellStyle name="M_Book4 4" xfId="13013" xr:uid="{00000000-0005-0000-0000-000095340000}"/>
    <cellStyle name="M_Book4 5" xfId="13014" xr:uid="{00000000-0005-0000-0000-000096340000}"/>
    <cellStyle name="M_Book4 6" xfId="13015" xr:uid="{00000000-0005-0000-0000-000097340000}"/>
    <cellStyle name="M_Book4 7" xfId="13016" xr:uid="{00000000-0005-0000-0000-000098340000}"/>
    <cellStyle name="M_Book4_각종용역영향평가" xfId="13017" xr:uid="{00000000-0005-0000-0000-000099340000}"/>
    <cellStyle name="M_Book4_각종용역영향평가 2" xfId="13018" xr:uid="{00000000-0005-0000-0000-00009A340000}"/>
    <cellStyle name="M_Book4_각종용역영향평가 3" xfId="13019" xr:uid="{00000000-0005-0000-0000-00009B340000}"/>
    <cellStyle name="M_Book4_각종용역영향평가 4" xfId="13020" xr:uid="{00000000-0005-0000-0000-00009C340000}"/>
    <cellStyle name="M_Book4_각종용역영향평가 5" xfId="13021" xr:uid="{00000000-0005-0000-0000-00009D340000}"/>
    <cellStyle name="M_Book4_각종용역영향평가 6" xfId="13022" xr:uid="{00000000-0005-0000-0000-00009E340000}"/>
    <cellStyle name="M_Book4_각종용역영향평가 7" xfId="13023" xr:uid="{00000000-0005-0000-0000-00009F340000}"/>
    <cellStyle name="M_Book4_군도농어촌도로사전재해및환경성용역영향평가" xfId="13024" xr:uid="{00000000-0005-0000-0000-0000A0340000}"/>
    <cellStyle name="M_Book4_군도농어촌도로사전재해및환경성용역영향평가 2" xfId="13025" xr:uid="{00000000-0005-0000-0000-0000A1340000}"/>
    <cellStyle name="M_Book4_군도농어촌도로사전재해및환경성용역영향평가 3" xfId="13026" xr:uid="{00000000-0005-0000-0000-0000A2340000}"/>
    <cellStyle name="M_Book4_군도농어촌도로사전재해및환경성용역영향평가 4" xfId="13027" xr:uid="{00000000-0005-0000-0000-0000A3340000}"/>
    <cellStyle name="M_Book4_군도농어촌도로사전재해및환경성용역영향평가 5" xfId="13028" xr:uid="{00000000-0005-0000-0000-0000A4340000}"/>
    <cellStyle name="M_Book4_군도농어촌도로사전재해및환경성용역영향평가 6" xfId="13029" xr:uid="{00000000-0005-0000-0000-0000A5340000}"/>
    <cellStyle name="M_Book4_군도농어촌도로사전재해및환경성용역영향평가 7" xfId="13030" xr:uid="{00000000-0005-0000-0000-0000A6340000}"/>
    <cellStyle name="M_Book4_도로수량양식" xfId="13031" xr:uid="{00000000-0005-0000-0000-0000A7340000}"/>
    <cellStyle name="M_Book4_도로수량양식 2" xfId="13032" xr:uid="{00000000-0005-0000-0000-0000A8340000}"/>
    <cellStyle name="M_Book4_도로수량양식 3" xfId="13033" xr:uid="{00000000-0005-0000-0000-0000A9340000}"/>
    <cellStyle name="M_Book4_도로수량양식 4" xfId="13034" xr:uid="{00000000-0005-0000-0000-0000AA340000}"/>
    <cellStyle name="M_Book4_도로수량양식 5" xfId="13035" xr:uid="{00000000-0005-0000-0000-0000AB340000}"/>
    <cellStyle name="M_Book4_도로수량양식 6" xfId="13036" xr:uid="{00000000-0005-0000-0000-0000AC340000}"/>
    <cellStyle name="M_Book4_도로수량양식 7" xfId="13037" xr:uid="{00000000-0005-0000-0000-0000AD340000}"/>
    <cellStyle name="M_Book4_도로수량양식_각종용역영향평가" xfId="13038" xr:uid="{00000000-0005-0000-0000-0000AE340000}"/>
    <cellStyle name="M_Book4_도로수량양식_각종용역영향평가 2" xfId="13039" xr:uid="{00000000-0005-0000-0000-0000AF340000}"/>
    <cellStyle name="M_Book4_도로수량양식_각종용역영향평가 3" xfId="13040" xr:uid="{00000000-0005-0000-0000-0000B0340000}"/>
    <cellStyle name="M_Book4_도로수량양식_각종용역영향평가 4" xfId="13041" xr:uid="{00000000-0005-0000-0000-0000B1340000}"/>
    <cellStyle name="M_Book4_도로수량양식_각종용역영향평가 5" xfId="13042" xr:uid="{00000000-0005-0000-0000-0000B2340000}"/>
    <cellStyle name="M_Book4_도로수량양식_각종용역영향평가 6" xfId="13043" xr:uid="{00000000-0005-0000-0000-0000B3340000}"/>
    <cellStyle name="M_Book4_도로수량양식_각종용역영향평가 7" xfId="13044" xr:uid="{00000000-0005-0000-0000-0000B4340000}"/>
    <cellStyle name="M_Book4_도로수량양식_군도농어촌도로사전재해및환경성용역영향평가" xfId="13045" xr:uid="{00000000-0005-0000-0000-0000B5340000}"/>
    <cellStyle name="M_Book4_도로수량양식_군도농어촌도로사전재해및환경성용역영향평가 2" xfId="13046" xr:uid="{00000000-0005-0000-0000-0000B6340000}"/>
    <cellStyle name="M_Book4_도로수량양식_군도농어촌도로사전재해및환경성용역영향평가 3" xfId="13047" xr:uid="{00000000-0005-0000-0000-0000B7340000}"/>
    <cellStyle name="M_Book4_도로수량양식_군도농어촌도로사전재해및환경성용역영향평가 4" xfId="13048" xr:uid="{00000000-0005-0000-0000-0000B8340000}"/>
    <cellStyle name="M_Book4_도로수량양식_군도농어촌도로사전재해및환경성용역영향평가 5" xfId="13049" xr:uid="{00000000-0005-0000-0000-0000B9340000}"/>
    <cellStyle name="M_Book4_도로수량양식_군도농어촌도로사전재해및환경성용역영향평가 6" xfId="13050" xr:uid="{00000000-0005-0000-0000-0000BA340000}"/>
    <cellStyle name="M_Book4_도로수량양식_군도농어촌도로사전재해및환경성용역영향평가 7" xfId="13051" xr:uid="{00000000-0005-0000-0000-0000BB340000}"/>
    <cellStyle name="M_Book4_도로수량양식_설계내역서" xfId="13052" xr:uid="{00000000-0005-0000-0000-0000BC340000}"/>
    <cellStyle name="M_Book4_도로수량양식_설계내역서 2" xfId="13053" xr:uid="{00000000-0005-0000-0000-0000BD340000}"/>
    <cellStyle name="M_Book4_도로수량양식_설계내역서 3" xfId="13054" xr:uid="{00000000-0005-0000-0000-0000BE340000}"/>
    <cellStyle name="M_Book4_도로수량양식_설계내역서 4" xfId="13055" xr:uid="{00000000-0005-0000-0000-0000BF340000}"/>
    <cellStyle name="M_Book4_도로수량양식_설계내역서 5" xfId="13056" xr:uid="{00000000-0005-0000-0000-0000C0340000}"/>
    <cellStyle name="M_Book4_도로수량양식_설계내역서 6" xfId="13057" xr:uid="{00000000-0005-0000-0000-0000C1340000}"/>
    <cellStyle name="M_Book4_도로수량양식_설계내역서 7" xfId="13058" xr:uid="{00000000-0005-0000-0000-0000C2340000}"/>
    <cellStyle name="M_Book4_도로수량양식_하이우회도로개설공사 실시설계용역" xfId="13059" xr:uid="{00000000-0005-0000-0000-0000C3340000}"/>
    <cellStyle name="M_Book4_도로수량양식_하이우회도로개설공사 실시설계용역 2" xfId="13060" xr:uid="{00000000-0005-0000-0000-0000C4340000}"/>
    <cellStyle name="M_Book4_도로수량양식_하이우회도로개설공사 실시설계용역 3" xfId="13061" xr:uid="{00000000-0005-0000-0000-0000C5340000}"/>
    <cellStyle name="M_Book4_도로수량양식_하이우회도로개설공사 실시설계용역 4" xfId="13062" xr:uid="{00000000-0005-0000-0000-0000C6340000}"/>
    <cellStyle name="M_Book4_도로수량양식_하이우회도로개설공사 실시설계용역 5" xfId="13063" xr:uid="{00000000-0005-0000-0000-0000C7340000}"/>
    <cellStyle name="M_Book4_도로수량양식_하이우회도로개설공사 실시설계용역 6" xfId="13064" xr:uid="{00000000-0005-0000-0000-0000C8340000}"/>
    <cellStyle name="M_Book4_도로수량양식_하이우회도로개설공사 실시설계용역 7" xfId="13065" xr:uid="{00000000-0005-0000-0000-0000C9340000}"/>
    <cellStyle name="M_Book4_설계내역서" xfId="13066" xr:uid="{00000000-0005-0000-0000-0000CA340000}"/>
    <cellStyle name="M_Book4_설계내역서 2" xfId="13067" xr:uid="{00000000-0005-0000-0000-0000CB340000}"/>
    <cellStyle name="M_Book4_설계내역서 3" xfId="13068" xr:uid="{00000000-0005-0000-0000-0000CC340000}"/>
    <cellStyle name="M_Book4_설계내역서 4" xfId="13069" xr:uid="{00000000-0005-0000-0000-0000CD340000}"/>
    <cellStyle name="M_Book4_설계내역서 5" xfId="13070" xr:uid="{00000000-0005-0000-0000-0000CE340000}"/>
    <cellStyle name="M_Book4_설계내역서 6" xfId="13071" xr:uid="{00000000-0005-0000-0000-0000CF340000}"/>
    <cellStyle name="M_Book4_설계내역서 7" xfId="13072" xr:uid="{00000000-0005-0000-0000-0000D0340000}"/>
    <cellStyle name="M_Book4_수량산출" xfId="13073" xr:uid="{00000000-0005-0000-0000-0000D1340000}"/>
    <cellStyle name="M_Book4_수량산출 2" xfId="13074" xr:uid="{00000000-0005-0000-0000-0000D2340000}"/>
    <cellStyle name="M_Book4_수량산출 3" xfId="13075" xr:uid="{00000000-0005-0000-0000-0000D3340000}"/>
    <cellStyle name="M_Book4_수량산출 4" xfId="13076" xr:uid="{00000000-0005-0000-0000-0000D4340000}"/>
    <cellStyle name="M_Book4_수량산출 5" xfId="13077" xr:uid="{00000000-0005-0000-0000-0000D5340000}"/>
    <cellStyle name="M_Book4_수량산출 6" xfId="13078" xr:uid="{00000000-0005-0000-0000-0000D6340000}"/>
    <cellStyle name="M_Book4_수량산출 7" xfId="13079" xr:uid="{00000000-0005-0000-0000-0000D7340000}"/>
    <cellStyle name="M_Book4_수량산출_각종용역영향평가" xfId="13080" xr:uid="{00000000-0005-0000-0000-0000D8340000}"/>
    <cellStyle name="M_Book4_수량산출_각종용역영향평가 2" xfId="13081" xr:uid="{00000000-0005-0000-0000-0000D9340000}"/>
    <cellStyle name="M_Book4_수량산출_각종용역영향평가 3" xfId="13082" xr:uid="{00000000-0005-0000-0000-0000DA340000}"/>
    <cellStyle name="M_Book4_수량산출_각종용역영향평가 4" xfId="13083" xr:uid="{00000000-0005-0000-0000-0000DB340000}"/>
    <cellStyle name="M_Book4_수량산출_각종용역영향평가 5" xfId="13084" xr:uid="{00000000-0005-0000-0000-0000DC340000}"/>
    <cellStyle name="M_Book4_수량산출_각종용역영향평가 6" xfId="13085" xr:uid="{00000000-0005-0000-0000-0000DD340000}"/>
    <cellStyle name="M_Book4_수량산출_각종용역영향평가 7" xfId="13086" xr:uid="{00000000-0005-0000-0000-0000DE340000}"/>
    <cellStyle name="M_Book4_수량산출_군도농어촌도로사전재해및환경성용역영향평가" xfId="13087" xr:uid="{00000000-0005-0000-0000-0000DF340000}"/>
    <cellStyle name="M_Book4_수량산출_군도농어촌도로사전재해및환경성용역영향평가 2" xfId="13088" xr:uid="{00000000-0005-0000-0000-0000E0340000}"/>
    <cellStyle name="M_Book4_수량산출_군도농어촌도로사전재해및환경성용역영향평가 3" xfId="13089" xr:uid="{00000000-0005-0000-0000-0000E1340000}"/>
    <cellStyle name="M_Book4_수량산출_군도농어촌도로사전재해및환경성용역영향평가 4" xfId="13090" xr:uid="{00000000-0005-0000-0000-0000E2340000}"/>
    <cellStyle name="M_Book4_수량산출_군도농어촌도로사전재해및환경성용역영향평가 5" xfId="13091" xr:uid="{00000000-0005-0000-0000-0000E3340000}"/>
    <cellStyle name="M_Book4_수량산출_군도농어촌도로사전재해및환경성용역영향평가 6" xfId="13092" xr:uid="{00000000-0005-0000-0000-0000E4340000}"/>
    <cellStyle name="M_Book4_수량산출_군도농어촌도로사전재해및환경성용역영향평가 7" xfId="13093" xr:uid="{00000000-0005-0000-0000-0000E5340000}"/>
    <cellStyle name="M_Book4_수량산출_설계내역서" xfId="13094" xr:uid="{00000000-0005-0000-0000-0000E6340000}"/>
    <cellStyle name="M_Book4_수량산출_설계내역서 2" xfId="13095" xr:uid="{00000000-0005-0000-0000-0000E7340000}"/>
    <cellStyle name="M_Book4_수량산출_설계내역서 3" xfId="13096" xr:uid="{00000000-0005-0000-0000-0000E8340000}"/>
    <cellStyle name="M_Book4_수량산출_설계내역서 4" xfId="13097" xr:uid="{00000000-0005-0000-0000-0000E9340000}"/>
    <cellStyle name="M_Book4_수량산출_설계내역서 5" xfId="13098" xr:uid="{00000000-0005-0000-0000-0000EA340000}"/>
    <cellStyle name="M_Book4_수량산출_설계내역서 6" xfId="13099" xr:uid="{00000000-0005-0000-0000-0000EB340000}"/>
    <cellStyle name="M_Book4_수량산출_설계내역서 7" xfId="13100" xr:uid="{00000000-0005-0000-0000-0000EC340000}"/>
    <cellStyle name="M_Book4_수량산출_하이우회도로개설공사 실시설계용역" xfId="13101" xr:uid="{00000000-0005-0000-0000-0000ED340000}"/>
    <cellStyle name="M_Book4_수량산출_하이우회도로개설공사 실시설계용역 2" xfId="13102" xr:uid="{00000000-0005-0000-0000-0000EE340000}"/>
    <cellStyle name="M_Book4_수량산출_하이우회도로개설공사 실시설계용역 3" xfId="13103" xr:uid="{00000000-0005-0000-0000-0000EF340000}"/>
    <cellStyle name="M_Book4_수량산출_하이우회도로개설공사 실시설계용역 4" xfId="13104" xr:uid="{00000000-0005-0000-0000-0000F0340000}"/>
    <cellStyle name="M_Book4_수량산출_하이우회도로개설공사 실시설계용역 5" xfId="13105" xr:uid="{00000000-0005-0000-0000-0000F1340000}"/>
    <cellStyle name="M_Book4_수량산출_하이우회도로개설공사 실시설계용역 6" xfId="13106" xr:uid="{00000000-0005-0000-0000-0000F2340000}"/>
    <cellStyle name="M_Book4_수량산출_하이우회도로개설공사 실시설계용역 7" xfId="13107" xr:uid="{00000000-0005-0000-0000-0000F3340000}"/>
    <cellStyle name="M_Book4_인월중군소하천" xfId="13108" xr:uid="{00000000-0005-0000-0000-0000F4340000}"/>
    <cellStyle name="M_Book4_인월중군소하천 2" xfId="13109" xr:uid="{00000000-0005-0000-0000-0000F5340000}"/>
    <cellStyle name="M_Book4_인월중군소하천 3" xfId="13110" xr:uid="{00000000-0005-0000-0000-0000F6340000}"/>
    <cellStyle name="M_Book4_인월중군소하천 4" xfId="13111" xr:uid="{00000000-0005-0000-0000-0000F7340000}"/>
    <cellStyle name="M_Book4_인월중군소하천 5" xfId="13112" xr:uid="{00000000-0005-0000-0000-0000F8340000}"/>
    <cellStyle name="M_Book4_인월중군소하천 6" xfId="13113" xr:uid="{00000000-0005-0000-0000-0000F9340000}"/>
    <cellStyle name="M_Book4_인월중군소하천 7" xfId="13114" xr:uid="{00000000-0005-0000-0000-0000FA340000}"/>
    <cellStyle name="M_Book4_인월중군소하천_각종용역영향평가" xfId="13115" xr:uid="{00000000-0005-0000-0000-0000FB340000}"/>
    <cellStyle name="M_Book4_인월중군소하천_각종용역영향평가 2" xfId="13116" xr:uid="{00000000-0005-0000-0000-0000FC340000}"/>
    <cellStyle name="M_Book4_인월중군소하천_각종용역영향평가 3" xfId="13117" xr:uid="{00000000-0005-0000-0000-0000FD340000}"/>
    <cellStyle name="M_Book4_인월중군소하천_각종용역영향평가 4" xfId="13118" xr:uid="{00000000-0005-0000-0000-0000FE340000}"/>
    <cellStyle name="M_Book4_인월중군소하천_각종용역영향평가 5" xfId="13119" xr:uid="{00000000-0005-0000-0000-0000FF340000}"/>
    <cellStyle name="M_Book4_인월중군소하천_각종용역영향평가 6" xfId="13120" xr:uid="{00000000-0005-0000-0000-000000350000}"/>
    <cellStyle name="M_Book4_인월중군소하천_각종용역영향평가 7" xfId="13121" xr:uid="{00000000-0005-0000-0000-000001350000}"/>
    <cellStyle name="M_Book4_인월중군소하천_군도농어촌도로사전재해및환경성용역영향평가" xfId="13122" xr:uid="{00000000-0005-0000-0000-000002350000}"/>
    <cellStyle name="M_Book4_인월중군소하천_군도농어촌도로사전재해및환경성용역영향평가 2" xfId="13123" xr:uid="{00000000-0005-0000-0000-000003350000}"/>
    <cellStyle name="M_Book4_인월중군소하천_군도농어촌도로사전재해및환경성용역영향평가 3" xfId="13124" xr:uid="{00000000-0005-0000-0000-000004350000}"/>
    <cellStyle name="M_Book4_인월중군소하천_군도농어촌도로사전재해및환경성용역영향평가 4" xfId="13125" xr:uid="{00000000-0005-0000-0000-000005350000}"/>
    <cellStyle name="M_Book4_인월중군소하천_군도농어촌도로사전재해및환경성용역영향평가 5" xfId="13126" xr:uid="{00000000-0005-0000-0000-000006350000}"/>
    <cellStyle name="M_Book4_인월중군소하천_군도농어촌도로사전재해및환경성용역영향평가 6" xfId="13127" xr:uid="{00000000-0005-0000-0000-000007350000}"/>
    <cellStyle name="M_Book4_인월중군소하천_군도농어촌도로사전재해및환경성용역영향평가 7" xfId="13128" xr:uid="{00000000-0005-0000-0000-000008350000}"/>
    <cellStyle name="M_Book4_인월중군소하천_설계내역서" xfId="13129" xr:uid="{00000000-0005-0000-0000-000009350000}"/>
    <cellStyle name="M_Book4_인월중군소하천_설계내역서 2" xfId="13130" xr:uid="{00000000-0005-0000-0000-00000A350000}"/>
    <cellStyle name="M_Book4_인월중군소하천_설계내역서 3" xfId="13131" xr:uid="{00000000-0005-0000-0000-00000B350000}"/>
    <cellStyle name="M_Book4_인월중군소하천_설계내역서 4" xfId="13132" xr:uid="{00000000-0005-0000-0000-00000C350000}"/>
    <cellStyle name="M_Book4_인월중군소하천_설계내역서 5" xfId="13133" xr:uid="{00000000-0005-0000-0000-00000D350000}"/>
    <cellStyle name="M_Book4_인월중군소하천_설계내역서 6" xfId="13134" xr:uid="{00000000-0005-0000-0000-00000E350000}"/>
    <cellStyle name="M_Book4_인월중군소하천_설계내역서 7" xfId="13135" xr:uid="{00000000-0005-0000-0000-00000F350000}"/>
    <cellStyle name="M_Book4_인월중군소하천_하이우회도로개설공사 실시설계용역" xfId="13136" xr:uid="{00000000-0005-0000-0000-000010350000}"/>
    <cellStyle name="M_Book4_인월중군소하천_하이우회도로개설공사 실시설계용역 2" xfId="13137" xr:uid="{00000000-0005-0000-0000-000011350000}"/>
    <cellStyle name="M_Book4_인월중군소하천_하이우회도로개설공사 실시설계용역 3" xfId="13138" xr:uid="{00000000-0005-0000-0000-000012350000}"/>
    <cellStyle name="M_Book4_인월중군소하천_하이우회도로개설공사 실시설계용역 4" xfId="13139" xr:uid="{00000000-0005-0000-0000-000013350000}"/>
    <cellStyle name="M_Book4_인월중군소하천_하이우회도로개설공사 실시설계용역 5" xfId="13140" xr:uid="{00000000-0005-0000-0000-000014350000}"/>
    <cellStyle name="M_Book4_인월중군소하천_하이우회도로개설공사 실시설계용역 6" xfId="13141" xr:uid="{00000000-0005-0000-0000-000015350000}"/>
    <cellStyle name="M_Book4_인월중군소하천_하이우회도로개설공사 실시설계용역 7" xfId="13142" xr:uid="{00000000-0005-0000-0000-000016350000}"/>
    <cellStyle name="M_Book4_하이우회도로개설공사 실시설계용역" xfId="13143" xr:uid="{00000000-0005-0000-0000-000017350000}"/>
    <cellStyle name="M_Book4_하이우회도로개설공사 실시설계용역 2" xfId="13144" xr:uid="{00000000-0005-0000-0000-000018350000}"/>
    <cellStyle name="M_Book4_하이우회도로개설공사 실시설계용역 3" xfId="13145" xr:uid="{00000000-0005-0000-0000-000019350000}"/>
    <cellStyle name="M_Book4_하이우회도로개설공사 실시설계용역 4" xfId="13146" xr:uid="{00000000-0005-0000-0000-00001A350000}"/>
    <cellStyle name="M_Book4_하이우회도로개설공사 실시설계용역 5" xfId="13147" xr:uid="{00000000-0005-0000-0000-00001B350000}"/>
    <cellStyle name="M_Book4_하이우회도로개설공사 실시설계용역 6" xfId="13148" xr:uid="{00000000-0005-0000-0000-00001C350000}"/>
    <cellStyle name="M_Book4_하이우회도로개설공사 실시설계용역 7" xfId="13149" xr:uid="{00000000-0005-0000-0000-00001D350000}"/>
    <cellStyle name="M_문화재지표조사" xfId="13150" xr:uid="{00000000-0005-0000-0000-00001E350000}"/>
    <cellStyle name="M_설계용역비산출" xfId="13151" xr:uid="{00000000-0005-0000-0000-00001F350000}"/>
    <cellStyle name="M_수량전체" xfId="13152" xr:uid="{00000000-0005-0000-0000-000020350000}"/>
    <cellStyle name="M_수량전체 2" xfId="13153" xr:uid="{00000000-0005-0000-0000-000021350000}"/>
    <cellStyle name="M_수량전체 3" xfId="13154" xr:uid="{00000000-0005-0000-0000-000022350000}"/>
    <cellStyle name="M_수량전체 4" xfId="13155" xr:uid="{00000000-0005-0000-0000-000023350000}"/>
    <cellStyle name="M_수량전체 5" xfId="13156" xr:uid="{00000000-0005-0000-0000-000024350000}"/>
    <cellStyle name="M_수량전체 6" xfId="13157" xr:uid="{00000000-0005-0000-0000-000025350000}"/>
    <cellStyle name="M_수량전체 7" xfId="13158" xr:uid="{00000000-0005-0000-0000-000026350000}"/>
    <cellStyle name="M_수량전체_각종용역영향평가" xfId="13159" xr:uid="{00000000-0005-0000-0000-000027350000}"/>
    <cellStyle name="M_수량전체_각종용역영향평가 2" xfId="13160" xr:uid="{00000000-0005-0000-0000-000028350000}"/>
    <cellStyle name="M_수량전체_각종용역영향평가 3" xfId="13161" xr:uid="{00000000-0005-0000-0000-000029350000}"/>
    <cellStyle name="M_수량전체_각종용역영향평가 4" xfId="13162" xr:uid="{00000000-0005-0000-0000-00002A350000}"/>
    <cellStyle name="M_수량전체_각종용역영향평가 5" xfId="13163" xr:uid="{00000000-0005-0000-0000-00002B350000}"/>
    <cellStyle name="M_수량전체_각종용역영향평가 6" xfId="13164" xr:uid="{00000000-0005-0000-0000-00002C350000}"/>
    <cellStyle name="M_수량전체_각종용역영향평가 7" xfId="13165" xr:uid="{00000000-0005-0000-0000-00002D350000}"/>
    <cellStyle name="M_수량전체_군도농어촌도로사전재해및환경성용역영향평가" xfId="13166" xr:uid="{00000000-0005-0000-0000-00002E350000}"/>
    <cellStyle name="M_수량전체_군도농어촌도로사전재해및환경성용역영향평가 2" xfId="13167" xr:uid="{00000000-0005-0000-0000-00002F350000}"/>
    <cellStyle name="M_수량전체_군도농어촌도로사전재해및환경성용역영향평가 3" xfId="13168" xr:uid="{00000000-0005-0000-0000-000030350000}"/>
    <cellStyle name="M_수량전체_군도농어촌도로사전재해및환경성용역영향평가 4" xfId="13169" xr:uid="{00000000-0005-0000-0000-000031350000}"/>
    <cellStyle name="M_수량전체_군도농어촌도로사전재해및환경성용역영향평가 5" xfId="13170" xr:uid="{00000000-0005-0000-0000-000032350000}"/>
    <cellStyle name="M_수량전체_군도농어촌도로사전재해및환경성용역영향평가 6" xfId="13171" xr:uid="{00000000-0005-0000-0000-000033350000}"/>
    <cellStyle name="M_수량전체_군도농어촌도로사전재해및환경성용역영향평가 7" xfId="13172" xr:uid="{00000000-0005-0000-0000-000034350000}"/>
    <cellStyle name="M_수량전체_도로수량양식" xfId="13173" xr:uid="{00000000-0005-0000-0000-000035350000}"/>
    <cellStyle name="M_수량전체_도로수량양식 2" xfId="13174" xr:uid="{00000000-0005-0000-0000-000036350000}"/>
    <cellStyle name="M_수량전체_도로수량양식 3" xfId="13175" xr:uid="{00000000-0005-0000-0000-000037350000}"/>
    <cellStyle name="M_수량전체_도로수량양식 4" xfId="13176" xr:uid="{00000000-0005-0000-0000-000038350000}"/>
    <cellStyle name="M_수량전체_도로수량양식 5" xfId="13177" xr:uid="{00000000-0005-0000-0000-000039350000}"/>
    <cellStyle name="M_수량전체_도로수량양식 6" xfId="13178" xr:uid="{00000000-0005-0000-0000-00003A350000}"/>
    <cellStyle name="M_수량전체_도로수량양식 7" xfId="13179" xr:uid="{00000000-0005-0000-0000-00003B350000}"/>
    <cellStyle name="M_수량전체_도로수량양식_각종용역영향평가" xfId="13180" xr:uid="{00000000-0005-0000-0000-00003C350000}"/>
    <cellStyle name="M_수량전체_도로수량양식_각종용역영향평가 2" xfId="13181" xr:uid="{00000000-0005-0000-0000-00003D350000}"/>
    <cellStyle name="M_수량전체_도로수량양식_각종용역영향평가 3" xfId="13182" xr:uid="{00000000-0005-0000-0000-00003E350000}"/>
    <cellStyle name="M_수량전체_도로수량양식_각종용역영향평가 4" xfId="13183" xr:uid="{00000000-0005-0000-0000-00003F350000}"/>
    <cellStyle name="M_수량전체_도로수량양식_각종용역영향평가 5" xfId="13184" xr:uid="{00000000-0005-0000-0000-000040350000}"/>
    <cellStyle name="M_수량전체_도로수량양식_각종용역영향평가 6" xfId="13185" xr:uid="{00000000-0005-0000-0000-000041350000}"/>
    <cellStyle name="M_수량전체_도로수량양식_각종용역영향평가 7" xfId="13186" xr:uid="{00000000-0005-0000-0000-000042350000}"/>
    <cellStyle name="M_수량전체_도로수량양식_군도농어촌도로사전재해및환경성용역영향평가" xfId="13187" xr:uid="{00000000-0005-0000-0000-000043350000}"/>
    <cellStyle name="M_수량전체_도로수량양식_군도농어촌도로사전재해및환경성용역영향평가 2" xfId="13188" xr:uid="{00000000-0005-0000-0000-000044350000}"/>
    <cellStyle name="M_수량전체_도로수량양식_군도농어촌도로사전재해및환경성용역영향평가 3" xfId="13189" xr:uid="{00000000-0005-0000-0000-000045350000}"/>
    <cellStyle name="M_수량전체_도로수량양식_군도농어촌도로사전재해및환경성용역영향평가 4" xfId="13190" xr:uid="{00000000-0005-0000-0000-000046350000}"/>
    <cellStyle name="M_수량전체_도로수량양식_군도농어촌도로사전재해및환경성용역영향평가 5" xfId="13191" xr:uid="{00000000-0005-0000-0000-000047350000}"/>
    <cellStyle name="M_수량전체_도로수량양식_군도농어촌도로사전재해및환경성용역영향평가 6" xfId="13192" xr:uid="{00000000-0005-0000-0000-000048350000}"/>
    <cellStyle name="M_수량전체_도로수량양식_군도농어촌도로사전재해및환경성용역영향평가 7" xfId="13193" xr:uid="{00000000-0005-0000-0000-000049350000}"/>
    <cellStyle name="M_수량전체_도로수량양식_설계내역서" xfId="13194" xr:uid="{00000000-0005-0000-0000-00004A350000}"/>
    <cellStyle name="M_수량전체_도로수량양식_설계내역서 2" xfId="13195" xr:uid="{00000000-0005-0000-0000-00004B350000}"/>
    <cellStyle name="M_수량전체_도로수량양식_설계내역서 3" xfId="13196" xr:uid="{00000000-0005-0000-0000-00004C350000}"/>
    <cellStyle name="M_수량전체_도로수량양식_설계내역서 4" xfId="13197" xr:uid="{00000000-0005-0000-0000-00004D350000}"/>
    <cellStyle name="M_수량전체_도로수량양식_설계내역서 5" xfId="13198" xr:uid="{00000000-0005-0000-0000-00004E350000}"/>
    <cellStyle name="M_수량전체_도로수량양식_설계내역서 6" xfId="13199" xr:uid="{00000000-0005-0000-0000-00004F350000}"/>
    <cellStyle name="M_수량전체_도로수량양식_설계내역서 7" xfId="13200" xr:uid="{00000000-0005-0000-0000-000050350000}"/>
    <cellStyle name="M_수량전체_도로수량양식_하이우회도로개설공사 실시설계용역" xfId="13201" xr:uid="{00000000-0005-0000-0000-000051350000}"/>
    <cellStyle name="M_수량전체_도로수량양식_하이우회도로개설공사 실시설계용역 2" xfId="13202" xr:uid="{00000000-0005-0000-0000-000052350000}"/>
    <cellStyle name="M_수량전체_도로수량양식_하이우회도로개설공사 실시설계용역 3" xfId="13203" xr:uid="{00000000-0005-0000-0000-000053350000}"/>
    <cellStyle name="M_수량전체_도로수량양식_하이우회도로개설공사 실시설계용역 4" xfId="13204" xr:uid="{00000000-0005-0000-0000-000054350000}"/>
    <cellStyle name="M_수량전체_도로수량양식_하이우회도로개설공사 실시설계용역 5" xfId="13205" xr:uid="{00000000-0005-0000-0000-000055350000}"/>
    <cellStyle name="M_수량전체_도로수량양식_하이우회도로개설공사 실시설계용역 6" xfId="13206" xr:uid="{00000000-0005-0000-0000-000056350000}"/>
    <cellStyle name="M_수량전체_도로수량양식_하이우회도로개설공사 실시설계용역 7" xfId="13207" xr:uid="{00000000-0005-0000-0000-000057350000}"/>
    <cellStyle name="M_수량전체_설계내역서" xfId="13208" xr:uid="{00000000-0005-0000-0000-000058350000}"/>
    <cellStyle name="M_수량전체_설계내역서 2" xfId="13209" xr:uid="{00000000-0005-0000-0000-000059350000}"/>
    <cellStyle name="M_수량전체_설계내역서 3" xfId="13210" xr:uid="{00000000-0005-0000-0000-00005A350000}"/>
    <cellStyle name="M_수량전체_설계내역서 4" xfId="13211" xr:uid="{00000000-0005-0000-0000-00005B350000}"/>
    <cellStyle name="M_수량전체_설계내역서 5" xfId="13212" xr:uid="{00000000-0005-0000-0000-00005C350000}"/>
    <cellStyle name="M_수량전체_설계내역서 6" xfId="13213" xr:uid="{00000000-0005-0000-0000-00005D350000}"/>
    <cellStyle name="M_수량전체_설계내역서 7" xfId="13214" xr:uid="{00000000-0005-0000-0000-00005E350000}"/>
    <cellStyle name="M_수량전체_수량산출" xfId="13215" xr:uid="{00000000-0005-0000-0000-00005F350000}"/>
    <cellStyle name="M_수량전체_수량산출 2" xfId="13216" xr:uid="{00000000-0005-0000-0000-000060350000}"/>
    <cellStyle name="M_수량전체_수량산출 3" xfId="13217" xr:uid="{00000000-0005-0000-0000-000061350000}"/>
    <cellStyle name="M_수량전체_수량산출 4" xfId="13218" xr:uid="{00000000-0005-0000-0000-000062350000}"/>
    <cellStyle name="M_수량전체_수량산출 5" xfId="13219" xr:uid="{00000000-0005-0000-0000-000063350000}"/>
    <cellStyle name="M_수량전체_수량산출 6" xfId="13220" xr:uid="{00000000-0005-0000-0000-000064350000}"/>
    <cellStyle name="M_수량전체_수량산출 7" xfId="13221" xr:uid="{00000000-0005-0000-0000-000065350000}"/>
    <cellStyle name="M_수량전체_수량산출_각종용역영향평가" xfId="13222" xr:uid="{00000000-0005-0000-0000-000066350000}"/>
    <cellStyle name="M_수량전체_수량산출_각종용역영향평가 2" xfId="13223" xr:uid="{00000000-0005-0000-0000-000067350000}"/>
    <cellStyle name="M_수량전체_수량산출_각종용역영향평가 3" xfId="13224" xr:uid="{00000000-0005-0000-0000-000068350000}"/>
    <cellStyle name="M_수량전체_수량산출_각종용역영향평가 4" xfId="13225" xr:uid="{00000000-0005-0000-0000-000069350000}"/>
    <cellStyle name="M_수량전체_수량산출_각종용역영향평가 5" xfId="13226" xr:uid="{00000000-0005-0000-0000-00006A350000}"/>
    <cellStyle name="M_수량전체_수량산출_각종용역영향평가 6" xfId="13227" xr:uid="{00000000-0005-0000-0000-00006B350000}"/>
    <cellStyle name="M_수량전체_수량산출_각종용역영향평가 7" xfId="13228" xr:uid="{00000000-0005-0000-0000-00006C350000}"/>
    <cellStyle name="M_수량전체_수량산출_군도농어촌도로사전재해및환경성용역영향평가" xfId="13229" xr:uid="{00000000-0005-0000-0000-00006D350000}"/>
    <cellStyle name="M_수량전체_수량산출_군도농어촌도로사전재해및환경성용역영향평가 2" xfId="13230" xr:uid="{00000000-0005-0000-0000-00006E350000}"/>
    <cellStyle name="M_수량전체_수량산출_군도농어촌도로사전재해및환경성용역영향평가 3" xfId="13231" xr:uid="{00000000-0005-0000-0000-00006F350000}"/>
    <cellStyle name="M_수량전체_수량산출_군도농어촌도로사전재해및환경성용역영향평가 4" xfId="13232" xr:uid="{00000000-0005-0000-0000-000070350000}"/>
    <cellStyle name="M_수량전체_수량산출_군도농어촌도로사전재해및환경성용역영향평가 5" xfId="13233" xr:uid="{00000000-0005-0000-0000-000071350000}"/>
    <cellStyle name="M_수량전체_수량산출_군도농어촌도로사전재해및환경성용역영향평가 6" xfId="13234" xr:uid="{00000000-0005-0000-0000-000072350000}"/>
    <cellStyle name="M_수량전체_수량산출_군도농어촌도로사전재해및환경성용역영향평가 7" xfId="13235" xr:uid="{00000000-0005-0000-0000-000073350000}"/>
    <cellStyle name="M_수량전체_수량산출_설계내역서" xfId="13236" xr:uid="{00000000-0005-0000-0000-000074350000}"/>
    <cellStyle name="M_수량전체_수량산출_설계내역서 2" xfId="13237" xr:uid="{00000000-0005-0000-0000-000075350000}"/>
    <cellStyle name="M_수량전체_수량산출_설계내역서 3" xfId="13238" xr:uid="{00000000-0005-0000-0000-000076350000}"/>
    <cellStyle name="M_수량전체_수량산출_설계내역서 4" xfId="13239" xr:uid="{00000000-0005-0000-0000-000077350000}"/>
    <cellStyle name="M_수량전체_수량산출_설계내역서 5" xfId="13240" xr:uid="{00000000-0005-0000-0000-000078350000}"/>
    <cellStyle name="M_수량전체_수량산출_설계내역서 6" xfId="13241" xr:uid="{00000000-0005-0000-0000-000079350000}"/>
    <cellStyle name="M_수량전체_수량산출_설계내역서 7" xfId="13242" xr:uid="{00000000-0005-0000-0000-00007A350000}"/>
    <cellStyle name="M_수량전체_수량산출_하이우회도로개설공사 실시설계용역" xfId="13243" xr:uid="{00000000-0005-0000-0000-00007B350000}"/>
    <cellStyle name="M_수량전체_수량산출_하이우회도로개설공사 실시설계용역 2" xfId="13244" xr:uid="{00000000-0005-0000-0000-00007C350000}"/>
    <cellStyle name="M_수량전체_수량산출_하이우회도로개설공사 실시설계용역 3" xfId="13245" xr:uid="{00000000-0005-0000-0000-00007D350000}"/>
    <cellStyle name="M_수량전체_수량산출_하이우회도로개설공사 실시설계용역 4" xfId="13246" xr:uid="{00000000-0005-0000-0000-00007E350000}"/>
    <cellStyle name="M_수량전체_수량산출_하이우회도로개설공사 실시설계용역 5" xfId="13247" xr:uid="{00000000-0005-0000-0000-00007F350000}"/>
    <cellStyle name="M_수량전체_수량산출_하이우회도로개설공사 실시설계용역 6" xfId="13248" xr:uid="{00000000-0005-0000-0000-000080350000}"/>
    <cellStyle name="M_수량전체_수량산출_하이우회도로개설공사 실시설계용역 7" xfId="13249" xr:uid="{00000000-0005-0000-0000-000081350000}"/>
    <cellStyle name="M_수량전체_인월중군소하천" xfId="13250" xr:uid="{00000000-0005-0000-0000-000082350000}"/>
    <cellStyle name="M_수량전체_인월중군소하천 2" xfId="13251" xr:uid="{00000000-0005-0000-0000-000083350000}"/>
    <cellStyle name="M_수량전체_인월중군소하천 3" xfId="13252" xr:uid="{00000000-0005-0000-0000-000084350000}"/>
    <cellStyle name="M_수량전체_인월중군소하천 4" xfId="13253" xr:uid="{00000000-0005-0000-0000-000085350000}"/>
    <cellStyle name="M_수량전체_인월중군소하천 5" xfId="13254" xr:uid="{00000000-0005-0000-0000-000086350000}"/>
    <cellStyle name="M_수량전체_인월중군소하천 6" xfId="13255" xr:uid="{00000000-0005-0000-0000-000087350000}"/>
    <cellStyle name="M_수량전체_인월중군소하천 7" xfId="13256" xr:uid="{00000000-0005-0000-0000-000088350000}"/>
    <cellStyle name="M_수량전체_인월중군소하천_각종용역영향평가" xfId="13257" xr:uid="{00000000-0005-0000-0000-000089350000}"/>
    <cellStyle name="M_수량전체_인월중군소하천_각종용역영향평가 2" xfId="13258" xr:uid="{00000000-0005-0000-0000-00008A350000}"/>
    <cellStyle name="M_수량전체_인월중군소하천_각종용역영향평가 3" xfId="13259" xr:uid="{00000000-0005-0000-0000-00008B350000}"/>
    <cellStyle name="M_수량전체_인월중군소하천_각종용역영향평가 4" xfId="13260" xr:uid="{00000000-0005-0000-0000-00008C350000}"/>
    <cellStyle name="M_수량전체_인월중군소하천_각종용역영향평가 5" xfId="13261" xr:uid="{00000000-0005-0000-0000-00008D350000}"/>
    <cellStyle name="M_수량전체_인월중군소하천_각종용역영향평가 6" xfId="13262" xr:uid="{00000000-0005-0000-0000-00008E350000}"/>
    <cellStyle name="M_수량전체_인월중군소하천_각종용역영향평가 7" xfId="13263" xr:uid="{00000000-0005-0000-0000-00008F350000}"/>
    <cellStyle name="M_수량전체_인월중군소하천_군도농어촌도로사전재해및환경성용역영향평가" xfId="13264" xr:uid="{00000000-0005-0000-0000-000090350000}"/>
    <cellStyle name="M_수량전체_인월중군소하천_군도농어촌도로사전재해및환경성용역영향평가 2" xfId="13265" xr:uid="{00000000-0005-0000-0000-000091350000}"/>
    <cellStyle name="M_수량전체_인월중군소하천_군도농어촌도로사전재해및환경성용역영향평가 3" xfId="13266" xr:uid="{00000000-0005-0000-0000-000092350000}"/>
    <cellStyle name="M_수량전체_인월중군소하천_군도농어촌도로사전재해및환경성용역영향평가 4" xfId="13267" xr:uid="{00000000-0005-0000-0000-000093350000}"/>
    <cellStyle name="M_수량전체_인월중군소하천_군도농어촌도로사전재해및환경성용역영향평가 5" xfId="13268" xr:uid="{00000000-0005-0000-0000-000094350000}"/>
    <cellStyle name="M_수량전체_인월중군소하천_군도농어촌도로사전재해및환경성용역영향평가 6" xfId="13269" xr:uid="{00000000-0005-0000-0000-000095350000}"/>
    <cellStyle name="M_수량전체_인월중군소하천_군도농어촌도로사전재해및환경성용역영향평가 7" xfId="13270" xr:uid="{00000000-0005-0000-0000-000096350000}"/>
    <cellStyle name="M_수량전체_인월중군소하천_설계내역서" xfId="13271" xr:uid="{00000000-0005-0000-0000-000097350000}"/>
    <cellStyle name="M_수량전체_인월중군소하천_설계내역서 2" xfId="13272" xr:uid="{00000000-0005-0000-0000-000098350000}"/>
    <cellStyle name="M_수량전체_인월중군소하천_설계내역서 3" xfId="13273" xr:uid="{00000000-0005-0000-0000-000099350000}"/>
    <cellStyle name="M_수량전체_인월중군소하천_설계내역서 4" xfId="13274" xr:uid="{00000000-0005-0000-0000-00009A350000}"/>
    <cellStyle name="M_수량전체_인월중군소하천_설계내역서 5" xfId="13275" xr:uid="{00000000-0005-0000-0000-00009B350000}"/>
    <cellStyle name="M_수량전체_인월중군소하천_설계내역서 6" xfId="13276" xr:uid="{00000000-0005-0000-0000-00009C350000}"/>
    <cellStyle name="M_수량전체_인월중군소하천_설계내역서 7" xfId="13277" xr:uid="{00000000-0005-0000-0000-00009D350000}"/>
    <cellStyle name="M_수량전체_인월중군소하천_하이우회도로개설공사 실시설계용역" xfId="13278" xr:uid="{00000000-0005-0000-0000-00009E350000}"/>
    <cellStyle name="M_수량전체_인월중군소하천_하이우회도로개설공사 실시설계용역 2" xfId="13279" xr:uid="{00000000-0005-0000-0000-00009F350000}"/>
    <cellStyle name="M_수량전체_인월중군소하천_하이우회도로개설공사 실시설계용역 3" xfId="13280" xr:uid="{00000000-0005-0000-0000-0000A0350000}"/>
    <cellStyle name="M_수량전체_인월중군소하천_하이우회도로개설공사 실시설계용역 4" xfId="13281" xr:uid="{00000000-0005-0000-0000-0000A1350000}"/>
    <cellStyle name="M_수량전체_인월중군소하천_하이우회도로개설공사 실시설계용역 5" xfId="13282" xr:uid="{00000000-0005-0000-0000-0000A2350000}"/>
    <cellStyle name="M_수량전체_인월중군소하천_하이우회도로개설공사 실시설계용역 6" xfId="13283" xr:uid="{00000000-0005-0000-0000-0000A3350000}"/>
    <cellStyle name="M_수량전체_인월중군소하천_하이우회도로개설공사 실시설계용역 7" xfId="13284" xr:uid="{00000000-0005-0000-0000-0000A4350000}"/>
    <cellStyle name="M_수량전체_하이우회도로개설공사 실시설계용역" xfId="13285" xr:uid="{00000000-0005-0000-0000-0000A5350000}"/>
    <cellStyle name="M_수량전체_하이우회도로개설공사 실시설계용역 2" xfId="13286" xr:uid="{00000000-0005-0000-0000-0000A6350000}"/>
    <cellStyle name="M_수량전체_하이우회도로개설공사 실시설계용역 3" xfId="13287" xr:uid="{00000000-0005-0000-0000-0000A7350000}"/>
    <cellStyle name="M_수량전체_하이우회도로개설공사 실시설계용역 4" xfId="13288" xr:uid="{00000000-0005-0000-0000-0000A8350000}"/>
    <cellStyle name="M_수량전체_하이우회도로개설공사 실시설계용역 5" xfId="13289" xr:uid="{00000000-0005-0000-0000-0000A9350000}"/>
    <cellStyle name="M_수량전체_하이우회도로개설공사 실시설계용역 6" xfId="13290" xr:uid="{00000000-0005-0000-0000-0000AA350000}"/>
    <cellStyle name="M_수량전체_하이우회도로개설공사 실시설계용역 7" xfId="13291" xr:uid="{00000000-0005-0000-0000-0000AB350000}"/>
    <cellStyle name="M_한국문화테마파크 조성계획수립 및 기본설계용역-내역서(100210)-편집수정" xfId="13292" xr:uid="{00000000-0005-0000-0000-0000AC350000}"/>
    <cellStyle name="M2" xfId="13293" xr:uid="{00000000-0005-0000-0000-0000AD350000}"/>
    <cellStyle name="M2 2" xfId="13294" xr:uid="{00000000-0005-0000-0000-0000AE350000}"/>
    <cellStyle name="M2 3" xfId="13295" xr:uid="{00000000-0005-0000-0000-0000AF350000}"/>
    <cellStyle name="M2 4" xfId="13296" xr:uid="{00000000-0005-0000-0000-0000B0350000}"/>
    <cellStyle name="M2 5" xfId="13297" xr:uid="{00000000-0005-0000-0000-0000B1350000}"/>
    <cellStyle name="M2 6" xfId="13298" xr:uid="{00000000-0005-0000-0000-0000B2350000}"/>
    <cellStyle name="M2 7" xfId="13299" xr:uid="{00000000-0005-0000-0000-0000B3350000}"/>
    <cellStyle name="M3" xfId="13300" xr:uid="{00000000-0005-0000-0000-0000B4350000}"/>
    <cellStyle name="M3 2" xfId="13301" xr:uid="{00000000-0005-0000-0000-0000B5350000}"/>
    <cellStyle name="M3 3" xfId="13302" xr:uid="{00000000-0005-0000-0000-0000B6350000}"/>
    <cellStyle name="M3 4" xfId="13303" xr:uid="{00000000-0005-0000-0000-0000B7350000}"/>
    <cellStyle name="M3 5" xfId="13304" xr:uid="{00000000-0005-0000-0000-0000B8350000}"/>
    <cellStyle name="M3 6" xfId="13305" xr:uid="{00000000-0005-0000-0000-0000B9350000}"/>
    <cellStyle name="M3 7" xfId="13306" xr:uid="{00000000-0005-0000-0000-0000BA350000}"/>
    <cellStyle name="Midtitle" xfId="13307" xr:uid="{00000000-0005-0000-0000-0000BB350000}"/>
    <cellStyle name="Milliers [0]_399GC10" xfId="13308" xr:uid="{00000000-0005-0000-0000-0000BC350000}"/>
    <cellStyle name="Milliers_399GC10" xfId="13309" xr:uid="{00000000-0005-0000-0000-0000BD350000}"/>
    <cellStyle name="mma_CASH &amp; DSO" xfId="13310" xr:uid="{00000000-0005-0000-0000-0000BE350000}"/>
    <cellStyle name="Model" xfId="13311" xr:uid="{00000000-0005-0000-0000-0000BF350000}"/>
    <cellStyle name="Mon?aire [0]_399GC10" xfId="13312" xr:uid="{00000000-0005-0000-0000-0000C0350000}"/>
    <cellStyle name="Mon?aire_399GC10" xfId="13313" xr:uid="{00000000-0005-0000-0000-0000C1350000}"/>
    <cellStyle name="MS Proofing Tools" xfId="13314" xr:uid="{00000000-0005-0000-0000-0000C2350000}"/>
    <cellStyle name="N?rmal_MCOE Summary (5)_98선급금" xfId="18214" xr:uid="{00000000-0005-0000-0000-0000C3350000}"/>
    <cellStyle name="Neutral" xfId="13315" xr:uid="{00000000-0005-0000-0000-0000C4350000}"/>
    <cellStyle name="NEW정렬" xfId="18215" xr:uid="{00000000-0005-0000-0000-0000C5350000}"/>
    <cellStyle name="new정렬범위" xfId="13316" xr:uid="{00000000-0005-0000-0000-0000C6350000}"/>
    <cellStyle name="no dec" xfId="13317" xr:uid="{00000000-0005-0000-0000-0000C7350000}"/>
    <cellStyle name="nohs" xfId="13318" xr:uid="{00000000-0005-0000-0000-0000C8350000}"/>
    <cellStyle name="normal" xfId="13319" xr:uid="{00000000-0005-0000-0000-0000C9350000}"/>
    <cellStyle name="Normal - Style1" xfId="13320" xr:uid="{00000000-0005-0000-0000-0000CA350000}"/>
    <cellStyle name="Normal - Style1 10" xfId="13321" xr:uid="{00000000-0005-0000-0000-0000CB350000}"/>
    <cellStyle name="Normal - Style1 11" xfId="13322" xr:uid="{00000000-0005-0000-0000-0000CC350000}"/>
    <cellStyle name="Normal - Style1 12" xfId="13323" xr:uid="{00000000-0005-0000-0000-0000CD350000}"/>
    <cellStyle name="Normal - Style1 13" xfId="13324" xr:uid="{00000000-0005-0000-0000-0000CE350000}"/>
    <cellStyle name="Normal - Style1 14" xfId="13325" xr:uid="{00000000-0005-0000-0000-0000CF350000}"/>
    <cellStyle name="Normal - Style1 15" xfId="13326" xr:uid="{00000000-0005-0000-0000-0000D0350000}"/>
    <cellStyle name="Normal - Style1 16" xfId="13327" xr:uid="{00000000-0005-0000-0000-0000D1350000}"/>
    <cellStyle name="Normal - Style1 17" xfId="13328" xr:uid="{00000000-0005-0000-0000-0000D2350000}"/>
    <cellStyle name="Normal - Style1 18" xfId="13329" xr:uid="{00000000-0005-0000-0000-0000D3350000}"/>
    <cellStyle name="Normal - Style1 19" xfId="13330" xr:uid="{00000000-0005-0000-0000-0000D4350000}"/>
    <cellStyle name="Normal - Style1 2" xfId="13331" xr:uid="{00000000-0005-0000-0000-0000D5350000}"/>
    <cellStyle name="Normal - Style1 20" xfId="13332" xr:uid="{00000000-0005-0000-0000-0000D6350000}"/>
    <cellStyle name="Normal - Style1 21" xfId="13333" xr:uid="{00000000-0005-0000-0000-0000D7350000}"/>
    <cellStyle name="Normal - Style1 22" xfId="13334" xr:uid="{00000000-0005-0000-0000-0000D8350000}"/>
    <cellStyle name="Normal - Style1 23" xfId="13335" xr:uid="{00000000-0005-0000-0000-0000D9350000}"/>
    <cellStyle name="Normal - Style1 24" xfId="13336" xr:uid="{00000000-0005-0000-0000-0000DA350000}"/>
    <cellStyle name="Normal - Style1 3" xfId="13337" xr:uid="{00000000-0005-0000-0000-0000DB350000}"/>
    <cellStyle name="Normal - Style1 4" xfId="13338" xr:uid="{00000000-0005-0000-0000-0000DC350000}"/>
    <cellStyle name="Normal - Style1 5" xfId="13339" xr:uid="{00000000-0005-0000-0000-0000DD350000}"/>
    <cellStyle name="Normal - Style1 6" xfId="13340" xr:uid="{00000000-0005-0000-0000-0000DE350000}"/>
    <cellStyle name="Normal - Style1 7" xfId="13341" xr:uid="{00000000-0005-0000-0000-0000DF350000}"/>
    <cellStyle name="Normal - Style1 8" xfId="13342" xr:uid="{00000000-0005-0000-0000-0000E0350000}"/>
    <cellStyle name="Normal - Style1 9" xfId="13343" xr:uid="{00000000-0005-0000-0000-0000E1350000}"/>
    <cellStyle name="Normal - Style1_2. 내역" xfId="18216" xr:uid="{00000000-0005-0000-0000-0000E2350000}"/>
    <cellStyle name="Normal - Style2" xfId="13344" xr:uid="{00000000-0005-0000-0000-0000E3350000}"/>
    <cellStyle name="Normal - Style3" xfId="13345" xr:uid="{00000000-0005-0000-0000-0000E4350000}"/>
    <cellStyle name="Normal - Style4" xfId="13346" xr:uid="{00000000-0005-0000-0000-0000E5350000}"/>
    <cellStyle name="Normal - Style5" xfId="13347" xr:uid="{00000000-0005-0000-0000-0000E6350000}"/>
    <cellStyle name="Normal - Style6" xfId="13348" xr:uid="{00000000-0005-0000-0000-0000E7350000}"/>
    <cellStyle name="Normal - Style7" xfId="13349" xr:uid="{00000000-0005-0000-0000-0000E8350000}"/>
    <cellStyle name="Normal - Style8" xfId="13350" xr:uid="{00000000-0005-0000-0000-0000E9350000}"/>
    <cellStyle name="Normal - 유형1" xfId="13351" xr:uid="{00000000-0005-0000-0000-0000EA350000}"/>
    <cellStyle name="normal 2" xfId="13352" xr:uid="{00000000-0005-0000-0000-0000EB350000}"/>
    <cellStyle name="Normal_ SG&amp;A Bridge" xfId="13353" xr:uid="{00000000-0005-0000-0000-0000EC350000}"/>
    <cellStyle name="Note" xfId="13354" xr:uid="{00000000-0005-0000-0000-0000ED350000}"/>
    <cellStyle name="N䁯rmal_MCOE Summary (5)_98선급금" xfId="13355" xr:uid="{00000000-0005-0000-0000-0000EE350000}"/>
    <cellStyle name="Œ…?æ맖?? [0.00]_laroux" xfId="18217" xr:uid="{00000000-0005-0000-0000-0000EF350000}"/>
    <cellStyle name="Œ…?æ맖??_laroux" xfId="18218" xr:uid="{00000000-0005-0000-0000-0000F0350000}"/>
    <cellStyle name="Œ…?æ맖?e [0.00]_laroux" xfId="13356" xr:uid="{00000000-0005-0000-0000-0000F1350000}"/>
    <cellStyle name="Œ…?æ맖?e_laroux" xfId="13357" xr:uid="{00000000-0005-0000-0000-0000F2350000}"/>
    <cellStyle name="Œ…‹æØ‚è [0.00]_laroux" xfId="13358" xr:uid="{00000000-0005-0000-0000-0000F3350000}"/>
    <cellStyle name="Œ…‹æØ‚è_laroux" xfId="13359" xr:uid="{00000000-0005-0000-0000-0000F4350000}"/>
    <cellStyle name="oft Excel]_x000d__x000a_Comment=The open=/f lines load custom functions into the Paste Function list._x000d__x000a_Maximized=1_x000d__x000a_AutoFormat=" xfId="13360" xr:uid="{00000000-0005-0000-0000-0000F5350000}"/>
    <cellStyle name="oft Excel]_x000d__x000a_Comment=The open=/f lines load custom functions into the Paste Function list._x000d__x000a_Maximized=3_x000d__x000a_AutoFormat=" xfId="13361" xr:uid="{00000000-0005-0000-0000-0000F6350000}"/>
    <cellStyle name="oh" xfId="13362" xr:uid="{00000000-0005-0000-0000-0000F7350000}"/>
    <cellStyle name="omma [0]_Mktg Prog" xfId="13363" xr:uid="{00000000-0005-0000-0000-0000F8350000}"/>
    <cellStyle name="ormal_Sheet1_1" xfId="13364" xr:uid="{00000000-0005-0000-0000-0000F9350000}"/>
    <cellStyle name="Output" xfId="13365" xr:uid="{00000000-0005-0000-0000-0000FA350000}"/>
    <cellStyle name="Output Single Cell" xfId="13366" xr:uid="{00000000-0005-0000-0000-0000FB350000}"/>
    <cellStyle name="Package Size" xfId="13367" xr:uid="{00000000-0005-0000-0000-0000FC350000}"/>
    <cellStyle name="paint" xfId="13368" xr:uid="{00000000-0005-0000-0000-0000FD350000}"/>
    <cellStyle name="Percent" xfId="13369" xr:uid="{00000000-0005-0000-0000-0000FE350000}"/>
    <cellStyle name="Percent [0]" xfId="13370" xr:uid="{00000000-0005-0000-0000-0000FF350000}"/>
    <cellStyle name="Percent [00]" xfId="13371" xr:uid="{00000000-0005-0000-0000-000000360000}"/>
    <cellStyle name="Percent [2]" xfId="13372" xr:uid="{00000000-0005-0000-0000-000001360000}"/>
    <cellStyle name="Percent 10" xfId="13373" xr:uid="{00000000-0005-0000-0000-000002360000}"/>
    <cellStyle name="Percent 11" xfId="13374" xr:uid="{00000000-0005-0000-0000-000003360000}"/>
    <cellStyle name="Percent 12" xfId="13375" xr:uid="{00000000-0005-0000-0000-000004360000}"/>
    <cellStyle name="Percent 13" xfId="13376" xr:uid="{00000000-0005-0000-0000-000005360000}"/>
    <cellStyle name="Percent 14" xfId="13377" xr:uid="{00000000-0005-0000-0000-000006360000}"/>
    <cellStyle name="Percent 15" xfId="13378" xr:uid="{00000000-0005-0000-0000-000007360000}"/>
    <cellStyle name="Percent 16" xfId="13379" xr:uid="{00000000-0005-0000-0000-000008360000}"/>
    <cellStyle name="Percent 17" xfId="13380" xr:uid="{00000000-0005-0000-0000-000009360000}"/>
    <cellStyle name="Percent 18" xfId="13381" xr:uid="{00000000-0005-0000-0000-00000A360000}"/>
    <cellStyle name="Percent 19" xfId="13382" xr:uid="{00000000-0005-0000-0000-00000B360000}"/>
    <cellStyle name="Percent 2" xfId="13383" xr:uid="{00000000-0005-0000-0000-00000C360000}"/>
    <cellStyle name="Percent 20" xfId="13384" xr:uid="{00000000-0005-0000-0000-00000D360000}"/>
    <cellStyle name="Percent 21" xfId="13385" xr:uid="{00000000-0005-0000-0000-00000E360000}"/>
    <cellStyle name="Percent 22" xfId="13386" xr:uid="{00000000-0005-0000-0000-00000F360000}"/>
    <cellStyle name="Percent 3" xfId="13387" xr:uid="{00000000-0005-0000-0000-000010360000}"/>
    <cellStyle name="Percent 4" xfId="13388" xr:uid="{00000000-0005-0000-0000-000011360000}"/>
    <cellStyle name="Percent 5" xfId="13389" xr:uid="{00000000-0005-0000-0000-000012360000}"/>
    <cellStyle name="Percent 6" xfId="13390" xr:uid="{00000000-0005-0000-0000-000013360000}"/>
    <cellStyle name="Percent 7" xfId="13391" xr:uid="{00000000-0005-0000-0000-000014360000}"/>
    <cellStyle name="Percent 8" xfId="13392" xr:uid="{00000000-0005-0000-0000-000015360000}"/>
    <cellStyle name="Percent 9" xfId="13393" xr:uid="{00000000-0005-0000-0000-000016360000}"/>
    <cellStyle name="Percent_----" xfId="13394" xr:uid="{00000000-0005-0000-0000-000017360000}"/>
    <cellStyle name="PrePop Currency (0)" xfId="13395" xr:uid="{00000000-0005-0000-0000-000018360000}"/>
    <cellStyle name="PrePop Currency (2)" xfId="13396" xr:uid="{00000000-0005-0000-0000-000019360000}"/>
    <cellStyle name="PrePop Units (0)" xfId="13397" xr:uid="{00000000-0005-0000-0000-00001A360000}"/>
    <cellStyle name="PrePop Units (1)" xfId="13398" xr:uid="{00000000-0005-0000-0000-00001B360000}"/>
    <cellStyle name="PrePop Units (2)" xfId="13399" xr:uid="{00000000-0005-0000-0000-00001C360000}"/>
    <cellStyle name="Print Heading" xfId="13400" xr:uid="{00000000-0005-0000-0000-00001D360000}"/>
    <cellStyle name="Procent_BINV" xfId="13401" xr:uid="{00000000-0005-0000-0000-00001E360000}"/>
    <cellStyle name="Q값(소수점,3)" xfId="13402" xr:uid="{00000000-0005-0000-0000-00001F360000}"/>
    <cellStyle name="Recipe" xfId="13403" xr:uid="{00000000-0005-0000-0000-000020360000}"/>
    <cellStyle name="Recipe Heading" xfId="13404" xr:uid="{00000000-0005-0000-0000-000021360000}"/>
    <cellStyle name="Revenue" xfId="13405" xr:uid="{00000000-0005-0000-0000-000022360000}"/>
    <cellStyle name="RevList" xfId="13406" xr:uid="{00000000-0005-0000-0000-000023360000}"/>
    <cellStyle name="RevList 2" xfId="13407" xr:uid="{00000000-0005-0000-0000-000024360000}"/>
    <cellStyle name="RevList 3" xfId="13408" xr:uid="{00000000-0005-0000-0000-000025360000}"/>
    <cellStyle name="RevList_2. 내역" xfId="18219" xr:uid="{00000000-0005-0000-0000-000026360000}"/>
    <cellStyle name="RptTitle" xfId="13409" xr:uid="{00000000-0005-0000-0000-000027360000}"/>
    <cellStyle name="S " xfId="13410" xr:uid="{00000000-0005-0000-0000-000028360000}"/>
    <cellStyle name="s]_x000d__x000a_load=_x000d__x000a_run=_x000d__x000a_NullPort=None_x000d__x000a_SkipMouseRedetect=1_x000d__x000a_device=QLaser SF700/710,KHQLBP,LPT1:_x000d__x000a__x000d__x000a_[Desktop]_x000d__x000a_Wallpaper=C:\WI" xfId="13411" xr:uid="{00000000-0005-0000-0000-000029360000}"/>
    <cellStyle name="s]_x000d__x000a_run=c:\Hedgehog\app31.exe_x000d__x000a_spooler=yes_x000d__x000a_load=_x000d__x000a_run=_x000d__x000a_Beep=yes_x000d__x000a_NullPort=None_x000d__x000a_BorderWidth=3_x000d__x000a_CursorBlinkRate=530_x000d__x000a_D" xfId="13412" xr:uid="{00000000-0005-0000-0000-00002A360000}"/>
    <cellStyle name="seo" xfId="13413" xr:uid="{00000000-0005-0000-0000-00002B360000}"/>
    <cellStyle name="sh" xfId="13414" xr:uid="{00000000-0005-0000-0000-00002C360000}"/>
    <cellStyle name="ssh" xfId="13415" xr:uid="{00000000-0005-0000-0000-00002D360000}"/>
    <cellStyle name="Standaard_BINV" xfId="13416" xr:uid="{00000000-0005-0000-0000-00002E360000}"/>
    <cellStyle name="Standard_A" xfId="13417" xr:uid="{00000000-0005-0000-0000-00002F360000}"/>
    <cellStyle name="STA서식" xfId="13418" xr:uid="{00000000-0005-0000-0000-000030360000}"/>
    <cellStyle name="subhead" xfId="13419" xr:uid="{00000000-0005-0000-0000-000031360000}"/>
    <cellStyle name="SubHeading" xfId="13420" xr:uid="{00000000-0005-0000-0000-000032360000}"/>
    <cellStyle name="Subtotal" xfId="13421" xr:uid="{00000000-0005-0000-0000-000033360000}"/>
    <cellStyle name="Subtotal 1" xfId="13422" xr:uid="{00000000-0005-0000-0000-000034360000}"/>
    <cellStyle name="Suggested Quantity" xfId="13423" xr:uid="{00000000-0005-0000-0000-000035360000}"/>
    <cellStyle name="testtitle" xfId="13424" xr:uid="{00000000-0005-0000-0000-000036360000}"/>
    <cellStyle name="Text Indent A" xfId="13425" xr:uid="{00000000-0005-0000-0000-000037360000}"/>
    <cellStyle name="Text Indent B" xfId="13426" xr:uid="{00000000-0005-0000-0000-000038360000}"/>
    <cellStyle name="Text Indent C" xfId="13427" xr:uid="{00000000-0005-0000-0000-000039360000}"/>
    <cellStyle name="þ൚b⍼þ൪b⎨þൺb⏜þඊb␌þකb濰þඪb瀠þයb灌þ්b炈þ宐&lt;෢b濈þෲb濬þขb瀐þฒb瀰þ昰_x0018_⋸þ㤕䰀ጤܕ_x0008_" xfId="13428" xr:uid="{00000000-0005-0000-0000-00003A360000}"/>
    <cellStyle name="TITLE" xfId="13429" xr:uid="{00000000-0005-0000-0000-00003B360000}"/>
    <cellStyle name="title [1]" xfId="13430" xr:uid="{00000000-0005-0000-0000-00003C360000}"/>
    <cellStyle name="title [2]" xfId="13431" xr:uid="{00000000-0005-0000-0000-00003D360000}"/>
    <cellStyle name="Title 2" xfId="13432" xr:uid="{00000000-0005-0000-0000-00003E360000}"/>
    <cellStyle name="TITLE_01.설계내역서" xfId="13433" xr:uid="{00000000-0005-0000-0000-00003F360000}"/>
    <cellStyle name="ton" xfId="13434" xr:uid="{00000000-0005-0000-0000-000040360000}"/>
    <cellStyle name="Total" xfId="13435" xr:uid="{00000000-0005-0000-0000-000041360000}"/>
    <cellStyle name="Total 10" xfId="13436" xr:uid="{00000000-0005-0000-0000-000042360000}"/>
    <cellStyle name="Total 11" xfId="13437" xr:uid="{00000000-0005-0000-0000-000043360000}"/>
    <cellStyle name="Total 12" xfId="13438" xr:uid="{00000000-0005-0000-0000-000044360000}"/>
    <cellStyle name="Total 13" xfId="13439" xr:uid="{00000000-0005-0000-0000-000045360000}"/>
    <cellStyle name="Total 14" xfId="13440" xr:uid="{00000000-0005-0000-0000-000046360000}"/>
    <cellStyle name="Total 15" xfId="13441" xr:uid="{00000000-0005-0000-0000-000047360000}"/>
    <cellStyle name="Total 16" xfId="13442" xr:uid="{00000000-0005-0000-0000-000048360000}"/>
    <cellStyle name="Total 17" xfId="13443" xr:uid="{00000000-0005-0000-0000-000049360000}"/>
    <cellStyle name="Total 18" xfId="13444" xr:uid="{00000000-0005-0000-0000-00004A360000}"/>
    <cellStyle name="Total 19" xfId="13445" xr:uid="{00000000-0005-0000-0000-00004B360000}"/>
    <cellStyle name="Total 2" xfId="13446" xr:uid="{00000000-0005-0000-0000-00004C360000}"/>
    <cellStyle name="Total 20" xfId="13447" xr:uid="{00000000-0005-0000-0000-00004D360000}"/>
    <cellStyle name="Total 21" xfId="13448" xr:uid="{00000000-0005-0000-0000-00004E360000}"/>
    <cellStyle name="Total 22" xfId="13449" xr:uid="{00000000-0005-0000-0000-00004F360000}"/>
    <cellStyle name="Total 3" xfId="13450" xr:uid="{00000000-0005-0000-0000-000050360000}"/>
    <cellStyle name="Total 4" xfId="13451" xr:uid="{00000000-0005-0000-0000-000051360000}"/>
    <cellStyle name="Total 5" xfId="13452" xr:uid="{00000000-0005-0000-0000-000052360000}"/>
    <cellStyle name="Total 6" xfId="13453" xr:uid="{00000000-0005-0000-0000-000053360000}"/>
    <cellStyle name="Total 7" xfId="13454" xr:uid="{00000000-0005-0000-0000-000054360000}"/>
    <cellStyle name="Total 8" xfId="13455" xr:uid="{00000000-0005-0000-0000-000055360000}"/>
    <cellStyle name="Total 9" xfId="13456" xr:uid="{00000000-0005-0000-0000-000056360000}"/>
    <cellStyle name="TotalCurr" xfId="13457" xr:uid="{00000000-0005-0000-0000-000057360000}"/>
    <cellStyle name="TotalHdr" xfId="13458" xr:uid="{00000000-0005-0000-0000-000058360000}"/>
    <cellStyle name="UM" xfId="13459" xr:uid="{00000000-0005-0000-0000-000059360000}"/>
    <cellStyle name="Unprot" xfId="13460" xr:uid="{00000000-0005-0000-0000-00005A360000}"/>
    <cellStyle name="Unprot$" xfId="13461" xr:uid="{00000000-0005-0000-0000-00005B360000}"/>
    <cellStyle name="Unprotect" xfId="13462" xr:uid="{00000000-0005-0000-0000-00005C360000}"/>
    <cellStyle name="Valuta [0]_BINV" xfId="13463" xr:uid="{00000000-0005-0000-0000-00005D360000}"/>
    <cellStyle name="Valuta_BINV" xfId="13464" xr:uid="{00000000-0005-0000-0000-00005E360000}"/>
    <cellStyle name="W?rung [0]_Compiling Utility Macros" xfId="13465" xr:uid="{00000000-0005-0000-0000-00005F360000}"/>
    <cellStyle name="W?rung_Compiling Utility Macros" xfId="13466" xr:uid="{00000000-0005-0000-0000-000060360000}"/>
    <cellStyle name="Warning Text" xfId="13467" xr:uid="{00000000-0005-0000-0000-000061360000}"/>
    <cellStyle name="wrap" xfId="13468" xr:uid="{00000000-0005-0000-0000-000062360000}"/>
    <cellStyle name="xht" xfId="13469" xr:uid="{00000000-0005-0000-0000-000063360000}"/>
    <cellStyle name="μU¿¡ ¿A´A CIAIÆU¸μAⓒ" xfId="13470" xr:uid="{00000000-0005-0000-0000-000064360000}"/>
    <cellStyle name="ハイパーリンク_NT見10" xfId="13471" xr:uid="{00000000-0005-0000-0000-000065360000}"/>
    <cellStyle name="|?ドE" xfId="13472" xr:uid="{00000000-0005-0000-0000-000066360000}"/>
    <cellStyle name="" xfId="13473" xr:uid="{00000000-0005-0000-0000-000067360000}"/>
    <cellStyle name="가.인건비" xfId="13474" xr:uid="{00000000-0005-0000-0000-000068360000}"/>
    <cellStyle name="가운데" xfId="13475" xr:uid="{00000000-0005-0000-0000-000069360000}"/>
    <cellStyle name="가운데 2" xfId="13476" xr:uid="{00000000-0005-0000-0000-00006A360000}"/>
    <cellStyle name="가운데 3" xfId="13477" xr:uid="{00000000-0005-0000-0000-00006B360000}"/>
    <cellStyle name="가운데 4" xfId="13478" xr:uid="{00000000-0005-0000-0000-00006C360000}"/>
    <cellStyle name="가운데 5" xfId="13479" xr:uid="{00000000-0005-0000-0000-00006D360000}"/>
    <cellStyle name="가운데 6" xfId="13480" xr:uid="{00000000-0005-0000-0000-00006E360000}"/>
    <cellStyle name="가운데 7" xfId="13481" xr:uid="{00000000-0005-0000-0000-00006F360000}"/>
    <cellStyle name="감춤" xfId="13482" xr:uid="{00000000-0005-0000-0000-000070360000}"/>
    <cellStyle name="강조색1 10" xfId="13483" xr:uid="{00000000-0005-0000-0000-000071360000}"/>
    <cellStyle name="강조색1 10 2" xfId="13484" xr:uid="{00000000-0005-0000-0000-000072360000}"/>
    <cellStyle name="강조색1 10 3" xfId="13485" xr:uid="{00000000-0005-0000-0000-000073360000}"/>
    <cellStyle name="강조색1 10 4" xfId="13486" xr:uid="{00000000-0005-0000-0000-000074360000}"/>
    <cellStyle name="강조색1 10 5" xfId="13487" xr:uid="{00000000-0005-0000-0000-000075360000}"/>
    <cellStyle name="강조색1 11" xfId="13488" xr:uid="{00000000-0005-0000-0000-000076360000}"/>
    <cellStyle name="강조색1 12" xfId="13489" xr:uid="{00000000-0005-0000-0000-000077360000}"/>
    <cellStyle name="강조색1 13" xfId="13490" xr:uid="{00000000-0005-0000-0000-000078360000}"/>
    <cellStyle name="강조색1 14" xfId="13491" xr:uid="{00000000-0005-0000-0000-000079360000}"/>
    <cellStyle name="강조색1 2" xfId="13492" xr:uid="{00000000-0005-0000-0000-00007A360000}"/>
    <cellStyle name="강조색1 2 2" xfId="13493" xr:uid="{00000000-0005-0000-0000-00007B360000}"/>
    <cellStyle name="강조색1 2 3" xfId="13494" xr:uid="{00000000-0005-0000-0000-00007C360000}"/>
    <cellStyle name="강조색1 2 4" xfId="13495" xr:uid="{00000000-0005-0000-0000-00007D360000}"/>
    <cellStyle name="강조색1 2 5" xfId="13496" xr:uid="{00000000-0005-0000-0000-00007E360000}"/>
    <cellStyle name="강조색1 2_2. 내역" xfId="18220" xr:uid="{00000000-0005-0000-0000-00007F360000}"/>
    <cellStyle name="강조색1 3" xfId="13497" xr:uid="{00000000-0005-0000-0000-000080360000}"/>
    <cellStyle name="강조색1 3 2" xfId="13498" xr:uid="{00000000-0005-0000-0000-000081360000}"/>
    <cellStyle name="강조색1 3 3" xfId="13499" xr:uid="{00000000-0005-0000-0000-000082360000}"/>
    <cellStyle name="강조색1 3 4" xfId="13500" xr:uid="{00000000-0005-0000-0000-000083360000}"/>
    <cellStyle name="강조색1 3 5" xfId="13501" xr:uid="{00000000-0005-0000-0000-000084360000}"/>
    <cellStyle name="강조색1 3_2. 내역" xfId="18221" xr:uid="{00000000-0005-0000-0000-000085360000}"/>
    <cellStyle name="강조색1 4" xfId="13502" xr:uid="{00000000-0005-0000-0000-000086360000}"/>
    <cellStyle name="강조색1 4 2" xfId="13503" xr:uid="{00000000-0005-0000-0000-000087360000}"/>
    <cellStyle name="강조색1 4 3" xfId="13504" xr:uid="{00000000-0005-0000-0000-000088360000}"/>
    <cellStyle name="강조색1 4 4" xfId="13505" xr:uid="{00000000-0005-0000-0000-000089360000}"/>
    <cellStyle name="강조색1 4 5" xfId="13506" xr:uid="{00000000-0005-0000-0000-00008A360000}"/>
    <cellStyle name="강조색1 4_2. 내역" xfId="18222" xr:uid="{00000000-0005-0000-0000-00008B360000}"/>
    <cellStyle name="강조색1 5" xfId="13507" xr:uid="{00000000-0005-0000-0000-00008C360000}"/>
    <cellStyle name="강조색1 5 2" xfId="13508" xr:uid="{00000000-0005-0000-0000-00008D360000}"/>
    <cellStyle name="강조색1 5 3" xfId="13509" xr:uid="{00000000-0005-0000-0000-00008E360000}"/>
    <cellStyle name="강조색1 5 4" xfId="13510" xr:uid="{00000000-0005-0000-0000-00008F360000}"/>
    <cellStyle name="강조색1 5 5" xfId="13511" xr:uid="{00000000-0005-0000-0000-000090360000}"/>
    <cellStyle name="강조색1 5_2. 내역" xfId="18223" xr:uid="{00000000-0005-0000-0000-000091360000}"/>
    <cellStyle name="강조색1 6" xfId="13512" xr:uid="{00000000-0005-0000-0000-000092360000}"/>
    <cellStyle name="강조색1 6 2" xfId="13513" xr:uid="{00000000-0005-0000-0000-000093360000}"/>
    <cellStyle name="강조색1 6 3" xfId="13514" xr:uid="{00000000-0005-0000-0000-000094360000}"/>
    <cellStyle name="강조색1 6 4" xfId="13515" xr:uid="{00000000-0005-0000-0000-000095360000}"/>
    <cellStyle name="강조색1 6 5" xfId="13516" xr:uid="{00000000-0005-0000-0000-000096360000}"/>
    <cellStyle name="강조색1 6_2. 내역" xfId="18224" xr:uid="{00000000-0005-0000-0000-000097360000}"/>
    <cellStyle name="강조색1 7" xfId="13517" xr:uid="{00000000-0005-0000-0000-000098360000}"/>
    <cellStyle name="강조색1 7 2" xfId="13518" xr:uid="{00000000-0005-0000-0000-000099360000}"/>
    <cellStyle name="강조색1 7 3" xfId="13519" xr:uid="{00000000-0005-0000-0000-00009A360000}"/>
    <cellStyle name="강조색1 7 4" xfId="13520" xr:uid="{00000000-0005-0000-0000-00009B360000}"/>
    <cellStyle name="강조색1 7 5" xfId="13521" xr:uid="{00000000-0005-0000-0000-00009C360000}"/>
    <cellStyle name="강조색1 8" xfId="13522" xr:uid="{00000000-0005-0000-0000-00009D360000}"/>
    <cellStyle name="강조색1 8 2" xfId="13523" xr:uid="{00000000-0005-0000-0000-00009E360000}"/>
    <cellStyle name="강조색1 8 3" xfId="13524" xr:uid="{00000000-0005-0000-0000-00009F360000}"/>
    <cellStyle name="강조색1 8 4" xfId="13525" xr:uid="{00000000-0005-0000-0000-0000A0360000}"/>
    <cellStyle name="강조색1 8 5" xfId="13526" xr:uid="{00000000-0005-0000-0000-0000A1360000}"/>
    <cellStyle name="강조색1 9" xfId="13527" xr:uid="{00000000-0005-0000-0000-0000A2360000}"/>
    <cellStyle name="강조색1 9 2" xfId="13528" xr:uid="{00000000-0005-0000-0000-0000A3360000}"/>
    <cellStyle name="강조색1 9 3" xfId="13529" xr:uid="{00000000-0005-0000-0000-0000A4360000}"/>
    <cellStyle name="강조색1 9 4" xfId="13530" xr:uid="{00000000-0005-0000-0000-0000A5360000}"/>
    <cellStyle name="강조색1 9 5" xfId="13531" xr:uid="{00000000-0005-0000-0000-0000A6360000}"/>
    <cellStyle name="강조색2 10" xfId="13532" xr:uid="{00000000-0005-0000-0000-0000A7360000}"/>
    <cellStyle name="강조색2 10 2" xfId="13533" xr:uid="{00000000-0005-0000-0000-0000A8360000}"/>
    <cellStyle name="강조색2 10 3" xfId="13534" xr:uid="{00000000-0005-0000-0000-0000A9360000}"/>
    <cellStyle name="강조색2 10 4" xfId="13535" xr:uid="{00000000-0005-0000-0000-0000AA360000}"/>
    <cellStyle name="강조색2 10 5" xfId="13536" xr:uid="{00000000-0005-0000-0000-0000AB360000}"/>
    <cellStyle name="강조색2 11" xfId="13537" xr:uid="{00000000-0005-0000-0000-0000AC360000}"/>
    <cellStyle name="강조색2 12" xfId="13538" xr:uid="{00000000-0005-0000-0000-0000AD360000}"/>
    <cellStyle name="강조색2 13" xfId="13539" xr:uid="{00000000-0005-0000-0000-0000AE360000}"/>
    <cellStyle name="강조색2 14" xfId="13540" xr:uid="{00000000-0005-0000-0000-0000AF360000}"/>
    <cellStyle name="강조색2 2" xfId="13541" xr:uid="{00000000-0005-0000-0000-0000B0360000}"/>
    <cellStyle name="강조색2 2 2" xfId="13542" xr:uid="{00000000-0005-0000-0000-0000B1360000}"/>
    <cellStyle name="강조색2 2 3" xfId="13543" xr:uid="{00000000-0005-0000-0000-0000B2360000}"/>
    <cellStyle name="강조색2 2 4" xfId="13544" xr:uid="{00000000-0005-0000-0000-0000B3360000}"/>
    <cellStyle name="강조색2 2 5" xfId="13545" xr:uid="{00000000-0005-0000-0000-0000B4360000}"/>
    <cellStyle name="강조색2 2_2. 내역" xfId="18225" xr:uid="{00000000-0005-0000-0000-0000B5360000}"/>
    <cellStyle name="강조색2 3" xfId="13546" xr:uid="{00000000-0005-0000-0000-0000B6360000}"/>
    <cellStyle name="강조색2 3 2" xfId="13547" xr:uid="{00000000-0005-0000-0000-0000B7360000}"/>
    <cellStyle name="강조색2 3 3" xfId="13548" xr:uid="{00000000-0005-0000-0000-0000B8360000}"/>
    <cellStyle name="강조색2 3 4" xfId="13549" xr:uid="{00000000-0005-0000-0000-0000B9360000}"/>
    <cellStyle name="강조색2 3 5" xfId="13550" xr:uid="{00000000-0005-0000-0000-0000BA360000}"/>
    <cellStyle name="강조색2 3_2. 내역" xfId="18226" xr:uid="{00000000-0005-0000-0000-0000BB360000}"/>
    <cellStyle name="강조색2 4" xfId="13551" xr:uid="{00000000-0005-0000-0000-0000BC360000}"/>
    <cellStyle name="강조색2 4 2" xfId="13552" xr:uid="{00000000-0005-0000-0000-0000BD360000}"/>
    <cellStyle name="강조색2 4 3" xfId="13553" xr:uid="{00000000-0005-0000-0000-0000BE360000}"/>
    <cellStyle name="강조색2 4 4" xfId="13554" xr:uid="{00000000-0005-0000-0000-0000BF360000}"/>
    <cellStyle name="강조색2 4 5" xfId="13555" xr:uid="{00000000-0005-0000-0000-0000C0360000}"/>
    <cellStyle name="강조색2 4_2. 내역" xfId="18227" xr:uid="{00000000-0005-0000-0000-0000C1360000}"/>
    <cellStyle name="강조색2 5" xfId="13556" xr:uid="{00000000-0005-0000-0000-0000C2360000}"/>
    <cellStyle name="강조색2 5 2" xfId="13557" xr:uid="{00000000-0005-0000-0000-0000C3360000}"/>
    <cellStyle name="강조색2 5 3" xfId="13558" xr:uid="{00000000-0005-0000-0000-0000C4360000}"/>
    <cellStyle name="강조색2 5 4" xfId="13559" xr:uid="{00000000-0005-0000-0000-0000C5360000}"/>
    <cellStyle name="강조색2 5 5" xfId="13560" xr:uid="{00000000-0005-0000-0000-0000C6360000}"/>
    <cellStyle name="강조색2 5_2. 내역" xfId="18228" xr:uid="{00000000-0005-0000-0000-0000C7360000}"/>
    <cellStyle name="강조색2 6" xfId="13561" xr:uid="{00000000-0005-0000-0000-0000C8360000}"/>
    <cellStyle name="강조색2 6 2" xfId="13562" xr:uid="{00000000-0005-0000-0000-0000C9360000}"/>
    <cellStyle name="강조색2 6 3" xfId="13563" xr:uid="{00000000-0005-0000-0000-0000CA360000}"/>
    <cellStyle name="강조색2 6 4" xfId="13564" xr:uid="{00000000-0005-0000-0000-0000CB360000}"/>
    <cellStyle name="강조색2 6 5" xfId="13565" xr:uid="{00000000-0005-0000-0000-0000CC360000}"/>
    <cellStyle name="강조색2 6_2. 내역" xfId="18229" xr:uid="{00000000-0005-0000-0000-0000CD360000}"/>
    <cellStyle name="강조색2 7" xfId="13566" xr:uid="{00000000-0005-0000-0000-0000CE360000}"/>
    <cellStyle name="강조색2 7 2" xfId="13567" xr:uid="{00000000-0005-0000-0000-0000CF360000}"/>
    <cellStyle name="강조색2 7 3" xfId="13568" xr:uid="{00000000-0005-0000-0000-0000D0360000}"/>
    <cellStyle name="강조색2 7 4" xfId="13569" xr:uid="{00000000-0005-0000-0000-0000D1360000}"/>
    <cellStyle name="강조색2 7 5" xfId="13570" xr:uid="{00000000-0005-0000-0000-0000D2360000}"/>
    <cellStyle name="강조색2 8" xfId="13571" xr:uid="{00000000-0005-0000-0000-0000D3360000}"/>
    <cellStyle name="강조색2 8 2" xfId="13572" xr:uid="{00000000-0005-0000-0000-0000D4360000}"/>
    <cellStyle name="강조색2 8 3" xfId="13573" xr:uid="{00000000-0005-0000-0000-0000D5360000}"/>
    <cellStyle name="강조색2 8 4" xfId="13574" xr:uid="{00000000-0005-0000-0000-0000D6360000}"/>
    <cellStyle name="강조색2 8 5" xfId="13575" xr:uid="{00000000-0005-0000-0000-0000D7360000}"/>
    <cellStyle name="강조색2 9" xfId="13576" xr:uid="{00000000-0005-0000-0000-0000D8360000}"/>
    <cellStyle name="강조색2 9 2" xfId="13577" xr:uid="{00000000-0005-0000-0000-0000D9360000}"/>
    <cellStyle name="강조색2 9 3" xfId="13578" xr:uid="{00000000-0005-0000-0000-0000DA360000}"/>
    <cellStyle name="강조색2 9 4" xfId="13579" xr:uid="{00000000-0005-0000-0000-0000DB360000}"/>
    <cellStyle name="강조색2 9 5" xfId="13580" xr:uid="{00000000-0005-0000-0000-0000DC360000}"/>
    <cellStyle name="강조색3 10" xfId="13581" xr:uid="{00000000-0005-0000-0000-0000DD360000}"/>
    <cellStyle name="강조색3 10 2" xfId="13582" xr:uid="{00000000-0005-0000-0000-0000DE360000}"/>
    <cellStyle name="강조색3 10 3" xfId="13583" xr:uid="{00000000-0005-0000-0000-0000DF360000}"/>
    <cellStyle name="강조색3 10 4" xfId="13584" xr:uid="{00000000-0005-0000-0000-0000E0360000}"/>
    <cellStyle name="강조색3 10 5" xfId="13585" xr:uid="{00000000-0005-0000-0000-0000E1360000}"/>
    <cellStyle name="강조색3 11" xfId="13586" xr:uid="{00000000-0005-0000-0000-0000E2360000}"/>
    <cellStyle name="강조색3 12" xfId="13587" xr:uid="{00000000-0005-0000-0000-0000E3360000}"/>
    <cellStyle name="강조색3 13" xfId="13588" xr:uid="{00000000-0005-0000-0000-0000E4360000}"/>
    <cellStyle name="강조색3 14" xfId="13589" xr:uid="{00000000-0005-0000-0000-0000E5360000}"/>
    <cellStyle name="강조색3 2" xfId="13590" xr:uid="{00000000-0005-0000-0000-0000E6360000}"/>
    <cellStyle name="강조색3 2 2" xfId="13591" xr:uid="{00000000-0005-0000-0000-0000E7360000}"/>
    <cellStyle name="강조색3 2 3" xfId="13592" xr:uid="{00000000-0005-0000-0000-0000E8360000}"/>
    <cellStyle name="강조색3 2 4" xfId="13593" xr:uid="{00000000-0005-0000-0000-0000E9360000}"/>
    <cellStyle name="강조색3 2 5" xfId="13594" xr:uid="{00000000-0005-0000-0000-0000EA360000}"/>
    <cellStyle name="강조색3 2_2. 내역" xfId="18230" xr:uid="{00000000-0005-0000-0000-0000EB360000}"/>
    <cellStyle name="강조색3 3" xfId="13595" xr:uid="{00000000-0005-0000-0000-0000EC360000}"/>
    <cellStyle name="강조색3 3 2" xfId="13596" xr:uid="{00000000-0005-0000-0000-0000ED360000}"/>
    <cellStyle name="강조색3 3 3" xfId="13597" xr:uid="{00000000-0005-0000-0000-0000EE360000}"/>
    <cellStyle name="강조색3 3 4" xfId="13598" xr:uid="{00000000-0005-0000-0000-0000EF360000}"/>
    <cellStyle name="강조색3 3 5" xfId="13599" xr:uid="{00000000-0005-0000-0000-0000F0360000}"/>
    <cellStyle name="강조색3 3_2. 내역" xfId="18231" xr:uid="{00000000-0005-0000-0000-0000F1360000}"/>
    <cellStyle name="강조색3 4" xfId="13600" xr:uid="{00000000-0005-0000-0000-0000F2360000}"/>
    <cellStyle name="강조색3 4 2" xfId="13601" xr:uid="{00000000-0005-0000-0000-0000F3360000}"/>
    <cellStyle name="강조색3 4 3" xfId="13602" xr:uid="{00000000-0005-0000-0000-0000F4360000}"/>
    <cellStyle name="강조색3 4 4" xfId="13603" xr:uid="{00000000-0005-0000-0000-0000F5360000}"/>
    <cellStyle name="강조색3 4 5" xfId="13604" xr:uid="{00000000-0005-0000-0000-0000F6360000}"/>
    <cellStyle name="강조색3 4_2. 내역" xfId="18232" xr:uid="{00000000-0005-0000-0000-0000F7360000}"/>
    <cellStyle name="강조색3 5" xfId="13605" xr:uid="{00000000-0005-0000-0000-0000F8360000}"/>
    <cellStyle name="강조색3 5 2" xfId="13606" xr:uid="{00000000-0005-0000-0000-0000F9360000}"/>
    <cellStyle name="강조색3 5 3" xfId="13607" xr:uid="{00000000-0005-0000-0000-0000FA360000}"/>
    <cellStyle name="강조색3 5 4" xfId="13608" xr:uid="{00000000-0005-0000-0000-0000FB360000}"/>
    <cellStyle name="강조색3 5 5" xfId="13609" xr:uid="{00000000-0005-0000-0000-0000FC360000}"/>
    <cellStyle name="강조색3 5_2. 내역" xfId="18233" xr:uid="{00000000-0005-0000-0000-0000FD360000}"/>
    <cellStyle name="강조색3 6" xfId="13610" xr:uid="{00000000-0005-0000-0000-0000FE360000}"/>
    <cellStyle name="강조색3 6 2" xfId="13611" xr:uid="{00000000-0005-0000-0000-0000FF360000}"/>
    <cellStyle name="강조색3 6 3" xfId="13612" xr:uid="{00000000-0005-0000-0000-000000370000}"/>
    <cellStyle name="강조색3 6 4" xfId="13613" xr:uid="{00000000-0005-0000-0000-000001370000}"/>
    <cellStyle name="강조색3 6 5" xfId="13614" xr:uid="{00000000-0005-0000-0000-000002370000}"/>
    <cellStyle name="강조색3 6_2. 내역" xfId="18234" xr:uid="{00000000-0005-0000-0000-000003370000}"/>
    <cellStyle name="강조색3 7" xfId="13615" xr:uid="{00000000-0005-0000-0000-000004370000}"/>
    <cellStyle name="강조색3 7 2" xfId="13616" xr:uid="{00000000-0005-0000-0000-000005370000}"/>
    <cellStyle name="강조색3 7 3" xfId="13617" xr:uid="{00000000-0005-0000-0000-000006370000}"/>
    <cellStyle name="강조색3 7 4" xfId="13618" xr:uid="{00000000-0005-0000-0000-000007370000}"/>
    <cellStyle name="강조색3 7 5" xfId="13619" xr:uid="{00000000-0005-0000-0000-000008370000}"/>
    <cellStyle name="강조색3 8" xfId="13620" xr:uid="{00000000-0005-0000-0000-000009370000}"/>
    <cellStyle name="강조색3 8 2" xfId="13621" xr:uid="{00000000-0005-0000-0000-00000A370000}"/>
    <cellStyle name="강조색3 8 3" xfId="13622" xr:uid="{00000000-0005-0000-0000-00000B370000}"/>
    <cellStyle name="강조색3 8 4" xfId="13623" xr:uid="{00000000-0005-0000-0000-00000C370000}"/>
    <cellStyle name="강조색3 8 5" xfId="13624" xr:uid="{00000000-0005-0000-0000-00000D370000}"/>
    <cellStyle name="강조색3 9" xfId="13625" xr:uid="{00000000-0005-0000-0000-00000E370000}"/>
    <cellStyle name="강조색3 9 2" xfId="13626" xr:uid="{00000000-0005-0000-0000-00000F370000}"/>
    <cellStyle name="강조색3 9 3" xfId="13627" xr:uid="{00000000-0005-0000-0000-000010370000}"/>
    <cellStyle name="강조색3 9 4" xfId="13628" xr:uid="{00000000-0005-0000-0000-000011370000}"/>
    <cellStyle name="강조색3 9 5" xfId="13629" xr:uid="{00000000-0005-0000-0000-000012370000}"/>
    <cellStyle name="강조색4 10" xfId="13630" xr:uid="{00000000-0005-0000-0000-000013370000}"/>
    <cellStyle name="강조색4 10 2" xfId="13631" xr:uid="{00000000-0005-0000-0000-000014370000}"/>
    <cellStyle name="강조색4 10 3" xfId="13632" xr:uid="{00000000-0005-0000-0000-000015370000}"/>
    <cellStyle name="강조색4 10 4" xfId="13633" xr:uid="{00000000-0005-0000-0000-000016370000}"/>
    <cellStyle name="강조색4 10 5" xfId="13634" xr:uid="{00000000-0005-0000-0000-000017370000}"/>
    <cellStyle name="강조색4 11" xfId="13635" xr:uid="{00000000-0005-0000-0000-000018370000}"/>
    <cellStyle name="강조색4 12" xfId="13636" xr:uid="{00000000-0005-0000-0000-000019370000}"/>
    <cellStyle name="강조색4 13" xfId="13637" xr:uid="{00000000-0005-0000-0000-00001A370000}"/>
    <cellStyle name="강조색4 14" xfId="13638" xr:uid="{00000000-0005-0000-0000-00001B370000}"/>
    <cellStyle name="강조색4 2" xfId="13639" xr:uid="{00000000-0005-0000-0000-00001C370000}"/>
    <cellStyle name="강조색4 2 2" xfId="13640" xr:uid="{00000000-0005-0000-0000-00001D370000}"/>
    <cellStyle name="강조색4 2 3" xfId="13641" xr:uid="{00000000-0005-0000-0000-00001E370000}"/>
    <cellStyle name="강조색4 2 4" xfId="13642" xr:uid="{00000000-0005-0000-0000-00001F370000}"/>
    <cellStyle name="강조색4 2 5" xfId="13643" xr:uid="{00000000-0005-0000-0000-000020370000}"/>
    <cellStyle name="강조색4 2_2. 내역" xfId="18235" xr:uid="{00000000-0005-0000-0000-000021370000}"/>
    <cellStyle name="강조색4 3" xfId="13644" xr:uid="{00000000-0005-0000-0000-000022370000}"/>
    <cellStyle name="강조색4 3 2" xfId="13645" xr:uid="{00000000-0005-0000-0000-000023370000}"/>
    <cellStyle name="강조색4 3 3" xfId="13646" xr:uid="{00000000-0005-0000-0000-000024370000}"/>
    <cellStyle name="강조색4 3 4" xfId="13647" xr:uid="{00000000-0005-0000-0000-000025370000}"/>
    <cellStyle name="강조색4 3 5" xfId="13648" xr:uid="{00000000-0005-0000-0000-000026370000}"/>
    <cellStyle name="강조색4 3_2. 내역" xfId="18236" xr:uid="{00000000-0005-0000-0000-000027370000}"/>
    <cellStyle name="강조색4 4" xfId="13649" xr:uid="{00000000-0005-0000-0000-000028370000}"/>
    <cellStyle name="강조색4 4 2" xfId="13650" xr:uid="{00000000-0005-0000-0000-000029370000}"/>
    <cellStyle name="강조색4 4 3" xfId="13651" xr:uid="{00000000-0005-0000-0000-00002A370000}"/>
    <cellStyle name="강조색4 4 4" xfId="13652" xr:uid="{00000000-0005-0000-0000-00002B370000}"/>
    <cellStyle name="강조색4 4 5" xfId="13653" xr:uid="{00000000-0005-0000-0000-00002C370000}"/>
    <cellStyle name="강조색4 4_2. 내역" xfId="18237" xr:uid="{00000000-0005-0000-0000-00002D370000}"/>
    <cellStyle name="강조색4 5" xfId="13654" xr:uid="{00000000-0005-0000-0000-00002E370000}"/>
    <cellStyle name="강조색4 5 2" xfId="13655" xr:uid="{00000000-0005-0000-0000-00002F370000}"/>
    <cellStyle name="강조색4 5 3" xfId="13656" xr:uid="{00000000-0005-0000-0000-000030370000}"/>
    <cellStyle name="강조색4 5 4" xfId="13657" xr:uid="{00000000-0005-0000-0000-000031370000}"/>
    <cellStyle name="강조색4 5 5" xfId="13658" xr:uid="{00000000-0005-0000-0000-000032370000}"/>
    <cellStyle name="강조색4 5_2. 내역" xfId="18238" xr:uid="{00000000-0005-0000-0000-000033370000}"/>
    <cellStyle name="강조색4 6" xfId="13659" xr:uid="{00000000-0005-0000-0000-000034370000}"/>
    <cellStyle name="강조색4 6 2" xfId="13660" xr:uid="{00000000-0005-0000-0000-000035370000}"/>
    <cellStyle name="강조색4 6 3" xfId="13661" xr:uid="{00000000-0005-0000-0000-000036370000}"/>
    <cellStyle name="강조색4 6 4" xfId="13662" xr:uid="{00000000-0005-0000-0000-000037370000}"/>
    <cellStyle name="강조색4 6 5" xfId="13663" xr:uid="{00000000-0005-0000-0000-000038370000}"/>
    <cellStyle name="강조색4 6_2. 내역" xfId="18239" xr:uid="{00000000-0005-0000-0000-000039370000}"/>
    <cellStyle name="강조색4 7" xfId="13664" xr:uid="{00000000-0005-0000-0000-00003A370000}"/>
    <cellStyle name="강조색4 7 2" xfId="13665" xr:uid="{00000000-0005-0000-0000-00003B370000}"/>
    <cellStyle name="강조색4 7 3" xfId="13666" xr:uid="{00000000-0005-0000-0000-00003C370000}"/>
    <cellStyle name="강조색4 7 4" xfId="13667" xr:uid="{00000000-0005-0000-0000-00003D370000}"/>
    <cellStyle name="강조색4 7 5" xfId="13668" xr:uid="{00000000-0005-0000-0000-00003E370000}"/>
    <cellStyle name="강조색4 8" xfId="13669" xr:uid="{00000000-0005-0000-0000-00003F370000}"/>
    <cellStyle name="강조색4 8 2" xfId="13670" xr:uid="{00000000-0005-0000-0000-000040370000}"/>
    <cellStyle name="강조색4 8 3" xfId="13671" xr:uid="{00000000-0005-0000-0000-000041370000}"/>
    <cellStyle name="강조색4 8 4" xfId="13672" xr:uid="{00000000-0005-0000-0000-000042370000}"/>
    <cellStyle name="강조색4 8 5" xfId="13673" xr:uid="{00000000-0005-0000-0000-000043370000}"/>
    <cellStyle name="강조색4 9" xfId="13674" xr:uid="{00000000-0005-0000-0000-000044370000}"/>
    <cellStyle name="강조색4 9 2" xfId="13675" xr:uid="{00000000-0005-0000-0000-000045370000}"/>
    <cellStyle name="강조색4 9 3" xfId="13676" xr:uid="{00000000-0005-0000-0000-000046370000}"/>
    <cellStyle name="강조색4 9 4" xfId="13677" xr:uid="{00000000-0005-0000-0000-000047370000}"/>
    <cellStyle name="강조색4 9 5" xfId="13678" xr:uid="{00000000-0005-0000-0000-000048370000}"/>
    <cellStyle name="강조색5 10" xfId="13679" xr:uid="{00000000-0005-0000-0000-000049370000}"/>
    <cellStyle name="강조색5 10 2" xfId="13680" xr:uid="{00000000-0005-0000-0000-00004A370000}"/>
    <cellStyle name="강조색5 10 3" xfId="13681" xr:uid="{00000000-0005-0000-0000-00004B370000}"/>
    <cellStyle name="강조색5 10 4" xfId="13682" xr:uid="{00000000-0005-0000-0000-00004C370000}"/>
    <cellStyle name="강조색5 10 5" xfId="13683" xr:uid="{00000000-0005-0000-0000-00004D370000}"/>
    <cellStyle name="강조색5 11" xfId="13684" xr:uid="{00000000-0005-0000-0000-00004E370000}"/>
    <cellStyle name="강조색5 12" xfId="13685" xr:uid="{00000000-0005-0000-0000-00004F370000}"/>
    <cellStyle name="강조색5 13" xfId="13686" xr:uid="{00000000-0005-0000-0000-000050370000}"/>
    <cellStyle name="강조색5 14" xfId="13687" xr:uid="{00000000-0005-0000-0000-000051370000}"/>
    <cellStyle name="강조색5 2" xfId="13688" xr:uid="{00000000-0005-0000-0000-000052370000}"/>
    <cellStyle name="강조색5 2 2" xfId="13689" xr:uid="{00000000-0005-0000-0000-000053370000}"/>
    <cellStyle name="강조색5 2 3" xfId="13690" xr:uid="{00000000-0005-0000-0000-000054370000}"/>
    <cellStyle name="강조색5 2 4" xfId="13691" xr:uid="{00000000-0005-0000-0000-000055370000}"/>
    <cellStyle name="강조색5 2 5" xfId="13692" xr:uid="{00000000-0005-0000-0000-000056370000}"/>
    <cellStyle name="강조색5 2_2. 내역" xfId="18240" xr:uid="{00000000-0005-0000-0000-000057370000}"/>
    <cellStyle name="강조색5 3" xfId="13693" xr:uid="{00000000-0005-0000-0000-000058370000}"/>
    <cellStyle name="강조색5 3 2" xfId="13694" xr:uid="{00000000-0005-0000-0000-000059370000}"/>
    <cellStyle name="강조색5 3 3" xfId="13695" xr:uid="{00000000-0005-0000-0000-00005A370000}"/>
    <cellStyle name="강조색5 3 4" xfId="13696" xr:uid="{00000000-0005-0000-0000-00005B370000}"/>
    <cellStyle name="강조색5 3 5" xfId="13697" xr:uid="{00000000-0005-0000-0000-00005C370000}"/>
    <cellStyle name="강조색5 4" xfId="13698" xr:uid="{00000000-0005-0000-0000-00005D370000}"/>
    <cellStyle name="강조색5 4 2" xfId="13699" xr:uid="{00000000-0005-0000-0000-00005E370000}"/>
    <cellStyle name="강조색5 4 3" xfId="13700" xr:uid="{00000000-0005-0000-0000-00005F370000}"/>
    <cellStyle name="강조색5 4 4" xfId="13701" xr:uid="{00000000-0005-0000-0000-000060370000}"/>
    <cellStyle name="강조색5 4 5" xfId="13702" xr:uid="{00000000-0005-0000-0000-000061370000}"/>
    <cellStyle name="강조색5 5" xfId="13703" xr:uid="{00000000-0005-0000-0000-000062370000}"/>
    <cellStyle name="강조색5 5 2" xfId="13704" xr:uid="{00000000-0005-0000-0000-000063370000}"/>
    <cellStyle name="강조색5 5 3" xfId="13705" xr:uid="{00000000-0005-0000-0000-000064370000}"/>
    <cellStyle name="강조색5 5 4" xfId="13706" xr:uid="{00000000-0005-0000-0000-000065370000}"/>
    <cellStyle name="강조색5 5 5" xfId="13707" xr:uid="{00000000-0005-0000-0000-000066370000}"/>
    <cellStyle name="강조색5 6" xfId="13708" xr:uid="{00000000-0005-0000-0000-000067370000}"/>
    <cellStyle name="강조색5 6 2" xfId="13709" xr:uid="{00000000-0005-0000-0000-000068370000}"/>
    <cellStyle name="강조색5 6 3" xfId="13710" xr:uid="{00000000-0005-0000-0000-000069370000}"/>
    <cellStyle name="강조색5 6 4" xfId="13711" xr:uid="{00000000-0005-0000-0000-00006A370000}"/>
    <cellStyle name="강조색5 6 5" xfId="13712" xr:uid="{00000000-0005-0000-0000-00006B370000}"/>
    <cellStyle name="강조색5 7" xfId="13713" xr:uid="{00000000-0005-0000-0000-00006C370000}"/>
    <cellStyle name="강조색5 7 2" xfId="13714" xr:uid="{00000000-0005-0000-0000-00006D370000}"/>
    <cellStyle name="강조색5 7 3" xfId="13715" xr:uid="{00000000-0005-0000-0000-00006E370000}"/>
    <cellStyle name="강조색5 7 4" xfId="13716" xr:uid="{00000000-0005-0000-0000-00006F370000}"/>
    <cellStyle name="강조색5 7 5" xfId="13717" xr:uid="{00000000-0005-0000-0000-000070370000}"/>
    <cellStyle name="강조색5 8" xfId="13718" xr:uid="{00000000-0005-0000-0000-000071370000}"/>
    <cellStyle name="강조색5 8 2" xfId="13719" xr:uid="{00000000-0005-0000-0000-000072370000}"/>
    <cellStyle name="강조색5 8 3" xfId="13720" xr:uid="{00000000-0005-0000-0000-000073370000}"/>
    <cellStyle name="강조색5 8 4" xfId="13721" xr:uid="{00000000-0005-0000-0000-000074370000}"/>
    <cellStyle name="강조색5 8 5" xfId="13722" xr:uid="{00000000-0005-0000-0000-000075370000}"/>
    <cellStyle name="강조색5 9" xfId="13723" xr:uid="{00000000-0005-0000-0000-000076370000}"/>
    <cellStyle name="강조색5 9 2" xfId="13724" xr:uid="{00000000-0005-0000-0000-000077370000}"/>
    <cellStyle name="강조색5 9 3" xfId="13725" xr:uid="{00000000-0005-0000-0000-000078370000}"/>
    <cellStyle name="강조색5 9 4" xfId="13726" xr:uid="{00000000-0005-0000-0000-000079370000}"/>
    <cellStyle name="강조색5 9 5" xfId="13727" xr:uid="{00000000-0005-0000-0000-00007A370000}"/>
    <cellStyle name="강조색6 10" xfId="13728" xr:uid="{00000000-0005-0000-0000-00007B370000}"/>
    <cellStyle name="강조색6 10 2" xfId="13729" xr:uid="{00000000-0005-0000-0000-00007C370000}"/>
    <cellStyle name="강조색6 10 3" xfId="13730" xr:uid="{00000000-0005-0000-0000-00007D370000}"/>
    <cellStyle name="강조색6 10 4" xfId="13731" xr:uid="{00000000-0005-0000-0000-00007E370000}"/>
    <cellStyle name="강조색6 10 5" xfId="13732" xr:uid="{00000000-0005-0000-0000-00007F370000}"/>
    <cellStyle name="강조색6 11" xfId="13733" xr:uid="{00000000-0005-0000-0000-000080370000}"/>
    <cellStyle name="강조색6 12" xfId="13734" xr:uid="{00000000-0005-0000-0000-000081370000}"/>
    <cellStyle name="강조색6 13" xfId="13735" xr:uid="{00000000-0005-0000-0000-000082370000}"/>
    <cellStyle name="강조색6 14" xfId="13736" xr:uid="{00000000-0005-0000-0000-000083370000}"/>
    <cellStyle name="강조색6 2" xfId="13737" xr:uid="{00000000-0005-0000-0000-000084370000}"/>
    <cellStyle name="강조색6 2 2" xfId="13738" xr:uid="{00000000-0005-0000-0000-000085370000}"/>
    <cellStyle name="강조색6 2 3" xfId="13739" xr:uid="{00000000-0005-0000-0000-000086370000}"/>
    <cellStyle name="강조색6 2 4" xfId="13740" xr:uid="{00000000-0005-0000-0000-000087370000}"/>
    <cellStyle name="강조색6 2 5" xfId="13741" xr:uid="{00000000-0005-0000-0000-000088370000}"/>
    <cellStyle name="강조색6 2_2. 내역" xfId="18241" xr:uid="{00000000-0005-0000-0000-000089370000}"/>
    <cellStyle name="강조색6 3" xfId="13742" xr:uid="{00000000-0005-0000-0000-00008A370000}"/>
    <cellStyle name="강조색6 3 2" xfId="13743" xr:uid="{00000000-0005-0000-0000-00008B370000}"/>
    <cellStyle name="강조색6 3 3" xfId="13744" xr:uid="{00000000-0005-0000-0000-00008C370000}"/>
    <cellStyle name="강조색6 3 4" xfId="13745" xr:uid="{00000000-0005-0000-0000-00008D370000}"/>
    <cellStyle name="강조색6 3 5" xfId="13746" xr:uid="{00000000-0005-0000-0000-00008E370000}"/>
    <cellStyle name="강조색6 3_2. 내역" xfId="18242" xr:uid="{00000000-0005-0000-0000-00008F370000}"/>
    <cellStyle name="강조색6 4" xfId="13747" xr:uid="{00000000-0005-0000-0000-000090370000}"/>
    <cellStyle name="강조색6 4 2" xfId="13748" xr:uid="{00000000-0005-0000-0000-000091370000}"/>
    <cellStyle name="강조색6 4 3" xfId="13749" xr:uid="{00000000-0005-0000-0000-000092370000}"/>
    <cellStyle name="강조색6 4 4" xfId="13750" xr:uid="{00000000-0005-0000-0000-000093370000}"/>
    <cellStyle name="강조색6 4 5" xfId="13751" xr:uid="{00000000-0005-0000-0000-000094370000}"/>
    <cellStyle name="강조색6 4_2. 내역" xfId="18243" xr:uid="{00000000-0005-0000-0000-000095370000}"/>
    <cellStyle name="강조색6 5" xfId="13752" xr:uid="{00000000-0005-0000-0000-000096370000}"/>
    <cellStyle name="강조색6 5 2" xfId="13753" xr:uid="{00000000-0005-0000-0000-000097370000}"/>
    <cellStyle name="강조색6 5 3" xfId="13754" xr:uid="{00000000-0005-0000-0000-000098370000}"/>
    <cellStyle name="강조색6 5 4" xfId="13755" xr:uid="{00000000-0005-0000-0000-000099370000}"/>
    <cellStyle name="강조색6 5 5" xfId="13756" xr:uid="{00000000-0005-0000-0000-00009A370000}"/>
    <cellStyle name="강조색6 5_2. 내역" xfId="18244" xr:uid="{00000000-0005-0000-0000-00009B370000}"/>
    <cellStyle name="강조색6 6" xfId="13757" xr:uid="{00000000-0005-0000-0000-00009C370000}"/>
    <cellStyle name="강조색6 6 2" xfId="13758" xr:uid="{00000000-0005-0000-0000-00009D370000}"/>
    <cellStyle name="강조색6 6 3" xfId="13759" xr:uid="{00000000-0005-0000-0000-00009E370000}"/>
    <cellStyle name="강조색6 6 4" xfId="13760" xr:uid="{00000000-0005-0000-0000-00009F370000}"/>
    <cellStyle name="강조색6 6 5" xfId="13761" xr:uid="{00000000-0005-0000-0000-0000A0370000}"/>
    <cellStyle name="강조색6 6_2. 내역" xfId="18245" xr:uid="{00000000-0005-0000-0000-0000A1370000}"/>
    <cellStyle name="강조색6 7" xfId="13762" xr:uid="{00000000-0005-0000-0000-0000A2370000}"/>
    <cellStyle name="강조색6 7 2" xfId="13763" xr:uid="{00000000-0005-0000-0000-0000A3370000}"/>
    <cellStyle name="강조색6 7 3" xfId="13764" xr:uid="{00000000-0005-0000-0000-0000A4370000}"/>
    <cellStyle name="강조색6 7 4" xfId="13765" xr:uid="{00000000-0005-0000-0000-0000A5370000}"/>
    <cellStyle name="강조색6 7 5" xfId="13766" xr:uid="{00000000-0005-0000-0000-0000A6370000}"/>
    <cellStyle name="강조색6 8" xfId="13767" xr:uid="{00000000-0005-0000-0000-0000A7370000}"/>
    <cellStyle name="강조색6 8 2" xfId="13768" xr:uid="{00000000-0005-0000-0000-0000A8370000}"/>
    <cellStyle name="강조색6 8 3" xfId="13769" xr:uid="{00000000-0005-0000-0000-0000A9370000}"/>
    <cellStyle name="강조색6 8 4" xfId="13770" xr:uid="{00000000-0005-0000-0000-0000AA370000}"/>
    <cellStyle name="강조색6 8 5" xfId="13771" xr:uid="{00000000-0005-0000-0000-0000AB370000}"/>
    <cellStyle name="강조색6 9" xfId="13772" xr:uid="{00000000-0005-0000-0000-0000AC370000}"/>
    <cellStyle name="강조색6 9 2" xfId="13773" xr:uid="{00000000-0005-0000-0000-0000AD370000}"/>
    <cellStyle name="강조색6 9 3" xfId="13774" xr:uid="{00000000-0005-0000-0000-0000AE370000}"/>
    <cellStyle name="강조색6 9 4" xfId="13775" xr:uid="{00000000-0005-0000-0000-0000AF370000}"/>
    <cellStyle name="강조색6 9 5" xfId="13776" xr:uid="{00000000-0005-0000-0000-0000B0370000}"/>
    <cellStyle name="개" xfId="13777" xr:uid="{00000000-0005-0000-0000-0000B1370000}"/>
    <cellStyle name="개 2" xfId="13778" xr:uid="{00000000-0005-0000-0000-0000B2370000}"/>
    <cellStyle name="개 3" xfId="13779" xr:uid="{00000000-0005-0000-0000-0000B3370000}"/>
    <cellStyle name="개 4" xfId="13780" xr:uid="{00000000-0005-0000-0000-0000B4370000}"/>
    <cellStyle name="개 5" xfId="13781" xr:uid="{00000000-0005-0000-0000-0000B5370000}"/>
    <cellStyle name="개 6" xfId="13782" xr:uid="{00000000-0005-0000-0000-0000B6370000}"/>
    <cellStyle name="개 7" xfId="13783" xr:uid="{00000000-0005-0000-0000-0000B7370000}"/>
    <cellStyle name="개_02-포장-1" xfId="13784" xr:uid="{00000000-0005-0000-0000-0000B8370000}"/>
    <cellStyle name="개_02-포장-1 2" xfId="13785" xr:uid="{00000000-0005-0000-0000-0000B9370000}"/>
    <cellStyle name="개_02-포장-1 3" xfId="13786" xr:uid="{00000000-0005-0000-0000-0000BA370000}"/>
    <cellStyle name="개_02-포장-1 4" xfId="13787" xr:uid="{00000000-0005-0000-0000-0000BB370000}"/>
    <cellStyle name="개_02-포장-1 5" xfId="13788" xr:uid="{00000000-0005-0000-0000-0000BC370000}"/>
    <cellStyle name="개_02-포장-1 6" xfId="13789" xr:uid="{00000000-0005-0000-0000-0000BD370000}"/>
    <cellStyle name="개_02-포장-1 7" xfId="13790" xr:uid="{00000000-0005-0000-0000-0000BE370000}"/>
    <cellStyle name="개_02-포장-1_Boo2" xfId="13791" xr:uid="{00000000-0005-0000-0000-0000BF370000}"/>
    <cellStyle name="개_02-포장-1_Boo2 2" xfId="13792" xr:uid="{00000000-0005-0000-0000-0000C0370000}"/>
    <cellStyle name="개_02-포장-1_Boo2 3" xfId="13793" xr:uid="{00000000-0005-0000-0000-0000C1370000}"/>
    <cellStyle name="개_02-포장-1_Boo2 4" xfId="13794" xr:uid="{00000000-0005-0000-0000-0000C2370000}"/>
    <cellStyle name="개_02-포장-1_Boo2 5" xfId="13795" xr:uid="{00000000-0005-0000-0000-0000C3370000}"/>
    <cellStyle name="개_02-포장-1_Boo2 6" xfId="13796" xr:uid="{00000000-0005-0000-0000-0000C4370000}"/>
    <cellStyle name="개_02-포장-1_Boo2 7" xfId="13797" xr:uid="{00000000-0005-0000-0000-0000C5370000}"/>
    <cellStyle name="개_02-포장-1_Boo2_각종용역영향평가" xfId="13798" xr:uid="{00000000-0005-0000-0000-0000C6370000}"/>
    <cellStyle name="개_02-포장-1_Boo2_각종용역영향평가 2" xfId="13799" xr:uid="{00000000-0005-0000-0000-0000C7370000}"/>
    <cellStyle name="개_02-포장-1_Boo2_각종용역영향평가 3" xfId="13800" xr:uid="{00000000-0005-0000-0000-0000C8370000}"/>
    <cellStyle name="개_02-포장-1_Boo2_각종용역영향평가 4" xfId="13801" xr:uid="{00000000-0005-0000-0000-0000C9370000}"/>
    <cellStyle name="개_02-포장-1_Boo2_각종용역영향평가 5" xfId="13802" xr:uid="{00000000-0005-0000-0000-0000CA370000}"/>
    <cellStyle name="개_02-포장-1_Boo2_각종용역영향평가 6" xfId="13803" xr:uid="{00000000-0005-0000-0000-0000CB370000}"/>
    <cellStyle name="개_02-포장-1_Boo2_각종용역영향평가 7" xfId="13804" xr:uid="{00000000-0005-0000-0000-0000CC370000}"/>
    <cellStyle name="개_02-포장-1_Boo2_군도농어촌도로사전재해및환경성용역영향평가" xfId="13805" xr:uid="{00000000-0005-0000-0000-0000CD370000}"/>
    <cellStyle name="개_02-포장-1_Boo2_군도농어촌도로사전재해및환경성용역영향평가 2" xfId="13806" xr:uid="{00000000-0005-0000-0000-0000CE370000}"/>
    <cellStyle name="개_02-포장-1_Boo2_군도농어촌도로사전재해및환경성용역영향평가 3" xfId="13807" xr:uid="{00000000-0005-0000-0000-0000CF370000}"/>
    <cellStyle name="개_02-포장-1_Boo2_군도농어촌도로사전재해및환경성용역영향평가 4" xfId="13808" xr:uid="{00000000-0005-0000-0000-0000D0370000}"/>
    <cellStyle name="개_02-포장-1_Boo2_군도농어촌도로사전재해및환경성용역영향평가 5" xfId="13809" xr:uid="{00000000-0005-0000-0000-0000D1370000}"/>
    <cellStyle name="개_02-포장-1_Boo2_군도농어촌도로사전재해및환경성용역영향평가 6" xfId="13810" xr:uid="{00000000-0005-0000-0000-0000D2370000}"/>
    <cellStyle name="개_02-포장-1_Boo2_군도농어촌도로사전재해및환경성용역영향평가 7" xfId="13811" xr:uid="{00000000-0005-0000-0000-0000D3370000}"/>
    <cellStyle name="개_02-포장-1_Boo2_도로수량양식" xfId="13812" xr:uid="{00000000-0005-0000-0000-0000D4370000}"/>
    <cellStyle name="개_02-포장-1_Boo2_도로수량양식 2" xfId="13813" xr:uid="{00000000-0005-0000-0000-0000D5370000}"/>
    <cellStyle name="개_02-포장-1_Boo2_도로수량양식 3" xfId="13814" xr:uid="{00000000-0005-0000-0000-0000D6370000}"/>
    <cellStyle name="개_02-포장-1_Boo2_도로수량양식 4" xfId="13815" xr:uid="{00000000-0005-0000-0000-0000D7370000}"/>
    <cellStyle name="개_02-포장-1_Boo2_도로수량양식 5" xfId="13816" xr:uid="{00000000-0005-0000-0000-0000D8370000}"/>
    <cellStyle name="개_02-포장-1_Boo2_도로수량양식 6" xfId="13817" xr:uid="{00000000-0005-0000-0000-0000D9370000}"/>
    <cellStyle name="개_02-포장-1_Boo2_도로수량양식 7" xfId="13818" xr:uid="{00000000-0005-0000-0000-0000DA370000}"/>
    <cellStyle name="개_02-포장-1_Boo2_도로수량양식_각종용역영향평가" xfId="13819" xr:uid="{00000000-0005-0000-0000-0000DB370000}"/>
    <cellStyle name="개_02-포장-1_Boo2_도로수량양식_각종용역영향평가 2" xfId="13820" xr:uid="{00000000-0005-0000-0000-0000DC370000}"/>
    <cellStyle name="개_02-포장-1_Boo2_도로수량양식_각종용역영향평가 3" xfId="13821" xr:uid="{00000000-0005-0000-0000-0000DD370000}"/>
    <cellStyle name="개_02-포장-1_Boo2_도로수량양식_각종용역영향평가 4" xfId="13822" xr:uid="{00000000-0005-0000-0000-0000DE370000}"/>
    <cellStyle name="개_02-포장-1_Boo2_도로수량양식_각종용역영향평가 5" xfId="13823" xr:uid="{00000000-0005-0000-0000-0000DF370000}"/>
    <cellStyle name="개_02-포장-1_Boo2_도로수량양식_각종용역영향평가 6" xfId="13824" xr:uid="{00000000-0005-0000-0000-0000E0370000}"/>
    <cellStyle name="개_02-포장-1_Boo2_도로수량양식_각종용역영향평가 7" xfId="13825" xr:uid="{00000000-0005-0000-0000-0000E1370000}"/>
    <cellStyle name="개_02-포장-1_Boo2_도로수량양식_군도농어촌도로사전재해및환경성용역영향평가" xfId="13826" xr:uid="{00000000-0005-0000-0000-0000E2370000}"/>
    <cellStyle name="개_02-포장-1_Boo2_도로수량양식_군도농어촌도로사전재해및환경성용역영향평가 2" xfId="13827" xr:uid="{00000000-0005-0000-0000-0000E3370000}"/>
    <cellStyle name="개_02-포장-1_Boo2_도로수량양식_군도농어촌도로사전재해및환경성용역영향평가 3" xfId="13828" xr:uid="{00000000-0005-0000-0000-0000E4370000}"/>
    <cellStyle name="개_02-포장-1_Boo2_도로수량양식_군도농어촌도로사전재해및환경성용역영향평가 4" xfId="13829" xr:uid="{00000000-0005-0000-0000-0000E5370000}"/>
    <cellStyle name="개_02-포장-1_Boo2_도로수량양식_군도농어촌도로사전재해및환경성용역영향평가 5" xfId="13830" xr:uid="{00000000-0005-0000-0000-0000E6370000}"/>
    <cellStyle name="개_02-포장-1_Boo2_도로수량양식_군도농어촌도로사전재해및환경성용역영향평가 6" xfId="13831" xr:uid="{00000000-0005-0000-0000-0000E7370000}"/>
    <cellStyle name="개_02-포장-1_Boo2_도로수량양식_군도농어촌도로사전재해및환경성용역영향평가 7" xfId="13832" xr:uid="{00000000-0005-0000-0000-0000E8370000}"/>
    <cellStyle name="개_02-포장-1_Boo2_도로수량양식_설계내역서" xfId="13833" xr:uid="{00000000-0005-0000-0000-0000E9370000}"/>
    <cellStyle name="개_02-포장-1_Boo2_도로수량양식_설계내역서 2" xfId="13834" xr:uid="{00000000-0005-0000-0000-0000EA370000}"/>
    <cellStyle name="개_02-포장-1_Boo2_도로수량양식_설계내역서 3" xfId="13835" xr:uid="{00000000-0005-0000-0000-0000EB370000}"/>
    <cellStyle name="개_02-포장-1_Boo2_도로수량양식_설계내역서 4" xfId="13836" xr:uid="{00000000-0005-0000-0000-0000EC370000}"/>
    <cellStyle name="개_02-포장-1_Boo2_도로수량양식_설계내역서 5" xfId="13837" xr:uid="{00000000-0005-0000-0000-0000ED370000}"/>
    <cellStyle name="개_02-포장-1_Boo2_도로수량양식_설계내역서 6" xfId="13838" xr:uid="{00000000-0005-0000-0000-0000EE370000}"/>
    <cellStyle name="개_02-포장-1_Boo2_도로수량양식_설계내역서 7" xfId="13839" xr:uid="{00000000-0005-0000-0000-0000EF370000}"/>
    <cellStyle name="개_02-포장-1_Boo2_도로수량양식_하이우회도로개설공사 실시설계용역" xfId="13840" xr:uid="{00000000-0005-0000-0000-0000F0370000}"/>
    <cellStyle name="개_02-포장-1_Boo2_도로수량양식_하이우회도로개설공사 실시설계용역 2" xfId="13841" xr:uid="{00000000-0005-0000-0000-0000F1370000}"/>
    <cellStyle name="개_02-포장-1_Boo2_도로수량양식_하이우회도로개설공사 실시설계용역 3" xfId="13842" xr:uid="{00000000-0005-0000-0000-0000F2370000}"/>
    <cellStyle name="개_02-포장-1_Boo2_도로수량양식_하이우회도로개설공사 실시설계용역 4" xfId="13843" xr:uid="{00000000-0005-0000-0000-0000F3370000}"/>
    <cellStyle name="개_02-포장-1_Boo2_도로수량양식_하이우회도로개설공사 실시설계용역 5" xfId="13844" xr:uid="{00000000-0005-0000-0000-0000F4370000}"/>
    <cellStyle name="개_02-포장-1_Boo2_도로수량양식_하이우회도로개설공사 실시설계용역 6" xfId="13845" xr:uid="{00000000-0005-0000-0000-0000F5370000}"/>
    <cellStyle name="개_02-포장-1_Boo2_도로수량양식_하이우회도로개설공사 실시설계용역 7" xfId="13846" xr:uid="{00000000-0005-0000-0000-0000F6370000}"/>
    <cellStyle name="개_02-포장-1_Boo2_설계내역서" xfId="13847" xr:uid="{00000000-0005-0000-0000-0000F7370000}"/>
    <cellStyle name="개_02-포장-1_Boo2_설계내역서 2" xfId="13848" xr:uid="{00000000-0005-0000-0000-0000F8370000}"/>
    <cellStyle name="개_02-포장-1_Boo2_설계내역서 3" xfId="13849" xr:uid="{00000000-0005-0000-0000-0000F9370000}"/>
    <cellStyle name="개_02-포장-1_Boo2_설계내역서 4" xfId="13850" xr:uid="{00000000-0005-0000-0000-0000FA370000}"/>
    <cellStyle name="개_02-포장-1_Boo2_설계내역서 5" xfId="13851" xr:uid="{00000000-0005-0000-0000-0000FB370000}"/>
    <cellStyle name="개_02-포장-1_Boo2_설계내역서 6" xfId="13852" xr:uid="{00000000-0005-0000-0000-0000FC370000}"/>
    <cellStyle name="개_02-포장-1_Boo2_설계내역서 7" xfId="13853" xr:uid="{00000000-0005-0000-0000-0000FD370000}"/>
    <cellStyle name="개_02-포장-1_Boo2_수량산출" xfId="13854" xr:uid="{00000000-0005-0000-0000-0000FE370000}"/>
    <cellStyle name="개_02-포장-1_Boo2_수량산출 2" xfId="13855" xr:uid="{00000000-0005-0000-0000-0000FF370000}"/>
    <cellStyle name="개_02-포장-1_Boo2_수량산출 3" xfId="13856" xr:uid="{00000000-0005-0000-0000-000000380000}"/>
    <cellStyle name="개_02-포장-1_Boo2_수량산출 4" xfId="13857" xr:uid="{00000000-0005-0000-0000-000001380000}"/>
    <cellStyle name="개_02-포장-1_Boo2_수량산출 5" xfId="13858" xr:uid="{00000000-0005-0000-0000-000002380000}"/>
    <cellStyle name="개_02-포장-1_Boo2_수량산출 6" xfId="13859" xr:uid="{00000000-0005-0000-0000-000003380000}"/>
    <cellStyle name="개_02-포장-1_Boo2_수량산출 7" xfId="13860" xr:uid="{00000000-0005-0000-0000-000004380000}"/>
    <cellStyle name="개_02-포장-1_Boo2_수량산출_각종용역영향평가" xfId="13861" xr:uid="{00000000-0005-0000-0000-000005380000}"/>
    <cellStyle name="개_02-포장-1_Boo2_수량산출_각종용역영향평가 2" xfId="13862" xr:uid="{00000000-0005-0000-0000-000006380000}"/>
    <cellStyle name="개_02-포장-1_Boo2_수량산출_각종용역영향평가 3" xfId="13863" xr:uid="{00000000-0005-0000-0000-000007380000}"/>
    <cellStyle name="개_02-포장-1_Boo2_수량산출_각종용역영향평가 4" xfId="13864" xr:uid="{00000000-0005-0000-0000-000008380000}"/>
    <cellStyle name="개_02-포장-1_Boo2_수량산출_각종용역영향평가 5" xfId="13865" xr:uid="{00000000-0005-0000-0000-000009380000}"/>
    <cellStyle name="개_02-포장-1_Boo2_수량산출_각종용역영향평가 6" xfId="13866" xr:uid="{00000000-0005-0000-0000-00000A380000}"/>
    <cellStyle name="개_02-포장-1_Boo2_수량산출_각종용역영향평가 7" xfId="13867" xr:uid="{00000000-0005-0000-0000-00000B380000}"/>
    <cellStyle name="개_02-포장-1_Boo2_수량산출_군도농어촌도로사전재해및환경성용역영향평가" xfId="13868" xr:uid="{00000000-0005-0000-0000-00000C380000}"/>
    <cellStyle name="개_02-포장-1_Boo2_수량산출_군도농어촌도로사전재해및환경성용역영향평가 2" xfId="13869" xr:uid="{00000000-0005-0000-0000-00000D380000}"/>
    <cellStyle name="개_02-포장-1_Boo2_수량산출_군도농어촌도로사전재해및환경성용역영향평가 3" xfId="13870" xr:uid="{00000000-0005-0000-0000-00000E380000}"/>
    <cellStyle name="개_02-포장-1_Boo2_수량산출_군도농어촌도로사전재해및환경성용역영향평가 4" xfId="13871" xr:uid="{00000000-0005-0000-0000-00000F380000}"/>
    <cellStyle name="개_02-포장-1_Boo2_수량산출_군도농어촌도로사전재해및환경성용역영향평가 5" xfId="13872" xr:uid="{00000000-0005-0000-0000-000010380000}"/>
    <cellStyle name="개_02-포장-1_Boo2_수량산출_군도농어촌도로사전재해및환경성용역영향평가 6" xfId="13873" xr:uid="{00000000-0005-0000-0000-000011380000}"/>
    <cellStyle name="개_02-포장-1_Boo2_수량산출_군도농어촌도로사전재해및환경성용역영향평가 7" xfId="13874" xr:uid="{00000000-0005-0000-0000-000012380000}"/>
    <cellStyle name="개_02-포장-1_Boo2_수량산출_설계내역서" xfId="13875" xr:uid="{00000000-0005-0000-0000-000013380000}"/>
    <cellStyle name="개_02-포장-1_Boo2_수량산출_설계내역서 2" xfId="13876" xr:uid="{00000000-0005-0000-0000-000014380000}"/>
    <cellStyle name="개_02-포장-1_Boo2_수량산출_설계내역서 3" xfId="13877" xr:uid="{00000000-0005-0000-0000-000015380000}"/>
    <cellStyle name="개_02-포장-1_Boo2_수량산출_설계내역서 4" xfId="13878" xr:uid="{00000000-0005-0000-0000-000016380000}"/>
    <cellStyle name="개_02-포장-1_Boo2_수량산출_설계내역서 5" xfId="13879" xr:uid="{00000000-0005-0000-0000-000017380000}"/>
    <cellStyle name="개_02-포장-1_Boo2_수량산출_설계내역서 6" xfId="13880" xr:uid="{00000000-0005-0000-0000-000018380000}"/>
    <cellStyle name="개_02-포장-1_Boo2_수량산출_설계내역서 7" xfId="13881" xr:uid="{00000000-0005-0000-0000-000019380000}"/>
    <cellStyle name="개_02-포장-1_Boo2_수량산출_하이우회도로개설공사 실시설계용역" xfId="13882" xr:uid="{00000000-0005-0000-0000-00001A380000}"/>
    <cellStyle name="개_02-포장-1_Boo2_수량산출_하이우회도로개설공사 실시설계용역 2" xfId="13883" xr:uid="{00000000-0005-0000-0000-00001B380000}"/>
    <cellStyle name="개_02-포장-1_Boo2_수량산출_하이우회도로개설공사 실시설계용역 3" xfId="13884" xr:uid="{00000000-0005-0000-0000-00001C380000}"/>
    <cellStyle name="개_02-포장-1_Boo2_수량산출_하이우회도로개설공사 실시설계용역 4" xfId="13885" xr:uid="{00000000-0005-0000-0000-00001D380000}"/>
    <cellStyle name="개_02-포장-1_Boo2_수량산출_하이우회도로개설공사 실시설계용역 5" xfId="13886" xr:uid="{00000000-0005-0000-0000-00001E380000}"/>
    <cellStyle name="개_02-포장-1_Boo2_수량산출_하이우회도로개설공사 실시설계용역 6" xfId="13887" xr:uid="{00000000-0005-0000-0000-00001F380000}"/>
    <cellStyle name="개_02-포장-1_Boo2_수량산출_하이우회도로개설공사 실시설계용역 7" xfId="13888" xr:uid="{00000000-0005-0000-0000-000020380000}"/>
    <cellStyle name="개_02-포장-1_Boo2_인월중군소하천" xfId="13889" xr:uid="{00000000-0005-0000-0000-000021380000}"/>
    <cellStyle name="개_02-포장-1_Boo2_인월중군소하천 2" xfId="13890" xr:uid="{00000000-0005-0000-0000-000022380000}"/>
    <cellStyle name="개_02-포장-1_Boo2_인월중군소하천 3" xfId="13891" xr:uid="{00000000-0005-0000-0000-000023380000}"/>
    <cellStyle name="개_02-포장-1_Boo2_인월중군소하천 4" xfId="13892" xr:uid="{00000000-0005-0000-0000-000024380000}"/>
    <cellStyle name="개_02-포장-1_Boo2_인월중군소하천 5" xfId="13893" xr:uid="{00000000-0005-0000-0000-000025380000}"/>
    <cellStyle name="개_02-포장-1_Boo2_인월중군소하천 6" xfId="13894" xr:uid="{00000000-0005-0000-0000-000026380000}"/>
    <cellStyle name="개_02-포장-1_Boo2_인월중군소하천 7" xfId="13895" xr:uid="{00000000-0005-0000-0000-000027380000}"/>
    <cellStyle name="개_02-포장-1_Boo2_인월중군소하천_각종용역영향평가" xfId="13896" xr:uid="{00000000-0005-0000-0000-000028380000}"/>
    <cellStyle name="개_02-포장-1_Boo2_인월중군소하천_각종용역영향평가 2" xfId="13897" xr:uid="{00000000-0005-0000-0000-000029380000}"/>
    <cellStyle name="개_02-포장-1_Boo2_인월중군소하천_각종용역영향평가 3" xfId="13898" xr:uid="{00000000-0005-0000-0000-00002A380000}"/>
    <cellStyle name="개_02-포장-1_Boo2_인월중군소하천_각종용역영향평가 4" xfId="13899" xr:uid="{00000000-0005-0000-0000-00002B380000}"/>
    <cellStyle name="개_02-포장-1_Boo2_인월중군소하천_각종용역영향평가 5" xfId="13900" xr:uid="{00000000-0005-0000-0000-00002C380000}"/>
    <cellStyle name="개_02-포장-1_Boo2_인월중군소하천_각종용역영향평가 6" xfId="13901" xr:uid="{00000000-0005-0000-0000-00002D380000}"/>
    <cellStyle name="개_02-포장-1_Boo2_인월중군소하천_각종용역영향평가 7" xfId="13902" xr:uid="{00000000-0005-0000-0000-00002E380000}"/>
    <cellStyle name="개_02-포장-1_Boo2_인월중군소하천_군도농어촌도로사전재해및환경성용역영향평가" xfId="13903" xr:uid="{00000000-0005-0000-0000-00002F380000}"/>
    <cellStyle name="개_02-포장-1_Boo2_인월중군소하천_군도농어촌도로사전재해및환경성용역영향평가 2" xfId="13904" xr:uid="{00000000-0005-0000-0000-000030380000}"/>
    <cellStyle name="개_02-포장-1_Boo2_인월중군소하천_군도농어촌도로사전재해및환경성용역영향평가 3" xfId="13905" xr:uid="{00000000-0005-0000-0000-000031380000}"/>
    <cellStyle name="개_02-포장-1_Boo2_인월중군소하천_군도농어촌도로사전재해및환경성용역영향평가 4" xfId="13906" xr:uid="{00000000-0005-0000-0000-000032380000}"/>
    <cellStyle name="개_02-포장-1_Boo2_인월중군소하천_군도농어촌도로사전재해및환경성용역영향평가 5" xfId="13907" xr:uid="{00000000-0005-0000-0000-000033380000}"/>
    <cellStyle name="개_02-포장-1_Boo2_인월중군소하천_군도농어촌도로사전재해및환경성용역영향평가 6" xfId="13908" xr:uid="{00000000-0005-0000-0000-000034380000}"/>
    <cellStyle name="개_02-포장-1_Boo2_인월중군소하천_군도농어촌도로사전재해및환경성용역영향평가 7" xfId="13909" xr:uid="{00000000-0005-0000-0000-000035380000}"/>
    <cellStyle name="개_02-포장-1_Boo2_인월중군소하천_설계내역서" xfId="13910" xr:uid="{00000000-0005-0000-0000-000036380000}"/>
    <cellStyle name="개_02-포장-1_Boo2_인월중군소하천_설계내역서 2" xfId="13911" xr:uid="{00000000-0005-0000-0000-000037380000}"/>
    <cellStyle name="개_02-포장-1_Boo2_인월중군소하천_설계내역서 3" xfId="13912" xr:uid="{00000000-0005-0000-0000-000038380000}"/>
    <cellStyle name="개_02-포장-1_Boo2_인월중군소하천_설계내역서 4" xfId="13913" xr:uid="{00000000-0005-0000-0000-000039380000}"/>
    <cellStyle name="개_02-포장-1_Boo2_인월중군소하천_설계내역서 5" xfId="13914" xr:uid="{00000000-0005-0000-0000-00003A380000}"/>
    <cellStyle name="개_02-포장-1_Boo2_인월중군소하천_설계내역서 6" xfId="13915" xr:uid="{00000000-0005-0000-0000-00003B380000}"/>
    <cellStyle name="개_02-포장-1_Boo2_인월중군소하천_설계내역서 7" xfId="13916" xr:uid="{00000000-0005-0000-0000-00003C380000}"/>
    <cellStyle name="개_02-포장-1_Boo2_인월중군소하천_하이우회도로개설공사 실시설계용역" xfId="13917" xr:uid="{00000000-0005-0000-0000-00003D380000}"/>
    <cellStyle name="개_02-포장-1_Boo2_인월중군소하천_하이우회도로개설공사 실시설계용역 2" xfId="13918" xr:uid="{00000000-0005-0000-0000-00003E380000}"/>
    <cellStyle name="개_02-포장-1_Boo2_인월중군소하천_하이우회도로개설공사 실시설계용역 3" xfId="13919" xr:uid="{00000000-0005-0000-0000-00003F380000}"/>
    <cellStyle name="개_02-포장-1_Boo2_인월중군소하천_하이우회도로개설공사 실시설계용역 4" xfId="13920" xr:uid="{00000000-0005-0000-0000-000040380000}"/>
    <cellStyle name="개_02-포장-1_Boo2_인월중군소하천_하이우회도로개설공사 실시설계용역 5" xfId="13921" xr:uid="{00000000-0005-0000-0000-000041380000}"/>
    <cellStyle name="개_02-포장-1_Boo2_인월중군소하천_하이우회도로개설공사 실시설계용역 6" xfId="13922" xr:uid="{00000000-0005-0000-0000-000042380000}"/>
    <cellStyle name="개_02-포장-1_Boo2_인월중군소하천_하이우회도로개설공사 실시설계용역 7" xfId="13923" xr:uid="{00000000-0005-0000-0000-000043380000}"/>
    <cellStyle name="개_02-포장-1_Boo2_하이우회도로개설공사 실시설계용역" xfId="13924" xr:uid="{00000000-0005-0000-0000-000044380000}"/>
    <cellStyle name="개_02-포장-1_Boo2_하이우회도로개설공사 실시설계용역 2" xfId="13925" xr:uid="{00000000-0005-0000-0000-000045380000}"/>
    <cellStyle name="개_02-포장-1_Boo2_하이우회도로개설공사 실시설계용역 3" xfId="13926" xr:uid="{00000000-0005-0000-0000-000046380000}"/>
    <cellStyle name="개_02-포장-1_Boo2_하이우회도로개설공사 실시설계용역 4" xfId="13927" xr:uid="{00000000-0005-0000-0000-000047380000}"/>
    <cellStyle name="개_02-포장-1_Boo2_하이우회도로개설공사 실시설계용역 5" xfId="13928" xr:uid="{00000000-0005-0000-0000-000048380000}"/>
    <cellStyle name="개_02-포장-1_Boo2_하이우회도로개설공사 실시설계용역 6" xfId="13929" xr:uid="{00000000-0005-0000-0000-000049380000}"/>
    <cellStyle name="개_02-포장-1_Boo2_하이우회도로개설공사 실시설계용역 7" xfId="13930" xr:uid="{00000000-0005-0000-0000-00004A380000}"/>
    <cellStyle name="개_02-포장-1_Book2" xfId="13931" xr:uid="{00000000-0005-0000-0000-00004B380000}"/>
    <cellStyle name="개_02-포장-1_Book2 2" xfId="13932" xr:uid="{00000000-0005-0000-0000-00004C380000}"/>
    <cellStyle name="개_02-포장-1_Book2 3" xfId="13933" xr:uid="{00000000-0005-0000-0000-00004D380000}"/>
    <cellStyle name="개_02-포장-1_Book2 4" xfId="13934" xr:uid="{00000000-0005-0000-0000-00004E380000}"/>
    <cellStyle name="개_02-포장-1_Book2 5" xfId="13935" xr:uid="{00000000-0005-0000-0000-00004F380000}"/>
    <cellStyle name="개_02-포장-1_Book2 6" xfId="13936" xr:uid="{00000000-0005-0000-0000-000050380000}"/>
    <cellStyle name="개_02-포장-1_Book2 7" xfId="13937" xr:uid="{00000000-0005-0000-0000-000051380000}"/>
    <cellStyle name="개_02-포장-1_Book2_각종용역영향평가" xfId="13938" xr:uid="{00000000-0005-0000-0000-000052380000}"/>
    <cellStyle name="개_02-포장-1_Book2_각종용역영향평가 2" xfId="13939" xr:uid="{00000000-0005-0000-0000-000053380000}"/>
    <cellStyle name="개_02-포장-1_Book2_각종용역영향평가 3" xfId="13940" xr:uid="{00000000-0005-0000-0000-000054380000}"/>
    <cellStyle name="개_02-포장-1_Book2_각종용역영향평가 4" xfId="13941" xr:uid="{00000000-0005-0000-0000-000055380000}"/>
    <cellStyle name="개_02-포장-1_Book2_각종용역영향평가 5" xfId="13942" xr:uid="{00000000-0005-0000-0000-000056380000}"/>
    <cellStyle name="개_02-포장-1_Book2_각종용역영향평가 6" xfId="13943" xr:uid="{00000000-0005-0000-0000-000057380000}"/>
    <cellStyle name="개_02-포장-1_Book2_각종용역영향평가 7" xfId="13944" xr:uid="{00000000-0005-0000-0000-000058380000}"/>
    <cellStyle name="개_02-포장-1_Book2_군도농어촌도로사전재해및환경성용역영향평가" xfId="13945" xr:uid="{00000000-0005-0000-0000-000059380000}"/>
    <cellStyle name="개_02-포장-1_Book2_군도농어촌도로사전재해및환경성용역영향평가 2" xfId="13946" xr:uid="{00000000-0005-0000-0000-00005A380000}"/>
    <cellStyle name="개_02-포장-1_Book2_군도농어촌도로사전재해및환경성용역영향평가 3" xfId="13947" xr:uid="{00000000-0005-0000-0000-00005B380000}"/>
    <cellStyle name="개_02-포장-1_Book2_군도농어촌도로사전재해및환경성용역영향평가 4" xfId="13948" xr:uid="{00000000-0005-0000-0000-00005C380000}"/>
    <cellStyle name="개_02-포장-1_Book2_군도농어촌도로사전재해및환경성용역영향평가 5" xfId="13949" xr:uid="{00000000-0005-0000-0000-00005D380000}"/>
    <cellStyle name="개_02-포장-1_Book2_군도농어촌도로사전재해및환경성용역영향평가 6" xfId="13950" xr:uid="{00000000-0005-0000-0000-00005E380000}"/>
    <cellStyle name="개_02-포장-1_Book2_군도농어촌도로사전재해및환경성용역영향평가 7" xfId="13951" xr:uid="{00000000-0005-0000-0000-00005F380000}"/>
    <cellStyle name="개_02-포장-1_Book2_도로수량양식" xfId="13952" xr:uid="{00000000-0005-0000-0000-000060380000}"/>
    <cellStyle name="개_02-포장-1_Book2_도로수량양식 2" xfId="13953" xr:uid="{00000000-0005-0000-0000-000061380000}"/>
    <cellStyle name="개_02-포장-1_Book2_도로수량양식 3" xfId="13954" xr:uid="{00000000-0005-0000-0000-000062380000}"/>
    <cellStyle name="개_02-포장-1_Book2_도로수량양식 4" xfId="13955" xr:uid="{00000000-0005-0000-0000-000063380000}"/>
    <cellStyle name="개_02-포장-1_Book2_도로수량양식 5" xfId="13956" xr:uid="{00000000-0005-0000-0000-000064380000}"/>
    <cellStyle name="개_02-포장-1_Book2_도로수량양식 6" xfId="13957" xr:uid="{00000000-0005-0000-0000-000065380000}"/>
    <cellStyle name="개_02-포장-1_Book2_도로수량양식 7" xfId="13958" xr:uid="{00000000-0005-0000-0000-000066380000}"/>
    <cellStyle name="개_02-포장-1_Book2_도로수량양식_각종용역영향평가" xfId="13959" xr:uid="{00000000-0005-0000-0000-000067380000}"/>
    <cellStyle name="개_02-포장-1_Book2_도로수량양식_각종용역영향평가 2" xfId="13960" xr:uid="{00000000-0005-0000-0000-000068380000}"/>
    <cellStyle name="개_02-포장-1_Book2_도로수량양식_각종용역영향평가 3" xfId="13961" xr:uid="{00000000-0005-0000-0000-000069380000}"/>
    <cellStyle name="개_02-포장-1_Book2_도로수량양식_각종용역영향평가 4" xfId="13962" xr:uid="{00000000-0005-0000-0000-00006A380000}"/>
    <cellStyle name="개_02-포장-1_Book2_도로수량양식_각종용역영향평가 5" xfId="13963" xr:uid="{00000000-0005-0000-0000-00006B380000}"/>
    <cellStyle name="개_02-포장-1_Book2_도로수량양식_각종용역영향평가 6" xfId="13964" xr:uid="{00000000-0005-0000-0000-00006C380000}"/>
    <cellStyle name="개_02-포장-1_Book2_도로수량양식_각종용역영향평가 7" xfId="13965" xr:uid="{00000000-0005-0000-0000-00006D380000}"/>
    <cellStyle name="개_02-포장-1_Book2_도로수량양식_군도농어촌도로사전재해및환경성용역영향평가" xfId="13966" xr:uid="{00000000-0005-0000-0000-00006E380000}"/>
    <cellStyle name="개_02-포장-1_Book2_도로수량양식_군도농어촌도로사전재해및환경성용역영향평가 2" xfId="13967" xr:uid="{00000000-0005-0000-0000-00006F380000}"/>
    <cellStyle name="개_02-포장-1_Book2_도로수량양식_군도농어촌도로사전재해및환경성용역영향평가 3" xfId="13968" xr:uid="{00000000-0005-0000-0000-000070380000}"/>
    <cellStyle name="개_02-포장-1_Book2_도로수량양식_군도농어촌도로사전재해및환경성용역영향평가 4" xfId="13969" xr:uid="{00000000-0005-0000-0000-000071380000}"/>
    <cellStyle name="개_02-포장-1_Book2_도로수량양식_군도농어촌도로사전재해및환경성용역영향평가 5" xfId="13970" xr:uid="{00000000-0005-0000-0000-000072380000}"/>
    <cellStyle name="개_02-포장-1_Book2_도로수량양식_군도농어촌도로사전재해및환경성용역영향평가 6" xfId="13971" xr:uid="{00000000-0005-0000-0000-000073380000}"/>
    <cellStyle name="개_02-포장-1_Book2_도로수량양식_군도농어촌도로사전재해및환경성용역영향평가 7" xfId="13972" xr:uid="{00000000-0005-0000-0000-000074380000}"/>
    <cellStyle name="개_02-포장-1_Book2_도로수량양식_설계내역서" xfId="13973" xr:uid="{00000000-0005-0000-0000-000075380000}"/>
    <cellStyle name="개_02-포장-1_Book2_도로수량양식_설계내역서 2" xfId="13974" xr:uid="{00000000-0005-0000-0000-000076380000}"/>
    <cellStyle name="개_02-포장-1_Book2_도로수량양식_설계내역서 3" xfId="13975" xr:uid="{00000000-0005-0000-0000-000077380000}"/>
    <cellStyle name="개_02-포장-1_Book2_도로수량양식_설계내역서 4" xfId="13976" xr:uid="{00000000-0005-0000-0000-000078380000}"/>
    <cellStyle name="개_02-포장-1_Book2_도로수량양식_설계내역서 5" xfId="13977" xr:uid="{00000000-0005-0000-0000-000079380000}"/>
    <cellStyle name="개_02-포장-1_Book2_도로수량양식_설계내역서 6" xfId="13978" xr:uid="{00000000-0005-0000-0000-00007A380000}"/>
    <cellStyle name="개_02-포장-1_Book2_도로수량양식_설계내역서 7" xfId="13979" xr:uid="{00000000-0005-0000-0000-00007B380000}"/>
    <cellStyle name="개_02-포장-1_Book2_도로수량양식_하이우회도로개설공사 실시설계용역" xfId="13980" xr:uid="{00000000-0005-0000-0000-00007C380000}"/>
    <cellStyle name="개_02-포장-1_Book2_도로수량양식_하이우회도로개설공사 실시설계용역 2" xfId="13981" xr:uid="{00000000-0005-0000-0000-00007D380000}"/>
    <cellStyle name="개_02-포장-1_Book2_도로수량양식_하이우회도로개설공사 실시설계용역 3" xfId="13982" xr:uid="{00000000-0005-0000-0000-00007E380000}"/>
    <cellStyle name="개_02-포장-1_Book2_도로수량양식_하이우회도로개설공사 실시설계용역 4" xfId="13983" xr:uid="{00000000-0005-0000-0000-00007F380000}"/>
    <cellStyle name="개_02-포장-1_Book2_도로수량양식_하이우회도로개설공사 실시설계용역 5" xfId="13984" xr:uid="{00000000-0005-0000-0000-000080380000}"/>
    <cellStyle name="개_02-포장-1_Book2_도로수량양식_하이우회도로개설공사 실시설계용역 6" xfId="13985" xr:uid="{00000000-0005-0000-0000-000081380000}"/>
    <cellStyle name="개_02-포장-1_Book2_도로수량양식_하이우회도로개설공사 실시설계용역 7" xfId="13986" xr:uid="{00000000-0005-0000-0000-000082380000}"/>
    <cellStyle name="개_02-포장-1_Book2_설계내역서" xfId="13987" xr:uid="{00000000-0005-0000-0000-000083380000}"/>
    <cellStyle name="개_02-포장-1_Book2_설계내역서 2" xfId="13988" xr:uid="{00000000-0005-0000-0000-000084380000}"/>
    <cellStyle name="개_02-포장-1_Book2_설계내역서 3" xfId="13989" xr:uid="{00000000-0005-0000-0000-000085380000}"/>
    <cellStyle name="개_02-포장-1_Book2_설계내역서 4" xfId="13990" xr:uid="{00000000-0005-0000-0000-000086380000}"/>
    <cellStyle name="개_02-포장-1_Book2_설계내역서 5" xfId="13991" xr:uid="{00000000-0005-0000-0000-000087380000}"/>
    <cellStyle name="개_02-포장-1_Book2_설계내역서 6" xfId="13992" xr:uid="{00000000-0005-0000-0000-000088380000}"/>
    <cellStyle name="개_02-포장-1_Book2_설계내역서 7" xfId="13993" xr:uid="{00000000-0005-0000-0000-000089380000}"/>
    <cellStyle name="개_02-포장-1_Book2_수량산출" xfId="13994" xr:uid="{00000000-0005-0000-0000-00008A380000}"/>
    <cellStyle name="개_02-포장-1_Book2_수량산출 2" xfId="13995" xr:uid="{00000000-0005-0000-0000-00008B380000}"/>
    <cellStyle name="개_02-포장-1_Book2_수량산출 3" xfId="13996" xr:uid="{00000000-0005-0000-0000-00008C380000}"/>
    <cellStyle name="개_02-포장-1_Book2_수량산출 4" xfId="13997" xr:uid="{00000000-0005-0000-0000-00008D380000}"/>
    <cellStyle name="개_02-포장-1_Book2_수량산출 5" xfId="13998" xr:uid="{00000000-0005-0000-0000-00008E380000}"/>
    <cellStyle name="개_02-포장-1_Book2_수량산출 6" xfId="13999" xr:uid="{00000000-0005-0000-0000-00008F380000}"/>
    <cellStyle name="개_02-포장-1_Book2_수량산출 7" xfId="14000" xr:uid="{00000000-0005-0000-0000-000090380000}"/>
    <cellStyle name="개_02-포장-1_Book2_수량산출_각종용역영향평가" xfId="14001" xr:uid="{00000000-0005-0000-0000-000091380000}"/>
    <cellStyle name="개_02-포장-1_Book2_수량산출_각종용역영향평가 2" xfId="14002" xr:uid="{00000000-0005-0000-0000-000092380000}"/>
    <cellStyle name="개_02-포장-1_Book2_수량산출_각종용역영향평가 3" xfId="14003" xr:uid="{00000000-0005-0000-0000-000093380000}"/>
    <cellStyle name="개_02-포장-1_Book2_수량산출_각종용역영향평가 4" xfId="14004" xr:uid="{00000000-0005-0000-0000-000094380000}"/>
    <cellStyle name="개_02-포장-1_Book2_수량산출_각종용역영향평가 5" xfId="14005" xr:uid="{00000000-0005-0000-0000-000095380000}"/>
    <cellStyle name="개_02-포장-1_Book2_수량산출_각종용역영향평가 6" xfId="14006" xr:uid="{00000000-0005-0000-0000-000096380000}"/>
    <cellStyle name="개_02-포장-1_Book2_수량산출_각종용역영향평가 7" xfId="14007" xr:uid="{00000000-0005-0000-0000-000097380000}"/>
    <cellStyle name="개_02-포장-1_Book2_수량산출_군도농어촌도로사전재해및환경성용역영향평가" xfId="14008" xr:uid="{00000000-0005-0000-0000-000098380000}"/>
    <cellStyle name="개_02-포장-1_Book2_수량산출_군도농어촌도로사전재해및환경성용역영향평가 2" xfId="14009" xr:uid="{00000000-0005-0000-0000-000099380000}"/>
    <cellStyle name="개_02-포장-1_Book2_수량산출_군도농어촌도로사전재해및환경성용역영향평가 3" xfId="14010" xr:uid="{00000000-0005-0000-0000-00009A380000}"/>
    <cellStyle name="개_02-포장-1_Book2_수량산출_군도농어촌도로사전재해및환경성용역영향평가 4" xfId="14011" xr:uid="{00000000-0005-0000-0000-00009B380000}"/>
    <cellStyle name="개_02-포장-1_Book2_수량산출_군도농어촌도로사전재해및환경성용역영향평가 5" xfId="14012" xr:uid="{00000000-0005-0000-0000-00009C380000}"/>
    <cellStyle name="개_02-포장-1_Book2_수량산출_군도농어촌도로사전재해및환경성용역영향평가 6" xfId="14013" xr:uid="{00000000-0005-0000-0000-00009D380000}"/>
    <cellStyle name="개_02-포장-1_Book2_수량산출_군도농어촌도로사전재해및환경성용역영향평가 7" xfId="14014" xr:uid="{00000000-0005-0000-0000-00009E380000}"/>
    <cellStyle name="개_02-포장-1_Book2_수량산출_설계내역서" xfId="14015" xr:uid="{00000000-0005-0000-0000-00009F380000}"/>
    <cellStyle name="개_02-포장-1_Book2_수량산출_설계내역서 2" xfId="14016" xr:uid="{00000000-0005-0000-0000-0000A0380000}"/>
    <cellStyle name="개_02-포장-1_Book2_수량산출_설계내역서 3" xfId="14017" xr:uid="{00000000-0005-0000-0000-0000A1380000}"/>
    <cellStyle name="개_02-포장-1_Book2_수량산출_설계내역서 4" xfId="14018" xr:uid="{00000000-0005-0000-0000-0000A2380000}"/>
    <cellStyle name="개_02-포장-1_Book2_수량산출_설계내역서 5" xfId="14019" xr:uid="{00000000-0005-0000-0000-0000A3380000}"/>
    <cellStyle name="개_02-포장-1_Book2_수량산출_설계내역서 6" xfId="14020" xr:uid="{00000000-0005-0000-0000-0000A4380000}"/>
    <cellStyle name="개_02-포장-1_Book2_수량산출_설계내역서 7" xfId="14021" xr:uid="{00000000-0005-0000-0000-0000A5380000}"/>
    <cellStyle name="개_02-포장-1_Book2_수량산출_하이우회도로개설공사 실시설계용역" xfId="14022" xr:uid="{00000000-0005-0000-0000-0000A6380000}"/>
    <cellStyle name="개_02-포장-1_Book2_수량산출_하이우회도로개설공사 실시설계용역 2" xfId="14023" xr:uid="{00000000-0005-0000-0000-0000A7380000}"/>
    <cellStyle name="개_02-포장-1_Book2_수량산출_하이우회도로개설공사 실시설계용역 3" xfId="14024" xr:uid="{00000000-0005-0000-0000-0000A8380000}"/>
    <cellStyle name="개_02-포장-1_Book2_수량산출_하이우회도로개설공사 실시설계용역 4" xfId="14025" xr:uid="{00000000-0005-0000-0000-0000A9380000}"/>
    <cellStyle name="개_02-포장-1_Book2_수량산출_하이우회도로개설공사 실시설계용역 5" xfId="14026" xr:uid="{00000000-0005-0000-0000-0000AA380000}"/>
    <cellStyle name="개_02-포장-1_Book2_수량산출_하이우회도로개설공사 실시설계용역 6" xfId="14027" xr:uid="{00000000-0005-0000-0000-0000AB380000}"/>
    <cellStyle name="개_02-포장-1_Book2_수량산출_하이우회도로개설공사 실시설계용역 7" xfId="14028" xr:uid="{00000000-0005-0000-0000-0000AC380000}"/>
    <cellStyle name="개_02-포장-1_Book2_인월중군소하천" xfId="14029" xr:uid="{00000000-0005-0000-0000-0000AD380000}"/>
    <cellStyle name="개_02-포장-1_Book2_인월중군소하천 2" xfId="14030" xr:uid="{00000000-0005-0000-0000-0000AE380000}"/>
    <cellStyle name="개_02-포장-1_Book2_인월중군소하천 3" xfId="14031" xr:uid="{00000000-0005-0000-0000-0000AF380000}"/>
    <cellStyle name="개_02-포장-1_Book2_인월중군소하천 4" xfId="14032" xr:uid="{00000000-0005-0000-0000-0000B0380000}"/>
    <cellStyle name="개_02-포장-1_Book2_인월중군소하천 5" xfId="14033" xr:uid="{00000000-0005-0000-0000-0000B1380000}"/>
    <cellStyle name="개_02-포장-1_Book2_인월중군소하천 6" xfId="14034" xr:uid="{00000000-0005-0000-0000-0000B2380000}"/>
    <cellStyle name="개_02-포장-1_Book2_인월중군소하천 7" xfId="14035" xr:uid="{00000000-0005-0000-0000-0000B3380000}"/>
    <cellStyle name="개_02-포장-1_Book2_인월중군소하천_각종용역영향평가" xfId="14036" xr:uid="{00000000-0005-0000-0000-0000B4380000}"/>
    <cellStyle name="개_02-포장-1_Book2_인월중군소하천_각종용역영향평가 2" xfId="14037" xr:uid="{00000000-0005-0000-0000-0000B5380000}"/>
    <cellStyle name="개_02-포장-1_Book2_인월중군소하천_각종용역영향평가 3" xfId="14038" xr:uid="{00000000-0005-0000-0000-0000B6380000}"/>
    <cellStyle name="개_02-포장-1_Book2_인월중군소하천_각종용역영향평가 4" xfId="14039" xr:uid="{00000000-0005-0000-0000-0000B7380000}"/>
    <cellStyle name="개_02-포장-1_Book2_인월중군소하천_각종용역영향평가 5" xfId="14040" xr:uid="{00000000-0005-0000-0000-0000B8380000}"/>
    <cellStyle name="개_02-포장-1_Book2_인월중군소하천_각종용역영향평가 6" xfId="14041" xr:uid="{00000000-0005-0000-0000-0000B9380000}"/>
    <cellStyle name="개_02-포장-1_Book2_인월중군소하천_각종용역영향평가 7" xfId="14042" xr:uid="{00000000-0005-0000-0000-0000BA380000}"/>
    <cellStyle name="개_02-포장-1_Book2_인월중군소하천_군도농어촌도로사전재해및환경성용역영향평가" xfId="14043" xr:uid="{00000000-0005-0000-0000-0000BB380000}"/>
    <cellStyle name="개_02-포장-1_Book2_인월중군소하천_군도농어촌도로사전재해및환경성용역영향평가 2" xfId="14044" xr:uid="{00000000-0005-0000-0000-0000BC380000}"/>
    <cellStyle name="개_02-포장-1_Book2_인월중군소하천_군도농어촌도로사전재해및환경성용역영향평가 3" xfId="14045" xr:uid="{00000000-0005-0000-0000-0000BD380000}"/>
    <cellStyle name="개_02-포장-1_Book2_인월중군소하천_군도농어촌도로사전재해및환경성용역영향평가 4" xfId="14046" xr:uid="{00000000-0005-0000-0000-0000BE380000}"/>
    <cellStyle name="개_02-포장-1_Book2_인월중군소하천_군도농어촌도로사전재해및환경성용역영향평가 5" xfId="14047" xr:uid="{00000000-0005-0000-0000-0000BF380000}"/>
    <cellStyle name="개_02-포장-1_Book2_인월중군소하천_군도농어촌도로사전재해및환경성용역영향평가 6" xfId="14048" xr:uid="{00000000-0005-0000-0000-0000C0380000}"/>
    <cellStyle name="개_02-포장-1_Book2_인월중군소하천_군도농어촌도로사전재해및환경성용역영향평가 7" xfId="14049" xr:uid="{00000000-0005-0000-0000-0000C1380000}"/>
    <cellStyle name="개_02-포장-1_Book2_인월중군소하천_설계내역서" xfId="14050" xr:uid="{00000000-0005-0000-0000-0000C2380000}"/>
    <cellStyle name="개_02-포장-1_Book2_인월중군소하천_설계내역서 2" xfId="14051" xr:uid="{00000000-0005-0000-0000-0000C3380000}"/>
    <cellStyle name="개_02-포장-1_Book2_인월중군소하천_설계내역서 3" xfId="14052" xr:uid="{00000000-0005-0000-0000-0000C4380000}"/>
    <cellStyle name="개_02-포장-1_Book2_인월중군소하천_설계내역서 4" xfId="14053" xr:uid="{00000000-0005-0000-0000-0000C5380000}"/>
    <cellStyle name="개_02-포장-1_Book2_인월중군소하천_설계내역서 5" xfId="14054" xr:uid="{00000000-0005-0000-0000-0000C6380000}"/>
    <cellStyle name="개_02-포장-1_Book2_인월중군소하천_설계내역서 6" xfId="14055" xr:uid="{00000000-0005-0000-0000-0000C7380000}"/>
    <cellStyle name="개_02-포장-1_Book2_인월중군소하천_설계내역서 7" xfId="14056" xr:uid="{00000000-0005-0000-0000-0000C8380000}"/>
    <cellStyle name="개_02-포장-1_Book2_인월중군소하천_하이우회도로개설공사 실시설계용역" xfId="14057" xr:uid="{00000000-0005-0000-0000-0000C9380000}"/>
    <cellStyle name="개_02-포장-1_Book2_인월중군소하천_하이우회도로개설공사 실시설계용역 2" xfId="14058" xr:uid="{00000000-0005-0000-0000-0000CA380000}"/>
    <cellStyle name="개_02-포장-1_Book2_인월중군소하천_하이우회도로개설공사 실시설계용역 3" xfId="14059" xr:uid="{00000000-0005-0000-0000-0000CB380000}"/>
    <cellStyle name="개_02-포장-1_Book2_인월중군소하천_하이우회도로개설공사 실시설계용역 4" xfId="14060" xr:uid="{00000000-0005-0000-0000-0000CC380000}"/>
    <cellStyle name="개_02-포장-1_Book2_인월중군소하천_하이우회도로개설공사 실시설계용역 5" xfId="14061" xr:uid="{00000000-0005-0000-0000-0000CD380000}"/>
    <cellStyle name="개_02-포장-1_Book2_인월중군소하천_하이우회도로개설공사 실시설계용역 6" xfId="14062" xr:uid="{00000000-0005-0000-0000-0000CE380000}"/>
    <cellStyle name="개_02-포장-1_Book2_인월중군소하천_하이우회도로개설공사 실시설계용역 7" xfId="14063" xr:uid="{00000000-0005-0000-0000-0000CF380000}"/>
    <cellStyle name="개_02-포장-1_Book2_하이우회도로개설공사 실시설계용역" xfId="14064" xr:uid="{00000000-0005-0000-0000-0000D0380000}"/>
    <cellStyle name="개_02-포장-1_Book2_하이우회도로개설공사 실시설계용역 2" xfId="14065" xr:uid="{00000000-0005-0000-0000-0000D1380000}"/>
    <cellStyle name="개_02-포장-1_Book2_하이우회도로개설공사 실시설계용역 3" xfId="14066" xr:uid="{00000000-0005-0000-0000-0000D2380000}"/>
    <cellStyle name="개_02-포장-1_Book2_하이우회도로개설공사 실시설계용역 4" xfId="14067" xr:uid="{00000000-0005-0000-0000-0000D3380000}"/>
    <cellStyle name="개_02-포장-1_Book2_하이우회도로개설공사 실시설계용역 5" xfId="14068" xr:uid="{00000000-0005-0000-0000-0000D4380000}"/>
    <cellStyle name="개_02-포장-1_Book2_하이우회도로개설공사 실시설계용역 6" xfId="14069" xr:uid="{00000000-0005-0000-0000-0000D5380000}"/>
    <cellStyle name="개_02-포장-1_Book2_하이우회도로개설공사 실시설계용역 7" xfId="14070" xr:uid="{00000000-0005-0000-0000-0000D6380000}"/>
    <cellStyle name="개_02-포장-1_Book4" xfId="14071" xr:uid="{00000000-0005-0000-0000-0000D7380000}"/>
    <cellStyle name="개_02-포장-1_Book4 2" xfId="14072" xr:uid="{00000000-0005-0000-0000-0000D8380000}"/>
    <cellStyle name="개_02-포장-1_Book4 3" xfId="14073" xr:uid="{00000000-0005-0000-0000-0000D9380000}"/>
    <cellStyle name="개_02-포장-1_Book4 4" xfId="14074" xr:uid="{00000000-0005-0000-0000-0000DA380000}"/>
    <cellStyle name="개_02-포장-1_Book4 5" xfId="14075" xr:uid="{00000000-0005-0000-0000-0000DB380000}"/>
    <cellStyle name="개_02-포장-1_Book4 6" xfId="14076" xr:uid="{00000000-0005-0000-0000-0000DC380000}"/>
    <cellStyle name="개_02-포장-1_Book4 7" xfId="14077" xr:uid="{00000000-0005-0000-0000-0000DD380000}"/>
    <cellStyle name="개_02-포장-1_Book4_각종용역영향평가" xfId="14078" xr:uid="{00000000-0005-0000-0000-0000DE380000}"/>
    <cellStyle name="개_02-포장-1_Book4_각종용역영향평가 2" xfId="14079" xr:uid="{00000000-0005-0000-0000-0000DF380000}"/>
    <cellStyle name="개_02-포장-1_Book4_각종용역영향평가 3" xfId="14080" xr:uid="{00000000-0005-0000-0000-0000E0380000}"/>
    <cellStyle name="개_02-포장-1_Book4_각종용역영향평가 4" xfId="14081" xr:uid="{00000000-0005-0000-0000-0000E1380000}"/>
    <cellStyle name="개_02-포장-1_Book4_각종용역영향평가 5" xfId="14082" xr:uid="{00000000-0005-0000-0000-0000E2380000}"/>
    <cellStyle name="개_02-포장-1_Book4_각종용역영향평가 6" xfId="14083" xr:uid="{00000000-0005-0000-0000-0000E3380000}"/>
    <cellStyle name="개_02-포장-1_Book4_각종용역영향평가 7" xfId="14084" xr:uid="{00000000-0005-0000-0000-0000E4380000}"/>
    <cellStyle name="개_02-포장-1_Book4_군도농어촌도로사전재해및환경성용역영향평가" xfId="14085" xr:uid="{00000000-0005-0000-0000-0000E5380000}"/>
    <cellStyle name="개_02-포장-1_Book4_군도농어촌도로사전재해및환경성용역영향평가 2" xfId="14086" xr:uid="{00000000-0005-0000-0000-0000E6380000}"/>
    <cellStyle name="개_02-포장-1_Book4_군도농어촌도로사전재해및환경성용역영향평가 3" xfId="14087" xr:uid="{00000000-0005-0000-0000-0000E7380000}"/>
    <cellStyle name="개_02-포장-1_Book4_군도농어촌도로사전재해및환경성용역영향평가 4" xfId="14088" xr:uid="{00000000-0005-0000-0000-0000E8380000}"/>
    <cellStyle name="개_02-포장-1_Book4_군도농어촌도로사전재해및환경성용역영향평가 5" xfId="14089" xr:uid="{00000000-0005-0000-0000-0000E9380000}"/>
    <cellStyle name="개_02-포장-1_Book4_군도농어촌도로사전재해및환경성용역영향평가 6" xfId="14090" xr:uid="{00000000-0005-0000-0000-0000EA380000}"/>
    <cellStyle name="개_02-포장-1_Book4_군도농어촌도로사전재해및환경성용역영향평가 7" xfId="14091" xr:uid="{00000000-0005-0000-0000-0000EB380000}"/>
    <cellStyle name="개_02-포장-1_Book4_도로수량양식" xfId="14092" xr:uid="{00000000-0005-0000-0000-0000EC380000}"/>
    <cellStyle name="개_02-포장-1_Book4_도로수량양식 2" xfId="14093" xr:uid="{00000000-0005-0000-0000-0000ED380000}"/>
    <cellStyle name="개_02-포장-1_Book4_도로수량양식 3" xfId="14094" xr:uid="{00000000-0005-0000-0000-0000EE380000}"/>
    <cellStyle name="개_02-포장-1_Book4_도로수량양식 4" xfId="14095" xr:uid="{00000000-0005-0000-0000-0000EF380000}"/>
    <cellStyle name="개_02-포장-1_Book4_도로수량양식 5" xfId="14096" xr:uid="{00000000-0005-0000-0000-0000F0380000}"/>
    <cellStyle name="개_02-포장-1_Book4_도로수량양식 6" xfId="14097" xr:uid="{00000000-0005-0000-0000-0000F1380000}"/>
    <cellStyle name="개_02-포장-1_Book4_도로수량양식 7" xfId="14098" xr:uid="{00000000-0005-0000-0000-0000F2380000}"/>
    <cellStyle name="개_02-포장-1_Book4_도로수량양식_각종용역영향평가" xfId="14099" xr:uid="{00000000-0005-0000-0000-0000F3380000}"/>
    <cellStyle name="개_02-포장-1_Book4_도로수량양식_각종용역영향평가 2" xfId="14100" xr:uid="{00000000-0005-0000-0000-0000F4380000}"/>
    <cellStyle name="개_02-포장-1_Book4_도로수량양식_각종용역영향평가 3" xfId="14101" xr:uid="{00000000-0005-0000-0000-0000F5380000}"/>
    <cellStyle name="개_02-포장-1_Book4_도로수량양식_각종용역영향평가 4" xfId="14102" xr:uid="{00000000-0005-0000-0000-0000F6380000}"/>
    <cellStyle name="개_02-포장-1_Book4_도로수량양식_각종용역영향평가 5" xfId="14103" xr:uid="{00000000-0005-0000-0000-0000F7380000}"/>
    <cellStyle name="개_02-포장-1_Book4_도로수량양식_각종용역영향평가 6" xfId="14104" xr:uid="{00000000-0005-0000-0000-0000F8380000}"/>
    <cellStyle name="개_02-포장-1_Book4_도로수량양식_각종용역영향평가 7" xfId="14105" xr:uid="{00000000-0005-0000-0000-0000F9380000}"/>
    <cellStyle name="개_02-포장-1_Book4_도로수량양식_군도농어촌도로사전재해및환경성용역영향평가" xfId="14106" xr:uid="{00000000-0005-0000-0000-0000FA380000}"/>
    <cellStyle name="개_02-포장-1_Book4_도로수량양식_군도농어촌도로사전재해및환경성용역영향평가 2" xfId="14107" xr:uid="{00000000-0005-0000-0000-0000FB380000}"/>
    <cellStyle name="개_02-포장-1_Book4_도로수량양식_군도농어촌도로사전재해및환경성용역영향평가 3" xfId="14108" xr:uid="{00000000-0005-0000-0000-0000FC380000}"/>
    <cellStyle name="개_02-포장-1_Book4_도로수량양식_군도농어촌도로사전재해및환경성용역영향평가 4" xfId="14109" xr:uid="{00000000-0005-0000-0000-0000FD380000}"/>
    <cellStyle name="개_02-포장-1_Book4_도로수량양식_군도농어촌도로사전재해및환경성용역영향평가 5" xfId="14110" xr:uid="{00000000-0005-0000-0000-0000FE380000}"/>
    <cellStyle name="개_02-포장-1_Book4_도로수량양식_군도농어촌도로사전재해및환경성용역영향평가 6" xfId="14111" xr:uid="{00000000-0005-0000-0000-0000FF380000}"/>
    <cellStyle name="개_02-포장-1_Book4_도로수량양식_군도농어촌도로사전재해및환경성용역영향평가 7" xfId="14112" xr:uid="{00000000-0005-0000-0000-000000390000}"/>
    <cellStyle name="개_02-포장-1_Book4_도로수량양식_설계내역서" xfId="14113" xr:uid="{00000000-0005-0000-0000-000001390000}"/>
    <cellStyle name="개_02-포장-1_Book4_도로수량양식_설계내역서 2" xfId="14114" xr:uid="{00000000-0005-0000-0000-000002390000}"/>
    <cellStyle name="개_02-포장-1_Book4_도로수량양식_설계내역서 3" xfId="14115" xr:uid="{00000000-0005-0000-0000-000003390000}"/>
    <cellStyle name="개_02-포장-1_Book4_도로수량양식_설계내역서 4" xfId="14116" xr:uid="{00000000-0005-0000-0000-000004390000}"/>
    <cellStyle name="개_02-포장-1_Book4_도로수량양식_설계내역서 5" xfId="14117" xr:uid="{00000000-0005-0000-0000-000005390000}"/>
    <cellStyle name="개_02-포장-1_Book4_도로수량양식_설계내역서 6" xfId="14118" xr:uid="{00000000-0005-0000-0000-000006390000}"/>
    <cellStyle name="개_02-포장-1_Book4_도로수량양식_설계내역서 7" xfId="14119" xr:uid="{00000000-0005-0000-0000-000007390000}"/>
    <cellStyle name="개_02-포장-1_Book4_도로수량양식_하이우회도로개설공사 실시설계용역" xfId="14120" xr:uid="{00000000-0005-0000-0000-000008390000}"/>
    <cellStyle name="개_02-포장-1_Book4_도로수량양식_하이우회도로개설공사 실시설계용역 2" xfId="14121" xr:uid="{00000000-0005-0000-0000-000009390000}"/>
    <cellStyle name="개_02-포장-1_Book4_도로수량양식_하이우회도로개설공사 실시설계용역 3" xfId="14122" xr:uid="{00000000-0005-0000-0000-00000A390000}"/>
    <cellStyle name="개_02-포장-1_Book4_도로수량양식_하이우회도로개설공사 실시설계용역 4" xfId="14123" xr:uid="{00000000-0005-0000-0000-00000B390000}"/>
    <cellStyle name="개_02-포장-1_Book4_도로수량양식_하이우회도로개설공사 실시설계용역 5" xfId="14124" xr:uid="{00000000-0005-0000-0000-00000C390000}"/>
    <cellStyle name="개_02-포장-1_Book4_도로수량양식_하이우회도로개설공사 실시설계용역 6" xfId="14125" xr:uid="{00000000-0005-0000-0000-00000D390000}"/>
    <cellStyle name="개_02-포장-1_Book4_도로수량양식_하이우회도로개설공사 실시설계용역 7" xfId="14126" xr:uid="{00000000-0005-0000-0000-00000E390000}"/>
    <cellStyle name="개_02-포장-1_Book4_설계내역서" xfId="14127" xr:uid="{00000000-0005-0000-0000-00000F390000}"/>
    <cellStyle name="개_02-포장-1_Book4_설계내역서 2" xfId="14128" xr:uid="{00000000-0005-0000-0000-000010390000}"/>
    <cellStyle name="개_02-포장-1_Book4_설계내역서 3" xfId="14129" xr:uid="{00000000-0005-0000-0000-000011390000}"/>
    <cellStyle name="개_02-포장-1_Book4_설계내역서 4" xfId="14130" xr:uid="{00000000-0005-0000-0000-000012390000}"/>
    <cellStyle name="개_02-포장-1_Book4_설계내역서 5" xfId="14131" xr:uid="{00000000-0005-0000-0000-000013390000}"/>
    <cellStyle name="개_02-포장-1_Book4_설계내역서 6" xfId="14132" xr:uid="{00000000-0005-0000-0000-000014390000}"/>
    <cellStyle name="개_02-포장-1_Book4_설계내역서 7" xfId="14133" xr:uid="{00000000-0005-0000-0000-000015390000}"/>
    <cellStyle name="개_02-포장-1_Book4_수량산출" xfId="14134" xr:uid="{00000000-0005-0000-0000-000016390000}"/>
    <cellStyle name="개_02-포장-1_Book4_수량산출 2" xfId="14135" xr:uid="{00000000-0005-0000-0000-000017390000}"/>
    <cellStyle name="개_02-포장-1_Book4_수량산출 3" xfId="14136" xr:uid="{00000000-0005-0000-0000-000018390000}"/>
    <cellStyle name="개_02-포장-1_Book4_수량산출 4" xfId="14137" xr:uid="{00000000-0005-0000-0000-000019390000}"/>
    <cellStyle name="개_02-포장-1_Book4_수량산출 5" xfId="14138" xr:uid="{00000000-0005-0000-0000-00001A390000}"/>
    <cellStyle name="개_02-포장-1_Book4_수량산출 6" xfId="14139" xr:uid="{00000000-0005-0000-0000-00001B390000}"/>
    <cellStyle name="개_02-포장-1_Book4_수량산출 7" xfId="14140" xr:uid="{00000000-0005-0000-0000-00001C390000}"/>
    <cellStyle name="개_02-포장-1_Book4_수량산출_각종용역영향평가" xfId="14141" xr:uid="{00000000-0005-0000-0000-00001D390000}"/>
    <cellStyle name="개_02-포장-1_Book4_수량산출_각종용역영향평가 2" xfId="14142" xr:uid="{00000000-0005-0000-0000-00001E390000}"/>
    <cellStyle name="개_02-포장-1_Book4_수량산출_각종용역영향평가 3" xfId="14143" xr:uid="{00000000-0005-0000-0000-00001F390000}"/>
    <cellStyle name="개_02-포장-1_Book4_수량산출_각종용역영향평가 4" xfId="14144" xr:uid="{00000000-0005-0000-0000-000020390000}"/>
    <cellStyle name="개_02-포장-1_Book4_수량산출_각종용역영향평가 5" xfId="14145" xr:uid="{00000000-0005-0000-0000-000021390000}"/>
    <cellStyle name="개_02-포장-1_Book4_수량산출_각종용역영향평가 6" xfId="14146" xr:uid="{00000000-0005-0000-0000-000022390000}"/>
    <cellStyle name="개_02-포장-1_Book4_수량산출_각종용역영향평가 7" xfId="14147" xr:uid="{00000000-0005-0000-0000-000023390000}"/>
    <cellStyle name="개_02-포장-1_Book4_수량산출_군도농어촌도로사전재해및환경성용역영향평가" xfId="14148" xr:uid="{00000000-0005-0000-0000-000024390000}"/>
    <cellStyle name="개_02-포장-1_Book4_수량산출_군도농어촌도로사전재해및환경성용역영향평가 2" xfId="14149" xr:uid="{00000000-0005-0000-0000-000025390000}"/>
    <cellStyle name="개_02-포장-1_Book4_수량산출_군도농어촌도로사전재해및환경성용역영향평가 3" xfId="14150" xr:uid="{00000000-0005-0000-0000-000026390000}"/>
    <cellStyle name="개_02-포장-1_Book4_수량산출_군도농어촌도로사전재해및환경성용역영향평가 4" xfId="14151" xr:uid="{00000000-0005-0000-0000-000027390000}"/>
    <cellStyle name="개_02-포장-1_Book4_수량산출_군도농어촌도로사전재해및환경성용역영향평가 5" xfId="14152" xr:uid="{00000000-0005-0000-0000-000028390000}"/>
    <cellStyle name="개_02-포장-1_Book4_수량산출_군도농어촌도로사전재해및환경성용역영향평가 6" xfId="14153" xr:uid="{00000000-0005-0000-0000-000029390000}"/>
    <cellStyle name="개_02-포장-1_Book4_수량산출_군도농어촌도로사전재해및환경성용역영향평가 7" xfId="14154" xr:uid="{00000000-0005-0000-0000-00002A390000}"/>
    <cellStyle name="개_02-포장-1_Book4_수량산출_설계내역서" xfId="14155" xr:uid="{00000000-0005-0000-0000-00002B390000}"/>
    <cellStyle name="개_02-포장-1_Book4_수량산출_설계내역서 2" xfId="14156" xr:uid="{00000000-0005-0000-0000-00002C390000}"/>
    <cellStyle name="개_02-포장-1_Book4_수량산출_설계내역서 3" xfId="14157" xr:uid="{00000000-0005-0000-0000-00002D390000}"/>
    <cellStyle name="개_02-포장-1_Book4_수량산출_설계내역서 4" xfId="14158" xr:uid="{00000000-0005-0000-0000-00002E390000}"/>
    <cellStyle name="개_02-포장-1_Book4_수량산출_설계내역서 5" xfId="14159" xr:uid="{00000000-0005-0000-0000-00002F390000}"/>
    <cellStyle name="개_02-포장-1_Book4_수량산출_설계내역서 6" xfId="14160" xr:uid="{00000000-0005-0000-0000-000030390000}"/>
    <cellStyle name="개_02-포장-1_Book4_수량산출_설계내역서 7" xfId="14161" xr:uid="{00000000-0005-0000-0000-000031390000}"/>
    <cellStyle name="개_02-포장-1_Book4_수량산출_하이우회도로개설공사 실시설계용역" xfId="14162" xr:uid="{00000000-0005-0000-0000-000032390000}"/>
    <cellStyle name="개_02-포장-1_Book4_수량산출_하이우회도로개설공사 실시설계용역 2" xfId="14163" xr:uid="{00000000-0005-0000-0000-000033390000}"/>
    <cellStyle name="개_02-포장-1_Book4_수량산출_하이우회도로개설공사 실시설계용역 3" xfId="14164" xr:uid="{00000000-0005-0000-0000-000034390000}"/>
    <cellStyle name="개_02-포장-1_Book4_수량산출_하이우회도로개설공사 실시설계용역 4" xfId="14165" xr:uid="{00000000-0005-0000-0000-000035390000}"/>
    <cellStyle name="개_02-포장-1_Book4_수량산출_하이우회도로개설공사 실시설계용역 5" xfId="14166" xr:uid="{00000000-0005-0000-0000-000036390000}"/>
    <cellStyle name="개_02-포장-1_Book4_수량산출_하이우회도로개설공사 실시설계용역 6" xfId="14167" xr:uid="{00000000-0005-0000-0000-000037390000}"/>
    <cellStyle name="개_02-포장-1_Book4_수량산출_하이우회도로개설공사 실시설계용역 7" xfId="14168" xr:uid="{00000000-0005-0000-0000-000038390000}"/>
    <cellStyle name="개_02-포장-1_Book4_인월중군소하천" xfId="14169" xr:uid="{00000000-0005-0000-0000-000039390000}"/>
    <cellStyle name="개_02-포장-1_Book4_인월중군소하천 2" xfId="14170" xr:uid="{00000000-0005-0000-0000-00003A390000}"/>
    <cellStyle name="개_02-포장-1_Book4_인월중군소하천 3" xfId="14171" xr:uid="{00000000-0005-0000-0000-00003B390000}"/>
    <cellStyle name="개_02-포장-1_Book4_인월중군소하천 4" xfId="14172" xr:uid="{00000000-0005-0000-0000-00003C390000}"/>
    <cellStyle name="개_02-포장-1_Book4_인월중군소하천 5" xfId="14173" xr:uid="{00000000-0005-0000-0000-00003D390000}"/>
    <cellStyle name="개_02-포장-1_Book4_인월중군소하천 6" xfId="14174" xr:uid="{00000000-0005-0000-0000-00003E390000}"/>
    <cellStyle name="개_02-포장-1_Book4_인월중군소하천 7" xfId="14175" xr:uid="{00000000-0005-0000-0000-00003F390000}"/>
    <cellStyle name="개_02-포장-1_Book4_인월중군소하천_각종용역영향평가" xfId="14176" xr:uid="{00000000-0005-0000-0000-000040390000}"/>
    <cellStyle name="개_02-포장-1_Book4_인월중군소하천_각종용역영향평가 2" xfId="14177" xr:uid="{00000000-0005-0000-0000-000041390000}"/>
    <cellStyle name="개_02-포장-1_Book4_인월중군소하천_각종용역영향평가 3" xfId="14178" xr:uid="{00000000-0005-0000-0000-000042390000}"/>
    <cellStyle name="개_02-포장-1_Book4_인월중군소하천_각종용역영향평가 4" xfId="14179" xr:uid="{00000000-0005-0000-0000-000043390000}"/>
    <cellStyle name="개_02-포장-1_Book4_인월중군소하천_각종용역영향평가 5" xfId="14180" xr:uid="{00000000-0005-0000-0000-000044390000}"/>
    <cellStyle name="개_02-포장-1_Book4_인월중군소하천_각종용역영향평가 6" xfId="14181" xr:uid="{00000000-0005-0000-0000-000045390000}"/>
    <cellStyle name="개_02-포장-1_Book4_인월중군소하천_각종용역영향평가 7" xfId="14182" xr:uid="{00000000-0005-0000-0000-000046390000}"/>
    <cellStyle name="개_02-포장-1_Book4_인월중군소하천_군도농어촌도로사전재해및환경성용역영향평가" xfId="14183" xr:uid="{00000000-0005-0000-0000-000047390000}"/>
    <cellStyle name="개_02-포장-1_Book4_인월중군소하천_군도농어촌도로사전재해및환경성용역영향평가 2" xfId="14184" xr:uid="{00000000-0005-0000-0000-000048390000}"/>
    <cellStyle name="개_02-포장-1_Book4_인월중군소하천_군도농어촌도로사전재해및환경성용역영향평가 3" xfId="14185" xr:uid="{00000000-0005-0000-0000-000049390000}"/>
    <cellStyle name="개_02-포장-1_Book4_인월중군소하천_군도농어촌도로사전재해및환경성용역영향평가 4" xfId="14186" xr:uid="{00000000-0005-0000-0000-00004A390000}"/>
    <cellStyle name="개_02-포장-1_Book4_인월중군소하천_군도농어촌도로사전재해및환경성용역영향평가 5" xfId="14187" xr:uid="{00000000-0005-0000-0000-00004B390000}"/>
    <cellStyle name="개_02-포장-1_Book4_인월중군소하천_군도농어촌도로사전재해및환경성용역영향평가 6" xfId="14188" xr:uid="{00000000-0005-0000-0000-00004C390000}"/>
    <cellStyle name="개_02-포장-1_Book4_인월중군소하천_군도농어촌도로사전재해및환경성용역영향평가 7" xfId="14189" xr:uid="{00000000-0005-0000-0000-00004D390000}"/>
    <cellStyle name="개_02-포장-1_Book4_인월중군소하천_설계내역서" xfId="14190" xr:uid="{00000000-0005-0000-0000-00004E390000}"/>
    <cellStyle name="개_02-포장-1_Book4_인월중군소하천_설계내역서 2" xfId="14191" xr:uid="{00000000-0005-0000-0000-00004F390000}"/>
    <cellStyle name="개_02-포장-1_Book4_인월중군소하천_설계내역서 3" xfId="14192" xr:uid="{00000000-0005-0000-0000-000050390000}"/>
    <cellStyle name="개_02-포장-1_Book4_인월중군소하천_설계내역서 4" xfId="14193" xr:uid="{00000000-0005-0000-0000-000051390000}"/>
    <cellStyle name="개_02-포장-1_Book4_인월중군소하천_설계내역서 5" xfId="14194" xr:uid="{00000000-0005-0000-0000-000052390000}"/>
    <cellStyle name="개_02-포장-1_Book4_인월중군소하천_설계내역서 6" xfId="14195" xr:uid="{00000000-0005-0000-0000-000053390000}"/>
    <cellStyle name="개_02-포장-1_Book4_인월중군소하천_설계내역서 7" xfId="14196" xr:uid="{00000000-0005-0000-0000-000054390000}"/>
    <cellStyle name="개_02-포장-1_Book4_인월중군소하천_하이우회도로개설공사 실시설계용역" xfId="14197" xr:uid="{00000000-0005-0000-0000-000055390000}"/>
    <cellStyle name="개_02-포장-1_Book4_인월중군소하천_하이우회도로개설공사 실시설계용역 2" xfId="14198" xr:uid="{00000000-0005-0000-0000-000056390000}"/>
    <cellStyle name="개_02-포장-1_Book4_인월중군소하천_하이우회도로개설공사 실시설계용역 3" xfId="14199" xr:uid="{00000000-0005-0000-0000-000057390000}"/>
    <cellStyle name="개_02-포장-1_Book4_인월중군소하천_하이우회도로개설공사 실시설계용역 4" xfId="14200" xr:uid="{00000000-0005-0000-0000-000058390000}"/>
    <cellStyle name="개_02-포장-1_Book4_인월중군소하천_하이우회도로개설공사 실시설계용역 5" xfId="14201" xr:uid="{00000000-0005-0000-0000-000059390000}"/>
    <cellStyle name="개_02-포장-1_Book4_인월중군소하천_하이우회도로개설공사 실시설계용역 6" xfId="14202" xr:uid="{00000000-0005-0000-0000-00005A390000}"/>
    <cellStyle name="개_02-포장-1_Book4_인월중군소하천_하이우회도로개설공사 실시설계용역 7" xfId="14203" xr:uid="{00000000-0005-0000-0000-00005B390000}"/>
    <cellStyle name="개_02-포장-1_Book4_하이우회도로개설공사 실시설계용역" xfId="14204" xr:uid="{00000000-0005-0000-0000-00005C390000}"/>
    <cellStyle name="개_02-포장-1_Book4_하이우회도로개설공사 실시설계용역 2" xfId="14205" xr:uid="{00000000-0005-0000-0000-00005D390000}"/>
    <cellStyle name="개_02-포장-1_Book4_하이우회도로개설공사 실시설계용역 3" xfId="14206" xr:uid="{00000000-0005-0000-0000-00005E390000}"/>
    <cellStyle name="개_02-포장-1_Book4_하이우회도로개설공사 실시설계용역 4" xfId="14207" xr:uid="{00000000-0005-0000-0000-00005F390000}"/>
    <cellStyle name="개_02-포장-1_Book4_하이우회도로개설공사 실시설계용역 5" xfId="14208" xr:uid="{00000000-0005-0000-0000-000060390000}"/>
    <cellStyle name="개_02-포장-1_Book4_하이우회도로개설공사 실시설계용역 6" xfId="14209" xr:uid="{00000000-0005-0000-0000-000061390000}"/>
    <cellStyle name="개_02-포장-1_Book4_하이우회도로개설공사 실시설계용역 7" xfId="14210" xr:uid="{00000000-0005-0000-0000-000062390000}"/>
    <cellStyle name="개_02-포장-1_수량전체" xfId="14211" xr:uid="{00000000-0005-0000-0000-000063390000}"/>
    <cellStyle name="개_02-포장-1_수량전체 2" xfId="14212" xr:uid="{00000000-0005-0000-0000-000064390000}"/>
    <cellStyle name="개_02-포장-1_수량전체 3" xfId="14213" xr:uid="{00000000-0005-0000-0000-000065390000}"/>
    <cellStyle name="개_02-포장-1_수량전체 4" xfId="14214" xr:uid="{00000000-0005-0000-0000-000066390000}"/>
    <cellStyle name="개_02-포장-1_수량전체 5" xfId="14215" xr:uid="{00000000-0005-0000-0000-000067390000}"/>
    <cellStyle name="개_02-포장-1_수량전체 6" xfId="14216" xr:uid="{00000000-0005-0000-0000-000068390000}"/>
    <cellStyle name="개_02-포장-1_수량전체 7" xfId="14217" xr:uid="{00000000-0005-0000-0000-000069390000}"/>
    <cellStyle name="개_02-포장-1_수량전체_각종용역영향평가" xfId="14218" xr:uid="{00000000-0005-0000-0000-00006A390000}"/>
    <cellStyle name="개_02-포장-1_수량전체_각종용역영향평가 2" xfId="14219" xr:uid="{00000000-0005-0000-0000-00006B390000}"/>
    <cellStyle name="개_02-포장-1_수량전체_각종용역영향평가 3" xfId="14220" xr:uid="{00000000-0005-0000-0000-00006C390000}"/>
    <cellStyle name="개_02-포장-1_수량전체_각종용역영향평가 4" xfId="14221" xr:uid="{00000000-0005-0000-0000-00006D390000}"/>
    <cellStyle name="개_02-포장-1_수량전체_각종용역영향평가 5" xfId="14222" xr:uid="{00000000-0005-0000-0000-00006E390000}"/>
    <cellStyle name="개_02-포장-1_수량전체_각종용역영향평가 6" xfId="14223" xr:uid="{00000000-0005-0000-0000-00006F390000}"/>
    <cellStyle name="개_02-포장-1_수량전체_각종용역영향평가 7" xfId="14224" xr:uid="{00000000-0005-0000-0000-000070390000}"/>
    <cellStyle name="개_02-포장-1_수량전체_군도농어촌도로사전재해및환경성용역영향평가" xfId="14225" xr:uid="{00000000-0005-0000-0000-000071390000}"/>
    <cellStyle name="개_02-포장-1_수량전체_군도농어촌도로사전재해및환경성용역영향평가 2" xfId="14226" xr:uid="{00000000-0005-0000-0000-000072390000}"/>
    <cellStyle name="개_02-포장-1_수량전체_군도농어촌도로사전재해및환경성용역영향평가 3" xfId="14227" xr:uid="{00000000-0005-0000-0000-000073390000}"/>
    <cellStyle name="개_02-포장-1_수량전체_군도농어촌도로사전재해및환경성용역영향평가 4" xfId="14228" xr:uid="{00000000-0005-0000-0000-000074390000}"/>
    <cellStyle name="개_02-포장-1_수량전체_군도농어촌도로사전재해및환경성용역영향평가 5" xfId="14229" xr:uid="{00000000-0005-0000-0000-000075390000}"/>
    <cellStyle name="개_02-포장-1_수량전체_군도농어촌도로사전재해및환경성용역영향평가 6" xfId="14230" xr:uid="{00000000-0005-0000-0000-000076390000}"/>
    <cellStyle name="개_02-포장-1_수량전체_군도농어촌도로사전재해및환경성용역영향평가 7" xfId="14231" xr:uid="{00000000-0005-0000-0000-000077390000}"/>
    <cellStyle name="개_02-포장-1_수량전체_도로수량양식" xfId="14232" xr:uid="{00000000-0005-0000-0000-000078390000}"/>
    <cellStyle name="개_02-포장-1_수량전체_도로수량양식 2" xfId="14233" xr:uid="{00000000-0005-0000-0000-000079390000}"/>
    <cellStyle name="개_02-포장-1_수량전체_도로수량양식 3" xfId="14234" xr:uid="{00000000-0005-0000-0000-00007A390000}"/>
    <cellStyle name="개_02-포장-1_수량전체_도로수량양식 4" xfId="14235" xr:uid="{00000000-0005-0000-0000-00007B390000}"/>
    <cellStyle name="개_02-포장-1_수량전체_도로수량양식 5" xfId="14236" xr:uid="{00000000-0005-0000-0000-00007C390000}"/>
    <cellStyle name="개_02-포장-1_수량전체_도로수량양식 6" xfId="14237" xr:uid="{00000000-0005-0000-0000-00007D390000}"/>
    <cellStyle name="개_02-포장-1_수량전체_도로수량양식 7" xfId="14238" xr:uid="{00000000-0005-0000-0000-00007E390000}"/>
    <cellStyle name="개_02-포장-1_수량전체_도로수량양식_각종용역영향평가" xfId="14239" xr:uid="{00000000-0005-0000-0000-00007F390000}"/>
    <cellStyle name="개_02-포장-1_수량전체_도로수량양식_각종용역영향평가 2" xfId="14240" xr:uid="{00000000-0005-0000-0000-000080390000}"/>
    <cellStyle name="개_02-포장-1_수량전체_도로수량양식_각종용역영향평가 3" xfId="14241" xr:uid="{00000000-0005-0000-0000-000081390000}"/>
    <cellStyle name="개_02-포장-1_수량전체_도로수량양식_각종용역영향평가 4" xfId="14242" xr:uid="{00000000-0005-0000-0000-000082390000}"/>
    <cellStyle name="개_02-포장-1_수량전체_도로수량양식_각종용역영향평가 5" xfId="14243" xr:uid="{00000000-0005-0000-0000-000083390000}"/>
    <cellStyle name="개_02-포장-1_수량전체_도로수량양식_각종용역영향평가 6" xfId="14244" xr:uid="{00000000-0005-0000-0000-000084390000}"/>
    <cellStyle name="개_02-포장-1_수량전체_도로수량양식_각종용역영향평가 7" xfId="14245" xr:uid="{00000000-0005-0000-0000-000085390000}"/>
    <cellStyle name="개_02-포장-1_수량전체_도로수량양식_군도농어촌도로사전재해및환경성용역영향평가" xfId="14246" xr:uid="{00000000-0005-0000-0000-000086390000}"/>
    <cellStyle name="개_02-포장-1_수량전체_도로수량양식_군도농어촌도로사전재해및환경성용역영향평가 2" xfId="14247" xr:uid="{00000000-0005-0000-0000-000087390000}"/>
    <cellStyle name="개_02-포장-1_수량전체_도로수량양식_군도농어촌도로사전재해및환경성용역영향평가 3" xfId="14248" xr:uid="{00000000-0005-0000-0000-000088390000}"/>
    <cellStyle name="개_02-포장-1_수량전체_도로수량양식_군도농어촌도로사전재해및환경성용역영향평가 4" xfId="14249" xr:uid="{00000000-0005-0000-0000-000089390000}"/>
    <cellStyle name="개_02-포장-1_수량전체_도로수량양식_군도농어촌도로사전재해및환경성용역영향평가 5" xfId="14250" xr:uid="{00000000-0005-0000-0000-00008A390000}"/>
    <cellStyle name="개_02-포장-1_수량전체_도로수량양식_군도농어촌도로사전재해및환경성용역영향평가 6" xfId="14251" xr:uid="{00000000-0005-0000-0000-00008B390000}"/>
    <cellStyle name="개_02-포장-1_수량전체_도로수량양식_군도농어촌도로사전재해및환경성용역영향평가 7" xfId="14252" xr:uid="{00000000-0005-0000-0000-00008C390000}"/>
    <cellStyle name="개_02-포장-1_수량전체_도로수량양식_설계내역서" xfId="14253" xr:uid="{00000000-0005-0000-0000-00008D390000}"/>
    <cellStyle name="개_02-포장-1_수량전체_도로수량양식_설계내역서 2" xfId="14254" xr:uid="{00000000-0005-0000-0000-00008E390000}"/>
    <cellStyle name="개_02-포장-1_수량전체_도로수량양식_설계내역서 3" xfId="14255" xr:uid="{00000000-0005-0000-0000-00008F390000}"/>
    <cellStyle name="개_02-포장-1_수량전체_도로수량양식_설계내역서 4" xfId="14256" xr:uid="{00000000-0005-0000-0000-000090390000}"/>
    <cellStyle name="개_02-포장-1_수량전체_도로수량양식_설계내역서 5" xfId="14257" xr:uid="{00000000-0005-0000-0000-000091390000}"/>
    <cellStyle name="개_02-포장-1_수량전체_도로수량양식_설계내역서 6" xfId="14258" xr:uid="{00000000-0005-0000-0000-000092390000}"/>
    <cellStyle name="개_02-포장-1_수량전체_도로수량양식_설계내역서 7" xfId="14259" xr:uid="{00000000-0005-0000-0000-000093390000}"/>
    <cellStyle name="개_02-포장-1_수량전체_도로수량양식_하이우회도로개설공사 실시설계용역" xfId="14260" xr:uid="{00000000-0005-0000-0000-000094390000}"/>
    <cellStyle name="개_02-포장-1_수량전체_도로수량양식_하이우회도로개설공사 실시설계용역 2" xfId="14261" xr:uid="{00000000-0005-0000-0000-000095390000}"/>
    <cellStyle name="개_02-포장-1_수량전체_도로수량양식_하이우회도로개설공사 실시설계용역 3" xfId="14262" xr:uid="{00000000-0005-0000-0000-000096390000}"/>
    <cellStyle name="개_02-포장-1_수량전체_도로수량양식_하이우회도로개설공사 실시설계용역 4" xfId="14263" xr:uid="{00000000-0005-0000-0000-000097390000}"/>
    <cellStyle name="개_02-포장-1_수량전체_도로수량양식_하이우회도로개설공사 실시설계용역 5" xfId="14264" xr:uid="{00000000-0005-0000-0000-000098390000}"/>
    <cellStyle name="개_02-포장-1_수량전체_도로수량양식_하이우회도로개설공사 실시설계용역 6" xfId="14265" xr:uid="{00000000-0005-0000-0000-000099390000}"/>
    <cellStyle name="개_02-포장-1_수량전체_도로수량양식_하이우회도로개설공사 실시설계용역 7" xfId="14266" xr:uid="{00000000-0005-0000-0000-00009A390000}"/>
    <cellStyle name="개_02-포장-1_수량전체_설계내역서" xfId="14267" xr:uid="{00000000-0005-0000-0000-00009B390000}"/>
    <cellStyle name="개_02-포장-1_수량전체_설계내역서 2" xfId="14268" xr:uid="{00000000-0005-0000-0000-00009C390000}"/>
    <cellStyle name="개_02-포장-1_수량전체_설계내역서 3" xfId="14269" xr:uid="{00000000-0005-0000-0000-00009D390000}"/>
    <cellStyle name="개_02-포장-1_수량전체_설계내역서 4" xfId="14270" xr:uid="{00000000-0005-0000-0000-00009E390000}"/>
    <cellStyle name="개_02-포장-1_수량전체_설계내역서 5" xfId="14271" xr:uid="{00000000-0005-0000-0000-00009F390000}"/>
    <cellStyle name="개_02-포장-1_수량전체_설계내역서 6" xfId="14272" xr:uid="{00000000-0005-0000-0000-0000A0390000}"/>
    <cellStyle name="개_02-포장-1_수량전체_설계내역서 7" xfId="14273" xr:uid="{00000000-0005-0000-0000-0000A1390000}"/>
    <cellStyle name="개_02-포장-1_수량전체_수량산출" xfId="14274" xr:uid="{00000000-0005-0000-0000-0000A2390000}"/>
    <cellStyle name="개_02-포장-1_수량전체_수량산출 2" xfId="14275" xr:uid="{00000000-0005-0000-0000-0000A3390000}"/>
    <cellStyle name="개_02-포장-1_수량전체_수량산출 3" xfId="14276" xr:uid="{00000000-0005-0000-0000-0000A4390000}"/>
    <cellStyle name="개_02-포장-1_수량전체_수량산출 4" xfId="14277" xr:uid="{00000000-0005-0000-0000-0000A5390000}"/>
    <cellStyle name="개_02-포장-1_수량전체_수량산출 5" xfId="14278" xr:uid="{00000000-0005-0000-0000-0000A6390000}"/>
    <cellStyle name="개_02-포장-1_수량전체_수량산출 6" xfId="14279" xr:uid="{00000000-0005-0000-0000-0000A7390000}"/>
    <cellStyle name="개_02-포장-1_수량전체_수량산출 7" xfId="14280" xr:uid="{00000000-0005-0000-0000-0000A8390000}"/>
    <cellStyle name="개_02-포장-1_수량전체_수량산출_각종용역영향평가" xfId="14281" xr:uid="{00000000-0005-0000-0000-0000A9390000}"/>
    <cellStyle name="개_02-포장-1_수량전체_수량산출_각종용역영향평가 2" xfId="14282" xr:uid="{00000000-0005-0000-0000-0000AA390000}"/>
    <cellStyle name="개_02-포장-1_수량전체_수량산출_각종용역영향평가 3" xfId="14283" xr:uid="{00000000-0005-0000-0000-0000AB390000}"/>
    <cellStyle name="개_02-포장-1_수량전체_수량산출_각종용역영향평가 4" xfId="14284" xr:uid="{00000000-0005-0000-0000-0000AC390000}"/>
    <cellStyle name="개_02-포장-1_수량전체_수량산출_각종용역영향평가 5" xfId="14285" xr:uid="{00000000-0005-0000-0000-0000AD390000}"/>
    <cellStyle name="개_02-포장-1_수량전체_수량산출_각종용역영향평가 6" xfId="14286" xr:uid="{00000000-0005-0000-0000-0000AE390000}"/>
    <cellStyle name="개_02-포장-1_수량전체_수량산출_각종용역영향평가 7" xfId="14287" xr:uid="{00000000-0005-0000-0000-0000AF390000}"/>
    <cellStyle name="개_02-포장-1_수량전체_수량산출_군도농어촌도로사전재해및환경성용역영향평가" xfId="14288" xr:uid="{00000000-0005-0000-0000-0000B0390000}"/>
    <cellStyle name="개_02-포장-1_수량전체_수량산출_군도농어촌도로사전재해및환경성용역영향평가 2" xfId="14289" xr:uid="{00000000-0005-0000-0000-0000B1390000}"/>
    <cellStyle name="개_02-포장-1_수량전체_수량산출_군도농어촌도로사전재해및환경성용역영향평가 3" xfId="14290" xr:uid="{00000000-0005-0000-0000-0000B2390000}"/>
    <cellStyle name="개_02-포장-1_수량전체_수량산출_군도농어촌도로사전재해및환경성용역영향평가 4" xfId="14291" xr:uid="{00000000-0005-0000-0000-0000B3390000}"/>
    <cellStyle name="개_02-포장-1_수량전체_수량산출_군도농어촌도로사전재해및환경성용역영향평가 5" xfId="14292" xr:uid="{00000000-0005-0000-0000-0000B4390000}"/>
    <cellStyle name="개_02-포장-1_수량전체_수량산출_군도농어촌도로사전재해및환경성용역영향평가 6" xfId="14293" xr:uid="{00000000-0005-0000-0000-0000B5390000}"/>
    <cellStyle name="개_02-포장-1_수량전체_수량산출_군도농어촌도로사전재해및환경성용역영향평가 7" xfId="14294" xr:uid="{00000000-0005-0000-0000-0000B6390000}"/>
    <cellStyle name="개_02-포장-1_수량전체_수량산출_설계내역서" xfId="14295" xr:uid="{00000000-0005-0000-0000-0000B7390000}"/>
    <cellStyle name="개_02-포장-1_수량전체_수량산출_설계내역서 2" xfId="14296" xr:uid="{00000000-0005-0000-0000-0000B8390000}"/>
    <cellStyle name="개_02-포장-1_수량전체_수량산출_설계내역서 3" xfId="14297" xr:uid="{00000000-0005-0000-0000-0000B9390000}"/>
    <cellStyle name="개_02-포장-1_수량전체_수량산출_설계내역서 4" xfId="14298" xr:uid="{00000000-0005-0000-0000-0000BA390000}"/>
    <cellStyle name="개_02-포장-1_수량전체_수량산출_설계내역서 5" xfId="14299" xr:uid="{00000000-0005-0000-0000-0000BB390000}"/>
    <cellStyle name="개_02-포장-1_수량전체_수량산출_설계내역서 6" xfId="14300" xr:uid="{00000000-0005-0000-0000-0000BC390000}"/>
    <cellStyle name="개_02-포장-1_수량전체_수량산출_설계내역서 7" xfId="14301" xr:uid="{00000000-0005-0000-0000-0000BD390000}"/>
    <cellStyle name="개_02-포장-1_수량전체_수량산출_하이우회도로개설공사 실시설계용역" xfId="14302" xr:uid="{00000000-0005-0000-0000-0000BE390000}"/>
    <cellStyle name="개_02-포장-1_수량전체_수량산출_하이우회도로개설공사 실시설계용역 2" xfId="14303" xr:uid="{00000000-0005-0000-0000-0000BF390000}"/>
    <cellStyle name="개_02-포장-1_수량전체_수량산출_하이우회도로개설공사 실시설계용역 3" xfId="14304" xr:uid="{00000000-0005-0000-0000-0000C0390000}"/>
    <cellStyle name="개_02-포장-1_수량전체_수량산출_하이우회도로개설공사 실시설계용역 4" xfId="14305" xr:uid="{00000000-0005-0000-0000-0000C1390000}"/>
    <cellStyle name="개_02-포장-1_수량전체_수량산출_하이우회도로개설공사 실시설계용역 5" xfId="14306" xr:uid="{00000000-0005-0000-0000-0000C2390000}"/>
    <cellStyle name="개_02-포장-1_수량전체_수량산출_하이우회도로개설공사 실시설계용역 6" xfId="14307" xr:uid="{00000000-0005-0000-0000-0000C3390000}"/>
    <cellStyle name="개_02-포장-1_수량전체_수량산출_하이우회도로개설공사 실시설계용역 7" xfId="14308" xr:uid="{00000000-0005-0000-0000-0000C4390000}"/>
    <cellStyle name="개_02-포장-1_수량전체_인월중군소하천" xfId="14309" xr:uid="{00000000-0005-0000-0000-0000C5390000}"/>
    <cellStyle name="개_02-포장-1_수량전체_인월중군소하천 2" xfId="14310" xr:uid="{00000000-0005-0000-0000-0000C6390000}"/>
    <cellStyle name="개_02-포장-1_수량전체_인월중군소하천 3" xfId="14311" xr:uid="{00000000-0005-0000-0000-0000C7390000}"/>
    <cellStyle name="개_02-포장-1_수량전체_인월중군소하천 4" xfId="14312" xr:uid="{00000000-0005-0000-0000-0000C8390000}"/>
    <cellStyle name="개_02-포장-1_수량전체_인월중군소하천 5" xfId="14313" xr:uid="{00000000-0005-0000-0000-0000C9390000}"/>
    <cellStyle name="개_02-포장-1_수량전체_인월중군소하천 6" xfId="14314" xr:uid="{00000000-0005-0000-0000-0000CA390000}"/>
    <cellStyle name="개_02-포장-1_수량전체_인월중군소하천 7" xfId="14315" xr:uid="{00000000-0005-0000-0000-0000CB390000}"/>
    <cellStyle name="개_02-포장-1_수량전체_인월중군소하천_각종용역영향평가" xfId="14316" xr:uid="{00000000-0005-0000-0000-0000CC390000}"/>
    <cellStyle name="개_02-포장-1_수량전체_인월중군소하천_각종용역영향평가 2" xfId="14317" xr:uid="{00000000-0005-0000-0000-0000CD390000}"/>
    <cellStyle name="개_02-포장-1_수량전체_인월중군소하천_각종용역영향평가 3" xfId="14318" xr:uid="{00000000-0005-0000-0000-0000CE390000}"/>
    <cellStyle name="개_02-포장-1_수량전체_인월중군소하천_각종용역영향평가 4" xfId="14319" xr:uid="{00000000-0005-0000-0000-0000CF390000}"/>
    <cellStyle name="개_02-포장-1_수량전체_인월중군소하천_각종용역영향평가 5" xfId="14320" xr:uid="{00000000-0005-0000-0000-0000D0390000}"/>
    <cellStyle name="개_02-포장-1_수량전체_인월중군소하천_각종용역영향평가 6" xfId="14321" xr:uid="{00000000-0005-0000-0000-0000D1390000}"/>
    <cellStyle name="개_02-포장-1_수량전체_인월중군소하천_각종용역영향평가 7" xfId="14322" xr:uid="{00000000-0005-0000-0000-0000D2390000}"/>
    <cellStyle name="개_02-포장-1_수량전체_인월중군소하천_군도농어촌도로사전재해및환경성용역영향평가" xfId="14323" xr:uid="{00000000-0005-0000-0000-0000D3390000}"/>
    <cellStyle name="개_02-포장-1_수량전체_인월중군소하천_군도농어촌도로사전재해및환경성용역영향평가 2" xfId="14324" xr:uid="{00000000-0005-0000-0000-0000D4390000}"/>
    <cellStyle name="개_02-포장-1_수량전체_인월중군소하천_군도농어촌도로사전재해및환경성용역영향평가 3" xfId="14325" xr:uid="{00000000-0005-0000-0000-0000D5390000}"/>
    <cellStyle name="개_02-포장-1_수량전체_인월중군소하천_군도농어촌도로사전재해및환경성용역영향평가 4" xfId="14326" xr:uid="{00000000-0005-0000-0000-0000D6390000}"/>
    <cellStyle name="개_02-포장-1_수량전체_인월중군소하천_군도농어촌도로사전재해및환경성용역영향평가 5" xfId="14327" xr:uid="{00000000-0005-0000-0000-0000D7390000}"/>
    <cellStyle name="개_02-포장-1_수량전체_인월중군소하천_군도농어촌도로사전재해및환경성용역영향평가 6" xfId="14328" xr:uid="{00000000-0005-0000-0000-0000D8390000}"/>
    <cellStyle name="개_02-포장-1_수량전체_인월중군소하천_군도농어촌도로사전재해및환경성용역영향평가 7" xfId="14329" xr:uid="{00000000-0005-0000-0000-0000D9390000}"/>
    <cellStyle name="개_02-포장-1_수량전체_인월중군소하천_설계내역서" xfId="14330" xr:uid="{00000000-0005-0000-0000-0000DA390000}"/>
    <cellStyle name="개_02-포장-1_수량전체_인월중군소하천_설계내역서 2" xfId="14331" xr:uid="{00000000-0005-0000-0000-0000DB390000}"/>
    <cellStyle name="개_02-포장-1_수량전체_인월중군소하천_설계내역서 3" xfId="14332" xr:uid="{00000000-0005-0000-0000-0000DC390000}"/>
    <cellStyle name="개_02-포장-1_수량전체_인월중군소하천_설계내역서 4" xfId="14333" xr:uid="{00000000-0005-0000-0000-0000DD390000}"/>
    <cellStyle name="개_02-포장-1_수량전체_인월중군소하천_설계내역서 5" xfId="14334" xr:uid="{00000000-0005-0000-0000-0000DE390000}"/>
    <cellStyle name="개_02-포장-1_수량전체_인월중군소하천_설계내역서 6" xfId="14335" xr:uid="{00000000-0005-0000-0000-0000DF390000}"/>
    <cellStyle name="개_02-포장-1_수량전체_인월중군소하천_설계내역서 7" xfId="14336" xr:uid="{00000000-0005-0000-0000-0000E0390000}"/>
    <cellStyle name="개_02-포장-1_수량전체_인월중군소하천_하이우회도로개설공사 실시설계용역" xfId="14337" xr:uid="{00000000-0005-0000-0000-0000E1390000}"/>
    <cellStyle name="개_02-포장-1_수량전체_인월중군소하천_하이우회도로개설공사 실시설계용역 2" xfId="14338" xr:uid="{00000000-0005-0000-0000-0000E2390000}"/>
    <cellStyle name="개_02-포장-1_수량전체_인월중군소하천_하이우회도로개설공사 실시설계용역 3" xfId="14339" xr:uid="{00000000-0005-0000-0000-0000E3390000}"/>
    <cellStyle name="개_02-포장-1_수량전체_인월중군소하천_하이우회도로개설공사 실시설계용역 4" xfId="14340" xr:uid="{00000000-0005-0000-0000-0000E4390000}"/>
    <cellStyle name="개_02-포장-1_수량전체_인월중군소하천_하이우회도로개설공사 실시설계용역 5" xfId="14341" xr:uid="{00000000-0005-0000-0000-0000E5390000}"/>
    <cellStyle name="개_02-포장-1_수량전체_인월중군소하천_하이우회도로개설공사 실시설계용역 6" xfId="14342" xr:uid="{00000000-0005-0000-0000-0000E6390000}"/>
    <cellStyle name="개_02-포장-1_수량전체_인월중군소하천_하이우회도로개설공사 실시설계용역 7" xfId="14343" xr:uid="{00000000-0005-0000-0000-0000E7390000}"/>
    <cellStyle name="개_02-포장-1_수량전체_하이우회도로개설공사 실시설계용역" xfId="14344" xr:uid="{00000000-0005-0000-0000-0000E8390000}"/>
    <cellStyle name="개_02-포장-1_수량전체_하이우회도로개설공사 실시설계용역 2" xfId="14345" xr:uid="{00000000-0005-0000-0000-0000E9390000}"/>
    <cellStyle name="개_02-포장-1_수량전체_하이우회도로개설공사 실시설계용역 3" xfId="14346" xr:uid="{00000000-0005-0000-0000-0000EA390000}"/>
    <cellStyle name="개_02-포장-1_수량전체_하이우회도로개설공사 실시설계용역 4" xfId="14347" xr:uid="{00000000-0005-0000-0000-0000EB390000}"/>
    <cellStyle name="개_02-포장-1_수량전체_하이우회도로개설공사 실시설계용역 5" xfId="14348" xr:uid="{00000000-0005-0000-0000-0000EC390000}"/>
    <cellStyle name="개_02-포장-1_수량전체_하이우회도로개설공사 실시설계용역 6" xfId="14349" xr:uid="{00000000-0005-0000-0000-0000ED390000}"/>
    <cellStyle name="개_02-포장-1_수량전체_하이우회도로개설공사 실시설계용역 7" xfId="14350" xr:uid="{00000000-0005-0000-0000-0000EE390000}"/>
    <cellStyle name="개_Boo2" xfId="14351" xr:uid="{00000000-0005-0000-0000-0000EF390000}"/>
    <cellStyle name="개_Boo2 2" xfId="14352" xr:uid="{00000000-0005-0000-0000-0000F0390000}"/>
    <cellStyle name="개_Boo2 3" xfId="14353" xr:uid="{00000000-0005-0000-0000-0000F1390000}"/>
    <cellStyle name="개_Boo2 4" xfId="14354" xr:uid="{00000000-0005-0000-0000-0000F2390000}"/>
    <cellStyle name="개_Boo2 5" xfId="14355" xr:uid="{00000000-0005-0000-0000-0000F3390000}"/>
    <cellStyle name="개_Boo2 6" xfId="14356" xr:uid="{00000000-0005-0000-0000-0000F4390000}"/>
    <cellStyle name="개_Boo2 7" xfId="14357" xr:uid="{00000000-0005-0000-0000-0000F5390000}"/>
    <cellStyle name="개_Boo2_각종용역영향평가" xfId="14358" xr:uid="{00000000-0005-0000-0000-0000F6390000}"/>
    <cellStyle name="개_Boo2_각종용역영향평가 2" xfId="14359" xr:uid="{00000000-0005-0000-0000-0000F7390000}"/>
    <cellStyle name="개_Boo2_각종용역영향평가 3" xfId="14360" xr:uid="{00000000-0005-0000-0000-0000F8390000}"/>
    <cellStyle name="개_Boo2_각종용역영향평가 4" xfId="14361" xr:uid="{00000000-0005-0000-0000-0000F9390000}"/>
    <cellStyle name="개_Boo2_각종용역영향평가 5" xfId="14362" xr:uid="{00000000-0005-0000-0000-0000FA390000}"/>
    <cellStyle name="개_Boo2_각종용역영향평가 6" xfId="14363" xr:uid="{00000000-0005-0000-0000-0000FB390000}"/>
    <cellStyle name="개_Boo2_각종용역영향평가 7" xfId="14364" xr:uid="{00000000-0005-0000-0000-0000FC390000}"/>
    <cellStyle name="개_Boo2_군도농어촌도로사전재해및환경성용역영향평가" xfId="14365" xr:uid="{00000000-0005-0000-0000-0000FD390000}"/>
    <cellStyle name="개_Boo2_군도농어촌도로사전재해및환경성용역영향평가 2" xfId="14366" xr:uid="{00000000-0005-0000-0000-0000FE390000}"/>
    <cellStyle name="개_Boo2_군도농어촌도로사전재해및환경성용역영향평가 3" xfId="14367" xr:uid="{00000000-0005-0000-0000-0000FF390000}"/>
    <cellStyle name="개_Boo2_군도농어촌도로사전재해및환경성용역영향평가 4" xfId="14368" xr:uid="{00000000-0005-0000-0000-0000003A0000}"/>
    <cellStyle name="개_Boo2_군도농어촌도로사전재해및환경성용역영향평가 5" xfId="14369" xr:uid="{00000000-0005-0000-0000-0000013A0000}"/>
    <cellStyle name="개_Boo2_군도농어촌도로사전재해및환경성용역영향평가 6" xfId="14370" xr:uid="{00000000-0005-0000-0000-0000023A0000}"/>
    <cellStyle name="개_Boo2_군도농어촌도로사전재해및환경성용역영향평가 7" xfId="14371" xr:uid="{00000000-0005-0000-0000-0000033A0000}"/>
    <cellStyle name="개_Boo2_도로수량양식" xfId="14372" xr:uid="{00000000-0005-0000-0000-0000043A0000}"/>
    <cellStyle name="개_Boo2_도로수량양식 2" xfId="14373" xr:uid="{00000000-0005-0000-0000-0000053A0000}"/>
    <cellStyle name="개_Boo2_도로수량양식 3" xfId="14374" xr:uid="{00000000-0005-0000-0000-0000063A0000}"/>
    <cellStyle name="개_Boo2_도로수량양식 4" xfId="14375" xr:uid="{00000000-0005-0000-0000-0000073A0000}"/>
    <cellStyle name="개_Boo2_도로수량양식 5" xfId="14376" xr:uid="{00000000-0005-0000-0000-0000083A0000}"/>
    <cellStyle name="개_Boo2_도로수량양식 6" xfId="14377" xr:uid="{00000000-0005-0000-0000-0000093A0000}"/>
    <cellStyle name="개_Boo2_도로수량양식 7" xfId="14378" xr:uid="{00000000-0005-0000-0000-00000A3A0000}"/>
    <cellStyle name="개_Boo2_도로수량양식_각종용역영향평가" xfId="14379" xr:uid="{00000000-0005-0000-0000-00000B3A0000}"/>
    <cellStyle name="개_Boo2_도로수량양식_각종용역영향평가 2" xfId="14380" xr:uid="{00000000-0005-0000-0000-00000C3A0000}"/>
    <cellStyle name="개_Boo2_도로수량양식_각종용역영향평가 3" xfId="14381" xr:uid="{00000000-0005-0000-0000-00000D3A0000}"/>
    <cellStyle name="개_Boo2_도로수량양식_각종용역영향평가 4" xfId="14382" xr:uid="{00000000-0005-0000-0000-00000E3A0000}"/>
    <cellStyle name="개_Boo2_도로수량양식_각종용역영향평가 5" xfId="14383" xr:uid="{00000000-0005-0000-0000-00000F3A0000}"/>
    <cellStyle name="개_Boo2_도로수량양식_각종용역영향평가 6" xfId="14384" xr:uid="{00000000-0005-0000-0000-0000103A0000}"/>
    <cellStyle name="개_Boo2_도로수량양식_각종용역영향평가 7" xfId="14385" xr:uid="{00000000-0005-0000-0000-0000113A0000}"/>
    <cellStyle name="개_Boo2_도로수량양식_군도농어촌도로사전재해및환경성용역영향평가" xfId="14386" xr:uid="{00000000-0005-0000-0000-0000123A0000}"/>
    <cellStyle name="개_Boo2_도로수량양식_군도농어촌도로사전재해및환경성용역영향평가 2" xfId="14387" xr:uid="{00000000-0005-0000-0000-0000133A0000}"/>
    <cellStyle name="개_Boo2_도로수량양식_군도농어촌도로사전재해및환경성용역영향평가 3" xfId="14388" xr:uid="{00000000-0005-0000-0000-0000143A0000}"/>
    <cellStyle name="개_Boo2_도로수량양식_군도농어촌도로사전재해및환경성용역영향평가 4" xfId="14389" xr:uid="{00000000-0005-0000-0000-0000153A0000}"/>
    <cellStyle name="개_Boo2_도로수량양식_군도농어촌도로사전재해및환경성용역영향평가 5" xfId="14390" xr:uid="{00000000-0005-0000-0000-0000163A0000}"/>
    <cellStyle name="개_Boo2_도로수량양식_군도농어촌도로사전재해및환경성용역영향평가 6" xfId="14391" xr:uid="{00000000-0005-0000-0000-0000173A0000}"/>
    <cellStyle name="개_Boo2_도로수량양식_군도농어촌도로사전재해및환경성용역영향평가 7" xfId="14392" xr:uid="{00000000-0005-0000-0000-0000183A0000}"/>
    <cellStyle name="개_Boo2_도로수량양식_설계내역서" xfId="14393" xr:uid="{00000000-0005-0000-0000-0000193A0000}"/>
    <cellStyle name="개_Boo2_도로수량양식_설계내역서 2" xfId="14394" xr:uid="{00000000-0005-0000-0000-00001A3A0000}"/>
    <cellStyle name="개_Boo2_도로수량양식_설계내역서 3" xfId="14395" xr:uid="{00000000-0005-0000-0000-00001B3A0000}"/>
    <cellStyle name="개_Boo2_도로수량양식_설계내역서 4" xfId="14396" xr:uid="{00000000-0005-0000-0000-00001C3A0000}"/>
    <cellStyle name="개_Boo2_도로수량양식_설계내역서 5" xfId="14397" xr:uid="{00000000-0005-0000-0000-00001D3A0000}"/>
    <cellStyle name="개_Boo2_도로수량양식_설계내역서 6" xfId="14398" xr:uid="{00000000-0005-0000-0000-00001E3A0000}"/>
    <cellStyle name="개_Boo2_도로수량양식_설계내역서 7" xfId="14399" xr:uid="{00000000-0005-0000-0000-00001F3A0000}"/>
    <cellStyle name="개_Boo2_도로수량양식_하이우회도로개설공사 실시설계용역" xfId="14400" xr:uid="{00000000-0005-0000-0000-0000203A0000}"/>
    <cellStyle name="개_Boo2_도로수량양식_하이우회도로개설공사 실시설계용역 2" xfId="14401" xr:uid="{00000000-0005-0000-0000-0000213A0000}"/>
    <cellStyle name="개_Boo2_도로수량양식_하이우회도로개설공사 실시설계용역 3" xfId="14402" xr:uid="{00000000-0005-0000-0000-0000223A0000}"/>
    <cellStyle name="개_Boo2_도로수량양식_하이우회도로개설공사 실시설계용역 4" xfId="14403" xr:uid="{00000000-0005-0000-0000-0000233A0000}"/>
    <cellStyle name="개_Boo2_도로수량양식_하이우회도로개설공사 실시설계용역 5" xfId="14404" xr:uid="{00000000-0005-0000-0000-0000243A0000}"/>
    <cellStyle name="개_Boo2_도로수량양식_하이우회도로개설공사 실시설계용역 6" xfId="14405" xr:uid="{00000000-0005-0000-0000-0000253A0000}"/>
    <cellStyle name="개_Boo2_도로수량양식_하이우회도로개설공사 실시설계용역 7" xfId="14406" xr:uid="{00000000-0005-0000-0000-0000263A0000}"/>
    <cellStyle name="개_Boo2_설계내역서" xfId="14407" xr:uid="{00000000-0005-0000-0000-0000273A0000}"/>
    <cellStyle name="개_Boo2_설계내역서 2" xfId="14408" xr:uid="{00000000-0005-0000-0000-0000283A0000}"/>
    <cellStyle name="개_Boo2_설계내역서 3" xfId="14409" xr:uid="{00000000-0005-0000-0000-0000293A0000}"/>
    <cellStyle name="개_Boo2_설계내역서 4" xfId="14410" xr:uid="{00000000-0005-0000-0000-00002A3A0000}"/>
    <cellStyle name="개_Boo2_설계내역서 5" xfId="14411" xr:uid="{00000000-0005-0000-0000-00002B3A0000}"/>
    <cellStyle name="개_Boo2_설계내역서 6" xfId="14412" xr:uid="{00000000-0005-0000-0000-00002C3A0000}"/>
    <cellStyle name="개_Boo2_설계내역서 7" xfId="14413" xr:uid="{00000000-0005-0000-0000-00002D3A0000}"/>
    <cellStyle name="개_Boo2_수량산출" xfId="14414" xr:uid="{00000000-0005-0000-0000-00002E3A0000}"/>
    <cellStyle name="개_Boo2_수량산출 2" xfId="14415" xr:uid="{00000000-0005-0000-0000-00002F3A0000}"/>
    <cellStyle name="개_Boo2_수량산출 3" xfId="14416" xr:uid="{00000000-0005-0000-0000-0000303A0000}"/>
    <cellStyle name="개_Boo2_수량산출 4" xfId="14417" xr:uid="{00000000-0005-0000-0000-0000313A0000}"/>
    <cellStyle name="개_Boo2_수량산출 5" xfId="14418" xr:uid="{00000000-0005-0000-0000-0000323A0000}"/>
    <cellStyle name="개_Boo2_수량산출 6" xfId="14419" xr:uid="{00000000-0005-0000-0000-0000333A0000}"/>
    <cellStyle name="개_Boo2_수량산출 7" xfId="14420" xr:uid="{00000000-0005-0000-0000-0000343A0000}"/>
    <cellStyle name="개_Boo2_수량산출_각종용역영향평가" xfId="14421" xr:uid="{00000000-0005-0000-0000-0000353A0000}"/>
    <cellStyle name="개_Boo2_수량산출_각종용역영향평가 2" xfId="14422" xr:uid="{00000000-0005-0000-0000-0000363A0000}"/>
    <cellStyle name="개_Boo2_수량산출_각종용역영향평가 3" xfId="14423" xr:uid="{00000000-0005-0000-0000-0000373A0000}"/>
    <cellStyle name="개_Boo2_수량산출_각종용역영향평가 4" xfId="14424" xr:uid="{00000000-0005-0000-0000-0000383A0000}"/>
    <cellStyle name="개_Boo2_수량산출_각종용역영향평가 5" xfId="14425" xr:uid="{00000000-0005-0000-0000-0000393A0000}"/>
    <cellStyle name="개_Boo2_수량산출_각종용역영향평가 6" xfId="14426" xr:uid="{00000000-0005-0000-0000-00003A3A0000}"/>
    <cellStyle name="개_Boo2_수량산출_각종용역영향평가 7" xfId="14427" xr:uid="{00000000-0005-0000-0000-00003B3A0000}"/>
    <cellStyle name="개_Boo2_수량산출_군도농어촌도로사전재해및환경성용역영향평가" xfId="14428" xr:uid="{00000000-0005-0000-0000-00003C3A0000}"/>
    <cellStyle name="개_Boo2_수량산출_군도농어촌도로사전재해및환경성용역영향평가 2" xfId="14429" xr:uid="{00000000-0005-0000-0000-00003D3A0000}"/>
    <cellStyle name="개_Boo2_수량산출_군도농어촌도로사전재해및환경성용역영향평가 3" xfId="14430" xr:uid="{00000000-0005-0000-0000-00003E3A0000}"/>
    <cellStyle name="개_Boo2_수량산출_군도농어촌도로사전재해및환경성용역영향평가 4" xfId="14431" xr:uid="{00000000-0005-0000-0000-00003F3A0000}"/>
    <cellStyle name="개_Boo2_수량산출_군도농어촌도로사전재해및환경성용역영향평가 5" xfId="14432" xr:uid="{00000000-0005-0000-0000-0000403A0000}"/>
    <cellStyle name="개_Boo2_수량산출_군도농어촌도로사전재해및환경성용역영향평가 6" xfId="14433" xr:uid="{00000000-0005-0000-0000-0000413A0000}"/>
    <cellStyle name="개_Boo2_수량산출_군도농어촌도로사전재해및환경성용역영향평가 7" xfId="14434" xr:uid="{00000000-0005-0000-0000-0000423A0000}"/>
    <cellStyle name="개_Boo2_수량산출_설계내역서" xfId="14435" xr:uid="{00000000-0005-0000-0000-0000433A0000}"/>
    <cellStyle name="개_Boo2_수량산출_설계내역서 2" xfId="14436" xr:uid="{00000000-0005-0000-0000-0000443A0000}"/>
    <cellStyle name="개_Boo2_수량산출_설계내역서 3" xfId="14437" xr:uid="{00000000-0005-0000-0000-0000453A0000}"/>
    <cellStyle name="개_Boo2_수량산출_설계내역서 4" xfId="14438" xr:uid="{00000000-0005-0000-0000-0000463A0000}"/>
    <cellStyle name="개_Boo2_수량산출_설계내역서 5" xfId="14439" xr:uid="{00000000-0005-0000-0000-0000473A0000}"/>
    <cellStyle name="개_Boo2_수량산출_설계내역서 6" xfId="14440" xr:uid="{00000000-0005-0000-0000-0000483A0000}"/>
    <cellStyle name="개_Boo2_수량산출_설계내역서 7" xfId="14441" xr:uid="{00000000-0005-0000-0000-0000493A0000}"/>
    <cellStyle name="개_Boo2_수량산출_하이우회도로개설공사 실시설계용역" xfId="14442" xr:uid="{00000000-0005-0000-0000-00004A3A0000}"/>
    <cellStyle name="개_Boo2_수량산출_하이우회도로개설공사 실시설계용역 2" xfId="14443" xr:uid="{00000000-0005-0000-0000-00004B3A0000}"/>
    <cellStyle name="개_Boo2_수량산출_하이우회도로개설공사 실시설계용역 3" xfId="14444" xr:uid="{00000000-0005-0000-0000-00004C3A0000}"/>
    <cellStyle name="개_Boo2_수량산출_하이우회도로개설공사 실시설계용역 4" xfId="14445" xr:uid="{00000000-0005-0000-0000-00004D3A0000}"/>
    <cellStyle name="개_Boo2_수량산출_하이우회도로개설공사 실시설계용역 5" xfId="14446" xr:uid="{00000000-0005-0000-0000-00004E3A0000}"/>
    <cellStyle name="개_Boo2_수량산출_하이우회도로개설공사 실시설계용역 6" xfId="14447" xr:uid="{00000000-0005-0000-0000-00004F3A0000}"/>
    <cellStyle name="개_Boo2_수량산출_하이우회도로개설공사 실시설계용역 7" xfId="14448" xr:uid="{00000000-0005-0000-0000-0000503A0000}"/>
    <cellStyle name="개_Boo2_인월중군소하천" xfId="14449" xr:uid="{00000000-0005-0000-0000-0000513A0000}"/>
    <cellStyle name="개_Boo2_인월중군소하천 2" xfId="14450" xr:uid="{00000000-0005-0000-0000-0000523A0000}"/>
    <cellStyle name="개_Boo2_인월중군소하천 3" xfId="14451" xr:uid="{00000000-0005-0000-0000-0000533A0000}"/>
    <cellStyle name="개_Boo2_인월중군소하천 4" xfId="14452" xr:uid="{00000000-0005-0000-0000-0000543A0000}"/>
    <cellStyle name="개_Boo2_인월중군소하천 5" xfId="14453" xr:uid="{00000000-0005-0000-0000-0000553A0000}"/>
    <cellStyle name="개_Boo2_인월중군소하천 6" xfId="14454" xr:uid="{00000000-0005-0000-0000-0000563A0000}"/>
    <cellStyle name="개_Boo2_인월중군소하천 7" xfId="14455" xr:uid="{00000000-0005-0000-0000-0000573A0000}"/>
    <cellStyle name="개_Boo2_인월중군소하천_각종용역영향평가" xfId="14456" xr:uid="{00000000-0005-0000-0000-0000583A0000}"/>
    <cellStyle name="개_Boo2_인월중군소하천_각종용역영향평가 2" xfId="14457" xr:uid="{00000000-0005-0000-0000-0000593A0000}"/>
    <cellStyle name="개_Boo2_인월중군소하천_각종용역영향평가 3" xfId="14458" xr:uid="{00000000-0005-0000-0000-00005A3A0000}"/>
    <cellStyle name="개_Boo2_인월중군소하천_각종용역영향평가 4" xfId="14459" xr:uid="{00000000-0005-0000-0000-00005B3A0000}"/>
    <cellStyle name="개_Boo2_인월중군소하천_각종용역영향평가 5" xfId="14460" xr:uid="{00000000-0005-0000-0000-00005C3A0000}"/>
    <cellStyle name="개_Boo2_인월중군소하천_각종용역영향평가 6" xfId="14461" xr:uid="{00000000-0005-0000-0000-00005D3A0000}"/>
    <cellStyle name="개_Boo2_인월중군소하천_각종용역영향평가 7" xfId="14462" xr:uid="{00000000-0005-0000-0000-00005E3A0000}"/>
    <cellStyle name="개_Boo2_인월중군소하천_군도농어촌도로사전재해및환경성용역영향평가" xfId="14463" xr:uid="{00000000-0005-0000-0000-00005F3A0000}"/>
    <cellStyle name="개_Boo2_인월중군소하천_군도농어촌도로사전재해및환경성용역영향평가 2" xfId="14464" xr:uid="{00000000-0005-0000-0000-0000603A0000}"/>
    <cellStyle name="개_Boo2_인월중군소하천_군도농어촌도로사전재해및환경성용역영향평가 3" xfId="14465" xr:uid="{00000000-0005-0000-0000-0000613A0000}"/>
    <cellStyle name="개_Boo2_인월중군소하천_군도농어촌도로사전재해및환경성용역영향평가 4" xfId="14466" xr:uid="{00000000-0005-0000-0000-0000623A0000}"/>
    <cellStyle name="개_Boo2_인월중군소하천_군도농어촌도로사전재해및환경성용역영향평가 5" xfId="14467" xr:uid="{00000000-0005-0000-0000-0000633A0000}"/>
    <cellStyle name="개_Boo2_인월중군소하천_군도농어촌도로사전재해및환경성용역영향평가 6" xfId="14468" xr:uid="{00000000-0005-0000-0000-0000643A0000}"/>
    <cellStyle name="개_Boo2_인월중군소하천_군도농어촌도로사전재해및환경성용역영향평가 7" xfId="14469" xr:uid="{00000000-0005-0000-0000-0000653A0000}"/>
    <cellStyle name="개_Boo2_인월중군소하천_설계내역서" xfId="14470" xr:uid="{00000000-0005-0000-0000-0000663A0000}"/>
    <cellStyle name="개_Boo2_인월중군소하천_설계내역서 2" xfId="14471" xr:uid="{00000000-0005-0000-0000-0000673A0000}"/>
    <cellStyle name="개_Boo2_인월중군소하천_설계내역서 3" xfId="14472" xr:uid="{00000000-0005-0000-0000-0000683A0000}"/>
    <cellStyle name="개_Boo2_인월중군소하천_설계내역서 4" xfId="14473" xr:uid="{00000000-0005-0000-0000-0000693A0000}"/>
    <cellStyle name="개_Boo2_인월중군소하천_설계내역서 5" xfId="14474" xr:uid="{00000000-0005-0000-0000-00006A3A0000}"/>
    <cellStyle name="개_Boo2_인월중군소하천_설계내역서 6" xfId="14475" xr:uid="{00000000-0005-0000-0000-00006B3A0000}"/>
    <cellStyle name="개_Boo2_인월중군소하천_설계내역서 7" xfId="14476" xr:uid="{00000000-0005-0000-0000-00006C3A0000}"/>
    <cellStyle name="개_Boo2_인월중군소하천_하이우회도로개설공사 실시설계용역" xfId="14477" xr:uid="{00000000-0005-0000-0000-00006D3A0000}"/>
    <cellStyle name="개_Boo2_인월중군소하천_하이우회도로개설공사 실시설계용역 2" xfId="14478" xr:uid="{00000000-0005-0000-0000-00006E3A0000}"/>
    <cellStyle name="개_Boo2_인월중군소하천_하이우회도로개설공사 실시설계용역 3" xfId="14479" xr:uid="{00000000-0005-0000-0000-00006F3A0000}"/>
    <cellStyle name="개_Boo2_인월중군소하천_하이우회도로개설공사 실시설계용역 4" xfId="14480" xr:uid="{00000000-0005-0000-0000-0000703A0000}"/>
    <cellStyle name="개_Boo2_인월중군소하천_하이우회도로개설공사 실시설계용역 5" xfId="14481" xr:uid="{00000000-0005-0000-0000-0000713A0000}"/>
    <cellStyle name="개_Boo2_인월중군소하천_하이우회도로개설공사 실시설계용역 6" xfId="14482" xr:uid="{00000000-0005-0000-0000-0000723A0000}"/>
    <cellStyle name="개_Boo2_인월중군소하천_하이우회도로개설공사 실시설계용역 7" xfId="14483" xr:uid="{00000000-0005-0000-0000-0000733A0000}"/>
    <cellStyle name="개_Boo2_하이우회도로개설공사 실시설계용역" xfId="14484" xr:uid="{00000000-0005-0000-0000-0000743A0000}"/>
    <cellStyle name="개_Boo2_하이우회도로개설공사 실시설계용역 2" xfId="14485" xr:uid="{00000000-0005-0000-0000-0000753A0000}"/>
    <cellStyle name="개_Boo2_하이우회도로개설공사 실시설계용역 3" xfId="14486" xr:uid="{00000000-0005-0000-0000-0000763A0000}"/>
    <cellStyle name="개_Boo2_하이우회도로개설공사 실시설계용역 4" xfId="14487" xr:uid="{00000000-0005-0000-0000-0000773A0000}"/>
    <cellStyle name="개_Boo2_하이우회도로개설공사 실시설계용역 5" xfId="14488" xr:uid="{00000000-0005-0000-0000-0000783A0000}"/>
    <cellStyle name="개_Boo2_하이우회도로개설공사 실시설계용역 6" xfId="14489" xr:uid="{00000000-0005-0000-0000-0000793A0000}"/>
    <cellStyle name="개_Boo2_하이우회도로개설공사 실시설계용역 7" xfId="14490" xr:uid="{00000000-0005-0000-0000-00007A3A0000}"/>
    <cellStyle name="개_Book2" xfId="14491" xr:uid="{00000000-0005-0000-0000-00007B3A0000}"/>
    <cellStyle name="개_Book2 2" xfId="14492" xr:uid="{00000000-0005-0000-0000-00007C3A0000}"/>
    <cellStyle name="개_Book2 3" xfId="14493" xr:uid="{00000000-0005-0000-0000-00007D3A0000}"/>
    <cellStyle name="개_Book2 4" xfId="14494" xr:uid="{00000000-0005-0000-0000-00007E3A0000}"/>
    <cellStyle name="개_Book2 5" xfId="14495" xr:uid="{00000000-0005-0000-0000-00007F3A0000}"/>
    <cellStyle name="개_Book2 6" xfId="14496" xr:uid="{00000000-0005-0000-0000-0000803A0000}"/>
    <cellStyle name="개_Book2 7" xfId="14497" xr:uid="{00000000-0005-0000-0000-0000813A0000}"/>
    <cellStyle name="개_Book2_각종용역영향평가" xfId="14498" xr:uid="{00000000-0005-0000-0000-0000823A0000}"/>
    <cellStyle name="개_Book2_각종용역영향평가 2" xfId="14499" xr:uid="{00000000-0005-0000-0000-0000833A0000}"/>
    <cellStyle name="개_Book2_각종용역영향평가 3" xfId="14500" xr:uid="{00000000-0005-0000-0000-0000843A0000}"/>
    <cellStyle name="개_Book2_각종용역영향평가 4" xfId="14501" xr:uid="{00000000-0005-0000-0000-0000853A0000}"/>
    <cellStyle name="개_Book2_각종용역영향평가 5" xfId="14502" xr:uid="{00000000-0005-0000-0000-0000863A0000}"/>
    <cellStyle name="개_Book2_각종용역영향평가 6" xfId="14503" xr:uid="{00000000-0005-0000-0000-0000873A0000}"/>
    <cellStyle name="개_Book2_각종용역영향평가 7" xfId="14504" xr:uid="{00000000-0005-0000-0000-0000883A0000}"/>
    <cellStyle name="개_Book2_군도농어촌도로사전재해및환경성용역영향평가" xfId="14505" xr:uid="{00000000-0005-0000-0000-0000893A0000}"/>
    <cellStyle name="개_Book2_군도농어촌도로사전재해및환경성용역영향평가 2" xfId="14506" xr:uid="{00000000-0005-0000-0000-00008A3A0000}"/>
    <cellStyle name="개_Book2_군도농어촌도로사전재해및환경성용역영향평가 3" xfId="14507" xr:uid="{00000000-0005-0000-0000-00008B3A0000}"/>
    <cellStyle name="개_Book2_군도농어촌도로사전재해및환경성용역영향평가 4" xfId="14508" xr:uid="{00000000-0005-0000-0000-00008C3A0000}"/>
    <cellStyle name="개_Book2_군도농어촌도로사전재해및환경성용역영향평가 5" xfId="14509" xr:uid="{00000000-0005-0000-0000-00008D3A0000}"/>
    <cellStyle name="개_Book2_군도농어촌도로사전재해및환경성용역영향평가 6" xfId="14510" xr:uid="{00000000-0005-0000-0000-00008E3A0000}"/>
    <cellStyle name="개_Book2_군도농어촌도로사전재해및환경성용역영향평가 7" xfId="14511" xr:uid="{00000000-0005-0000-0000-00008F3A0000}"/>
    <cellStyle name="개_Book2_도로수량양식" xfId="14512" xr:uid="{00000000-0005-0000-0000-0000903A0000}"/>
    <cellStyle name="개_Book2_도로수량양식 2" xfId="14513" xr:uid="{00000000-0005-0000-0000-0000913A0000}"/>
    <cellStyle name="개_Book2_도로수량양식 3" xfId="14514" xr:uid="{00000000-0005-0000-0000-0000923A0000}"/>
    <cellStyle name="개_Book2_도로수량양식 4" xfId="14515" xr:uid="{00000000-0005-0000-0000-0000933A0000}"/>
    <cellStyle name="개_Book2_도로수량양식 5" xfId="14516" xr:uid="{00000000-0005-0000-0000-0000943A0000}"/>
    <cellStyle name="개_Book2_도로수량양식 6" xfId="14517" xr:uid="{00000000-0005-0000-0000-0000953A0000}"/>
    <cellStyle name="개_Book2_도로수량양식 7" xfId="14518" xr:uid="{00000000-0005-0000-0000-0000963A0000}"/>
    <cellStyle name="개_Book2_도로수량양식_각종용역영향평가" xfId="14519" xr:uid="{00000000-0005-0000-0000-0000973A0000}"/>
    <cellStyle name="개_Book2_도로수량양식_각종용역영향평가 2" xfId="14520" xr:uid="{00000000-0005-0000-0000-0000983A0000}"/>
    <cellStyle name="개_Book2_도로수량양식_각종용역영향평가 3" xfId="14521" xr:uid="{00000000-0005-0000-0000-0000993A0000}"/>
    <cellStyle name="개_Book2_도로수량양식_각종용역영향평가 4" xfId="14522" xr:uid="{00000000-0005-0000-0000-00009A3A0000}"/>
    <cellStyle name="개_Book2_도로수량양식_각종용역영향평가 5" xfId="14523" xr:uid="{00000000-0005-0000-0000-00009B3A0000}"/>
    <cellStyle name="개_Book2_도로수량양식_각종용역영향평가 6" xfId="14524" xr:uid="{00000000-0005-0000-0000-00009C3A0000}"/>
    <cellStyle name="개_Book2_도로수량양식_각종용역영향평가 7" xfId="14525" xr:uid="{00000000-0005-0000-0000-00009D3A0000}"/>
    <cellStyle name="개_Book2_도로수량양식_군도농어촌도로사전재해및환경성용역영향평가" xfId="14526" xr:uid="{00000000-0005-0000-0000-00009E3A0000}"/>
    <cellStyle name="개_Book2_도로수량양식_군도농어촌도로사전재해및환경성용역영향평가 2" xfId="14527" xr:uid="{00000000-0005-0000-0000-00009F3A0000}"/>
    <cellStyle name="개_Book2_도로수량양식_군도농어촌도로사전재해및환경성용역영향평가 3" xfId="14528" xr:uid="{00000000-0005-0000-0000-0000A03A0000}"/>
    <cellStyle name="개_Book2_도로수량양식_군도농어촌도로사전재해및환경성용역영향평가 4" xfId="14529" xr:uid="{00000000-0005-0000-0000-0000A13A0000}"/>
    <cellStyle name="개_Book2_도로수량양식_군도농어촌도로사전재해및환경성용역영향평가 5" xfId="14530" xr:uid="{00000000-0005-0000-0000-0000A23A0000}"/>
    <cellStyle name="개_Book2_도로수량양식_군도농어촌도로사전재해및환경성용역영향평가 6" xfId="14531" xr:uid="{00000000-0005-0000-0000-0000A33A0000}"/>
    <cellStyle name="개_Book2_도로수량양식_군도농어촌도로사전재해및환경성용역영향평가 7" xfId="14532" xr:uid="{00000000-0005-0000-0000-0000A43A0000}"/>
    <cellStyle name="개_Book2_도로수량양식_설계내역서" xfId="14533" xr:uid="{00000000-0005-0000-0000-0000A53A0000}"/>
    <cellStyle name="개_Book2_도로수량양식_설계내역서 2" xfId="14534" xr:uid="{00000000-0005-0000-0000-0000A63A0000}"/>
    <cellStyle name="개_Book2_도로수량양식_설계내역서 3" xfId="14535" xr:uid="{00000000-0005-0000-0000-0000A73A0000}"/>
    <cellStyle name="개_Book2_도로수량양식_설계내역서 4" xfId="14536" xr:uid="{00000000-0005-0000-0000-0000A83A0000}"/>
    <cellStyle name="개_Book2_도로수량양식_설계내역서 5" xfId="14537" xr:uid="{00000000-0005-0000-0000-0000A93A0000}"/>
    <cellStyle name="개_Book2_도로수량양식_설계내역서 6" xfId="14538" xr:uid="{00000000-0005-0000-0000-0000AA3A0000}"/>
    <cellStyle name="개_Book2_도로수량양식_설계내역서 7" xfId="14539" xr:uid="{00000000-0005-0000-0000-0000AB3A0000}"/>
    <cellStyle name="개_Book2_도로수량양식_하이우회도로개설공사 실시설계용역" xfId="14540" xr:uid="{00000000-0005-0000-0000-0000AC3A0000}"/>
    <cellStyle name="개_Book2_도로수량양식_하이우회도로개설공사 실시설계용역 2" xfId="14541" xr:uid="{00000000-0005-0000-0000-0000AD3A0000}"/>
    <cellStyle name="개_Book2_도로수량양식_하이우회도로개설공사 실시설계용역 3" xfId="14542" xr:uid="{00000000-0005-0000-0000-0000AE3A0000}"/>
    <cellStyle name="개_Book2_도로수량양식_하이우회도로개설공사 실시설계용역 4" xfId="14543" xr:uid="{00000000-0005-0000-0000-0000AF3A0000}"/>
    <cellStyle name="개_Book2_도로수량양식_하이우회도로개설공사 실시설계용역 5" xfId="14544" xr:uid="{00000000-0005-0000-0000-0000B03A0000}"/>
    <cellStyle name="개_Book2_도로수량양식_하이우회도로개설공사 실시설계용역 6" xfId="14545" xr:uid="{00000000-0005-0000-0000-0000B13A0000}"/>
    <cellStyle name="개_Book2_도로수량양식_하이우회도로개설공사 실시설계용역 7" xfId="14546" xr:uid="{00000000-0005-0000-0000-0000B23A0000}"/>
    <cellStyle name="개_Book2_설계내역서" xfId="14547" xr:uid="{00000000-0005-0000-0000-0000B33A0000}"/>
    <cellStyle name="개_Book2_설계내역서 2" xfId="14548" xr:uid="{00000000-0005-0000-0000-0000B43A0000}"/>
    <cellStyle name="개_Book2_설계내역서 3" xfId="14549" xr:uid="{00000000-0005-0000-0000-0000B53A0000}"/>
    <cellStyle name="개_Book2_설계내역서 4" xfId="14550" xr:uid="{00000000-0005-0000-0000-0000B63A0000}"/>
    <cellStyle name="개_Book2_설계내역서 5" xfId="14551" xr:uid="{00000000-0005-0000-0000-0000B73A0000}"/>
    <cellStyle name="개_Book2_설계내역서 6" xfId="14552" xr:uid="{00000000-0005-0000-0000-0000B83A0000}"/>
    <cellStyle name="개_Book2_설계내역서 7" xfId="14553" xr:uid="{00000000-0005-0000-0000-0000B93A0000}"/>
    <cellStyle name="개_Book2_수량산출" xfId="14554" xr:uid="{00000000-0005-0000-0000-0000BA3A0000}"/>
    <cellStyle name="개_Book2_수량산출 2" xfId="14555" xr:uid="{00000000-0005-0000-0000-0000BB3A0000}"/>
    <cellStyle name="개_Book2_수량산출 3" xfId="14556" xr:uid="{00000000-0005-0000-0000-0000BC3A0000}"/>
    <cellStyle name="개_Book2_수량산출 4" xfId="14557" xr:uid="{00000000-0005-0000-0000-0000BD3A0000}"/>
    <cellStyle name="개_Book2_수량산출 5" xfId="14558" xr:uid="{00000000-0005-0000-0000-0000BE3A0000}"/>
    <cellStyle name="개_Book2_수량산출 6" xfId="14559" xr:uid="{00000000-0005-0000-0000-0000BF3A0000}"/>
    <cellStyle name="개_Book2_수량산출 7" xfId="14560" xr:uid="{00000000-0005-0000-0000-0000C03A0000}"/>
    <cellStyle name="개_Book2_수량산출_각종용역영향평가" xfId="14561" xr:uid="{00000000-0005-0000-0000-0000C13A0000}"/>
    <cellStyle name="개_Book2_수량산출_각종용역영향평가 2" xfId="14562" xr:uid="{00000000-0005-0000-0000-0000C23A0000}"/>
    <cellStyle name="개_Book2_수량산출_각종용역영향평가 3" xfId="14563" xr:uid="{00000000-0005-0000-0000-0000C33A0000}"/>
    <cellStyle name="개_Book2_수량산출_각종용역영향평가 4" xfId="14564" xr:uid="{00000000-0005-0000-0000-0000C43A0000}"/>
    <cellStyle name="개_Book2_수량산출_각종용역영향평가 5" xfId="14565" xr:uid="{00000000-0005-0000-0000-0000C53A0000}"/>
    <cellStyle name="개_Book2_수량산출_각종용역영향평가 6" xfId="14566" xr:uid="{00000000-0005-0000-0000-0000C63A0000}"/>
    <cellStyle name="개_Book2_수량산출_각종용역영향평가 7" xfId="14567" xr:uid="{00000000-0005-0000-0000-0000C73A0000}"/>
    <cellStyle name="개_Book2_수량산출_군도농어촌도로사전재해및환경성용역영향평가" xfId="14568" xr:uid="{00000000-0005-0000-0000-0000C83A0000}"/>
    <cellStyle name="개_Book2_수량산출_군도농어촌도로사전재해및환경성용역영향평가 2" xfId="14569" xr:uid="{00000000-0005-0000-0000-0000C93A0000}"/>
    <cellStyle name="개_Book2_수량산출_군도농어촌도로사전재해및환경성용역영향평가 3" xfId="14570" xr:uid="{00000000-0005-0000-0000-0000CA3A0000}"/>
    <cellStyle name="개_Book2_수량산출_군도농어촌도로사전재해및환경성용역영향평가 4" xfId="14571" xr:uid="{00000000-0005-0000-0000-0000CB3A0000}"/>
    <cellStyle name="개_Book2_수량산출_군도농어촌도로사전재해및환경성용역영향평가 5" xfId="14572" xr:uid="{00000000-0005-0000-0000-0000CC3A0000}"/>
    <cellStyle name="개_Book2_수량산출_군도농어촌도로사전재해및환경성용역영향평가 6" xfId="14573" xr:uid="{00000000-0005-0000-0000-0000CD3A0000}"/>
    <cellStyle name="개_Book2_수량산출_군도농어촌도로사전재해및환경성용역영향평가 7" xfId="14574" xr:uid="{00000000-0005-0000-0000-0000CE3A0000}"/>
    <cellStyle name="개_Book2_수량산출_설계내역서" xfId="14575" xr:uid="{00000000-0005-0000-0000-0000CF3A0000}"/>
    <cellStyle name="개_Book2_수량산출_설계내역서 2" xfId="14576" xr:uid="{00000000-0005-0000-0000-0000D03A0000}"/>
    <cellStyle name="개_Book2_수량산출_설계내역서 3" xfId="14577" xr:uid="{00000000-0005-0000-0000-0000D13A0000}"/>
    <cellStyle name="개_Book2_수량산출_설계내역서 4" xfId="14578" xr:uid="{00000000-0005-0000-0000-0000D23A0000}"/>
    <cellStyle name="개_Book2_수량산출_설계내역서 5" xfId="14579" xr:uid="{00000000-0005-0000-0000-0000D33A0000}"/>
    <cellStyle name="개_Book2_수량산출_설계내역서 6" xfId="14580" xr:uid="{00000000-0005-0000-0000-0000D43A0000}"/>
    <cellStyle name="개_Book2_수량산출_설계내역서 7" xfId="14581" xr:uid="{00000000-0005-0000-0000-0000D53A0000}"/>
    <cellStyle name="개_Book2_수량산출_하이우회도로개설공사 실시설계용역" xfId="14582" xr:uid="{00000000-0005-0000-0000-0000D63A0000}"/>
    <cellStyle name="개_Book2_수량산출_하이우회도로개설공사 실시설계용역 2" xfId="14583" xr:uid="{00000000-0005-0000-0000-0000D73A0000}"/>
    <cellStyle name="개_Book2_수량산출_하이우회도로개설공사 실시설계용역 3" xfId="14584" xr:uid="{00000000-0005-0000-0000-0000D83A0000}"/>
    <cellStyle name="개_Book2_수량산출_하이우회도로개설공사 실시설계용역 4" xfId="14585" xr:uid="{00000000-0005-0000-0000-0000D93A0000}"/>
    <cellStyle name="개_Book2_수량산출_하이우회도로개설공사 실시설계용역 5" xfId="14586" xr:uid="{00000000-0005-0000-0000-0000DA3A0000}"/>
    <cellStyle name="개_Book2_수량산출_하이우회도로개설공사 실시설계용역 6" xfId="14587" xr:uid="{00000000-0005-0000-0000-0000DB3A0000}"/>
    <cellStyle name="개_Book2_수량산출_하이우회도로개설공사 실시설계용역 7" xfId="14588" xr:uid="{00000000-0005-0000-0000-0000DC3A0000}"/>
    <cellStyle name="개_Book2_인월중군소하천" xfId="14589" xr:uid="{00000000-0005-0000-0000-0000DD3A0000}"/>
    <cellStyle name="개_Book2_인월중군소하천 2" xfId="14590" xr:uid="{00000000-0005-0000-0000-0000DE3A0000}"/>
    <cellStyle name="개_Book2_인월중군소하천 3" xfId="14591" xr:uid="{00000000-0005-0000-0000-0000DF3A0000}"/>
    <cellStyle name="개_Book2_인월중군소하천 4" xfId="14592" xr:uid="{00000000-0005-0000-0000-0000E03A0000}"/>
    <cellStyle name="개_Book2_인월중군소하천 5" xfId="14593" xr:uid="{00000000-0005-0000-0000-0000E13A0000}"/>
    <cellStyle name="개_Book2_인월중군소하천 6" xfId="14594" xr:uid="{00000000-0005-0000-0000-0000E23A0000}"/>
    <cellStyle name="개_Book2_인월중군소하천 7" xfId="14595" xr:uid="{00000000-0005-0000-0000-0000E33A0000}"/>
    <cellStyle name="개_Book2_인월중군소하천_각종용역영향평가" xfId="14596" xr:uid="{00000000-0005-0000-0000-0000E43A0000}"/>
    <cellStyle name="개_Book2_인월중군소하천_각종용역영향평가 2" xfId="14597" xr:uid="{00000000-0005-0000-0000-0000E53A0000}"/>
    <cellStyle name="개_Book2_인월중군소하천_각종용역영향평가 3" xfId="14598" xr:uid="{00000000-0005-0000-0000-0000E63A0000}"/>
    <cellStyle name="개_Book2_인월중군소하천_각종용역영향평가 4" xfId="14599" xr:uid="{00000000-0005-0000-0000-0000E73A0000}"/>
    <cellStyle name="개_Book2_인월중군소하천_각종용역영향평가 5" xfId="14600" xr:uid="{00000000-0005-0000-0000-0000E83A0000}"/>
    <cellStyle name="개_Book2_인월중군소하천_각종용역영향평가 6" xfId="14601" xr:uid="{00000000-0005-0000-0000-0000E93A0000}"/>
    <cellStyle name="개_Book2_인월중군소하천_각종용역영향평가 7" xfId="14602" xr:uid="{00000000-0005-0000-0000-0000EA3A0000}"/>
    <cellStyle name="개_Book2_인월중군소하천_군도농어촌도로사전재해및환경성용역영향평가" xfId="14603" xr:uid="{00000000-0005-0000-0000-0000EB3A0000}"/>
    <cellStyle name="개_Book2_인월중군소하천_군도농어촌도로사전재해및환경성용역영향평가 2" xfId="14604" xr:uid="{00000000-0005-0000-0000-0000EC3A0000}"/>
    <cellStyle name="개_Book2_인월중군소하천_군도농어촌도로사전재해및환경성용역영향평가 3" xfId="14605" xr:uid="{00000000-0005-0000-0000-0000ED3A0000}"/>
    <cellStyle name="개_Book2_인월중군소하천_군도농어촌도로사전재해및환경성용역영향평가 4" xfId="14606" xr:uid="{00000000-0005-0000-0000-0000EE3A0000}"/>
    <cellStyle name="개_Book2_인월중군소하천_군도농어촌도로사전재해및환경성용역영향평가 5" xfId="14607" xr:uid="{00000000-0005-0000-0000-0000EF3A0000}"/>
    <cellStyle name="개_Book2_인월중군소하천_군도농어촌도로사전재해및환경성용역영향평가 6" xfId="14608" xr:uid="{00000000-0005-0000-0000-0000F03A0000}"/>
    <cellStyle name="개_Book2_인월중군소하천_군도농어촌도로사전재해및환경성용역영향평가 7" xfId="14609" xr:uid="{00000000-0005-0000-0000-0000F13A0000}"/>
    <cellStyle name="개_Book2_인월중군소하천_설계내역서" xfId="14610" xr:uid="{00000000-0005-0000-0000-0000F23A0000}"/>
    <cellStyle name="개_Book2_인월중군소하천_설계내역서 2" xfId="14611" xr:uid="{00000000-0005-0000-0000-0000F33A0000}"/>
    <cellStyle name="개_Book2_인월중군소하천_설계내역서 3" xfId="14612" xr:uid="{00000000-0005-0000-0000-0000F43A0000}"/>
    <cellStyle name="개_Book2_인월중군소하천_설계내역서 4" xfId="14613" xr:uid="{00000000-0005-0000-0000-0000F53A0000}"/>
    <cellStyle name="개_Book2_인월중군소하천_설계내역서 5" xfId="14614" xr:uid="{00000000-0005-0000-0000-0000F63A0000}"/>
    <cellStyle name="개_Book2_인월중군소하천_설계내역서 6" xfId="14615" xr:uid="{00000000-0005-0000-0000-0000F73A0000}"/>
    <cellStyle name="개_Book2_인월중군소하천_설계내역서 7" xfId="14616" xr:uid="{00000000-0005-0000-0000-0000F83A0000}"/>
    <cellStyle name="개_Book2_인월중군소하천_하이우회도로개설공사 실시설계용역" xfId="14617" xr:uid="{00000000-0005-0000-0000-0000F93A0000}"/>
    <cellStyle name="개_Book2_인월중군소하천_하이우회도로개설공사 실시설계용역 2" xfId="14618" xr:uid="{00000000-0005-0000-0000-0000FA3A0000}"/>
    <cellStyle name="개_Book2_인월중군소하천_하이우회도로개설공사 실시설계용역 3" xfId="14619" xr:uid="{00000000-0005-0000-0000-0000FB3A0000}"/>
    <cellStyle name="개_Book2_인월중군소하천_하이우회도로개설공사 실시설계용역 4" xfId="14620" xr:uid="{00000000-0005-0000-0000-0000FC3A0000}"/>
    <cellStyle name="개_Book2_인월중군소하천_하이우회도로개설공사 실시설계용역 5" xfId="14621" xr:uid="{00000000-0005-0000-0000-0000FD3A0000}"/>
    <cellStyle name="개_Book2_인월중군소하천_하이우회도로개설공사 실시설계용역 6" xfId="14622" xr:uid="{00000000-0005-0000-0000-0000FE3A0000}"/>
    <cellStyle name="개_Book2_인월중군소하천_하이우회도로개설공사 실시설계용역 7" xfId="14623" xr:uid="{00000000-0005-0000-0000-0000FF3A0000}"/>
    <cellStyle name="개_Book2_하이우회도로개설공사 실시설계용역" xfId="14624" xr:uid="{00000000-0005-0000-0000-0000003B0000}"/>
    <cellStyle name="개_Book2_하이우회도로개설공사 실시설계용역 2" xfId="14625" xr:uid="{00000000-0005-0000-0000-0000013B0000}"/>
    <cellStyle name="개_Book2_하이우회도로개설공사 실시설계용역 3" xfId="14626" xr:uid="{00000000-0005-0000-0000-0000023B0000}"/>
    <cellStyle name="개_Book2_하이우회도로개설공사 실시설계용역 4" xfId="14627" xr:uid="{00000000-0005-0000-0000-0000033B0000}"/>
    <cellStyle name="개_Book2_하이우회도로개설공사 실시설계용역 5" xfId="14628" xr:uid="{00000000-0005-0000-0000-0000043B0000}"/>
    <cellStyle name="개_Book2_하이우회도로개설공사 실시설계용역 6" xfId="14629" xr:uid="{00000000-0005-0000-0000-0000053B0000}"/>
    <cellStyle name="개_Book2_하이우회도로개설공사 실시설계용역 7" xfId="14630" xr:uid="{00000000-0005-0000-0000-0000063B0000}"/>
    <cellStyle name="개_Book4" xfId="14631" xr:uid="{00000000-0005-0000-0000-0000073B0000}"/>
    <cellStyle name="개_Book4 2" xfId="14632" xr:uid="{00000000-0005-0000-0000-0000083B0000}"/>
    <cellStyle name="개_Book4 3" xfId="14633" xr:uid="{00000000-0005-0000-0000-0000093B0000}"/>
    <cellStyle name="개_Book4 4" xfId="14634" xr:uid="{00000000-0005-0000-0000-00000A3B0000}"/>
    <cellStyle name="개_Book4 5" xfId="14635" xr:uid="{00000000-0005-0000-0000-00000B3B0000}"/>
    <cellStyle name="개_Book4 6" xfId="14636" xr:uid="{00000000-0005-0000-0000-00000C3B0000}"/>
    <cellStyle name="개_Book4 7" xfId="14637" xr:uid="{00000000-0005-0000-0000-00000D3B0000}"/>
    <cellStyle name="개_Book4_각종용역영향평가" xfId="14638" xr:uid="{00000000-0005-0000-0000-00000E3B0000}"/>
    <cellStyle name="개_Book4_각종용역영향평가 2" xfId="14639" xr:uid="{00000000-0005-0000-0000-00000F3B0000}"/>
    <cellStyle name="개_Book4_각종용역영향평가 3" xfId="14640" xr:uid="{00000000-0005-0000-0000-0000103B0000}"/>
    <cellStyle name="개_Book4_각종용역영향평가 4" xfId="14641" xr:uid="{00000000-0005-0000-0000-0000113B0000}"/>
    <cellStyle name="개_Book4_각종용역영향평가 5" xfId="14642" xr:uid="{00000000-0005-0000-0000-0000123B0000}"/>
    <cellStyle name="개_Book4_각종용역영향평가 6" xfId="14643" xr:uid="{00000000-0005-0000-0000-0000133B0000}"/>
    <cellStyle name="개_Book4_각종용역영향평가 7" xfId="14644" xr:uid="{00000000-0005-0000-0000-0000143B0000}"/>
    <cellStyle name="개_Book4_군도농어촌도로사전재해및환경성용역영향평가" xfId="14645" xr:uid="{00000000-0005-0000-0000-0000153B0000}"/>
    <cellStyle name="개_Book4_군도농어촌도로사전재해및환경성용역영향평가 2" xfId="14646" xr:uid="{00000000-0005-0000-0000-0000163B0000}"/>
    <cellStyle name="개_Book4_군도농어촌도로사전재해및환경성용역영향평가 3" xfId="14647" xr:uid="{00000000-0005-0000-0000-0000173B0000}"/>
    <cellStyle name="개_Book4_군도농어촌도로사전재해및환경성용역영향평가 4" xfId="14648" xr:uid="{00000000-0005-0000-0000-0000183B0000}"/>
    <cellStyle name="개_Book4_군도농어촌도로사전재해및환경성용역영향평가 5" xfId="14649" xr:uid="{00000000-0005-0000-0000-0000193B0000}"/>
    <cellStyle name="개_Book4_군도농어촌도로사전재해및환경성용역영향평가 6" xfId="14650" xr:uid="{00000000-0005-0000-0000-00001A3B0000}"/>
    <cellStyle name="개_Book4_군도농어촌도로사전재해및환경성용역영향평가 7" xfId="14651" xr:uid="{00000000-0005-0000-0000-00001B3B0000}"/>
    <cellStyle name="개_Book4_도로수량양식" xfId="14652" xr:uid="{00000000-0005-0000-0000-00001C3B0000}"/>
    <cellStyle name="개_Book4_도로수량양식 2" xfId="14653" xr:uid="{00000000-0005-0000-0000-00001D3B0000}"/>
    <cellStyle name="개_Book4_도로수량양식 3" xfId="14654" xr:uid="{00000000-0005-0000-0000-00001E3B0000}"/>
    <cellStyle name="개_Book4_도로수량양식 4" xfId="14655" xr:uid="{00000000-0005-0000-0000-00001F3B0000}"/>
    <cellStyle name="개_Book4_도로수량양식 5" xfId="14656" xr:uid="{00000000-0005-0000-0000-0000203B0000}"/>
    <cellStyle name="개_Book4_도로수량양식 6" xfId="14657" xr:uid="{00000000-0005-0000-0000-0000213B0000}"/>
    <cellStyle name="개_Book4_도로수량양식 7" xfId="14658" xr:uid="{00000000-0005-0000-0000-0000223B0000}"/>
    <cellStyle name="개_Book4_도로수량양식_각종용역영향평가" xfId="14659" xr:uid="{00000000-0005-0000-0000-0000233B0000}"/>
    <cellStyle name="개_Book4_도로수량양식_각종용역영향평가 2" xfId="14660" xr:uid="{00000000-0005-0000-0000-0000243B0000}"/>
    <cellStyle name="개_Book4_도로수량양식_각종용역영향평가 3" xfId="14661" xr:uid="{00000000-0005-0000-0000-0000253B0000}"/>
    <cellStyle name="개_Book4_도로수량양식_각종용역영향평가 4" xfId="14662" xr:uid="{00000000-0005-0000-0000-0000263B0000}"/>
    <cellStyle name="개_Book4_도로수량양식_각종용역영향평가 5" xfId="14663" xr:uid="{00000000-0005-0000-0000-0000273B0000}"/>
    <cellStyle name="개_Book4_도로수량양식_각종용역영향평가 6" xfId="14664" xr:uid="{00000000-0005-0000-0000-0000283B0000}"/>
    <cellStyle name="개_Book4_도로수량양식_각종용역영향평가 7" xfId="14665" xr:uid="{00000000-0005-0000-0000-0000293B0000}"/>
    <cellStyle name="개_Book4_도로수량양식_군도농어촌도로사전재해및환경성용역영향평가" xfId="14666" xr:uid="{00000000-0005-0000-0000-00002A3B0000}"/>
    <cellStyle name="개_Book4_도로수량양식_군도농어촌도로사전재해및환경성용역영향평가 2" xfId="14667" xr:uid="{00000000-0005-0000-0000-00002B3B0000}"/>
    <cellStyle name="개_Book4_도로수량양식_군도농어촌도로사전재해및환경성용역영향평가 3" xfId="14668" xr:uid="{00000000-0005-0000-0000-00002C3B0000}"/>
    <cellStyle name="개_Book4_도로수량양식_군도농어촌도로사전재해및환경성용역영향평가 4" xfId="14669" xr:uid="{00000000-0005-0000-0000-00002D3B0000}"/>
    <cellStyle name="개_Book4_도로수량양식_군도농어촌도로사전재해및환경성용역영향평가 5" xfId="14670" xr:uid="{00000000-0005-0000-0000-00002E3B0000}"/>
    <cellStyle name="개_Book4_도로수량양식_군도농어촌도로사전재해및환경성용역영향평가 6" xfId="14671" xr:uid="{00000000-0005-0000-0000-00002F3B0000}"/>
    <cellStyle name="개_Book4_도로수량양식_군도농어촌도로사전재해및환경성용역영향평가 7" xfId="14672" xr:uid="{00000000-0005-0000-0000-0000303B0000}"/>
    <cellStyle name="개_Book4_도로수량양식_설계내역서" xfId="14673" xr:uid="{00000000-0005-0000-0000-0000313B0000}"/>
    <cellStyle name="개_Book4_도로수량양식_설계내역서 2" xfId="14674" xr:uid="{00000000-0005-0000-0000-0000323B0000}"/>
    <cellStyle name="개_Book4_도로수량양식_설계내역서 3" xfId="14675" xr:uid="{00000000-0005-0000-0000-0000333B0000}"/>
    <cellStyle name="개_Book4_도로수량양식_설계내역서 4" xfId="14676" xr:uid="{00000000-0005-0000-0000-0000343B0000}"/>
    <cellStyle name="개_Book4_도로수량양식_설계내역서 5" xfId="14677" xr:uid="{00000000-0005-0000-0000-0000353B0000}"/>
    <cellStyle name="개_Book4_도로수량양식_설계내역서 6" xfId="14678" xr:uid="{00000000-0005-0000-0000-0000363B0000}"/>
    <cellStyle name="개_Book4_도로수량양식_설계내역서 7" xfId="14679" xr:uid="{00000000-0005-0000-0000-0000373B0000}"/>
    <cellStyle name="개_Book4_도로수량양식_하이우회도로개설공사 실시설계용역" xfId="14680" xr:uid="{00000000-0005-0000-0000-0000383B0000}"/>
    <cellStyle name="개_Book4_도로수량양식_하이우회도로개설공사 실시설계용역 2" xfId="14681" xr:uid="{00000000-0005-0000-0000-0000393B0000}"/>
    <cellStyle name="개_Book4_도로수량양식_하이우회도로개설공사 실시설계용역 3" xfId="14682" xr:uid="{00000000-0005-0000-0000-00003A3B0000}"/>
    <cellStyle name="개_Book4_도로수량양식_하이우회도로개설공사 실시설계용역 4" xfId="14683" xr:uid="{00000000-0005-0000-0000-00003B3B0000}"/>
    <cellStyle name="개_Book4_도로수량양식_하이우회도로개설공사 실시설계용역 5" xfId="14684" xr:uid="{00000000-0005-0000-0000-00003C3B0000}"/>
    <cellStyle name="개_Book4_도로수량양식_하이우회도로개설공사 실시설계용역 6" xfId="14685" xr:uid="{00000000-0005-0000-0000-00003D3B0000}"/>
    <cellStyle name="개_Book4_도로수량양식_하이우회도로개설공사 실시설계용역 7" xfId="14686" xr:uid="{00000000-0005-0000-0000-00003E3B0000}"/>
    <cellStyle name="개_Book4_설계내역서" xfId="14687" xr:uid="{00000000-0005-0000-0000-00003F3B0000}"/>
    <cellStyle name="개_Book4_설계내역서 2" xfId="14688" xr:uid="{00000000-0005-0000-0000-0000403B0000}"/>
    <cellStyle name="개_Book4_설계내역서 3" xfId="14689" xr:uid="{00000000-0005-0000-0000-0000413B0000}"/>
    <cellStyle name="개_Book4_설계내역서 4" xfId="14690" xr:uid="{00000000-0005-0000-0000-0000423B0000}"/>
    <cellStyle name="개_Book4_설계내역서 5" xfId="14691" xr:uid="{00000000-0005-0000-0000-0000433B0000}"/>
    <cellStyle name="개_Book4_설계내역서 6" xfId="14692" xr:uid="{00000000-0005-0000-0000-0000443B0000}"/>
    <cellStyle name="개_Book4_설계내역서 7" xfId="14693" xr:uid="{00000000-0005-0000-0000-0000453B0000}"/>
    <cellStyle name="개_Book4_수량산출" xfId="14694" xr:uid="{00000000-0005-0000-0000-0000463B0000}"/>
    <cellStyle name="개_Book4_수량산출 2" xfId="14695" xr:uid="{00000000-0005-0000-0000-0000473B0000}"/>
    <cellStyle name="개_Book4_수량산출 3" xfId="14696" xr:uid="{00000000-0005-0000-0000-0000483B0000}"/>
    <cellStyle name="개_Book4_수량산출 4" xfId="14697" xr:uid="{00000000-0005-0000-0000-0000493B0000}"/>
    <cellStyle name="개_Book4_수량산출 5" xfId="14698" xr:uid="{00000000-0005-0000-0000-00004A3B0000}"/>
    <cellStyle name="개_Book4_수량산출 6" xfId="14699" xr:uid="{00000000-0005-0000-0000-00004B3B0000}"/>
    <cellStyle name="개_Book4_수량산출 7" xfId="14700" xr:uid="{00000000-0005-0000-0000-00004C3B0000}"/>
    <cellStyle name="개_Book4_수량산출_각종용역영향평가" xfId="14701" xr:uid="{00000000-0005-0000-0000-00004D3B0000}"/>
    <cellStyle name="개_Book4_수량산출_각종용역영향평가 2" xfId="14702" xr:uid="{00000000-0005-0000-0000-00004E3B0000}"/>
    <cellStyle name="개_Book4_수량산출_각종용역영향평가 3" xfId="14703" xr:uid="{00000000-0005-0000-0000-00004F3B0000}"/>
    <cellStyle name="개_Book4_수량산출_각종용역영향평가 4" xfId="14704" xr:uid="{00000000-0005-0000-0000-0000503B0000}"/>
    <cellStyle name="개_Book4_수량산출_각종용역영향평가 5" xfId="14705" xr:uid="{00000000-0005-0000-0000-0000513B0000}"/>
    <cellStyle name="개_Book4_수량산출_각종용역영향평가 6" xfId="14706" xr:uid="{00000000-0005-0000-0000-0000523B0000}"/>
    <cellStyle name="개_Book4_수량산출_각종용역영향평가 7" xfId="14707" xr:uid="{00000000-0005-0000-0000-0000533B0000}"/>
    <cellStyle name="개_Book4_수량산출_군도농어촌도로사전재해및환경성용역영향평가" xfId="14708" xr:uid="{00000000-0005-0000-0000-0000543B0000}"/>
    <cellStyle name="개_Book4_수량산출_군도농어촌도로사전재해및환경성용역영향평가 2" xfId="14709" xr:uid="{00000000-0005-0000-0000-0000553B0000}"/>
    <cellStyle name="개_Book4_수량산출_군도농어촌도로사전재해및환경성용역영향평가 3" xfId="14710" xr:uid="{00000000-0005-0000-0000-0000563B0000}"/>
    <cellStyle name="개_Book4_수량산출_군도농어촌도로사전재해및환경성용역영향평가 4" xfId="14711" xr:uid="{00000000-0005-0000-0000-0000573B0000}"/>
    <cellStyle name="개_Book4_수량산출_군도농어촌도로사전재해및환경성용역영향평가 5" xfId="14712" xr:uid="{00000000-0005-0000-0000-0000583B0000}"/>
    <cellStyle name="개_Book4_수량산출_군도농어촌도로사전재해및환경성용역영향평가 6" xfId="14713" xr:uid="{00000000-0005-0000-0000-0000593B0000}"/>
    <cellStyle name="개_Book4_수량산출_군도농어촌도로사전재해및환경성용역영향평가 7" xfId="14714" xr:uid="{00000000-0005-0000-0000-00005A3B0000}"/>
    <cellStyle name="개_Book4_수량산출_설계내역서" xfId="14715" xr:uid="{00000000-0005-0000-0000-00005B3B0000}"/>
    <cellStyle name="개_Book4_수량산출_설계내역서 2" xfId="14716" xr:uid="{00000000-0005-0000-0000-00005C3B0000}"/>
    <cellStyle name="개_Book4_수량산출_설계내역서 3" xfId="14717" xr:uid="{00000000-0005-0000-0000-00005D3B0000}"/>
    <cellStyle name="개_Book4_수량산출_설계내역서 4" xfId="14718" xr:uid="{00000000-0005-0000-0000-00005E3B0000}"/>
    <cellStyle name="개_Book4_수량산출_설계내역서 5" xfId="14719" xr:uid="{00000000-0005-0000-0000-00005F3B0000}"/>
    <cellStyle name="개_Book4_수량산출_설계내역서 6" xfId="14720" xr:uid="{00000000-0005-0000-0000-0000603B0000}"/>
    <cellStyle name="개_Book4_수량산출_설계내역서 7" xfId="14721" xr:uid="{00000000-0005-0000-0000-0000613B0000}"/>
    <cellStyle name="개_Book4_수량산출_하이우회도로개설공사 실시설계용역" xfId="14722" xr:uid="{00000000-0005-0000-0000-0000623B0000}"/>
    <cellStyle name="개_Book4_수량산출_하이우회도로개설공사 실시설계용역 2" xfId="14723" xr:uid="{00000000-0005-0000-0000-0000633B0000}"/>
    <cellStyle name="개_Book4_수량산출_하이우회도로개설공사 실시설계용역 3" xfId="14724" xr:uid="{00000000-0005-0000-0000-0000643B0000}"/>
    <cellStyle name="개_Book4_수량산출_하이우회도로개설공사 실시설계용역 4" xfId="14725" xr:uid="{00000000-0005-0000-0000-0000653B0000}"/>
    <cellStyle name="개_Book4_수량산출_하이우회도로개설공사 실시설계용역 5" xfId="14726" xr:uid="{00000000-0005-0000-0000-0000663B0000}"/>
    <cellStyle name="개_Book4_수량산출_하이우회도로개설공사 실시설계용역 6" xfId="14727" xr:uid="{00000000-0005-0000-0000-0000673B0000}"/>
    <cellStyle name="개_Book4_수량산출_하이우회도로개설공사 실시설계용역 7" xfId="14728" xr:uid="{00000000-0005-0000-0000-0000683B0000}"/>
    <cellStyle name="개_Book4_인월중군소하천" xfId="14729" xr:uid="{00000000-0005-0000-0000-0000693B0000}"/>
    <cellStyle name="개_Book4_인월중군소하천 2" xfId="14730" xr:uid="{00000000-0005-0000-0000-00006A3B0000}"/>
    <cellStyle name="개_Book4_인월중군소하천 3" xfId="14731" xr:uid="{00000000-0005-0000-0000-00006B3B0000}"/>
    <cellStyle name="개_Book4_인월중군소하천 4" xfId="14732" xr:uid="{00000000-0005-0000-0000-00006C3B0000}"/>
    <cellStyle name="개_Book4_인월중군소하천 5" xfId="14733" xr:uid="{00000000-0005-0000-0000-00006D3B0000}"/>
    <cellStyle name="개_Book4_인월중군소하천 6" xfId="14734" xr:uid="{00000000-0005-0000-0000-00006E3B0000}"/>
    <cellStyle name="개_Book4_인월중군소하천 7" xfId="14735" xr:uid="{00000000-0005-0000-0000-00006F3B0000}"/>
    <cellStyle name="개_Book4_인월중군소하천_각종용역영향평가" xfId="14736" xr:uid="{00000000-0005-0000-0000-0000703B0000}"/>
    <cellStyle name="개_Book4_인월중군소하천_각종용역영향평가 2" xfId="14737" xr:uid="{00000000-0005-0000-0000-0000713B0000}"/>
    <cellStyle name="개_Book4_인월중군소하천_각종용역영향평가 3" xfId="14738" xr:uid="{00000000-0005-0000-0000-0000723B0000}"/>
    <cellStyle name="개_Book4_인월중군소하천_각종용역영향평가 4" xfId="14739" xr:uid="{00000000-0005-0000-0000-0000733B0000}"/>
    <cellStyle name="개_Book4_인월중군소하천_각종용역영향평가 5" xfId="14740" xr:uid="{00000000-0005-0000-0000-0000743B0000}"/>
    <cellStyle name="개_Book4_인월중군소하천_각종용역영향평가 6" xfId="14741" xr:uid="{00000000-0005-0000-0000-0000753B0000}"/>
    <cellStyle name="개_Book4_인월중군소하천_각종용역영향평가 7" xfId="14742" xr:uid="{00000000-0005-0000-0000-0000763B0000}"/>
    <cellStyle name="개_Book4_인월중군소하천_군도농어촌도로사전재해및환경성용역영향평가" xfId="14743" xr:uid="{00000000-0005-0000-0000-0000773B0000}"/>
    <cellStyle name="개_Book4_인월중군소하천_군도농어촌도로사전재해및환경성용역영향평가 2" xfId="14744" xr:uid="{00000000-0005-0000-0000-0000783B0000}"/>
    <cellStyle name="개_Book4_인월중군소하천_군도농어촌도로사전재해및환경성용역영향평가 3" xfId="14745" xr:uid="{00000000-0005-0000-0000-0000793B0000}"/>
    <cellStyle name="개_Book4_인월중군소하천_군도농어촌도로사전재해및환경성용역영향평가 4" xfId="14746" xr:uid="{00000000-0005-0000-0000-00007A3B0000}"/>
    <cellStyle name="개_Book4_인월중군소하천_군도농어촌도로사전재해및환경성용역영향평가 5" xfId="14747" xr:uid="{00000000-0005-0000-0000-00007B3B0000}"/>
    <cellStyle name="개_Book4_인월중군소하천_군도농어촌도로사전재해및환경성용역영향평가 6" xfId="14748" xr:uid="{00000000-0005-0000-0000-00007C3B0000}"/>
    <cellStyle name="개_Book4_인월중군소하천_군도농어촌도로사전재해및환경성용역영향평가 7" xfId="14749" xr:uid="{00000000-0005-0000-0000-00007D3B0000}"/>
    <cellStyle name="개_Book4_인월중군소하천_설계내역서" xfId="14750" xr:uid="{00000000-0005-0000-0000-00007E3B0000}"/>
    <cellStyle name="개_Book4_인월중군소하천_설계내역서 2" xfId="14751" xr:uid="{00000000-0005-0000-0000-00007F3B0000}"/>
    <cellStyle name="개_Book4_인월중군소하천_설계내역서 3" xfId="14752" xr:uid="{00000000-0005-0000-0000-0000803B0000}"/>
    <cellStyle name="개_Book4_인월중군소하천_설계내역서 4" xfId="14753" xr:uid="{00000000-0005-0000-0000-0000813B0000}"/>
    <cellStyle name="개_Book4_인월중군소하천_설계내역서 5" xfId="14754" xr:uid="{00000000-0005-0000-0000-0000823B0000}"/>
    <cellStyle name="개_Book4_인월중군소하천_설계내역서 6" xfId="14755" xr:uid="{00000000-0005-0000-0000-0000833B0000}"/>
    <cellStyle name="개_Book4_인월중군소하천_설계내역서 7" xfId="14756" xr:uid="{00000000-0005-0000-0000-0000843B0000}"/>
    <cellStyle name="개_Book4_인월중군소하천_하이우회도로개설공사 실시설계용역" xfId="14757" xr:uid="{00000000-0005-0000-0000-0000853B0000}"/>
    <cellStyle name="개_Book4_인월중군소하천_하이우회도로개설공사 실시설계용역 2" xfId="14758" xr:uid="{00000000-0005-0000-0000-0000863B0000}"/>
    <cellStyle name="개_Book4_인월중군소하천_하이우회도로개설공사 실시설계용역 3" xfId="14759" xr:uid="{00000000-0005-0000-0000-0000873B0000}"/>
    <cellStyle name="개_Book4_인월중군소하천_하이우회도로개설공사 실시설계용역 4" xfId="14760" xr:uid="{00000000-0005-0000-0000-0000883B0000}"/>
    <cellStyle name="개_Book4_인월중군소하천_하이우회도로개설공사 실시설계용역 5" xfId="14761" xr:uid="{00000000-0005-0000-0000-0000893B0000}"/>
    <cellStyle name="개_Book4_인월중군소하천_하이우회도로개설공사 실시설계용역 6" xfId="14762" xr:uid="{00000000-0005-0000-0000-00008A3B0000}"/>
    <cellStyle name="개_Book4_인월중군소하천_하이우회도로개설공사 실시설계용역 7" xfId="14763" xr:uid="{00000000-0005-0000-0000-00008B3B0000}"/>
    <cellStyle name="개_Book4_하이우회도로개설공사 실시설계용역" xfId="14764" xr:uid="{00000000-0005-0000-0000-00008C3B0000}"/>
    <cellStyle name="개_Book4_하이우회도로개설공사 실시설계용역 2" xfId="14765" xr:uid="{00000000-0005-0000-0000-00008D3B0000}"/>
    <cellStyle name="개_Book4_하이우회도로개설공사 실시설계용역 3" xfId="14766" xr:uid="{00000000-0005-0000-0000-00008E3B0000}"/>
    <cellStyle name="개_Book4_하이우회도로개설공사 실시설계용역 4" xfId="14767" xr:uid="{00000000-0005-0000-0000-00008F3B0000}"/>
    <cellStyle name="개_Book4_하이우회도로개설공사 실시설계용역 5" xfId="14768" xr:uid="{00000000-0005-0000-0000-0000903B0000}"/>
    <cellStyle name="개_Book4_하이우회도로개설공사 실시설계용역 6" xfId="14769" xr:uid="{00000000-0005-0000-0000-0000913B0000}"/>
    <cellStyle name="개_Book4_하이우회도로개설공사 실시설계용역 7" xfId="14770" xr:uid="{00000000-0005-0000-0000-0000923B0000}"/>
    <cellStyle name="개_수량전체" xfId="14771" xr:uid="{00000000-0005-0000-0000-0000933B0000}"/>
    <cellStyle name="개_수량전체 2" xfId="14772" xr:uid="{00000000-0005-0000-0000-0000943B0000}"/>
    <cellStyle name="개_수량전체 3" xfId="14773" xr:uid="{00000000-0005-0000-0000-0000953B0000}"/>
    <cellStyle name="개_수량전체 4" xfId="14774" xr:uid="{00000000-0005-0000-0000-0000963B0000}"/>
    <cellStyle name="개_수량전체 5" xfId="14775" xr:uid="{00000000-0005-0000-0000-0000973B0000}"/>
    <cellStyle name="개_수량전체 6" xfId="14776" xr:uid="{00000000-0005-0000-0000-0000983B0000}"/>
    <cellStyle name="개_수량전체 7" xfId="14777" xr:uid="{00000000-0005-0000-0000-0000993B0000}"/>
    <cellStyle name="개_수량전체_각종용역영향평가" xfId="14778" xr:uid="{00000000-0005-0000-0000-00009A3B0000}"/>
    <cellStyle name="개_수량전체_각종용역영향평가 2" xfId="14779" xr:uid="{00000000-0005-0000-0000-00009B3B0000}"/>
    <cellStyle name="개_수량전체_각종용역영향평가 3" xfId="14780" xr:uid="{00000000-0005-0000-0000-00009C3B0000}"/>
    <cellStyle name="개_수량전체_각종용역영향평가 4" xfId="14781" xr:uid="{00000000-0005-0000-0000-00009D3B0000}"/>
    <cellStyle name="개_수량전체_각종용역영향평가 5" xfId="14782" xr:uid="{00000000-0005-0000-0000-00009E3B0000}"/>
    <cellStyle name="개_수량전체_각종용역영향평가 6" xfId="14783" xr:uid="{00000000-0005-0000-0000-00009F3B0000}"/>
    <cellStyle name="개_수량전체_각종용역영향평가 7" xfId="14784" xr:uid="{00000000-0005-0000-0000-0000A03B0000}"/>
    <cellStyle name="개_수량전체_군도농어촌도로사전재해및환경성용역영향평가" xfId="14785" xr:uid="{00000000-0005-0000-0000-0000A13B0000}"/>
    <cellStyle name="개_수량전체_군도농어촌도로사전재해및환경성용역영향평가 2" xfId="14786" xr:uid="{00000000-0005-0000-0000-0000A23B0000}"/>
    <cellStyle name="개_수량전체_군도농어촌도로사전재해및환경성용역영향평가 3" xfId="14787" xr:uid="{00000000-0005-0000-0000-0000A33B0000}"/>
    <cellStyle name="개_수량전체_군도농어촌도로사전재해및환경성용역영향평가 4" xfId="14788" xr:uid="{00000000-0005-0000-0000-0000A43B0000}"/>
    <cellStyle name="개_수량전체_군도농어촌도로사전재해및환경성용역영향평가 5" xfId="14789" xr:uid="{00000000-0005-0000-0000-0000A53B0000}"/>
    <cellStyle name="개_수량전체_군도농어촌도로사전재해및환경성용역영향평가 6" xfId="14790" xr:uid="{00000000-0005-0000-0000-0000A63B0000}"/>
    <cellStyle name="개_수량전체_군도농어촌도로사전재해및환경성용역영향평가 7" xfId="14791" xr:uid="{00000000-0005-0000-0000-0000A73B0000}"/>
    <cellStyle name="개_수량전체_도로수량양식" xfId="14792" xr:uid="{00000000-0005-0000-0000-0000A83B0000}"/>
    <cellStyle name="개_수량전체_도로수량양식 2" xfId="14793" xr:uid="{00000000-0005-0000-0000-0000A93B0000}"/>
    <cellStyle name="개_수량전체_도로수량양식 3" xfId="14794" xr:uid="{00000000-0005-0000-0000-0000AA3B0000}"/>
    <cellStyle name="개_수량전체_도로수량양식 4" xfId="14795" xr:uid="{00000000-0005-0000-0000-0000AB3B0000}"/>
    <cellStyle name="개_수량전체_도로수량양식 5" xfId="14796" xr:uid="{00000000-0005-0000-0000-0000AC3B0000}"/>
    <cellStyle name="개_수량전체_도로수량양식 6" xfId="14797" xr:uid="{00000000-0005-0000-0000-0000AD3B0000}"/>
    <cellStyle name="개_수량전체_도로수량양식 7" xfId="14798" xr:uid="{00000000-0005-0000-0000-0000AE3B0000}"/>
    <cellStyle name="개_수량전체_도로수량양식_각종용역영향평가" xfId="14799" xr:uid="{00000000-0005-0000-0000-0000AF3B0000}"/>
    <cellStyle name="개_수량전체_도로수량양식_각종용역영향평가 2" xfId="14800" xr:uid="{00000000-0005-0000-0000-0000B03B0000}"/>
    <cellStyle name="개_수량전체_도로수량양식_각종용역영향평가 3" xfId="14801" xr:uid="{00000000-0005-0000-0000-0000B13B0000}"/>
    <cellStyle name="개_수량전체_도로수량양식_각종용역영향평가 4" xfId="14802" xr:uid="{00000000-0005-0000-0000-0000B23B0000}"/>
    <cellStyle name="개_수량전체_도로수량양식_각종용역영향평가 5" xfId="14803" xr:uid="{00000000-0005-0000-0000-0000B33B0000}"/>
    <cellStyle name="개_수량전체_도로수량양식_각종용역영향평가 6" xfId="14804" xr:uid="{00000000-0005-0000-0000-0000B43B0000}"/>
    <cellStyle name="개_수량전체_도로수량양식_각종용역영향평가 7" xfId="14805" xr:uid="{00000000-0005-0000-0000-0000B53B0000}"/>
    <cellStyle name="개_수량전체_도로수량양식_군도농어촌도로사전재해및환경성용역영향평가" xfId="14806" xr:uid="{00000000-0005-0000-0000-0000B63B0000}"/>
    <cellStyle name="개_수량전체_도로수량양식_군도농어촌도로사전재해및환경성용역영향평가 2" xfId="14807" xr:uid="{00000000-0005-0000-0000-0000B73B0000}"/>
    <cellStyle name="개_수량전체_도로수량양식_군도농어촌도로사전재해및환경성용역영향평가 3" xfId="14808" xr:uid="{00000000-0005-0000-0000-0000B83B0000}"/>
    <cellStyle name="개_수량전체_도로수량양식_군도농어촌도로사전재해및환경성용역영향평가 4" xfId="14809" xr:uid="{00000000-0005-0000-0000-0000B93B0000}"/>
    <cellStyle name="개_수량전체_도로수량양식_군도농어촌도로사전재해및환경성용역영향평가 5" xfId="14810" xr:uid="{00000000-0005-0000-0000-0000BA3B0000}"/>
    <cellStyle name="개_수량전체_도로수량양식_군도농어촌도로사전재해및환경성용역영향평가 6" xfId="14811" xr:uid="{00000000-0005-0000-0000-0000BB3B0000}"/>
    <cellStyle name="개_수량전체_도로수량양식_군도농어촌도로사전재해및환경성용역영향평가 7" xfId="14812" xr:uid="{00000000-0005-0000-0000-0000BC3B0000}"/>
    <cellStyle name="개_수량전체_도로수량양식_설계내역서" xfId="14813" xr:uid="{00000000-0005-0000-0000-0000BD3B0000}"/>
    <cellStyle name="개_수량전체_도로수량양식_설계내역서 2" xfId="14814" xr:uid="{00000000-0005-0000-0000-0000BE3B0000}"/>
    <cellStyle name="개_수량전체_도로수량양식_설계내역서 3" xfId="14815" xr:uid="{00000000-0005-0000-0000-0000BF3B0000}"/>
    <cellStyle name="개_수량전체_도로수량양식_설계내역서 4" xfId="14816" xr:uid="{00000000-0005-0000-0000-0000C03B0000}"/>
    <cellStyle name="개_수량전체_도로수량양식_설계내역서 5" xfId="14817" xr:uid="{00000000-0005-0000-0000-0000C13B0000}"/>
    <cellStyle name="개_수량전체_도로수량양식_설계내역서 6" xfId="14818" xr:uid="{00000000-0005-0000-0000-0000C23B0000}"/>
    <cellStyle name="개_수량전체_도로수량양식_설계내역서 7" xfId="14819" xr:uid="{00000000-0005-0000-0000-0000C33B0000}"/>
    <cellStyle name="개_수량전체_도로수량양식_하이우회도로개설공사 실시설계용역" xfId="14820" xr:uid="{00000000-0005-0000-0000-0000C43B0000}"/>
    <cellStyle name="개_수량전체_도로수량양식_하이우회도로개설공사 실시설계용역 2" xfId="14821" xr:uid="{00000000-0005-0000-0000-0000C53B0000}"/>
    <cellStyle name="개_수량전체_도로수량양식_하이우회도로개설공사 실시설계용역 3" xfId="14822" xr:uid="{00000000-0005-0000-0000-0000C63B0000}"/>
    <cellStyle name="개_수량전체_도로수량양식_하이우회도로개설공사 실시설계용역 4" xfId="14823" xr:uid="{00000000-0005-0000-0000-0000C73B0000}"/>
    <cellStyle name="개_수량전체_도로수량양식_하이우회도로개설공사 실시설계용역 5" xfId="14824" xr:uid="{00000000-0005-0000-0000-0000C83B0000}"/>
    <cellStyle name="개_수량전체_도로수량양식_하이우회도로개설공사 실시설계용역 6" xfId="14825" xr:uid="{00000000-0005-0000-0000-0000C93B0000}"/>
    <cellStyle name="개_수량전체_도로수량양식_하이우회도로개설공사 실시설계용역 7" xfId="14826" xr:uid="{00000000-0005-0000-0000-0000CA3B0000}"/>
    <cellStyle name="개_수량전체_설계내역서" xfId="14827" xr:uid="{00000000-0005-0000-0000-0000CB3B0000}"/>
    <cellStyle name="개_수량전체_설계내역서 2" xfId="14828" xr:uid="{00000000-0005-0000-0000-0000CC3B0000}"/>
    <cellStyle name="개_수량전체_설계내역서 3" xfId="14829" xr:uid="{00000000-0005-0000-0000-0000CD3B0000}"/>
    <cellStyle name="개_수량전체_설계내역서 4" xfId="14830" xr:uid="{00000000-0005-0000-0000-0000CE3B0000}"/>
    <cellStyle name="개_수량전체_설계내역서 5" xfId="14831" xr:uid="{00000000-0005-0000-0000-0000CF3B0000}"/>
    <cellStyle name="개_수량전체_설계내역서 6" xfId="14832" xr:uid="{00000000-0005-0000-0000-0000D03B0000}"/>
    <cellStyle name="개_수량전체_설계내역서 7" xfId="14833" xr:uid="{00000000-0005-0000-0000-0000D13B0000}"/>
    <cellStyle name="개_수량전체_수량산출" xfId="14834" xr:uid="{00000000-0005-0000-0000-0000D23B0000}"/>
    <cellStyle name="개_수량전체_수량산출 2" xfId="14835" xr:uid="{00000000-0005-0000-0000-0000D33B0000}"/>
    <cellStyle name="개_수량전체_수량산출 3" xfId="14836" xr:uid="{00000000-0005-0000-0000-0000D43B0000}"/>
    <cellStyle name="개_수량전체_수량산출 4" xfId="14837" xr:uid="{00000000-0005-0000-0000-0000D53B0000}"/>
    <cellStyle name="개_수량전체_수량산출 5" xfId="14838" xr:uid="{00000000-0005-0000-0000-0000D63B0000}"/>
    <cellStyle name="개_수량전체_수량산출 6" xfId="14839" xr:uid="{00000000-0005-0000-0000-0000D73B0000}"/>
    <cellStyle name="개_수량전체_수량산출 7" xfId="14840" xr:uid="{00000000-0005-0000-0000-0000D83B0000}"/>
    <cellStyle name="개_수량전체_수량산출_각종용역영향평가" xfId="14841" xr:uid="{00000000-0005-0000-0000-0000D93B0000}"/>
    <cellStyle name="개_수량전체_수량산출_각종용역영향평가 2" xfId="14842" xr:uid="{00000000-0005-0000-0000-0000DA3B0000}"/>
    <cellStyle name="개_수량전체_수량산출_각종용역영향평가 3" xfId="14843" xr:uid="{00000000-0005-0000-0000-0000DB3B0000}"/>
    <cellStyle name="개_수량전체_수량산출_각종용역영향평가 4" xfId="14844" xr:uid="{00000000-0005-0000-0000-0000DC3B0000}"/>
    <cellStyle name="개_수량전체_수량산출_각종용역영향평가 5" xfId="14845" xr:uid="{00000000-0005-0000-0000-0000DD3B0000}"/>
    <cellStyle name="개_수량전체_수량산출_각종용역영향평가 6" xfId="14846" xr:uid="{00000000-0005-0000-0000-0000DE3B0000}"/>
    <cellStyle name="개_수량전체_수량산출_각종용역영향평가 7" xfId="14847" xr:uid="{00000000-0005-0000-0000-0000DF3B0000}"/>
    <cellStyle name="개_수량전체_수량산출_군도농어촌도로사전재해및환경성용역영향평가" xfId="14848" xr:uid="{00000000-0005-0000-0000-0000E03B0000}"/>
    <cellStyle name="개_수량전체_수량산출_군도농어촌도로사전재해및환경성용역영향평가 2" xfId="14849" xr:uid="{00000000-0005-0000-0000-0000E13B0000}"/>
    <cellStyle name="개_수량전체_수량산출_군도농어촌도로사전재해및환경성용역영향평가 3" xfId="14850" xr:uid="{00000000-0005-0000-0000-0000E23B0000}"/>
    <cellStyle name="개_수량전체_수량산출_군도농어촌도로사전재해및환경성용역영향평가 4" xfId="14851" xr:uid="{00000000-0005-0000-0000-0000E33B0000}"/>
    <cellStyle name="개_수량전체_수량산출_군도농어촌도로사전재해및환경성용역영향평가 5" xfId="14852" xr:uid="{00000000-0005-0000-0000-0000E43B0000}"/>
    <cellStyle name="개_수량전체_수량산출_군도농어촌도로사전재해및환경성용역영향평가 6" xfId="14853" xr:uid="{00000000-0005-0000-0000-0000E53B0000}"/>
    <cellStyle name="개_수량전체_수량산출_군도농어촌도로사전재해및환경성용역영향평가 7" xfId="14854" xr:uid="{00000000-0005-0000-0000-0000E63B0000}"/>
    <cellStyle name="개_수량전체_수량산출_설계내역서" xfId="14855" xr:uid="{00000000-0005-0000-0000-0000E73B0000}"/>
    <cellStyle name="개_수량전체_수량산출_설계내역서 2" xfId="14856" xr:uid="{00000000-0005-0000-0000-0000E83B0000}"/>
    <cellStyle name="개_수량전체_수량산출_설계내역서 3" xfId="14857" xr:uid="{00000000-0005-0000-0000-0000E93B0000}"/>
    <cellStyle name="개_수량전체_수량산출_설계내역서 4" xfId="14858" xr:uid="{00000000-0005-0000-0000-0000EA3B0000}"/>
    <cellStyle name="개_수량전체_수량산출_설계내역서 5" xfId="14859" xr:uid="{00000000-0005-0000-0000-0000EB3B0000}"/>
    <cellStyle name="개_수량전체_수량산출_설계내역서 6" xfId="14860" xr:uid="{00000000-0005-0000-0000-0000EC3B0000}"/>
    <cellStyle name="개_수량전체_수량산출_설계내역서 7" xfId="14861" xr:uid="{00000000-0005-0000-0000-0000ED3B0000}"/>
    <cellStyle name="개_수량전체_수량산출_하이우회도로개설공사 실시설계용역" xfId="14862" xr:uid="{00000000-0005-0000-0000-0000EE3B0000}"/>
    <cellStyle name="개_수량전체_수량산출_하이우회도로개설공사 실시설계용역 2" xfId="14863" xr:uid="{00000000-0005-0000-0000-0000EF3B0000}"/>
    <cellStyle name="개_수량전체_수량산출_하이우회도로개설공사 실시설계용역 3" xfId="14864" xr:uid="{00000000-0005-0000-0000-0000F03B0000}"/>
    <cellStyle name="개_수량전체_수량산출_하이우회도로개설공사 실시설계용역 4" xfId="14865" xr:uid="{00000000-0005-0000-0000-0000F13B0000}"/>
    <cellStyle name="개_수량전체_수량산출_하이우회도로개설공사 실시설계용역 5" xfId="14866" xr:uid="{00000000-0005-0000-0000-0000F23B0000}"/>
    <cellStyle name="개_수량전체_수량산출_하이우회도로개설공사 실시설계용역 6" xfId="14867" xr:uid="{00000000-0005-0000-0000-0000F33B0000}"/>
    <cellStyle name="개_수량전체_수량산출_하이우회도로개설공사 실시설계용역 7" xfId="14868" xr:uid="{00000000-0005-0000-0000-0000F43B0000}"/>
    <cellStyle name="개_수량전체_인월중군소하천" xfId="14869" xr:uid="{00000000-0005-0000-0000-0000F53B0000}"/>
    <cellStyle name="개_수량전체_인월중군소하천 2" xfId="14870" xr:uid="{00000000-0005-0000-0000-0000F63B0000}"/>
    <cellStyle name="개_수량전체_인월중군소하천 3" xfId="14871" xr:uid="{00000000-0005-0000-0000-0000F73B0000}"/>
    <cellStyle name="개_수량전체_인월중군소하천 4" xfId="14872" xr:uid="{00000000-0005-0000-0000-0000F83B0000}"/>
    <cellStyle name="개_수량전체_인월중군소하천 5" xfId="14873" xr:uid="{00000000-0005-0000-0000-0000F93B0000}"/>
    <cellStyle name="개_수량전체_인월중군소하천 6" xfId="14874" xr:uid="{00000000-0005-0000-0000-0000FA3B0000}"/>
    <cellStyle name="개_수량전체_인월중군소하천 7" xfId="14875" xr:uid="{00000000-0005-0000-0000-0000FB3B0000}"/>
    <cellStyle name="개_수량전체_인월중군소하천_각종용역영향평가" xfId="14876" xr:uid="{00000000-0005-0000-0000-0000FC3B0000}"/>
    <cellStyle name="개_수량전체_인월중군소하천_각종용역영향평가 2" xfId="14877" xr:uid="{00000000-0005-0000-0000-0000FD3B0000}"/>
    <cellStyle name="개_수량전체_인월중군소하천_각종용역영향평가 3" xfId="14878" xr:uid="{00000000-0005-0000-0000-0000FE3B0000}"/>
    <cellStyle name="개_수량전체_인월중군소하천_각종용역영향평가 4" xfId="14879" xr:uid="{00000000-0005-0000-0000-0000FF3B0000}"/>
    <cellStyle name="개_수량전체_인월중군소하천_각종용역영향평가 5" xfId="14880" xr:uid="{00000000-0005-0000-0000-0000003C0000}"/>
    <cellStyle name="개_수량전체_인월중군소하천_각종용역영향평가 6" xfId="14881" xr:uid="{00000000-0005-0000-0000-0000013C0000}"/>
    <cellStyle name="개_수량전체_인월중군소하천_각종용역영향평가 7" xfId="14882" xr:uid="{00000000-0005-0000-0000-0000023C0000}"/>
    <cellStyle name="개_수량전체_인월중군소하천_군도농어촌도로사전재해및환경성용역영향평가" xfId="14883" xr:uid="{00000000-0005-0000-0000-0000033C0000}"/>
    <cellStyle name="개_수량전체_인월중군소하천_군도농어촌도로사전재해및환경성용역영향평가 2" xfId="14884" xr:uid="{00000000-0005-0000-0000-0000043C0000}"/>
    <cellStyle name="개_수량전체_인월중군소하천_군도농어촌도로사전재해및환경성용역영향평가 3" xfId="14885" xr:uid="{00000000-0005-0000-0000-0000053C0000}"/>
    <cellStyle name="개_수량전체_인월중군소하천_군도농어촌도로사전재해및환경성용역영향평가 4" xfId="14886" xr:uid="{00000000-0005-0000-0000-0000063C0000}"/>
    <cellStyle name="개_수량전체_인월중군소하천_군도농어촌도로사전재해및환경성용역영향평가 5" xfId="14887" xr:uid="{00000000-0005-0000-0000-0000073C0000}"/>
    <cellStyle name="개_수량전체_인월중군소하천_군도농어촌도로사전재해및환경성용역영향평가 6" xfId="14888" xr:uid="{00000000-0005-0000-0000-0000083C0000}"/>
    <cellStyle name="개_수량전체_인월중군소하천_군도농어촌도로사전재해및환경성용역영향평가 7" xfId="14889" xr:uid="{00000000-0005-0000-0000-0000093C0000}"/>
    <cellStyle name="개_수량전체_인월중군소하천_설계내역서" xfId="14890" xr:uid="{00000000-0005-0000-0000-00000A3C0000}"/>
    <cellStyle name="개_수량전체_인월중군소하천_설계내역서 2" xfId="14891" xr:uid="{00000000-0005-0000-0000-00000B3C0000}"/>
    <cellStyle name="개_수량전체_인월중군소하천_설계내역서 3" xfId="14892" xr:uid="{00000000-0005-0000-0000-00000C3C0000}"/>
    <cellStyle name="개_수량전체_인월중군소하천_설계내역서 4" xfId="14893" xr:uid="{00000000-0005-0000-0000-00000D3C0000}"/>
    <cellStyle name="개_수량전체_인월중군소하천_설계내역서 5" xfId="14894" xr:uid="{00000000-0005-0000-0000-00000E3C0000}"/>
    <cellStyle name="개_수량전체_인월중군소하천_설계내역서 6" xfId="14895" xr:uid="{00000000-0005-0000-0000-00000F3C0000}"/>
    <cellStyle name="개_수량전체_인월중군소하천_설계내역서 7" xfId="14896" xr:uid="{00000000-0005-0000-0000-0000103C0000}"/>
    <cellStyle name="개_수량전체_인월중군소하천_하이우회도로개설공사 실시설계용역" xfId="14897" xr:uid="{00000000-0005-0000-0000-0000113C0000}"/>
    <cellStyle name="개_수량전체_인월중군소하천_하이우회도로개설공사 실시설계용역 2" xfId="14898" xr:uid="{00000000-0005-0000-0000-0000123C0000}"/>
    <cellStyle name="개_수량전체_인월중군소하천_하이우회도로개설공사 실시설계용역 3" xfId="14899" xr:uid="{00000000-0005-0000-0000-0000133C0000}"/>
    <cellStyle name="개_수량전체_인월중군소하천_하이우회도로개설공사 실시설계용역 4" xfId="14900" xr:uid="{00000000-0005-0000-0000-0000143C0000}"/>
    <cellStyle name="개_수량전체_인월중군소하천_하이우회도로개설공사 실시설계용역 5" xfId="14901" xr:uid="{00000000-0005-0000-0000-0000153C0000}"/>
    <cellStyle name="개_수량전체_인월중군소하천_하이우회도로개설공사 실시설계용역 6" xfId="14902" xr:uid="{00000000-0005-0000-0000-0000163C0000}"/>
    <cellStyle name="개_수량전체_인월중군소하천_하이우회도로개설공사 실시설계용역 7" xfId="14903" xr:uid="{00000000-0005-0000-0000-0000173C0000}"/>
    <cellStyle name="개_수량전체_하이우회도로개설공사 실시설계용역" xfId="14904" xr:uid="{00000000-0005-0000-0000-0000183C0000}"/>
    <cellStyle name="개_수량전체_하이우회도로개설공사 실시설계용역 2" xfId="14905" xr:uid="{00000000-0005-0000-0000-0000193C0000}"/>
    <cellStyle name="개_수량전체_하이우회도로개설공사 실시설계용역 3" xfId="14906" xr:uid="{00000000-0005-0000-0000-00001A3C0000}"/>
    <cellStyle name="개_수량전체_하이우회도로개설공사 실시설계용역 4" xfId="14907" xr:uid="{00000000-0005-0000-0000-00001B3C0000}"/>
    <cellStyle name="개_수량전체_하이우회도로개설공사 실시설계용역 5" xfId="14908" xr:uid="{00000000-0005-0000-0000-00001C3C0000}"/>
    <cellStyle name="개_수량전체_하이우회도로개설공사 실시설계용역 6" xfId="14909" xr:uid="{00000000-0005-0000-0000-00001D3C0000}"/>
    <cellStyle name="개_수량전체_하이우회도로개설공사 실시설계용역 7" xfId="14910" xr:uid="{00000000-0005-0000-0000-00001E3C0000}"/>
    <cellStyle name="개소" xfId="14911" xr:uid="{00000000-0005-0000-0000-00001F3C0000}"/>
    <cellStyle name="개소 2" xfId="14912" xr:uid="{00000000-0005-0000-0000-0000203C0000}"/>
    <cellStyle name="개소 3" xfId="14913" xr:uid="{00000000-0005-0000-0000-0000213C0000}"/>
    <cellStyle name="개소 4" xfId="14914" xr:uid="{00000000-0005-0000-0000-0000223C0000}"/>
    <cellStyle name="개소 5" xfId="14915" xr:uid="{00000000-0005-0000-0000-0000233C0000}"/>
    <cellStyle name="개소 6" xfId="14916" xr:uid="{00000000-0005-0000-0000-0000243C0000}"/>
    <cellStyle name="개소 7" xfId="14917" xr:uid="{00000000-0005-0000-0000-0000253C0000}"/>
    <cellStyle name="견적" xfId="14918" xr:uid="{00000000-0005-0000-0000-0000263C0000}"/>
    <cellStyle name="경고문 10" xfId="14919" xr:uid="{00000000-0005-0000-0000-0000273C0000}"/>
    <cellStyle name="경고문 10 2" xfId="14920" xr:uid="{00000000-0005-0000-0000-0000283C0000}"/>
    <cellStyle name="경고문 10 3" xfId="14921" xr:uid="{00000000-0005-0000-0000-0000293C0000}"/>
    <cellStyle name="경고문 10 4" xfId="14922" xr:uid="{00000000-0005-0000-0000-00002A3C0000}"/>
    <cellStyle name="경고문 10 5" xfId="14923" xr:uid="{00000000-0005-0000-0000-00002B3C0000}"/>
    <cellStyle name="경고문 11" xfId="14924" xr:uid="{00000000-0005-0000-0000-00002C3C0000}"/>
    <cellStyle name="경고문 12" xfId="14925" xr:uid="{00000000-0005-0000-0000-00002D3C0000}"/>
    <cellStyle name="경고문 13" xfId="14926" xr:uid="{00000000-0005-0000-0000-00002E3C0000}"/>
    <cellStyle name="경고문 14" xfId="14927" xr:uid="{00000000-0005-0000-0000-00002F3C0000}"/>
    <cellStyle name="경고문 2" xfId="14928" xr:uid="{00000000-0005-0000-0000-0000303C0000}"/>
    <cellStyle name="경고문 2 2" xfId="14929" xr:uid="{00000000-0005-0000-0000-0000313C0000}"/>
    <cellStyle name="경고문 2 3" xfId="14930" xr:uid="{00000000-0005-0000-0000-0000323C0000}"/>
    <cellStyle name="경고문 2 4" xfId="14931" xr:uid="{00000000-0005-0000-0000-0000333C0000}"/>
    <cellStyle name="경고문 2 5" xfId="14932" xr:uid="{00000000-0005-0000-0000-0000343C0000}"/>
    <cellStyle name="경고문 2_2. 내역" xfId="18246" xr:uid="{00000000-0005-0000-0000-0000353C0000}"/>
    <cellStyle name="경고문 3" xfId="14933" xr:uid="{00000000-0005-0000-0000-0000363C0000}"/>
    <cellStyle name="경고문 3 2" xfId="14934" xr:uid="{00000000-0005-0000-0000-0000373C0000}"/>
    <cellStyle name="경고문 3 3" xfId="14935" xr:uid="{00000000-0005-0000-0000-0000383C0000}"/>
    <cellStyle name="경고문 3 4" xfId="14936" xr:uid="{00000000-0005-0000-0000-0000393C0000}"/>
    <cellStyle name="경고문 3 5" xfId="14937" xr:uid="{00000000-0005-0000-0000-00003A3C0000}"/>
    <cellStyle name="경고문 4" xfId="14938" xr:uid="{00000000-0005-0000-0000-00003B3C0000}"/>
    <cellStyle name="경고문 4 2" xfId="14939" xr:uid="{00000000-0005-0000-0000-00003C3C0000}"/>
    <cellStyle name="경고문 4 3" xfId="14940" xr:uid="{00000000-0005-0000-0000-00003D3C0000}"/>
    <cellStyle name="경고문 4 4" xfId="14941" xr:uid="{00000000-0005-0000-0000-00003E3C0000}"/>
    <cellStyle name="경고문 4 5" xfId="14942" xr:uid="{00000000-0005-0000-0000-00003F3C0000}"/>
    <cellStyle name="경고문 5" xfId="14943" xr:uid="{00000000-0005-0000-0000-0000403C0000}"/>
    <cellStyle name="경고문 5 2" xfId="14944" xr:uid="{00000000-0005-0000-0000-0000413C0000}"/>
    <cellStyle name="경고문 5 3" xfId="14945" xr:uid="{00000000-0005-0000-0000-0000423C0000}"/>
    <cellStyle name="경고문 5 4" xfId="14946" xr:uid="{00000000-0005-0000-0000-0000433C0000}"/>
    <cellStyle name="경고문 5 5" xfId="14947" xr:uid="{00000000-0005-0000-0000-0000443C0000}"/>
    <cellStyle name="경고문 6" xfId="14948" xr:uid="{00000000-0005-0000-0000-0000453C0000}"/>
    <cellStyle name="경고문 6 2" xfId="14949" xr:uid="{00000000-0005-0000-0000-0000463C0000}"/>
    <cellStyle name="경고문 6 3" xfId="14950" xr:uid="{00000000-0005-0000-0000-0000473C0000}"/>
    <cellStyle name="경고문 6 4" xfId="14951" xr:uid="{00000000-0005-0000-0000-0000483C0000}"/>
    <cellStyle name="경고문 6 5" xfId="14952" xr:uid="{00000000-0005-0000-0000-0000493C0000}"/>
    <cellStyle name="경고문 7" xfId="14953" xr:uid="{00000000-0005-0000-0000-00004A3C0000}"/>
    <cellStyle name="경고문 7 2" xfId="14954" xr:uid="{00000000-0005-0000-0000-00004B3C0000}"/>
    <cellStyle name="경고문 7 3" xfId="14955" xr:uid="{00000000-0005-0000-0000-00004C3C0000}"/>
    <cellStyle name="경고문 7 4" xfId="14956" xr:uid="{00000000-0005-0000-0000-00004D3C0000}"/>
    <cellStyle name="경고문 7 5" xfId="14957" xr:uid="{00000000-0005-0000-0000-00004E3C0000}"/>
    <cellStyle name="경고문 8" xfId="14958" xr:uid="{00000000-0005-0000-0000-00004F3C0000}"/>
    <cellStyle name="경고문 8 2" xfId="14959" xr:uid="{00000000-0005-0000-0000-0000503C0000}"/>
    <cellStyle name="경고문 8 3" xfId="14960" xr:uid="{00000000-0005-0000-0000-0000513C0000}"/>
    <cellStyle name="경고문 8 4" xfId="14961" xr:uid="{00000000-0005-0000-0000-0000523C0000}"/>
    <cellStyle name="경고문 8 5" xfId="14962" xr:uid="{00000000-0005-0000-0000-0000533C0000}"/>
    <cellStyle name="경고문 9" xfId="14963" xr:uid="{00000000-0005-0000-0000-0000543C0000}"/>
    <cellStyle name="경고문 9 2" xfId="14964" xr:uid="{00000000-0005-0000-0000-0000553C0000}"/>
    <cellStyle name="경고문 9 3" xfId="14965" xr:uid="{00000000-0005-0000-0000-0000563C0000}"/>
    <cellStyle name="경고문 9 4" xfId="14966" xr:uid="{00000000-0005-0000-0000-0000573C0000}"/>
    <cellStyle name="경고문 9 5" xfId="14967" xr:uid="{00000000-0005-0000-0000-0000583C0000}"/>
    <cellStyle name="계(단가)" xfId="14968" xr:uid="{00000000-0005-0000-0000-0000593C0000}"/>
    <cellStyle name="계(일위,계, 소수0)" xfId="14969" xr:uid="{00000000-0005-0000-0000-00005A3C0000}"/>
    <cellStyle name="계산 10" xfId="14970" xr:uid="{00000000-0005-0000-0000-00005B3C0000}"/>
    <cellStyle name="계산 10 2" xfId="14971" xr:uid="{00000000-0005-0000-0000-00005C3C0000}"/>
    <cellStyle name="계산 10 3" xfId="14972" xr:uid="{00000000-0005-0000-0000-00005D3C0000}"/>
    <cellStyle name="계산 10 4" xfId="14973" xr:uid="{00000000-0005-0000-0000-00005E3C0000}"/>
    <cellStyle name="계산 10 5" xfId="14974" xr:uid="{00000000-0005-0000-0000-00005F3C0000}"/>
    <cellStyle name="계산 11" xfId="14975" xr:uid="{00000000-0005-0000-0000-0000603C0000}"/>
    <cellStyle name="계산 12" xfId="14976" xr:uid="{00000000-0005-0000-0000-0000613C0000}"/>
    <cellStyle name="계산 13" xfId="14977" xr:uid="{00000000-0005-0000-0000-0000623C0000}"/>
    <cellStyle name="계산 14" xfId="14978" xr:uid="{00000000-0005-0000-0000-0000633C0000}"/>
    <cellStyle name="계산 2" xfId="14979" xr:uid="{00000000-0005-0000-0000-0000643C0000}"/>
    <cellStyle name="계산 2 2" xfId="14980" xr:uid="{00000000-0005-0000-0000-0000653C0000}"/>
    <cellStyle name="계산 2 3" xfId="14981" xr:uid="{00000000-0005-0000-0000-0000663C0000}"/>
    <cellStyle name="계산 2 4" xfId="14982" xr:uid="{00000000-0005-0000-0000-0000673C0000}"/>
    <cellStyle name="계산 2 5" xfId="14983" xr:uid="{00000000-0005-0000-0000-0000683C0000}"/>
    <cellStyle name="계산 2_2. 내역" xfId="18247" xr:uid="{00000000-0005-0000-0000-0000693C0000}"/>
    <cellStyle name="계산 3" xfId="14984" xr:uid="{00000000-0005-0000-0000-00006A3C0000}"/>
    <cellStyle name="계산 3 2" xfId="14985" xr:uid="{00000000-0005-0000-0000-00006B3C0000}"/>
    <cellStyle name="계산 3 3" xfId="14986" xr:uid="{00000000-0005-0000-0000-00006C3C0000}"/>
    <cellStyle name="계산 3 4" xfId="14987" xr:uid="{00000000-0005-0000-0000-00006D3C0000}"/>
    <cellStyle name="계산 3 5" xfId="14988" xr:uid="{00000000-0005-0000-0000-00006E3C0000}"/>
    <cellStyle name="계산 3_2. 내역" xfId="18248" xr:uid="{00000000-0005-0000-0000-00006F3C0000}"/>
    <cellStyle name="계산 4" xfId="14989" xr:uid="{00000000-0005-0000-0000-0000703C0000}"/>
    <cellStyle name="계산 4 2" xfId="14990" xr:uid="{00000000-0005-0000-0000-0000713C0000}"/>
    <cellStyle name="계산 4 3" xfId="14991" xr:uid="{00000000-0005-0000-0000-0000723C0000}"/>
    <cellStyle name="계산 4 4" xfId="14992" xr:uid="{00000000-0005-0000-0000-0000733C0000}"/>
    <cellStyle name="계산 4 5" xfId="14993" xr:uid="{00000000-0005-0000-0000-0000743C0000}"/>
    <cellStyle name="계산 4_2. 내역" xfId="18249" xr:uid="{00000000-0005-0000-0000-0000753C0000}"/>
    <cellStyle name="계산 5" xfId="14994" xr:uid="{00000000-0005-0000-0000-0000763C0000}"/>
    <cellStyle name="계산 5 2" xfId="14995" xr:uid="{00000000-0005-0000-0000-0000773C0000}"/>
    <cellStyle name="계산 5 3" xfId="14996" xr:uid="{00000000-0005-0000-0000-0000783C0000}"/>
    <cellStyle name="계산 5 4" xfId="14997" xr:uid="{00000000-0005-0000-0000-0000793C0000}"/>
    <cellStyle name="계산 5 5" xfId="14998" xr:uid="{00000000-0005-0000-0000-00007A3C0000}"/>
    <cellStyle name="계산 5_2. 내역" xfId="18250" xr:uid="{00000000-0005-0000-0000-00007B3C0000}"/>
    <cellStyle name="계산 6" xfId="14999" xr:uid="{00000000-0005-0000-0000-00007C3C0000}"/>
    <cellStyle name="계산 6 2" xfId="15000" xr:uid="{00000000-0005-0000-0000-00007D3C0000}"/>
    <cellStyle name="계산 6 3" xfId="15001" xr:uid="{00000000-0005-0000-0000-00007E3C0000}"/>
    <cellStyle name="계산 6 4" xfId="15002" xr:uid="{00000000-0005-0000-0000-00007F3C0000}"/>
    <cellStyle name="계산 6 5" xfId="15003" xr:uid="{00000000-0005-0000-0000-0000803C0000}"/>
    <cellStyle name="계산 6_2. 내역" xfId="18251" xr:uid="{00000000-0005-0000-0000-0000813C0000}"/>
    <cellStyle name="계산 7" xfId="15004" xr:uid="{00000000-0005-0000-0000-0000823C0000}"/>
    <cellStyle name="계산 7 2" xfId="15005" xr:uid="{00000000-0005-0000-0000-0000833C0000}"/>
    <cellStyle name="계산 7 3" xfId="15006" xr:uid="{00000000-0005-0000-0000-0000843C0000}"/>
    <cellStyle name="계산 7 4" xfId="15007" xr:uid="{00000000-0005-0000-0000-0000853C0000}"/>
    <cellStyle name="계산 7 5" xfId="15008" xr:uid="{00000000-0005-0000-0000-0000863C0000}"/>
    <cellStyle name="계산 8" xfId="15009" xr:uid="{00000000-0005-0000-0000-0000873C0000}"/>
    <cellStyle name="계산 8 2" xfId="15010" xr:uid="{00000000-0005-0000-0000-0000883C0000}"/>
    <cellStyle name="계산 8 3" xfId="15011" xr:uid="{00000000-0005-0000-0000-0000893C0000}"/>
    <cellStyle name="계산 8 4" xfId="15012" xr:uid="{00000000-0005-0000-0000-00008A3C0000}"/>
    <cellStyle name="계산 8 5" xfId="15013" xr:uid="{00000000-0005-0000-0000-00008B3C0000}"/>
    <cellStyle name="계산 9" xfId="15014" xr:uid="{00000000-0005-0000-0000-00008C3C0000}"/>
    <cellStyle name="계산 9 2" xfId="15015" xr:uid="{00000000-0005-0000-0000-00008D3C0000}"/>
    <cellStyle name="계산 9 3" xfId="15016" xr:uid="{00000000-0005-0000-0000-00008E3C0000}"/>
    <cellStyle name="계산 9 4" xfId="15017" xr:uid="{00000000-0005-0000-0000-00008F3C0000}"/>
    <cellStyle name="계산 9 5" xfId="15018" xr:uid="{00000000-0005-0000-0000-0000903C0000}"/>
    <cellStyle name="고정소숫점" xfId="15019" xr:uid="{00000000-0005-0000-0000-0000913C0000}"/>
    <cellStyle name="고정소숫점 2" xfId="15020" xr:uid="{00000000-0005-0000-0000-0000923C0000}"/>
    <cellStyle name="고정소숫점 3" xfId="15021" xr:uid="{00000000-0005-0000-0000-0000933C0000}"/>
    <cellStyle name="고정소숫점 4" xfId="15022" xr:uid="{00000000-0005-0000-0000-0000943C0000}"/>
    <cellStyle name="고정소숫점 5" xfId="15023" xr:uid="{00000000-0005-0000-0000-0000953C0000}"/>
    <cellStyle name="고정소숫점 6" xfId="15024" xr:uid="{00000000-0005-0000-0000-0000963C0000}"/>
    <cellStyle name="고정소숫점_(완주,항공측량)단지계획,설계내역서 총괄-090616(2003)" xfId="18252" xr:uid="{00000000-0005-0000-0000-0000973C0000}"/>
    <cellStyle name="고정출력1" xfId="15025" xr:uid="{00000000-0005-0000-0000-0000983C0000}"/>
    <cellStyle name="고정출력1 2" xfId="15026" xr:uid="{00000000-0005-0000-0000-0000993C0000}"/>
    <cellStyle name="고정출력1 3" xfId="15027" xr:uid="{00000000-0005-0000-0000-00009A3C0000}"/>
    <cellStyle name="고정출력1 4" xfId="15028" xr:uid="{00000000-0005-0000-0000-00009B3C0000}"/>
    <cellStyle name="고정출력1 5" xfId="15029" xr:uid="{00000000-0005-0000-0000-00009C3C0000}"/>
    <cellStyle name="고정출력1 6" xfId="15030" xr:uid="{00000000-0005-0000-0000-00009D3C0000}"/>
    <cellStyle name="고정출력1_09.03.23_장지천 하천기본계획및 하천대장작성(변경) 내역(2008.12품셈적용)" xfId="15031" xr:uid="{00000000-0005-0000-0000-00009E3C0000}"/>
    <cellStyle name="고정출력2" xfId="15032" xr:uid="{00000000-0005-0000-0000-00009F3C0000}"/>
    <cellStyle name="고정출력2 2" xfId="15033" xr:uid="{00000000-0005-0000-0000-0000A03C0000}"/>
    <cellStyle name="고정출력2 3" xfId="15034" xr:uid="{00000000-0005-0000-0000-0000A13C0000}"/>
    <cellStyle name="고정출력2 4" xfId="15035" xr:uid="{00000000-0005-0000-0000-0000A23C0000}"/>
    <cellStyle name="고정출력2 5" xfId="15036" xr:uid="{00000000-0005-0000-0000-0000A33C0000}"/>
    <cellStyle name="고정출력2 6" xfId="15037" xr:uid="{00000000-0005-0000-0000-0000A43C0000}"/>
    <cellStyle name="고정출력2_09.03.23_장지천 하천기본계획및 하천대장작성(변경) 내역(2008.12품셈적용)" xfId="15038" xr:uid="{00000000-0005-0000-0000-0000A53C0000}"/>
    <cellStyle name="공백" xfId="15039" xr:uid="{00000000-0005-0000-0000-0000A63C0000}"/>
    <cellStyle name="공백1" xfId="15040" xr:uid="{00000000-0005-0000-0000-0000A73C0000}"/>
    <cellStyle name="공백1수" xfId="15041" xr:uid="{00000000-0005-0000-0000-0000A83C0000}"/>
    <cellStyle name="공사원가계산서(조경)" xfId="15042" xr:uid="{00000000-0005-0000-0000-0000A93C0000}"/>
    <cellStyle name="공종" xfId="15043" xr:uid="{00000000-0005-0000-0000-0000AA3C0000}"/>
    <cellStyle name="공종-규격" xfId="15044" xr:uid="{00000000-0005-0000-0000-0000AB3C0000}"/>
    <cellStyle name="과정별배정" xfId="15045" xr:uid="{00000000-0005-0000-0000-0000AC3C0000}"/>
    <cellStyle name="괘선" xfId="15046" xr:uid="{00000000-0005-0000-0000-0000AD3C0000}"/>
    <cellStyle name="괘선1" xfId="15047" xr:uid="{00000000-0005-0000-0000-0000AE3C0000}"/>
    <cellStyle name="咬訌裝?INCOM1" xfId="15048" xr:uid="{00000000-0005-0000-0000-0000AF3C0000}"/>
    <cellStyle name="咬訌裝?INCOM10" xfId="15049" xr:uid="{00000000-0005-0000-0000-0000B03C0000}"/>
    <cellStyle name="咬訌裝?INCOM2" xfId="15050" xr:uid="{00000000-0005-0000-0000-0000B13C0000}"/>
    <cellStyle name="咬訌裝?INCOM3" xfId="15051" xr:uid="{00000000-0005-0000-0000-0000B23C0000}"/>
    <cellStyle name="咬訌裝?INCOM4" xfId="15052" xr:uid="{00000000-0005-0000-0000-0000B33C0000}"/>
    <cellStyle name="咬訌裝?INCOM5" xfId="15053" xr:uid="{00000000-0005-0000-0000-0000B43C0000}"/>
    <cellStyle name="咬訌裝?INCOM6" xfId="15054" xr:uid="{00000000-0005-0000-0000-0000B53C0000}"/>
    <cellStyle name="咬訌裝?INCOM7" xfId="15055" xr:uid="{00000000-0005-0000-0000-0000B63C0000}"/>
    <cellStyle name="咬訌裝?INCOM8" xfId="15056" xr:uid="{00000000-0005-0000-0000-0000B73C0000}"/>
    <cellStyle name="咬訌裝?INCOM9" xfId="15057" xr:uid="{00000000-0005-0000-0000-0000B83C0000}"/>
    <cellStyle name="咬訌裝?PRIB11" xfId="15058" xr:uid="{00000000-0005-0000-0000-0000B93C0000}"/>
    <cellStyle name="국종합건설" xfId="15059" xr:uid="{00000000-0005-0000-0000-0000BA3C0000}"/>
    <cellStyle name="그림" xfId="15060" xr:uid="{00000000-0005-0000-0000-0000BB3C0000}"/>
    <cellStyle name="기본내역서" xfId="15061" xr:uid="{00000000-0005-0000-0000-0000BC3C0000}"/>
    <cellStyle name="김덕호" xfId="15062" xr:uid="{00000000-0005-0000-0000-0000BD3C0000}"/>
    <cellStyle name="끼_x0001_?" xfId="15063" xr:uid="{00000000-0005-0000-0000-0000BE3C0000}"/>
    <cellStyle name="나쁨 10" xfId="15064" xr:uid="{00000000-0005-0000-0000-0000BF3C0000}"/>
    <cellStyle name="나쁨 10 2" xfId="15065" xr:uid="{00000000-0005-0000-0000-0000C03C0000}"/>
    <cellStyle name="나쁨 10 3" xfId="15066" xr:uid="{00000000-0005-0000-0000-0000C13C0000}"/>
    <cellStyle name="나쁨 10 4" xfId="15067" xr:uid="{00000000-0005-0000-0000-0000C23C0000}"/>
    <cellStyle name="나쁨 10 5" xfId="15068" xr:uid="{00000000-0005-0000-0000-0000C33C0000}"/>
    <cellStyle name="나쁨 11" xfId="15069" xr:uid="{00000000-0005-0000-0000-0000C43C0000}"/>
    <cellStyle name="나쁨 12" xfId="15070" xr:uid="{00000000-0005-0000-0000-0000C53C0000}"/>
    <cellStyle name="나쁨 13" xfId="15071" xr:uid="{00000000-0005-0000-0000-0000C63C0000}"/>
    <cellStyle name="나쁨 14" xfId="15072" xr:uid="{00000000-0005-0000-0000-0000C73C0000}"/>
    <cellStyle name="나쁨 2" xfId="15073" xr:uid="{00000000-0005-0000-0000-0000C83C0000}"/>
    <cellStyle name="나쁨 2 2" xfId="15074" xr:uid="{00000000-0005-0000-0000-0000C93C0000}"/>
    <cellStyle name="나쁨 2 3" xfId="15075" xr:uid="{00000000-0005-0000-0000-0000CA3C0000}"/>
    <cellStyle name="나쁨 2 4" xfId="15076" xr:uid="{00000000-0005-0000-0000-0000CB3C0000}"/>
    <cellStyle name="나쁨 2 5" xfId="15077" xr:uid="{00000000-0005-0000-0000-0000CC3C0000}"/>
    <cellStyle name="나쁨 2_2. 내역" xfId="18253" xr:uid="{00000000-0005-0000-0000-0000CD3C0000}"/>
    <cellStyle name="나쁨 3" xfId="15078" xr:uid="{00000000-0005-0000-0000-0000CE3C0000}"/>
    <cellStyle name="나쁨 3 2" xfId="15079" xr:uid="{00000000-0005-0000-0000-0000CF3C0000}"/>
    <cellStyle name="나쁨 3 3" xfId="15080" xr:uid="{00000000-0005-0000-0000-0000D03C0000}"/>
    <cellStyle name="나쁨 3 4" xfId="15081" xr:uid="{00000000-0005-0000-0000-0000D13C0000}"/>
    <cellStyle name="나쁨 3 5" xfId="15082" xr:uid="{00000000-0005-0000-0000-0000D23C0000}"/>
    <cellStyle name="나쁨 3_2. 내역" xfId="18254" xr:uid="{00000000-0005-0000-0000-0000D33C0000}"/>
    <cellStyle name="나쁨 4" xfId="15083" xr:uid="{00000000-0005-0000-0000-0000D43C0000}"/>
    <cellStyle name="나쁨 4 2" xfId="15084" xr:uid="{00000000-0005-0000-0000-0000D53C0000}"/>
    <cellStyle name="나쁨 4 3" xfId="15085" xr:uid="{00000000-0005-0000-0000-0000D63C0000}"/>
    <cellStyle name="나쁨 4 4" xfId="15086" xr:uid="{00000000-0005-0000-0000-0000D73C0000}"/>
    <cellStyle name="나쁨 4 5" xfId="15087" xr:uid="{00000000-0005-0000-0000-0000D83C0000}"/>
    <cellStyle name="나쁨 4_2. 내역" xfId="18255" xr:uid="{00000000-0005-0000-0000-0000D93C0000}"/>
    <cellStyle name="나쁨 5" xfId="15088" xr:uid="{00000000-0005-0000-0000-0000DA3C0000}"/>
    <cellStyle name="나쁨 5 2" xfId="15089" xr:uid="{00000000-0005-0000-0000-0000DB3C0000}"/>
    <cellStyle name="나쁨 5 3" xfId="15090" xr:uid="{00000000-0005-0000-0000-0000DC3C0000}"/>
    <cellStyle name="나쁨 5 4" xfId="15091" xr:uid="{00000000-0005-0000-0000-0000DD3C0000}"/>
    <cellStyle name="나쁨 5 5" xfId="15092" xr:uid="{00000000-0005-0000-0000-0000DE3C0000}"/>
    <cellStyle name="나쁨 5_2. 내역" xfId="18256" xr:uid="{00000000-0005-0000-0000-0000DF3C0000}"/>
    <cellStyle name="나쁨 6" xfId="15093" xr:uid="{00000000-0005-0000-0000-0000E03C0000}"/>
    <cellStyle name="나쁨 6 2" xfId="15094" xr:uid="{00000000-0005-0000-0000-0000E13C0000}"/>
    <cellStyle name="나쁨 6 3" xfId="15095" xr:uid="{00000000-0005-0000-0000-0000E23C0000}"/>
    <cellStyle name="나쁨 6 4" xfId="15096" xr:uid="{00000000-0005-0000-0000-0000E33C0000}"/>
    <cellStyle name="나쁨 6 5" xfId="15097" xr:uid="{00000000-0005-0000-0000-0000E43C0000}"/>
    <cellStyle name="나쁨 6_2. 내역" xfId="18257" xr:uid="{00000000-0005-0000-0000-0000E53C0000}"/>
    <cellStyle name="나쁨 7" xfId="15098" xr:uid="{00000000-0005-0000-0000-0000E63C0000}"/>
    <cellStyle name="나쁨 7 2" xfId="15099" xr:uid="{00000000-0005-0000-0000-0000E73C0000}"/>
    <cellStyle name="나쁨 7 3" xfId="15100" xr:uid="{00000000-0005-0000-0000-0000E83C0000}"/>
    <cellStyle name="나쁨 7 4" xfId="15101" xr:uid="{00000000-0005-0000-0000-0000E93C0000}"/>
    <cellStyle name="나쁨 7 5" xfId="15102" xr:uid="{00000000-0005-0000-0000-0000EA3C0000}"/>
    <cellStyle name="나쁨 7_2. 내역" xfId="18258" xr:uid="{00000000-0005-0000-0000-0000EB3C0000}"/>
    <cellStyle name="나쁨 8" xfId="15103" xr:uid="{00000000-0005-0000-0000-0000EC3C0000}"/>
    <cellStyle name="나쁨 8 2" xfId="15104" xr:uid="{00000000-0005-0000-0000-0000ED3C0000}"/>
    <cellStyle name="나쁨 8 3" xfId="15105" xr:uid="{00000000-0005-0000-0000-0000EE3C0000}"/>
    <cellStyle name="나쁨 8 4" xfId="15106" xr:uid="{00000000-0005-0000-0000-0000EF3C0000}"/>
    <cellStyle name="나쁨 8 5" xfId="15107" xr:uid="{00000000-0005-0000-0000-0000F03C0000}"/>
    <cellStyle name="나쁨 9" xfId="15108" xr:uid="{00000000-0005-0000-0000-0000F13C0000}"/>
    <cellStyle name="나쁨 9 2" xfId="15109" xr:uid="{00000000-0005-0000-0000-0000F23C0000}"/>
    <cellStyle name="나쁨 9 3" xfId="15110" xr:uid="{00000000-0005-0000-0000-0000F33C0000}"/>
    <cellStyle name="나쁨 9 4" xfId="15111" xr:uid="{00000000-0005-0000-0000-0000F43C0000}"/>
    <cellStyle name="나쁨 9 5" xfId="15112" xr:uid="{00000000-0005-0000-0000-0000F53C0000}"/>
    <cellStyle name="날짜" xfId="15113" xr:uid="{00000000-0005-0000-0000-0000F63C0000}"/>
    <cellStyle name="날짜 2" xfId="15114" xr:uid="{00000000-0005-0000-0000-0000F73C0000}"/>
    <cellStyle name="날짜 3" xfId="15115" xr:uid="{00000000-0005-0000-0000-0000F83C0000}"/>
    <cellStyle name="날짜 4" xfId="15116" xr:uid="{00000000-0005-0000-0000-0000F93C0000}"/>
    <cellStyle name="날짜 5" xfId="15117" xr:uid="{00000000-0005-0000-0000-0000FA3C0000}"/>
    <cellStyle name="날짜 6" xfId="15118" xr:uid="{00000000-0005-0000-0000-0000FB3C0000}"/>
    <cellStyle name="날짜_09.03.23_장지천 하천기본계획및 하천대장작성(변경) 내역(2008.12품셈적용)" xfId="15119" xr:uid="{00000000-0005-0000-0000-0000FC3C0000}"/>
    <cellStyle name="남기옥" xfId="15120" xr:uid="{00000000-0005-0000-0000-0000FD3C0000}"/>
    <cellStyle name="내역서" xfId="15121" xr:uid="{00000000-0005-0000-0000-0000FE3C0000}"/>
    <cellStyle name="네모제목" xfId="15122" xr:uid="{00000000-0005-0000-0000-0000FF3C0000}"/>
    <cellStyle name="노명용" xfId="15123" xr:uid="{00000000-0005-0000-0000-0000003D0000}"/>
    <cellStyle name="노명용 2" xfId="15124" xr:uid="{00000000-0005-0000-0000-0000013D0000}"/>
    <cellStyle name="단위" xfId="15125" xr:uid="{00000000-0005-0000-0000-0000023D0000}"/>
    <cellStyle name="단위-&quot;*&quot;" xfId="15126" xr:uid="{00000000-0005-0000-0000-0000033D0000}"/>
    <cellStyle name="단위-%" xfId="15127" xr:uid="{00000000-0005-0000-0000-0000043D0000}"/>
    <cellStyle name="단위_2. 내역" xfId="18259" xr:uid="{00000000-0005-0000-0000-0000053D0000}"/>
    <cellStyle name="단위-kg" xfId="15128" xr:uid="{00000000-0005-0000-0000-0000063D0000}"/>
    <cellStyle name="단위-m" xfId="15129" xr:uid="{00000000-0005-0000-0000-0000073D0000}"/>
    <cellStyle name="단위-㎡" xfId="15130" xr:uid="{00000000-0005-0000-0000-0000083D0000}"/>
    <cellStyle name="단위-㎡/개소" xfId="15131" xr:uid="{00000000-0005-0000-0000-0000093D0000}"/>
    <cellStyle name="단위-㎡_조소앙_설계내역서(원내역)" xfId="15132" xr:uid="{00000000-0005-0000-0000-00000A3D0000}"/>
    <cellStyle name="단위-㎥" xfId="15133" xr:uid="{00000000-0005-0000-0000-00000B3D0000}"/>
    <cellStyle name="단위-t=" xfId="15134" xr:uid="{00000000-0005-0000-0000-00000C3D0000}"/>
    <cellStyle name="달러" xfId="15135" xr:uid="{00000000-0005-0000-0000-00000D3D0000}"/>
    <cellStyle name="달러 2" xfId="15136" xr:uid="{00000000-0005-0000-0000-00000E3D0000}"/>
    <cellStyle name="달러 3" xfId="15137" xr:uid="{00000000-0005-0000-0000-00000F3D0000}"/>
    <cellStyle name="달러 4" xfId="15138" xr:uid="{00000000-0005-0000-0000-0000103D0000}"/>
    <cellStyle name="달러 5" xfId="15139" xr:uid="{00000000-0005-0000-0000-0000113D0000}"/>
    <cellStyle name="달러 6" xfId="15140" xr:uid="{00000000-0005-0000-0000-0000123D0000}"/>
    <cellStyle name="달러_09.03.23_장지천 하천기본계획및 하천대장작성(변경) 내역(2008.12품셈적용)" xfId="15141" xr:uid="{00000000-0005-0000-0000-0000133D0000}"/>
    <cellStyle name="대공종" xfId="15142" xr:uid="{00000000-0005-0000-0000-0000143D0000}"/>
    <cellStyle name="뒤에 오는 하이퍼링크" xfId="15143" xr:uid="{00000000-0005-0000-0000-0000153D0000}"/>
    <cellStyle name="뒤에 오는 하이퍼링크 10" xfId="15144" xr:uid="{00000000-0005-0000-0000-0000163D0000}"/>
    <cellStyle name="뒤에 오는 하이퍼링크 11" xfId="15145" xr:uid="{00000000-0005-0000-0000-0000173D0000}"/>
    <cellStyle name="뒤에 오는 하이퍼링크 12" xfId="15146" xr:uid="{00000000-0005-0000-0000-0000183D0000}"/>
    <cellStyle name="뒤에 오는 하이퍼링크 13" xfId="15147" xr:uid="{00000000-0005-0000-0000-0000193D0000}"/>
    <cellStyle name="뒤에 오는 하이퍼링크 14" xfId="15148" xr:uid="{00000000-0005-0000-0000-00001A3D0000}"/>
    <cellStyle name="뒤에 오는 하이퍼링크 15" xfId="15149" xr:uid="{00000000-0005-0000-0000-00001B3D0000}"/>
    <cellStyle name="뒤에 오는 하이퍼링크 16" xfId="15150" xr:uid="{00000000-0005-0000-0000-00001C3D0000}"/>
    <cellStyle name="뒤에 오는 하이퍼링크 17" xfId="15151" xr:uid="{00000000-0005-0000-0000-00001D3D0000}"/>
    <cellStyle name="뒤에 오는 하이퍼링크 18" xfId="15152" xr:uid="{00000000-0005-0000-0000-00001E3D0000}"/>
    <cellStyle name="뒤에 오는 하이퍼링크 19" xfId="15153" xr:uid="{00000000-0005-0000-0000-00001F3D0000}"/>
    <cellStyle name="뒤에 오는 하이퍼링크 2" xfId="15154" xr:uid="{00000000-0005-0000-0000-0000203D0000}"/>
    <cellStyle name="뒤에 오는 하이퍼링크 20" xfId="15155" xr:uid="{00000000-0005-0000-0000-0000213D0000}"/>
    <cellStyle name="뒤에 오는 하이퍼링크 21" xfId="15156" xr:uid="{00000000-0005-0000-0000-0000223D0000}"/>
    <cellStyle name="뒤에 오는 하이퍼링크 22" xfId="15157" xr:uid="{00000000-0005-0000-0000-0000233D0000}"/>
    <cellStyle name="뒤에 오는 하이퍼링크 3" xfId="15158" xr:uid="{00000000-0005-0000-0000-0000243D0000}"/>
    <cellStyle name="뒤에 오는 하이퍼링크 4" xfId="15159" xr:uid="{00000000-0005-0000-0000-0000253D0000}"/>
    <cellStyle name="뒤에 오는 하이퍼링크 5" xfId="15160" xr:uid="{00000000-0005-0000-0000-0000263D0000}"/>
    <cellStyle name="뒤에 오는 하이퍼링크 6" xfId="15161" xr:uid="{00000000-0005-0000-0000-0000273D0000}"/>
    <cellStyle name="뒤에 오는 하이퍼링크 7" xfId="15162" xr:uid="{00000000-0005-0000-0000-0000283D0000}"/>
    <cellStyle name="뒤에 오는 하이퍼링크 8" xfId="15163" xr:uid="{00000000-0005-0000-0000-0000293D0000}"/>
    <cellStyle name="뒤에 오는 하이퍼링크 9" xfId="15164" xr:uid="{00000000-0005-0000-0000-00002A3D0000}"/>
    <cellStyle name="똿떓죶Ø괻 [0.00]_PRODUCT DETAIL Q1" xfId="15165" xr:uid="{00000000-0005-0000-0000-00002B3D0000}"/>
    <cellStyle name="똿떓죶Ø괻_PRODUCT DETAIL Q1" xfId="15166" xr:uid="{00000000-0005-0000-0000-00002C3D0000}"/>
    <cellStyle name="똿뗦먛귟 [0.00]_laroux" xfId="15167" xr:uid="{00000000-0005-0000-0000-00002D3D0000}"/>
    <cellStyle name="똿뗦먛귟_laroux" xfId="15168" xr:uid="{00000000-0005-0000-0000-00002E3D0000}"/>
    <cellStyle name="라인" xfId="15169" xr:uid="{00000000-0005-0000-0000-00002F3D0000}"/>
    <cellStyle name="마이너스키" xfId="15170" xr:uid="{00000000-0005-0000-0000-0000303D0000}"/>
    <cellStyle name="매" xfId="15171" xr:uid="{00000000-0005-0000-0000-0000313D0000}"/>
    <cellStyle name="매_02-포장-1" xfId="15172" xr:uid="{00000000-0005-0000-0000-0000323D0000}"/>
    <cellStyle name="매_02-포장-1_Boo2" xfId="15173" xr:uid="{00000000-0005-0000-0000-0000333D0000}"/>
    <cellStyle name="매_02-포장-1_Boo2_각종용역영향평가" xfId="15174" xr:uid="{00000000-0005-0000-0000-0000343D0000}"/>
    <cellStyle name="매_02-포장-1_Boo2_군도농어촌도로사전재해및환경성용역영향평가" xfId="15175" xr:uid="{00000000-0005-0000-0000-0000353D0000}"/>
    <cellStyle name="매_02-포장-1_Boo2_도로수량양식" xfId="15176" xr:uid="{00000000-0005-0000-0000-0000363D0000}"/>
    <cellStyle name="매_02-포장-1_Boo2_도로수량양식_각종용역영향평가" xfId="15177" xr:uid="{00000000-0005-0000-0000-0000373D0000}"/>
    <cellStyle name="매_02-포장-1_Boo2_도로수량양식_군도농어촌도로사전재해및환경성용역영향평가" xfId="15178" xr:uid="{00000000-0005-0000-0000-0000383D0000}"/>
    <cellStyle name="매_02-포장-1_Boo2_도로수량양식_설계내역서" xfId="15179" xr:uid="{00000000-0005-0000-0000-0000393D0000}"/>
    <cellStyle name="매_02-포장-1_Boo2_도로수량양식_하이우회도로개설공사 실시설계용역" xfId="15180" xr:uid="{00000000-0005-0000-0000-00003A3D0000}"/>
    <cellStyle name="매_02-포장-1_Boo2_설계내역서" xfId="15181" xr:uid="{00000000-0005-0000-0000-00003B3D0000}"/>
    <cellStyle name="매_02-포장-1_Boo2_수량산출" xfId="15182" xr:uid="{00000000-0005-0000-0000-00003C3D0000}"/>
    <cellStyle name="매_02-포장-1_Boo2_수량산출_각종용역영향평가" xfId="15183" xr:uid="{00000000-0005-0000-0000-00003D3D0000}"/>
    <cellStyle name="매_02-포장-1_Boo2_수량산출_군도농어촌도로사전재해및환경성용역영향평가" xfId="15184" xr:uid="{00000000-0005-0000-0000-00003E3D0000}"/>
    <cellStyle name="매_02-포장-1_Boo2_수량산출_설계내역서" xfId="15185" xr:uid="{00000000-0005-0000-0000-00003F3D0000}"/>
    <cellStyle name="매_02-포장-1_Boo2_수량산출_하이우회도로개설공사 실시설계용역" xfId="15186" xr:uid="{00000000-0005-0000-0000-0000403D0000}"/>
    <cellStyle name="매_02-포장-1_Boo2_인월중군소하천" xfId="15187" xr:uid="{00000000-0005-0000-0000-0000413D0000}"/>
    <cellStyle name="매_02-포장-1_Boo2_인월중군소하천_각종용역영향평가" xfId="15188" xr:uid="{00000000-0005-0000-0000-0000423D0000}"/>
    <cellStyle name="매_02-포장-1_Boo2_인월중군소하천_군도농어촌도로사전재해및환경성용역영향평가" xfId="15189" xr:uid="{00000000-0005-0000-0000-0000433D0000}"/>
    <cellStyle name="매_02-포장-1_Boo2_인월중군소하천_설계내역서" xfId="15190" xr:uid="{00000000-0005-0000-0000-0000443D0000}"/>
    <cellStyle name="매_02-포장-1_Boo2_인월중군소하천_하이우회도로개설공사 실시설계용역" xfId="15191" xr:uid="{00000000-0005-0000-0000-0000453D0000}"/>
    <cellStyle name="매_02-포장-1_Boo2_하이우회도로개설공사 실시설계용역" xfId="15192" xr:uid="{00000000-0005-0000-0000-0000463D0000}"/>
    <cellStyle name="매_02-포장-1_Book2" xfId="15193" xr:uid="{00000000-0005-0000-0000-0000473D0000}"/>
    <cellStyle name="매_02-포장-1_Book2_각종용역영향평가" xfId="15194" xr:uid="{00000000-0005-0000-0000-0000483D0000}"/>
    <cellStyle name="매_02-포장-1_Book2_군도농어촌도로사전재해및환경성용역영향평가" xfId="15195" xr:uid="{00000000-0005-0000-0000-0000493D0000}"/>
    <cellStyle name="매_02-포장-1_Book2_도로수량양식" xfId="15196" xr:uid="{00000000-0005-0000-0000-00004A3D0000}"/>
    <cellStyle name="매_02-포장-1_Book2_도로수량양식_각종용역영향평가" xfId="15197" xr:uid="{00000000-0005-0000-0000-00004B3D0000}"/>
    <cellStyle name="매_02-포장-1_Book2_도로수량양식_군도농어촌도로사전재해및환경성용역영향평가" xfId="15198" xr:uid="{00000000-0005-0000-0000-00004C3D0000}"/>
    <cellStyle name="매_02-포장-1_Book2_도로수량양식_설계내역서" xfId="15199" xr:uid="{00000000-0005-0000-0000-00004D3D0000}"/>
    <cellStyle name="매_02-포장-1_Book2_도로수량양식_하이우회도로개설공사 실시설계용역" xfId="15200" xr:uid="{00000000-0005-0000-0000-00004E3D0000}"/>
    <cellStyle name="매_02-포장-1_Book2_설계내역서" xfId="15201" xr:uid="{00000000-0005-0000-0000-00004F3D0000}"/>
    <cellStyle name="매_02-포장-1_Book2_수량산출" xfId="15202" xr:uid="{00000000-0005-0000-0000-0000503D0000}"/>
    <cellStyle name="매_02-포장-1_Book2_수량산출_각종용역영향평가" xfId="15203" xr:uid="{00000000-0005-0000-0000-0000513D0000}"/>
    <cellStyle name="매_02-포장-1_Book2_수량산출_군도농어촌도로사전재해및환경성용역영향평가" xfId="15204" xr:uid="{00000000-0005-0000-0000-0000523D0000}"/>
    <cellStyle name="매_02-포장-1_Book2_수량산출_설계내역서" xfId="15205" xr:uid="{00000000-0005-0000-0000-0000533D0000}"/>
    <cellStyle name="매_02-포장-1_Book2_수량산출_하이우회도로개설공사 실시설계용역" xfId="15206" xr:uid="{00000000-0005-0000-0000-0000543D0000}"/>
    <cellStyle name="매_02-포장-1_Book2_인월중군소하천" xfId="15207" xr:uid="{00000000-0005-0000-0000-0000553D0000}"/>
    <cellStyle name="매_02-포장-1_Book2_인월중군소하천_각종용역영향평가" xfId="15208" xr:uid="{00000000-0005-0000-0000-0000563D0000}"/>
    <cellStyle name="매_02-포장-1_Book2_인월중군소하천_군도농어촌도로사전재해및환경성용역영향평가" xfId="15209" xr:uid="{00000000-0005-0000-0000-0000573D0000}"/>
    <cellStyle name="매_02-포장-1_Book2_인월중군소하천_설계내역서" xfId="15210" xr:uid="{00000000-0005-0000-0000-0000583D0000}"/>
    <cellStyle name="매_02-포장-1_Book2_인월중군소하천_하이우회도로개설공사 실시설계용역" xfId="15211" xr:uid="{00000000-0005-0000-0000-0000593D0000}"/>
    <cellStyle name="매_02-포장-1_Book2_하이우회도로개설공사 실시설계용역" xfId="15212" xr:uid="{00000000-0005-0000-0000-00005A3D0000}"/>
    <cellStyle name="매_02-포장-1_Book4" xfId="15213" xr:uid="{00000000-0005-0000-0000-00005B3D0000}"/>
    <cellStyle name="매_02-포장-1_Book4_각종용역영향평가" xfId="15214" xr:uid="{00000000-0005-0000-0000-00005C3D0000}"/>
    <cellStyle name="매_02-포장-1_Book4_군도농어촌도로사전재해및환경성용역영향평가" xfId="15215" xr:uid="{00000000-0005-0000-0000-00005D3D0000}"/>
    <cellStyle name="매_02-포장-1_Book4_도로수량양식" xfId="15216" xr:uid="{00000000-0005-0000-0000-00005E3D0000}"/>
    <cellStyle name="매_02-포장-1_Book4_도로수량양식_각종용역영향평가" xfId="15217" xr:uid="{00000000-0005-0000-0000-00005F3D0000}"/>
    <cellStyle name="매_02-포장-1_Book4_도로수량양식_군도농어촌도로사전재해및환경성용역영향평가" xfId="15218" xr:uid="{00000000-0005-0000-0000-0000603D0000}"/>
    <cellStyle name="매_02-포장-1_Book4_도로수량양식_설계내역서" xfId="15219" xr:uid="{00000000-0005-0000-0000-0000613D0000}"/>
    <cellStyle name="매_02-포장-1_Book4_도로수량양식_하이우회도로개설공사 실시설계용역" xfId="15220" xr:uid="{00000000-0005-0000-0000-0000623D0000}"/>
    <cellStyle name="매_02-포장-1_Book4_설계내역서" xfId="15221" xr:uid="{00000000-0005-0000-0000-0000633D0000}"/>
    <cellStyle name="매_02-포장-1_Book4_수량산출" xfId="15222" xr:uid="{00000000-0005-0000-0000-0000643D0000}"/>
    <cellStyle name="매_02-포장-1_Book4_수량산출_각종용역영향평가" xfId="15223" xr:uid="{00000000-0005-0000-0000-0000653D0000}"/>
    <cellStyle name="매_02-포장-1_Book4_수량산출_군도농어촌도로사전재해및환경성용역영향평가" xfId="15224" xr:uid="{00000000-0005-0000-0000-0000663D0000}"/>
    <cellStyle name="매_02-포장-1_Book4_수량산출_설계내역서" xfId="15225" xr:uid="{00000000-0005-0000-0000-0000673D0000}"/>
    <cellStyle name="매_02-포장-1_Book4_수량산출_하이우회도로개설공사 실시설계용역" xfId="15226" xr:uid="{00000000-0005-0000-0000-0000683D0000}"/>
    <cellStyle name="매_02-포장-1_Book4_인월중군소하천" xfId="15227" xr:uid="{00000000-0005-0000-0000-0000693D0000}"/>
    <cellStyle name="매_02-포장-1_Book4_인월중군소하천_각종용역영향평가" xfId="15228" xr:uid="{00000000-0005-0000-0000-00006A3D0000}"/>
    <cellStyle name="매_02-포장-1_Book4_인월중군소하천_군도농어촌도로사전재해및환경성용역영향평가" xfId="15229" xr:uid="{00000000-0005-0000-0000-00006B3D0000}"/>
    <cellStyle name="매_02-포장-1_Book4_인월중군소하천_설계내역서" xfId="15230" xr:uid="{00000000-0005-0000-0000-00006C3D0000}"/>
    <cellStyle name="매_02-포장-1_Book4_인월중군소하천_하이우회도로개설공사 실시설계용역" xfId="15231" xr:uid="{00000000-0005-0000-0000-00006D3D0000}"/>
    <cellStyle name="매_02-포장-1_Book4_하이우회도로개설공사 실시설계용역" xfId="15232" xr:uid="{00000000-0005-0000-0000-00006E3D0000}"/>
    <cellStyle name="매_02-포장-1_수량전체" xfId="15233" xr:uid="{00000000-0005-0000-0000-00006F3D0000}"/>
    <cellStyle name="매_02-포장-1_수량전체_각종용역영향평가" xfId="15234" xr:uid="{00000000-0005-0000-0000-0000703D0000}"/>
    <cellStyle name="매_02-포장-1_수량전체_군도농어촌도로사전재해및환경성용역영향평가" xfId="15235" xr:uid="{00000000-0005-0000-0000-0000713D0000}"/>
    <cellStyle name="매_02-포장-1_수량전체_도로수량양식" xfId="15236" xr:uid="{00000000-0005-0000-0000-0000723D0000}"/>
    <cellStyle name="매_02-포장-1_수량전체_도로수량양식_각종용역영향평가" xfId="15237" xr:uid="{00000000-0005-0000-0000-0000733D0000}"/>
    <cellStyle name="매_02-포장-1_수량전체_도로수량양식_군도농어촌도로사전재해및환경성용역영향평가" xfId="15238" xr:uid="{00000000-0005-0000-0000-0000743D0000}"/>
    <cellStyle name="매_02-포장-1_수량전체_도로수량양식_설계내역서" xfId="15239" xr:uid="{00000000-0005-0000-0000-0000753D0000}"/>
    <cellStyle name="매_02-포장-1_수량전체_도로수량양식_하이우회도로개설공사 실시설계용역" xfId="15240" xr:uid="{00000000-0005-0000-0000-0000763D0000}"/>
    <cellStyle name="매_02-포장-1_수량전체_설계내역서" xfId="15241" xr:uid="{00000000-0005-0000-0000-0000773D0000}"/>
    <cellStyle name="매_02-포장-1_수량전체_수량산출" xfId="15242" xr:uid="{00000000-0005-0000-0000-0000783D0000}"/>
    <cellStyle name="매_02-포장-1_수량전체_수량산출_각종용역영향평가" xfId="15243" xr:uid="{00000000-0005-0000-0000-0000793D0000}"/>
    <cellStyle name="매_02-포장-1_수량전체_수량산출_군도농어촌도로사전재해및환경성용역영향평가" xfId="15244" xr:uid="{00000000-0005-0000-0000-00007A3D0000}"/>
    <cellStyle name="매_02-포장-1_수량전체_수량산출_설계내역서" xfId="15245" xr:uid="{00000000-0005-0000-0000-00007B3D0000}"/>
    <cellStyle name="매_02-포장-1_수량전체_수량산출_하이우회도로개설공사 실시설계용역" xfId="15246" xr:uid="{00000000-0005-0000-0000-00007C3D0000}"/>
    <cellStyle name="매_02-포장-1_수량전체_인월중군소하천" xfId="15247" xr:uid="{00000000-0005-0000-0000-00007D3D0000}"/>
    <cellStyle name="매_02-포장-1_수량전체_인월중군소하천_각종용역영향평가" xfId="15248" xr:uid="{00000000-0005-0000-0000-00007E3D0000}"/>
    <cellStyle name="매_02-포장-1_수량전체_인월중군소하천_군도농어촌도로사전재해및환경성용역영향평가" xfId="15249" xr:uid="{00000000-0005-0000-0000-00007F3D0000}"/>
    <cellStyle name="매_02-포장-1_수량전체_인월중군소하천_설계내역서" xfId="15250" xr:uid="{00000000-0005-0000-0000-0000803D0000}"/>
    <cellStyle name="매_02-포장-1_수량전체_인월중군소하천_하이우회도로개설공사 실시설계용역" xfId="15251" xr:uid="{00000000-0005-0000-0000-0000813D0000}"/>
    <cellStyle name="매_02-포장-1_수량전체_하이우회도로개설공사 실시설계용역" xfId="15252" xr:uid="{00000000-0005-0000-0000-0000823D0000}"/>
    <cellStyle name="매_Boo2" xfId="15253" xr:uid="{00000000-0005-0000-0000-0000833D0000}"/>
    <cellStyle name="매_Boo2_각종용역영향평가" xfId="15254" xr:uid="{00000000-0005-0000-0000-0000843D0000}"/>
    <cellStyle name="매_Boo2_군도농어촌도로사전재해및환경성용역영향평가" xfId="15255" xr:uid="{00000000-0005-0000-0000-0000853D0000}"/>
    <cellStyle name="매_Boo2_도로수량양식" xfId="15256" xr:uid="{00000000-0005-0000-0000-0000863D0000}"/>
    <cellStyle name="매_Boo2_도로수량양식_각종용역영향평가" xfId="15257" xr:uid="{00000000-0005-0000-0000-0000873D0000}"/>
    <cellStyle name="매_Boo2_도로수량양식_군도농어촌도로사전재해및환경성용역영향평가" xfId="15258" xr:uid="{00000000-0005-0000-0000-0000883D0000}"/>
    <cellStyle name="매_Boo2_도로수량양식_설계내역서" xfId="15259" xr:uid="{00000000-0005-0000-0000-0000893D0000}"/>
    <cellStyle name="매_Boo2_도로수량양식_하이우회도로개설공사 실시설계용역" xfId="15260" xr:uid="{00000000-0005-0000-0000-00008A3D0000}"/>
    <cellStyle name="매_Boo2_설계내역서" xfId="15261" xr:uid="{00000000-0005-0000-0000-00008B3D0000}"/>
    <cellStyle name="매_Boo2_수량산출" xfId="15262" xr:uid="{00000000-0005-0000-0000-00008C3D0000}"/>
    <cellStyle name="매_Boo2_수량산출_각종용역영향평가" xfId="15263" xr:uid="{00000000-0005-0000-0000-00008D3D0000}"/>
    <cellStyle name="매_Boo2_수량산출_군도농어촌도로사전재해및환경성용역영향평가" xfId="15264" xr:uid="{00000000-0005-0000-0000-00008E3D0000}"/>
    <cellStyle name="매_Boo2_수량산출_설계내역서" xfId="15265" xr:uid="{00000000-0005-0000-0000-00008F3D0000}"/>
    <cellStyle name="매_Boo2_수량산출_하이우회도로개설공사 실시설계용역" xfId="15266" xr:uid="{00000000-0005-0000-0000-0000903D0000}"/>
    <cellStyle name="매_Boo2_인월중군소하천" xfId="15267" xr:uid="{00000000-0005-0000-0000-0000913D0000}"/>
    <cellStyle name="매_Boo2_인월중군소하천_각종용역영향평가" xfId="15268" xr:uid="{00000000-0005-0000-0000-0000923D0000}"/>
    <cellStyle name="매_Boo2_인월중군소하천_군도농어촌도로사전재해및환경성용역영향평가" xfId="15269" xr:uid="{00000000-0005-0000-0000-0000933D0000}"/>
    <cellStyle name="매_Boo2_인월중군소하천_설계내역서" xfId="15270" xr:uid="{00000000-0005-0000-0000-0000943D0000}"/>
    <cellStyle name="매_Boo2_인월중군소하천_하이우회도로개설공사 실시설계용역" xfId="15271" xr:uid="{00000000-0005-0000-0000-0000953D0000}"/>
    <cellStyle name="매_Boo2_하이우회도로개설공사 실시설계용역" xfId="15272" xr:uid="{00000000-0005-0000-0000-0000963D0000}"/>
    <cellStyle name="매_Book2" xfId="15273" xr:uid="{00000000-0005-0000-0000-0000973D0000}"/>
    <cellStyle name="매_Book2_각종용역영향평가" xfId="15274" xr:uid="{00000000-0005-0000-0000-0000983D0000}"/>
    <cellStyle name="매_Book2_군도농어촌도로사전재해및환경성용역영향평가" xfId="15275" xr:uid="{00000000-0005-0000-0000-0000993D0000}"/>
    <cellStyle name="매_Book2_도로수량양식" xfId="15276" xr:uid="{00000000-0005-0000-0000-00009A3D0000}"/>
    <cellStyle name="매_Book2_도로수량양식_각종용역영향평가" xfId="15277" xr:uid="{00000000-0005-0000-0000-00009B3D0000}"/>
    <cellStyle name="매_Book2_도로수량양식_군도농어촌도로사전재해및환경성용역영향평가" xfId="15278" xr:uid="{00000000-0005-0000-0000-00009C3D0000}"/>
    <cellStyle name="매_Book2_도로수량양식_설계내역서" xfId="15279" xr:uid="{00000000-0005-0000-0000-00009D3D0000}"/>
    <cellStyle name="매_Book2_도로수량양식_하이우회도로개설공사 실시설계용역" xfId="15280" xr:uid="{00000000-0005-0000-0000-00009E3D0000}"/>
    <cellStyle name="매_Book2_설계내역서" xfId="15281" xr:uid="{00000000-0005-0000-0000-00009F3D0000}"/>
    <cellStyle name="매_Book2_수량산출" xfId="15282" xr:uid="{00000000-0005-0000-0000-0000A03D0000}"/>
    <cellStyle name="매_Book2_수량산출_각종용역영향평가" xfId="15283" xr:uid="{00000000-0005-0000-0000-0000A13D0000}"/>
    <cellStyle name="매_Book2_수량산출_군도농어촌도로사전재해및환경성용역영향평가" xfId="15284" xr:uid="{00000000-0005-0000-0000-0000A23D0000}"/>
    <cellStyle name="매_Book2_수량산출_설계내역서" xfId="15285" xr:uid="{00000000-0005-0000-0000-0000A33D0000}"/>
    <cellStyle name="매_Book2_수량산출_하이우회도로개설공사 실시설계용역" xfId="15286" xr:uid="{00000000-0005-0000-0000-0000A43D0000}"/>
    <cellStyle name="매_Book2_인월중군소하천" xfId="15287" xr:uid="{00000000-0005-0000-0000-0000A53D0000}"/>
    <cellStyle name="매_Book2_인월중군소하천_각종용역영향평가" xfId="15288" xr:uid="{00000000-0005-0000-0000-0000A63D0000}"/>
    <cellStyle name="매_Book2_인월중군소하천_군도농어촌도로사전재해및환경성용역영향평가" xfId="15289" xr:uid="{00000000-0005-0000-0000-0000A73D0000}"/>
    <cellStyle name="매_Book2_인월중군소하천_설계내역서" xfId="15290" xr:uid="{00000000-0005-0000-0000-0000A83D0000}"/>
    <cellStyle name="매_Book2_인월중군소하천_하이우회도로개설공사 실시설계용역" xfId="15291" xr:uid="{00000000-0005-0000-0000-0000A93D0000}"/>
    <cellStyle name="매_Book2_하이우회도로개설공사 실시설계용역" xfId="15292" xr:uid="{00000000-0005-0000-0000-0000AA3D0000}"/>
    <cellStyle name="매_Book4" xfId="15293" xr:uid="{00000000-0005-0000-0000-0000AB3D0000}"/>
    <cellStyle name="매_Book4_각종용역영향평가" xfId="15294" xr:uid="{00000000-0005-0000-0000-0000AC3D0000}"/>
    <cellStyle name="매_Book4_군도농어촌도로사전재해및환경성용역영향평가" xfId="15295" xr:uid="{00000000-0005-0000-0000-0000AD3D0000}"/>
    <cellStyle name="매_Book4_도로수량양식" xfId="15296" xr:uid="{00000000-0005-0000-0000-0000AE3D0000}"/>
    <cellStyle name="매_Book4_도로수량양식_각종용역영향평가" xfId="15297" xr:uid="{00000000-0005-0000-0000-0000AF3D0000}"/>
    <cellStyle name="매_Book4_도로수량양식_군도농어촌도로사전재해및환경성용역영향평가" xfId="15298" xr:uid="{00000000-0005-0000-0000-0000B03D0000}"/>
    <cellStyle name="매_Book4_도로수량양식_설계내역서" xfId="15299" xr:uid="{00000000-0005-0000-0000-0000B13D0000}"/>
    <cellStyle name="매_Book4_도로수량양식_하이우회도로개설공사 실시설계용역" xfId="15300" xr:uid="{00000000-0005-0000-0000-0000B23D0000}"/>
    <cellStyle name="매_Book4_설계내역서" xfId="15301" xr:uid="{00000000-0005-0000-0000-0000B33D0000}"/>
    <cellStyle name="매_Book4_수량산출" xfId="15302" xr:uid="{00000000-0005-0000-0000-0000B43D0000}"/>
    <cellStyle name="매_Book4_수량산출_각종용역영향평가" xfId="15303" xr:uid="{00000000-0005-0000-0000-0000B53D0000}"/>
    <cellStyle name="매_Book4_수량산출_군도농어촌도로사전재해및환경성용역영향평가" xfId="15304" xr:uid="{00000000-0005-0000-0000-0000B63D0000}"/>
    <cellStyle name="매_Book4_수량산출_설계내역서" xfId="15305" xr:uid="{00000000-0005-0000-0000-0000B73D0000}"/>
    <cellStyle name="매_Book4_수량산출_하이우회도로개설공사 실시설계용역" xfId="15306" xr:uid="{00000000-0005-0000-0000-0000B83D0000}"/>
    <cellStyle name="매_Book4_인월중군소하천" xfId="15307" xr:uid="{00000000-0005-0000-0000-0000B93D0000}"/>
    <cellStyle name="매_Book4_인월중군소하천_각종용역영향평가" xfId="15308" xr:uid="{00000000-0005-0000-0000-0000BA3D0000}"/>
    <cellStyle name="매_Book4_인월중군소하천_군도농어촌도로사전재해및환경성용역영향평가" xfId="15309" xr:uid="{00000000-0005-0000-0000-0000BB3D0000}"/>
    <cellStyle name="매_Book4_인월중군소하천_설계내역서" xfId="15310" xr:uid="{00000000-0005-0000-0000-0000BC3D0000}"/>
    <cellStyle name="매_Book4_인월중군소하천_하이우회도로개설공사 실시설계용역" xfId="15311" xr:uid="{00000000-0005-0000-0000-0000BD3D0000}"/>
    <cellStyle name="매_Book4_하이우회도로개설공사 실시설계용역" xfId="15312" xr:uid="{00000000-0005-0000-0000-0000BE3D0000}"/>
    <cellStyle name="매_수량전체" xfId="15313" xr:uid="{00000000-0005-0000-0000-0000BF3D0000}"/>
    <cellStyle name="매_수량전체_각종용역영향평가" xfId="15314" xr:uid="{00000000-0005-0000-0000-0000C03D0000}"/>
    <cellStyle name="매_수량전체_군도농어촌도로사전재해및환경성용역영향평가" xfId="15315" xr:uid="{00000000-0005-0000-0000-0000C13D0000}"/>
    <cellStyle name="매_수량전체_도로수량양식" xfId="15316" xr:uid="{00000000-0005-0000-0000-0000C23D0000}"/>
    <cellStyle name="매_수량전체_도로수량양식_각종용역영향평가" xfId="15317" xr:uid="{00000000-0005-0000-0000-0000C33D0000}"/>
    <cellStyle name="매_수량전체_도로수량양식_군도농어촌도로사전재해및환경성용역영향평가" xfId="15318" xr:uid="{00000000-0005-0000-0000-0000C43D0000}"/>
    <cellStyle name="매_수량전체_도로수량양식_설계내역서" xfId="15319" xr:uid="{00000000-0005-0000-0000-0000C53D0000}"/>
    <cellStyle name="매_수량전체_도로수량양식_하이우회도로개설공사 실시설계용역" xfId="15320" xr:uid="{00000000-0005-0000-0000-0000C63D0000}"/>
    <cellStyle name="매_수량전체_설계내역서" xfId="15321" xr:uid="{00000000-0005-0000-0000-0000C73D0000}"/>
    <cellStyle name="매_수량전체_수량산출" xfId="15322" xr:uid="{00000000-0005-0000-0000-0000C83D0000}"/>
    <cellStyle name="매_수량전체_수량산출_각종용역영향평가" xfId="15323" xr:uid="{00000000-0005-0000-0000-0000C93D0000}"/>
    <cellStyle name="매_수량전체_수량산출_군도농어촌도로사전재해및환경성용역영향평가" xfId="15324" xr:uid="{00000000-0005-0000-0000-0000CA3D0000}"/>
    <cellStyle name="매_수량전체_수량산출_설계내역서" xfId="15325" xr:uid="{00000000-0005-0000-0000-0000CB3D0000}"/>
    <cellStyle name="매_수량전체_수량산출_하이우회도로개설공사 실시설계용역" xfId="15326" xr:uid="{00000000-0005-0000-0000-0000CC3D0000}"/>
    <cellStyle name="매_수량전체_인월중군소하천" xfId="15327" xr:uid="{00000000-0005-0000-0000-0000CD3D0000}"/>
    <cellStyle name="매_수량전체_인월중군소하천_각종용역영향평가" xfId="15328" xr:uid="{00000000-0005-0000-0000-0000CE3D0000}"/>
    <cellStyle name="매_수량전체_인월중군소하천_군도농어촌도로사전재해및환경성용역영향평가" xfId="15329" xr:uid="{00000000-0005-0000-0000-0000CF3D0000}"/>
    <cellStyle name="매_수량전체_인월중군소하천_설계내역서" xfId="15330" xr:uid="{00000000-0005-0000-0000-0000D03D0000}"/>
    <cellStyle name="매_수량전체_인월중군소하천_하이우회도로개설공사 실시설계용역" xfId="15331" xr:uid="{00000000-0005-0000-0000-0000D13D0000}"/>
    <cellStyle name="매_수량전체_하이우회도로개설공사 실시설계용역" xfId="15332" xr:uid="{00000000-0005-0000-0000-0000D23D0000}"/>
    <cellStyle name="메모 10" xfId="15333" xr:uid="{00000000-0005-0000-0000-0000D33D0000}"/>
    <cellStyle name="메모 10 2" xfId="15334" xr:uid="{00000000-0005-0000-0000-0000D43D0000}"/>
    <cellStyle name="메모 10 3" xfId="15335" xr:uid="{00000000-0005-0000-0000-0000D53D0000}"/>
    <cellStyle name="메모 10 4" xfId="15336" xr:uid="{00000000-0005-0000-0000-0000D63D0000}"/>
    <cellStyle name="메모 10 5" xfId="15337" xr:uid="{00000000-0005-0000-0000-0000D73D0000}"/>
    <cellStyle name="메모 11" xfId="15338" xr:uid="{00000000-0005-0000-0000-0000D83D0000}"/>
    <cellStyle name="메모 12" xfId="15339" xr:uid="{00000000-0005-0000-0000-0000D93D0000}"/>
    <cellStyle name="메모 13" xfId="15340" xr:uid="{00000000-0005-0000-0000-0000DA3D0000}"/>
    <cellStyle name="메모 14" xfId="15341" xr:uid="{00000000-0005-0000-0000-0000DB3D0000}"/>
    <cellStyle name="메모 2" xfId="15342" xr:uid="{00000000-0005-0000-0000-0000DC3D0000}"/>
    <cellStyle name="메모 2 2" xfId="15343" xr:uid="{00000000-0005-0000-0000-0000DD3D0000}"/>
    <cellStyle name="메모 2 3" xfId="15344" xr:uid="{00000000-0005-0000-0000-0000DE3D0000}"/>
    <cellStyle name="메모 2 4" xfId="15345" xr:uid="{00000000-0005-0000-0000-0000DF3D0000}"/>
    <cellStyle name="메모 2 5" xfId="15346" xr:uid="{00000000-0005-0000-0000-0000E03D0000}"/>
    <cellStyle name="메모 3" xfId="15347" xr:uid="{00000000-0005-0000-0000-0000E13D0000}"/>
    <cellStyle name="메모 3 2" xfId="15348" xr:uid="{00000000-0005-0000-0000-0000E23D0000}"/>
    <cellStyle name="메모 3 3" xfId="15349" xr:uid="{00000000-0005-0000-0000-0000E33D0000}"/>
    <cellStyle name="메모 3 4" xfId="15350" xr:uid="{00000000-0005-0000-0000-0000E43D0000}"/>
    <cellStyle name="메모 3 5" xfId="15351" xr:uid="{00000000-0005-0000-0000-0000E53D0000}"/>
    <cellStyle name="메모 4" xfId="15352" xr:uid="{00000000-0005-0000-0000-0000E63D0000}"/>
    <cellStyle name="메모 4 2" xfId="15353" xr:uid="{00000000-0005-0000-0000-0000E73D0000}"/>
    <cellStyle name="메모 4 3" xfId="15354" xr:uid="{00000000-0005-0000-0000-0000E83D0000}"/>
    <cellStyle name="메모 4 4" xfId="15355" xr:uid="{00000000-0005-0000-0000-0000E93D0000}"/>
    <cellStyle name="메모 4 5" xfId="15356" xr:uid="{00000000-0005-0000-0000-0000EA3D0000}"/>
    <cellStyle name="메모 5" xfId="15357" xr:uid="{00000000-0005-0000-0000-0000EB3D0000}"/>
    <cellStyle name="메모 5 2" xfId="15358" xr:uid="{00000000-0005-0000-0000-0000EC3D0000}"/>
    <cellStyle name="메모 5 3" xfId="15359" xr:uid="{00000000-0005-0000-0000-0000ED3D0000}"/>
    <cellStyle name="메모 5 4" xfId="15360" xr:uid="{00000000-0005-0000-0000-0000EE3D0000}"/>
    <cellStyle name="메모 5 5" xfId="15361" xr:uid="{00000000-0005-0000-0000-0000EF3D0000}"/>
    <cellStyle name="메모 6" xfId="15362" xr:uid="{00000000-0005-0000-0000-0000F03D0000}"/>
    <cellStyle name="메모 6 2" xfId="15363" xr:uid="{00000000-0005-0000-0000-0000F13D0000}"/>
    <cellStyle name="메모 6 3" xfId="15364" xr:uid="{00000000-0005-0000-0000-0000F23D0000}"/>
    <cellStyle name="메모 6 4" xfId="15365" xr:uid="{00000000-0005-0000-0000-0000F33D0000}"/>
    <cellStyle name="메모 6 5" xfId="15366" xr:uid="{00000000-0005-0000-0000-0000F43D0000}"/>
    <cellStyle name="메모 7" xfId="15367" xr:uid="{00000000-0005-0000-0000-0000F53D0000}"/>
    <cellStyle name="메모 7 2" xfId="15368" xr:uid="{00000000-0005-0000-0000-0000F63D0000}"/>
    <cellStyle name="메모 7 3" xfId="15369" xr:uid="{00000000-0005-0000-0000-0000F73D0000}"/>
    <cellStyle name="메모 7 4" xfId="15370" xr:uid="{00000000-0005-0000-0000-0000F83D0000}"/>
    <cellStyle name="메모 7 5" xfId="15371" xr:uid="{00000000-0005-0000-0000-0000F93D0000}"/>
    <cellStyle name="메모 8" xfId="15372" xr:uid="{00000000-0005-0000-0000-0000FA3D0000}"/>
    <cellStyle name="메모 8 2" xfId="15373" xr:uid="{00000000-0005-0000-0000-0000FB3D0000}"/>
    <cellStyle name="메모 8 3" xfId="15374" xr:uid="{00000000-0005-0000-0000-0000FC3D0000}"/>
    <cellStyle name="메모 8 4" xfId="15375" xr:uid="{00000000-0005-0000-0000-0000FD3D0000}"/>
    <cellStyle name="메모 8 5" xfId="15376" xr:uid="{00000000-0005-0000-0000-0000FE3D0000}"/>
    <cellStyle name="메모 9" xfId="15377" xr:uid="{00000000-0005-0000-0000-0000FF3D0000}"/>
    <cellStyle name="메모 9 2" xfId="15378" xr:uid="{00000000-0005-0000-0000-0000003E0000}"/>
    <cellStyle name="메모 9 3" xfId="15379" xr:uid="{00000000-0005-0000-0000-0000013E0000}"/>
    <cellStyle name="메모 9 4" xfId="15380" xr:uid="{00000000-0005-0000-0000-0000023E0000}"/>
    <cellStyle name="메모 9 5" xfId="15381" xr:uid="{00000000-0005-0000-0000-0000033E0000}"/>
    <cellStyle name="묮뎋 [0.00]_PRODUCT DETAIL Q1" xfId="15382" xr:uid="{00000000-0005-0000-0000-0000043E0000}"/>
    <cellStyle name="묮뎋_PRODUCT DETAIL Q1" xfId="15383" xr:uid="{00000000-0005-0000-0000-0000053E0000}"/>
    <cellStyle name="믅됞 [0.00]_laroux" xfId="15384" xr:uid="{00000000-0005-0000-0000-0000063E0000}"/>
    <cellStyle name="믅됞_laroux" xfId="15385" xr:uid="{00000000-0005-0000-0000-0000073E0000}"/>
    <cellStyle name="배분" xfId="15386" xr:uid="{00000000-0005-0000-0000-0000083E0000}"/>
    <cellStyle name="배분 2" xfId="15387" xr:uid="{00000000-0005-0000-0000-0000093E0000}"/>
    <cellStyle name="배분_2. 내역" xfId="18260" xr:uid="{00000000-0005-0000-0000-00000A3E0000}"/>
    <cellStyle name="백" xfId="15388" xr:uid="{00000000-0005-0000-0000-00000B3E0000}"/>
    <cellStyle name="백 " xfId="15389" xr:uid="{00000000-0005-0000-0000-00000C3E0000}"/>
    <cellStyle name="백 2" xfId="15390" xr:uid="{00000000-0005-0000-0000-00000D3E0000}"/>
    <cellStyle name="백_10_문화재지표조사2008-공공문화" xfId="15391" xr:uid="{00000000-0005-0000-0000-00000E3E0000}"/>
    <cellStyle name="백_2회설변전체내역서" xfId="15392" xr:uid="{00000000-0005-0000-0000-00000F3E0000}"/>
    <cellStyle name="백_3. 신광R~숭의R(배수공)" xfId="15393" xr:uid="{00000000-0005-0000-0000-0000103E0000}"/>
    <cellStyle name="백_3. 신광R~숭의R(배수공)_노임단가(소프트웨어)" xfId="15394" xr:uid="{00000000-0005-0000-0000-0000113E0000}"/>
    <cellStyle name="백_깨기" xfId="15395" xr:uid="{00000000-0005-0000-0000-0000123E0000}"/>
    <cellStyle name="백_깨기_노임단가(소프트웨어)" xfId="15396" xr:uid="{00000000-0005-0000-0000-0000133E0000}"/>
    <cellStyle name="백_깨기_신광R~숭의R(폐기물)" xfId="15397" xr:uid="{00000000-0005-0000-0000-0000143E0000}"/>
    <cellStyle name="백_깨기_신광R~숭의R(폐기물)_노임단가(소프트웨어)" xfId="15398" xr:uid="{00000000-0005-0000-0000-0000153E0000}"/>
    <cellStyle name="백_노임단가(소프트웨어)" xfId="15399" xr:uid="{00000000-0005-0000-0000-0000163E0000}"/>
    <cellStyle name="백_노임단가(소프트웨어) 2" xfId="15400" xr:uid="{00000000-0005-0000-0000-0000173E0000}"/>
    <cellStyle name="백_노임단가(소프트웨어)_내 역 서(20130112)" xfId="15401" xr:uid="{00000000-0005-0000-0000-0000183E0000}"/>
    <cellStyle name="백_노임단가(소프트웨어)_안성도시관리계획내역서(20100201)" xfId="15402" xr:uid="{00000000-0005-0000-0000-0000193E0000}"/>
    <cellStyle name="백_노임단가(소프트웨어)_안성도시관리계획내역서-내역" xfId="15403" xr:uid="{00000000-0005-0000-0000-00001A3E0000}"/>
    <cellStyle name="백_노임단가(소프트웨어)_안성도시관리계획내역서-작업용" xfId="15404" xr:uid="{00000000-0005-0000-0000-00001B3E0000}"/>
    <cellStyle name="백_배수공" xfId="15405" xr:uid="{00000000-0005-0000-0000-00001C3E0000}"/>
    <cellStyle name="백_배수공_노임단가(소프트웨어)" xfId="15406" xr:uid="{00000000-0005-0000-0000-00001D3E0000}"/>
    <cellStyle name="백_솔빛마을연결도로(최종)" xfId="15407" xr:uid="{00000000-0005-0000-0000-00001E3E0000}"/>
    <cellStyle name="백_솔빛마을연결도로(최종)_노임단가(소프트웨어)" xfId="15408" xr:uid="{00000000-0005-0000-0000-00001F3E0000}"/>
    <cellStyle name="백_수량산출서(수정)" xfId="15409" xr:uid="{00000000-0005-0000-0000-0000203E0000}"/>
    <cellStyle name="백_수량산출서(수정)_3. 신광R~숭의R(배수공)" xfId="15410" xr:uid="{00000000-0005-0000-0000-0000213E0000}"/>
    <cellStyle name="백_수량산출서(수정)_3. 신광R~숭의R(배수공)_노임단가(소프트웨어)" xfId="15411" xr:uid="{00000000-0005-0000-0000-0000223E0000}"/>
    <cellStyle name="백_수량산출서(수정)_깨기" xfId="15412" xr:uid="{00000000-0005-0000-0000-0000233E0000}"/>
    <cellStyle name="백_수량산출서(수정)_깨기_노임단가(소프트웨어)" xfId="15413" xr:uid="{00000000-0005-0000-0000-0000243E0000}"/>
    <cellStyle name="백_수량산출서(수정)_깨기_신광R~숭의R(폐기물)" xfId="15414" xr:uid="{00000000-0005-0000-0000-0000253E0000}"/>
    <cellStyle name="백_수량산출서(수정)_깨기_신광R~숭의R(폐기물)_노임단가(소프트웨어)" xfId="15415" xr:uid="{00000000-0005-0000-0000-0000263E0000}"/>
    <cellStyle name="백_수량산출서(수정)_노임단가(소프트웨어)" xfId="15416" xr:uid="{00000000-0005-0000-0000-0000273E0000}"/>
    <cellStyle name="백_수량산출서(수정)_배수공" xfId="15417" xr:uid="{00000000-0005-0000-0000-0000283E0000}"/>
    <cellStyle name="백_수량산출서(수정)_배수공_노임단가(소프트웨어)" xfId="15418" xr:uid="{00000000-0005-0000-0000-0000293E0000}"/>
    <cellStyle name="백_수량산출서(수정)_솔빛마을연결도로(최종)" xfId="15419" xr:uid="{00000000-0005-0000-0000-00002A3E0000}"/>
    <cellStyle name="백_수량산출서(수정)_솔빛마을연결도로(최종)_노임단가(소프트웨어)" xfId="15420" xr:uid="{00000000-0005-0000-0000-00002B3E0000}"/>
    <cellStyle name="백_수량산출서(수정)_토공2-333.32최종" xfId="15421" xr:uid="{00000000-0005-0000-0000-00002C3E0000}"/>
    <cellStyle name="백_수량산출서(수정)_토공2-333.32최종_2토공" xfId="15422" xr:uid="{00000000-0005-0000-0000-00002D3E0000}"/>
    <cellStyle name="백_옹벽 수량(H=4.5m)" xfId="15423" xr:uid="{00000000-0005-0000-0000-00002E3E0000}"/>
    <cellStyle name="백_옹벽 수량(H=4.5m)_노임단가(소프트웨어)" xfId="15424" xr:uid="{00000000-0005-0000-0000-00002F3E0000}"/>
    <cellStyle name="백_일위대가양식" xfId="15425" xr:uid="{00000000-0005-0000-0000-0000303E0000}"/>
    <cellStyle name="백_토공2-333.32최종" xfId="15426" xr:uid="{00000000-0005-0000-0000-0000313E0000}"/>
    <cellStyle name="백_토공2-333.32최종_2토공" xfId="15427" xr:uid="{00000000-0005-0000-0000-0000323E0000}"/>
    <cellStyle name="백_토목내역" xfId="15428" xr:uid="{00000000-0005-0000-0000-0000333E0000}"/>
    <cellStyle name="백_환경영향평가용역비 산출(원내역서)" xfId="15429" xr:uid="{00000000-0005-0000-0000-0000343E0000}"/>
    <cellStyle name="백분율" xfId="18861" builtinId="5"/>
    <cellStyle name="백분율 [△1]" xfId="15430" xr:uid="{00000000-0005-0000-0000-0000363E0000}"/>
    <cellStyle name="백분율 [△2]" xfId="15431" xr:uid="{00000000-0005-0000-0000-0000373E0000}"/>
    <cellStyle name="백분율 [0]" xfId="15432" xr:uid="{00000000-0005-0000-0000-0000383E0000}"/>
    <cellStyle name="백분율 [2]" xfId="15433" xr:uid="{00000000-0005-0000-0000-0000393E0000}"/>
    <cellStyle name="백분율 10" xfId="15434" xr:uid="{00000000-0005-0000-0000-00003A3E0000}"/>
    <cellStyle name="백분율 11" xfId="15435" xr:uid="{00000000-0005-0000-0000-00003B3E0000}"/>
    <cellStyle name="백분율 12" xfId="15436" xr:uid="{00000000-0005-0000-0000-00003C3E0000}"/>
    <cellStyle name="백분율 13" xfId="18874" xr:uid="{00000000-0005-0000-0000-00003D3E0000}"/>
    <cellStyle name="백분율 2" xfId="15437" xr:uid="{00000000-0005-0000-0000-00003E3E0000}"/>
    <cellStyle name="백분율 2 2" xfId="11" xr:uid="{00000000-0005-0000-0000-00003F3E0000}"/>
    <cellStyle name="백분율 2 2 2" xfId="17" xr:uid="{00000000-0005-0000-0000-0000403E0000}"/>
    <cellStyle name="백분율 2 2 3" xfId="15438" xr:uid="{00000000-0005-0000-0000-0000413E0000}"/>
    <cellStyle name="백분율 2 3" xfId="15439" xr:uid="{00000000-0005-0000-0000-0000423E0000}"/>
    <cellStyle name="백분율 2 4" xfId="15440" xr:uid="{00000000-0005-0000-0000-0000433E0000}"/>
    <cellStyle name="백분율 2 4 2" xfId="18882" xr:uid="{00000000-0005-0000-0000-0000443E0000}"/>
    <cellStyle name="백분율 2 5" xfId="18375" xr:uid="{00000000-0005-0000-0000-0000453E0000}"/>
    <cellStyle name="백분율 2_2. 내역" xfId="18261" xr:uid="{00000000-0005-0000-0000-0000463E0000}"/>
    <cellStyle name="백분율 3" xfId="15441" xr:uid="{00000000-0005-0000-0000-0000473E0000}"/>
    <cellStyle name="백분율 3 2" xfId="15442" xr:uid="{00000000-0005-0000-0000-0000483E0000}"/>
    <cellStyle name="백분율 4" xfId="15443" xr:uid="{00000000-0005-0000-0000-0000493E0000}"/>
    <cellStyle name="백분율 4 2" xfId="18850" xr:uid="{00000000-0005-0000-0000-00004A3E0000}"/>
    <cellStyle name="백분율 5" xfId="15444" xr:uid="{00000000-0005-0000-0000-00004B3E0000}"/>
    <cellStyle name="백분율 5 2" xfId="15445" xr:uid="{00000000-0005-0000-0000-00004C3E0000}"/>
    <cellStyle name="백분율 6" xfId="15446" xr:uid="{00000000-0005-0000-0000-00004D3E0000}"/>
    <cellStyle name="백분율 6 2" xfId="15447" xr:uid="{00000000-0005-0000-0000-00004E3E0000}"/>
    <cellStyle name="백분율 7" xfId="15448" xr:uid="{00000000-0005-0000-0000-00004F3E0000}"/>
    <cellStyle name="백분율 7 2" xfId="15449" xr:uid="{00000000-0005-0000-0000-0000503E0000}"/>
    <cellStyle name="백분율 8" xfId="15450" xr:uid="{00000000-0005-0000-0000-0000513E0000}"/>
    <cellStyle name="백분율 8 2" xfId="18857" xr:uid="{00000000-0005-0000-0000-0000523E0000}"/>
    <cellStyle name="백분율 9" xfId="15451" xr:uid="{00000000-0005-0000-0000-0000533E0000}"/>
    <cellStyle name="백분율 9 2" xfId="18860" xr:uid="{00000000-0005-0000-0000-0000543E0000}"/>
    <cellStyle name="백분율［△1］" xfId="15452" xr:uid="{00000000-0005-0000-0000-0000553E0000}"/>
    <cellStyle name="백분율［△2］" xfId="15453" xr:uid="{00000000-0005-0000-0000-0000563E0000}"/>
    <cellStyle name="범위" xfId="15454" xr:uid="{00000000-0005-0000-0000-0000573E0000}"/>
    <cellStyle name="벭?_Q1 PRODUCT ACTUAL_4월 (2)" xfId="15455" xr:uid="{00000000-0005-0000-0000-0000583E0000}"/>
    <cellStyle name="보통 10" xfId="15456" xr:uid="{00000000-0005-0000-0000-0000593E0000}"/>
    <cellStyle name="보통 10 2" xfId="15457" xr:uid="{00000000-0005-0000-0000-00005A3E0000}"/>
    <cellStyle name="보통 10 3" xfId="15458" xr:uid="{00000000-0005-0000-0000-00005B3E0000}"/>
    <cellStyle name="보통 10 4" xfId="15459" xr:uid="{00000000-0005-0000-0000-00005C3E0000}"/>
    <cellStyle name="보통 10 5" xfId="15460" xr:uid="{00000000-0005-0000-0000-00005D3E0000}"/>
    <cellStyle name="보통 11" xfId="15461" xr:uid="{00000000-0005-0000-0000-00005E3E0000}"/>
    <cellStyle name="보통 12" xfId="15462" xr:uid="{00000000-0005-0000-0000-00005F3E0000}"/>
    <cellStyle name="보통 13" xfId="15463" xr:uid="{00000000-0005-0000-0000-0000603E0000}"/>
    <cellStyle name="보통 14" xfId="15464" xr:uid="{00000000-0005-0000-0000-0000613E0000}"/>
    <cellStyle name="보통 2" xfId="15465" xr:uid="{00000000-0005-0000-0000-0000623E0000}"/>
    <cellStyle name="보통 2 2" xfId="15466" xr:uid="{00000000-0005-0000-0000-0000633E0000}"/>
    <cellStyle name="보통 2 3" xfId="15467" xr:uid="{00000000-0005-0000-0000-0000643E0000}"/>
    <cellStyle name="보통 2 4" xfId="15468" xr:uid="{00000000-0005-0000-0000-0000653E0000}"/>
    <cellStyle name="보통 2 5" xfId="15469" xr:uid="{00000000-0005-0000-0000-0000663E0000}"/>
    <cellStyle name="보통 2_2. 내역" xfId="18262" xr:uid="{00000000-0005-0000-0000-0000673E0000}"/>
    <cellStyle name="보통 3" xfId="15470" xr:uid="{00000000-0005-0000-0000-0000683E0000}"/>
    <cellStyle name="보통 3 2" xfId="15471" xr:uid="{00000000-0005-0000-0000-0000693E0000}"/>
    <cellStyle name="보통 3 3" xfId="15472" xr:uid="{00000000-0005-0000-0000-00006A3E0000}"/>
    <cellStyle name="보통 3 4" xfId="15473" xr:uid="{00000000-0005-0000-0000-00006B3E0000}"/>
    <cellStyle name="보통 3 5" xfId="15474" xr:uid="{00000000-0005-0000-0000-00006C3E0000}"/>
    <cellStyle name="보통 3_2. 내역" xfId="18263" xr:uid="{00000000-0005-0000-0000-00006D3E0000}"/>
    <cellStyle name="보통 4" xfId="15475" xr:uid="{00000000-0005-0000-0000-00006E3E0000}"/>
    <cellStyle name="보통 4 2" xfId="15476" xr:uid="{00000000-0005-0000-0000-00006F3E0000}"/>
    <cellStyle name="보통 4 3" xfId="15477" xr:uid="{00000000-0005-0000-0000-0000703E0000}"/>
    <cellStyle name="보통 4 4" xfId="15478" xr:uid="{00000000-0005-0000-0000-0000713E0000}"/>
    <cellStyle name="보통 4 5" xfId="15479" xr:uid="{00000000-0005-0000-0000-0000723E0000}"/>
    <cellStyle name="보통 4_2. 내역" xfId="18264" xr:uid="{00000000-0005-0000-0000-0000733E0000}"/>
    <cellStyle name="보통 5" xfId="15480" xr:uid="{00000000-0005-0000-0000-0000743E0000}"/>
    <cellStyle name="보통 5 2" xfId="15481" xr:uid="{00000000-0005-0000-0000-0000753E0000}"/>
    <cellStyle name="보통 5 3" xfId="15482" xr:uid="{00000000-0005-0000-0000-0000763E0000}"/>
    <cellStyle name="보통 5 4" xfId="15483" xr:uid="{00000000-0005-0000-0000-0000773E0000}"/>
    <cellStyle name="보통 5 5" xfId="15484" xr:uid="{00000000-0005-0000-0000-0000783E0000}"/>
    <cellStyle name="보통 5_2. 내역" xfId="18265" xr:uid="{00000000-0005-0000-0000-0000793E0000}"/>
    <cellStyle name="보통 6" xfId="15485" xr:uid="{00000000-0005-0000-0000-00007A3E0000}"/>
    <cellStyle name="보통 6 2" xfId="15486" xr:uid="{00000000-0005-0000-0000-00007B3E0000}"/>
    <cellStyle name="보통 6 3" xfId="15487" xr:uid="{00000000-0005-0000-0000-00007C3E0000}"/>
    <cellStyle name="보통 6 4" xfId="15488" xr:uid="{00000000-0005-0000-0000-00007D3E0000}"/>
    <cellStyle name="보통 6 5" xfId="15489" xr:uid="{00000000-0005-0000-0000-00007E3E0000}"/>
    <cellStyle name="보통 6_2. 내역" xfId="18266" xr:uid="{00000000-0005-0000-0000-00007F3E0000}"/>
    <cellStyle name="보통 7" xfId="15490" xr:uid="{00000000-0005-0000-0000-0000803E0000}"/>
    <cellStyle name="보통 7 2" xfId="15491" xr:uid="{00000000-0005-0000-0000-0000813E0000}"/>
    <cellStyle name="보통 7 3" xfId="15492" xr:uid="{00000000-0005-0000-0000-0000823E0000}"/>
    <cellStyle name="보통 7 4" xfId="15493" xr:uid="{00000000-0005-0000-0000-0000833E0000}"/>
    <cellStyle name="보통 7 5" xfId="15494" xr:uid="{00000000-0005-0000-0000-0000843E0000}"/>
    <cellStyle name="보통 8" xfId="15495" xr:uid="{00000000-0005-0000-0000-0000853E0000}"/>
    <cellStyle name="보통 8 2" xfId="15496" xr:uid="{00000000-0005-0000-0000-0000863E0000}"/>
    <cellStyle name="보통 8 3" xfId="15497" xr:uid="{00000000-0005-0000-0000-0000873E0000}"/>
    <cellStyle name="보통 8 4" xfId="15498" xr:uid="{00000000-0005-0000-0000-0000883E0000}"/>
    <cellStyle name="보통 8 5" xfId="15499" xr:uid="{00000000-0005-0000-0000-0000893E0000}"/>
    <cellStyle name="보통 9" xfId="15500" xr:uid="{00000000-0005-0000-0000-00008A3E0000}"/>
    <cellStyle name="보통 9 2" xfId="15501" xr:uid="{00000000-0005-0000-0000-00008B3E0000}"/>
    <cellStyle name="보통 9 3" xfId="15502" xr:uid="{00000000-0005-0000-0000-00008C3E0000}"/>
    <cellStyle name="보통 9 4" xfId="15503" xr:uid="{00000000-0005-0000-0000-00008D3E0000}"/>
    <cellStyle name="보통 9 5" xfId="15504" xr:uid="{00000000-0005-0000-0000-00008E3E0000}"/>
    <cellStyle name="凤준" xfId="15505" xr:uid="{00000000-0005-0000-0000-00008F3E0000}"/>
    <cellStyle name="뷭?" xfId="15506" xr:uid="{00000000-0005-0000-0000-0000903E0000}"/>
    <cellStyle name="뷭? 10" xfId="15507" xr:uid="{00000000-0005-0000-0000-0000913E0000}"/>
    <cellStyle name="뷭? 11" xfId="15508" xr:uid="{00000000-0005-0000-0000-0000923E0000}"/>
    <cellStyle name="뷭? 12" xfId="15509" xr:uid="{00000000-0005-0000-0000-0000933E0000}"/>
    <cellStyle name="뷭? 13" xfId="15510" xr:uid="{00000000-0005-0000-0000-0000943E0000}"/>
    <cellStyle name="뷭? 14" xfId="15511" xr:uid="{00000000-0005-0000-0000-0000953E0000}"/>
    <cellStyle name="뷭? 15" xfId="15512" xr:uid="{00000000-0005-0000-0000-0000963E0000}"/>
    <cellStyle name="뷭? 16" xfId="15513" xr:uid="{00000000-0005-0000-0000-0000973E0000}"/>
    <cellStyle name="뷭? 17" xfId="15514" xr:uid="{00000000-0005-0000-0000-0000983E0000}"/>
    <cellStyle name="뷭? 18" xfId="15515" xr:uid="{00000000-0005-0000-0000-0000993E0000}"/>
    <cellStyle name="뷭? 19" xfId="15516" xr:uid="{00000000-0005-0000-0000-00009A3E0000}"/>
    <cellStyle name="뷭? 2" xfId="15517" xr:uid="{00000000-0005-0000-0000-00009B3E0000}"/>
    <cellStyle name="뷭? 20" xfId="15518" xr:uid="{00000000-0005-0000-0000-00009C3E0000}"/>
    <cellStyle name="뷭? 21" xfId="15519" xr:uid="{00000000-0005-0000-0000-00009D3E0000}"/>
    <cellStyle name="뷭? 22" xfId="15520" xr:uid="{00000000-0005-0000-0000-00009E3E0000}"/>
    <cellStyle name="뷭? 23" xfId="15521" xr:uid="{00000000-0005-0000-0000-00009F3E0000}"/>
    <cellStyle name="뷭? 24" xfId="15522" xr:uid="{00000000-0005-0000-0000-0000A03E0000}"/>
    <cellStyle name="뷭? 25" xfId="15523" xr:uid="{00000000-0005-0000-0000-0000A13E0000}"/>
    <cellStyle name="뷭? 26" xfId="15524" xr:uid="{00000000-0005-0000-0000-0000A23E0000}"/>
    <cellStyle name="뷭? 27" xfId="15525" xr:uid="{00000000-0005-0000-0000-0000A33E0000}"/>
    <cellStyle name="뷭? 28" xfId="15526" xr:uid="{00000000-0005-0000-0000-0000A43E0000}"/>
    <cellStyle name="뷭? 29" xfId="15527" xr:uid="{00000000-0005-0000-0000-0000A53E0000}"/>
    <cellStyle name="뷭? 3" xfId="15528" xr:uid="{00000000-0005-0000-0000-0000A63E0000}"/>
    <cellStyle name="뷭? 30" xfId="15529" xr:uid="{00000000-0005-0000-0000-0000A73E0000}"/>
    <cellStyle name="뷭? 31" xfId="15530" xr:uid="{00000000-0005-0000-0000-0000A83E0000}"/>
    <cellStyle name="뷭? 32" xfId="15531" xr:uid="{00000000-0005-0000-0000-0000A93E0000}"/>
    <cellStyle name="뷭? 33" xfId="15532" xr:uid="{00000000-0005-0000-0000-0000AA3E0000}"/>
    <cellStyle name="뷭? 34" xfId="15533" xr:uid="{00000000-0005-0000-0000-0000AB3E0000}"/>
    <cellStyle name="뷭? 35" xfId="15534" xr:uid="{00000000-0005-0000-0000-0000AC3E0000}"/>
    <cellStyle name="뷭? 36" xfId="15535" xr:uid="{00000000-0005-0000-0000-0000AD3E0000}"/>
    <cellStyle name="뷭? 37" xfId="15536" xr:uid="{00000000-0005-0000-0000-0000AE3E0000}"/>
    <cellStyle name="뷭? 38" xfId="15537" xr:uid="{00000000-0005-0000-0000-0000AF3E0000}"/>
    <cellStyle name="뷭? 39" xfId="15538" xr:uid="{00000000-0005-0000-0000-0000B03E0000}"/>
    <cellStyle name="뷭? 4" xfId="15539" xr:uid="{00000000-0005-0000-0000-0000B13E0000}"/>
    <cellStyle name="뷭? 40" xfId="15540" xr:uid="{00000000-0005-0000-0000-0000B23E0000}"/>
    <cellStyle name="뷭? 41" xfId="15541" xr:uid="{00000000-0005-0000-0000-0000B33E0000}"/>
    <cellStyle name="뷭? 42" xfId="15542" xr:uid="{00000000-0005-0000-0000-0000B43E0000}"/>
    <cellStyle name="뷭? 43" xfId="15543" xr:uid="{00000000-0005-0000-0000-0000B53E0000}"/>
    <cellStyle name="뷭? 44" xfId="15544" xr:uid="{00000000-0005-0000-0000-0000B63E0000}"/>
    <cellStyle name="뷭? 45" xfId="15545" xr:uid="{00000000-0005-0000-0000-0000B73E0000}"/>
    <cellStyle name="뷭? 46" xfId="15546" xr:uid="{00000000-0005-0000-0000-0000B83E0000}"/>
    <cellStyle name="뷭? 47" xfId="15547" xr:uid="{00000000-0005-0000-0000-0000B93E0000}"/>
    <cellStyle name="뷭? 48" xfId="15548" xr:uid="{00000000-0005-0000-0000-0000BA3E0000}"/>
    <cellStyle name="뷭? 49" xfId="15549" xr:uid="{00000000-0005-0000-0000-0000BB3E0000}"/>
    <cellStyle name="뷭? 5" xfId="15550" xr:uid="{00000000-0005-0000-0000-0000BC3E0000}"/>
    <cellStyle name="뷭? 6" xfId="15551" xr:uid="{00000000-0005-0000-0000-0000BD3E0000}"/>
    <cellStyle name="뷭? 7" xfId="15552" xr:uid="{00000000-0005-0000-0000-0000BE3E0000}"/>
    <cellStyle name="뷭? 8" xfId="15553" xr:uid="{00000000-0005-0000-0000-0000BF3E0000}"/>
    <cellStyle name="뷭? 9" xfId="15554" xr:uid="{00000000-0005-0000-0000-0000C03E0000}"/>
    <cellStyle name="빨간색" xfId="15555" xr:uid="{00000000-0005-0000-0000-0000C13E0000}"/>
    <cellStyle name="빨강" xfId="15556" xr:uid="{00000000-0005-0000-0000-0000C23E0000}"/>
    <cellStyle name="산출식" xfId="15557" xr:uid="{00000000-0005-0000-0000-0000C33E0000}"/>
    <cellStyle name="常?_OPTION_9910" xfId="18267" xr:uid="{00000000-0005-0000-0000-0000C43E0000}"/>
    <cellStyle name="常规_OPTION_9910" xfId="15558" xr:uid="{00000000-0005-0000-0000-0000C53E0000}"/>
    <cellStyle name="상단배분" xfId="15559" xr:uid="{00000000-0005-0000-0000-0000C63E0000}"/>
    <cellStyle name="상단배분 2" xfId="15560" xr:uid="{00000000-0005-0000-0000-0000C73E0000}"/>
    <cellStyle name="서식" xfId="15561" xr:uid="{00000000-0005-0000-0000-0000C83E0000}"/>
    <cellStyle name="선택영역" xfId="15562" xr:uid="{00000000-0005-0000-0000-0000C93E0000}"/>
    <cellStyle name="선택영역 2" xfId="15563" xr:uid="{00000000-0005-0000-0000-0000CA3E0000}"/>
    <cellStyle name="선택영역 가운데" xfId="15564" xr:uid="{00000000-0005-0000-0000-0000CB3E0000}"/>
    <cellStyle name="선택영역_토공수량" xfId="15565" xr:uid="{00000000-0005-0000-0000-0000CC3E0000}"/>
    <cellStyle name="선택영역의 가운데" xfId="15566" xr:uid="{00000000-0005-0000-0000-0000CD3E0000}"/>
    <cellStyle name="선택영역의 가운데로" xfId="15567" xr:uid="{00000000-0005-0000-0000-0000CE3E0000}"/>
    <cellStyle name="선택영영" xfId="15568" xr:uid="{00000000-0005-0000-0000-0000CF3E0000}"/>
    <cellStyle name="설계변경_타공종이기(유동form)" xfId="18268" xr:uid="{00000000-0005-0000-0000-0000D03E0000}"/>
    <cellStyle name="설계서" xfId="15569" xr:uid="{00000000-0005-0000-0000-0000D13E0000}"/>
    <cellStyle name="설명 텍스트 10" xfId="15570" xr:uid="{00000000-0005-0000-0000-0000D23E0000}"/>
    <cellStyle name="설명 텍스트 10 2" xfId="15571" xr:uid="{00000000-0005-0000-0000-0000D33E0000}"/>
    <cellStyle name="설명 텍스트 10 3" xfId="15572" xr:uid="{00000000-0005-0000-0000-0000D43E0000}"/>
    <cellStyle name="설명 텍스트 10 4" xfId="15573" xr:uid="{00000000-0005-0000-0000-0000D53E0000}"/>
    <cellStyle name="설명 텍스트 10 5" xfId="15574" xr:uid="{00000000-0005-0000-0000-0000D63E0000}"/>
    <cellStyle name="설명 텍스트 11" xfId="15575" xr:uid="{00000000-0005-0000-0000-0000D73E0000}"/>
    <cellStyle name="설명 텍스트 12" xfId="15576" xr:uid="{00000000-0005-0000-0000-0000D83E0000}"/>
    <cellStyle name="설명 텍스트 13" xfId="15577" xr:uid="{00000000-0005-0000-0000-0000D93E0000}"/>
    <cellStyle name="설명 텍스트 14" xfId="15578" xr:uid="{00000000-0005-0000-0000-0000DA3E0000}"/>
    <cellStyle name="설명 텍스트 2" xfId="15579" xr:uid="{00000000-0005-0000-0000-0000DB3E0000}"/>
    <cellStyle name="설명 텍스트 2 2" xfId="15580" xr:uid="{00000000-0005-0000-0000-0000DC3E0000}"/>
    <cellStyle name="설명 텍스트 2 3" xfId="15581" xr:uid="{00000000-0005-0000-0000-0000DD3E0000}"/>
    <cellStyle name="설명 텍스트 2 4" xfId="15582" xr:uid="{00000000-0005-0000-0000-0000DE3E0000}"/>
    <cellStyle name="설명 텍스트 2 5" xfId="15583" xr:uid="{00000000-0005-0000-0000-0000DF3E0000}"/>
    <cellStyle name="설명 텍스트 2_2. 내역" xfId="18269" xr:uid="{00000000-0005-0000-0000-0000E03E0000}"/>
    <cellStyle name="설명 텍스트 3" xfId="15584" xr:uid="{00000000-0005-0000-0000-0000E13E0000}"/>
    <cellStyle name="설명 텍스트 3 2" xfId="15585" xr:uid="{00000000-0005-0000-0000-0000E23E0000}"/>
    <cellStyle name="설명 텍스트 3 3" xfId="15586" xr:uid="{00000000-0005-0000-0000-0000E33E0000}"/>
    <cellStyle name="설명 텍스트 3 4" xfId="15587" xr:uid="{00000000-0005-0000-0000-0000E43E0000}"/>
    <cellStyle name="설명 텍스트 3 5" xfId="15588" xr:uid="{00000000-0005-0000-0000-0000E53E0000}"/>
    <cellStyle name="설명 텍스트 4" xfId="15589" xr:uid="{00000000-0005-0000-0000-0000E63E0000}"/>
    <cellStyle name="설명 텍스트 4 2" xfId="15590" xr:uid="{00000000-0005-0000-0000-0000E73E0000}"/>
    <cellStyle name="설명 텍스트 4 3" xfId="15591" xr:uid="{00000000-0005-0000-0000-0000E83E0000}"/>
    <cellStyle name="설명 텍스트 4 4" xfId="15592" xr:uid="{00000000-0005-0000-0000-0000E93E0000}"/>
    <cellStyle name="설명 텍스트 4 5" xfId="15593" xr:uid="{00000000-0005-0000-0000-0000EA3E0000}"/>
    <cellStyle name="설명 텍스트 5" xfId="15594" xr:uid="{00000000-0005-0000-0000-0000EB3E0000}"/>
    <cellStyle name="설명 텍스트 5 2" xfId="15595" xr:uid="{00000000-0005-0000-0000-0000EC3E0000}"/>
    <cellStyle name="설명 텍스트 5 3" xfId="15596" xr:uid="{00000000-0005-0000-0000-0000ED3E0000}"/>
    <cellStyle name="설명 텍스트 5 4" xfId="15597" xr:uid="{00000000-0005-0000-0000-0000EE3E0000}"/>
    <cellStyle name="설명 텍스트 5 5" xfId="15598" xr:uid="{00000000-0005-0000-0000-0000EF3E0000}"/>
    <cellStyle name="설명 텍스트 6" xfId="15599" xr:uid="{00000000-0005-0000-0000-0000F03E0000}"/>
    <cellStyle name="설명 텍스트 6 2" xfId="15600" xr:uid="{00000000-0005-0000-0000-0000F13E0000}"/>
    <cellStyle name="설명 텍스트 6 3" xfId="15601" xr:uid="{00000000-0005-0000-0000-0000F23E0000}"/>
    <cellStyle name="설명 텍스트 6 4" xfId="15602" xr:uid="{00000000-0005-0000-0000-0000F33E0000}"/>
    <cellStyle name="설명 텍스트 6 5" xfId="15603" xr:uid="{00000000-0005-0000-0000-0000F43E0000}"/>
    <cellStyle name="설명 텍스트 7" xfId="15604" xr:uid="{00000000-0005-0000-0000-0000F53E0000}"/>
    <cellStyle name="설명 텍스트 7 2" xfId="15605" xr:uid="{00000000-0005-0000-0000-0000F63E0000}"/>
    <cellStyle name="설명 텍스트 7 3" xfId="15606" xr:uid="{00000000-0005-0000-0000-0000F73E0000}"/>
    <cellStyle name="설명 텍스트 7 4" xfId="15607" xr:uid="{00000000-0005-0000-0000-0000F83E0000}"/>
    <cellStyle name="설명 텍스트 7 5" xfId="15608" xr:uid="{00000000-0005-0000-0000-0000F93E0000}"/>
    <cellStyle name="설명 텍스트 8" xfId="15609" xr:uid="{00000000-0005-0000-0000-0000FA3E0000}"/>
    <cellStyle name="설명 텍스트 8 2" xfId="15610" xr:uid="{00000000-0005-0000-0000-0000FB3E0000}"/>
    <cellStyle name="설명 텍스트 8 3" xfId="15611" xr:uid="{00000000-0005-0000-0000-0000FC3E0000}"/>
    <cellStyle name="설명 텍스트 8 4" xfId="15612" xr:uid="{00000000-0005-0000-0000-0000FD3E0000}"/>
    <cellStyle name="설명 텍스트 8 5" xfId="15613" xr:uid="{00000000-0005-0000-0000-0000FE3E0000}"/>
    <cellStyle name="설명 텍스트 9" xfId="15614" xr:uid="{00000000-0005-0000-0000-0000FF3E0000}"/>
    <cellStyle name="설명 텍스트 9 2" xfId="15615" xr:uid="{00000000-0005-0000-0000-0000003F0000}"/>
    <cellStyle name="설명 텍스트 9 3" xfId="15616" xr:uid="{00000000-0005-0000-0000-0000013F0000}"/>
    <cellStyle name="설명 텍스트 9 4" xfId="15617" xr:uid="{00000000-0005-0000-0000-0000023F0000}"/>
    <cellStyle name="설명 텍스트 9 5" xfId="15618" xr:uid="{00000000-0005-0000-0000-0000033F0000}"/>
    <cellStyle name="셀 확인 10" xfId="15619" xr:uid="{00000000-0005-0000-0000-0000043F0000}"/>
    <cellStyle name="셀 확인 10 2" xfId="15620" xr:uid="{00000000-0005-0000-0000-0000053F0000}"/>
    <cellStyle name="셀 확인 10 3" xfId="15621" xr:uid="{00000000-0005-0000-0000-0000063F0000}"/>
    <cellStyle name="셀 확인 10 4" xfId="15622" xr:uid="{00000000-0005-0000-0000-0000073F0000}"/>
    <cellStyle name="셀 확인 10 5" xfId="15623" xr:uid="{00000000-0005-0000-0000-0000083F0000}"/>
    <cellStyle name="셀 확인 11" xfId="15624" xr:uid="{00000000-0005-0000-0000-0000093F0000}"/>
    <cellStyle name="셀 확인 12" xfId="15625" xr:uid="{00000000-0005-0000-0000-00000A3F0000}"/>
    <cellStyle name="셀 확인 13" xfId="15626" xr:uid="{00000000-0005-0000-0000-00000B3F0000}"/>
    <cellStyle name="셀 확인 14" xfId="15627" xr:uid="{00000000-0005-0000-0000-00000C3F0000}"/>
    <cellStyle name="셀 확인 2" xfId="15628" xr:uid="{00000000-0005-0000-0000-00000D3F0000}"/>
    <cellStyle name="셀 확인 2 2" xfId="15629" xr:uid="{00000000-0005-0000-0000-00000E3F0000}"/>
    <cellStyle name="셀 확인 2 3" xfId="15630" xr:uid="{00000000-0005-0000-0000-00000F3F0000}"/>
    <cellStyle name="셀 확인 2 4" xfId="15631" xr:uid="{00000000-0005-0000-0000-0000103F0000}"/>
    <cellStyle name="셀 확인 2 5" xfId="15632" xr:uid="{00000000-0005-0000-0000-0000113F0000}"/>
    <cellStyle name="셀 확인 2_2. 내역" xfId="18270" xr:uid="{00000000-0005-0000-0000-0000123F0000}"/>
    <cellStyle name="셀 확인 3" xfId="15633" xr:uid="{00000000-0005-0000-0000-0000133F0000}"/>
    <cellStyle name="셀 확인 3 2" xfId="15634" xr:uid="{00000000-0005-0000-0000-0000143F0000}"/>
    <cellStyle name="셀 확인 3 3" xfId="15635" xr:uid="{00000000-0005-0000-0000-0000153F0000}"/>
    <cellStyle name="셀 확인 3 4" xfId="15636" xr:uid="{00000000-0005-0000-0000-0000163F0000}"/>
    <cellStyle name="셀 확인 3 5" xfId="15637" xr:uid="{00000000-0005-0000-0000-0000173F0000}"/>
    <cellStyle name="셀 확인 4" xfId="15638" xr:uid="{00000000-0005-0000-0000-0000183F0000}"/>
    <cellStyle name="셀 확인 4 2" xfId="15639" xr:uid="{00000000-0005-0000-0000-0000193F0000}"/>
    <cellStyle name="셀 확인 4 3" xfId="15640" xr:uid="{00000000-0005-0000-0000-00001A3F0000}"/>
    <cellStyle name="셀 확인 4 4" xfId="15641" xr:uid="{00000000-0005-0000-0000-00001B3F0000}"/>
    <cellStyle name="셀 확인 4 5" xfId="15642" xr:uid="{00000000-0005-0000-0000-00001C3F0000}"/>
    <cellStyle name="셀 확인 5" xfId="15643" xr:uid="{00000000-0005-0000-0000-00001D3F0000}"/>
    <cellStyle name="셀 확인 5 2" xfId="15644" xr:uid="{00000000-0005-0000-0000-00001E3F0000}"/>
    <cellStyle name="셀 확인 5 3" xfId="15645" xr:uid="{00000000-0005-0000-0000-00001F3F0000}"/>
    <cellStyle name="셀 확인 5 4" xfId="15646" xr:uid="{00000000-0005-0000-0000-0000203F0000}"/>
    <cellStyle name="셀 확인 5 5" xfId="15647" xr:uid="{00000000-0005-0000-0000-0000213F0000}"/>
    <cellStyle name="셀 확인 6" xfId="15648" xr:uid="{00000000-0005-0000-0000-0000223F0000}"/>
    <cellStyle name="셀 확인 6 2" xfId="15649" xr:uid="{00000000-0005-0000-0000-0000233F0000}"/>
    <cellStyle name="셀 확인 6 3" xfId="15650" xr:uid="{00000000-0005-0000-0000-0000243F0000}"/>
    <cellStyle name="셀 확인 6 4" xfId="15651" xr:uid="{00000000-0005-0000-0000-0000253F0000}"/>
    <cellStyle name="셀 확인 6 5" xfId="15652" xr:uid="{00000000-0005-0000-0000-0000263F0000}"/>
    <cellStyle name="셀 확인 7" xfId="15653" xr:uid="{00000000-0005-0000-0000-0000273F0000}"/>
    <cellStyle name="셀 확인 7 2" xfId="15654" xr:uid="{00000000-0005-0000-0000-0000283F0000}"/>
    <cellStyle name="셀 확인 7 3" xfId="15655" xr:uid="{00000000-0005-0000-0000-0000293F0000}"/>
    <cellStyle name="셀 확인 7 4" xfId="15656" xr:uid="{00000000-0005-0000-0000-00002A3F0000}"/>
    <cellStyle name="셀 확인 7 5" xfId="15657" xr:uid="{00000000-0005-0000-0000-00002B3F0000}"/>
    <cellStyle name="셀 확인 8" xfId="15658" xr:uid="{00000000-0005-0000-0000-00002C3F0000}"/>
    <cellStyle name="셀 확인 8 2" xfId="15659" xr:uid="{00000000-0005-0000-0000-00002D3F0000}"/>
    <cellStyle name="셀 확인 8 3" xfId="15660" xr:uid="{00000000-0005-0000-0000-00002E3F0000}"/>
    <cellStyle name="셀 확인 8 4" xfId="15661" xr:uid="{00000000-0005-0000-0000-00002F3F0000}"/>
    <cellStyle name="셀 확인 8 5" xfId="15662" xr:uid="{00000000-0005-0000-0000-0000303F0000}"/>
    <cellStyle name="셀 확인 9" xfId="15663" xr:uid="{00000000-0005-0000-0000-0000313F0000}"/>
    <cellStyle name="셀 확인 9 2" xfId="15664" xr:uid="{00000000-0005-0000-0000-0000323F0000}"/>
    <cellStyle name="셀 확인 9 3" xfId="15665" xr:uid="{00000000-0005-0000-0000-0000333F0000}"/>
    <cellStyle name="셀 확인 9 4" xfId="15666" xr:uid="{00000000-0005-0000-0000-0000343F0000}"/>
    <cellStyle name="셀 확인 9 5" xfId="15667" xr:uid="{00000000-0005-0000-0000-0000353F0000}"/>
    <cellStyle name="소계(소수점0,10포)" xfId="15668" xr:uid="{00000000-0005-0000-0000-0000363F0000}"/>
    <cellStyle name="소계(소수점0,10포) 2" xfId="15669" xr:uid="{00000000-0005-0000-0000-0000373F0000}"/>
    <cellStyle name="소계무늬" xfId="15670" xr:uid="{00000000-0005-0000-0000-0000383F0000}"/>
    <cellStyle name="소계무늬 2" xfId="15671" xr:uid="{00000000-0005-0000-0000-0000393F0000}"/>
    <cellStyle name="소공종" xfId="15672" xr:uid="{00000000-0005-0000-0000-00003A3F0000}"/>
    <cellStyle name="소수" xfId="15673" xr:uid="{00000000-0005-0000-0000-00003B3F0000}"/>
    <cellStyle name="소수3" xfId="15674" xr:uid="{00000000-0005-0000-0000-00003C3F0000}"/>
    <cellStyle name="소수4" xfId="15675" xr:uid="{00000000-0005-0000-0000-00003D3F0000}"/>
    <cellStyle name="소수점" xfId="15676" xr:uid="{00000000-0005-0000-0000-00003E3F0000}"/>
    <cellStyle name="소숫점0" xfId="15677" xr:uid="{00000000-0005-0000-0000-00003F3F0000}"/>
    <cellStyle name="소숫점3" xfId="15678" xr:uid="{00000000-0005-0000-0000-0000403F0000}"/>
    <cellStyle name="수당" xfId="15679" xr:uid="{00000000-0005-0000-0000-0000413F0000}"/>
    <cellStyle name="수당2" xfId="15680" xr:uid="{00000000-0005-0000-0000-0000423F0000}"/>
    <cellStyle name="수량" xfId="15681" xr:uid="{00000000-0005-0000-0000-0000433F0000}"/>
    <cellStyle name="수량1" xfId="15682" xr:uid="{00000000-0005-0000-0000-0000443F0000}"/>
    <cellStyle name="수량산출" xfId="15683" xr:uid="{00000000-0005-0000-0000-0000453F0000}"/>
    <cellStyle name="수목명" xfId="15684" xr:uid="{00000000-0005-0000-0000-0000463F0000}"/>
    <cellStyle name="숨김" xfId="15685" xr:uid="{00000000-0005-0000-0000-0000473F0000}"/>
    <cellStyle name="숫자" xfId="15686" xr:uid="{00000000-0005-0000-0000-0000483F0000}"/>
    <cellStyle name="숫자 10" xfId="15687" xr:uid="{00000000-0005-0000-0000-0000493F0000}"/>
    <cellStyle name="숫자 11" xfId="15688" xr:uid="{00000000-0005-0000-0000-00004A3F0000}"/>
    <cellStyle name="숫자 12" xfId="15689" xr:uid="{00000000-0005-0000-0000-00004B3F0000}"/>
    <cellStyle name="숫자 13" xfId="15690" xr:uid="{00000000-0005-0000-0000-00004C3F0000}"/>
    <cellStyle name="숫자 14" xfId="15691" xr:uid="{00000000-0005-0000-0000-00004D3F0000}"/>
    <cellStyle name="숫자 15" xfId="15692" xr:uid="{00000000-0005-0000-0000-00004E3F0000}"/>
    <cellStyle name="숫자 16" xfId="15693" xr:uid="{00000000-0005-0000-0000-00004F3F0000}"/>
    <cellStyle name="숫자 17" xfId="15694" xr:uid="{00000000-0005-0000-0000-0000503F0000}"/>
    <cellStyle name="숫자 18" xfId="15695" xr:uid="{00000000-0005-0000-0000-0000513F0000}"/>
    <cellStyle name="숫자 19" xfId="15696" xr:uid="{00000000-0005-0000-0000-0000523F0000}"/>
    <cellStyle name="숫자 2" xfId="15697" xr:uid="{00000000-0005-0000-0000-0000533F0000}"/>
    <cellStyle name="숫자 20" xfId="15698" xr:uid="{00000000-0005-0000-0000-0000543F0000}"/>
    <cellStyle name="숫자 21" xfId="15699" xr:uid="{00000000-0005-0000-0000-0000553F0000}"/>
    <cellStyle name="숫자 22" xfId="15700" xr:uid="{00000000-0005-0000-0000-0000563F0000}"/>
    <cellStyle name="숫자 3" xfId="15701" xr:uid="{00000000-0005-0000-0000-0000573F0000}"/>
    <cellStyle name="숫자 4" xfId="15702" xr:uid="{00000000-0005-0000-0000-0000583F0000}"/>
    <cellStyle name="숫자 5" xfId="15703" xr:uid="{00000000-0005-0000-0000-0000593F0000}"/>
    <cellStyle name="숫자 6" xfId="15704" xr:uid="{00000000-0005-0000-0000-00005A3F0000}"/>
    <cellStyle name="숫자 7" xfId="15705" xr:uid="{00000000-0005-0000-0000-00005B3F0000}"/>
    <cellStyle name="숫자 8" xfId="15706" xr:uid="{00000000-0005-0000-0000-00005C3F0000}"/>
    <cellStyle name="숫자 9" xfId="15707" xr:uid="{00000000-0005-0000-0000-00005D3F0000}"/>
    <cellStyle name="숫자(R)" xfId="15708" xr:uid="{00000000-0005-0000-0000-00005E3F0000}"/>
    <cellStyle name="숫자(R) 2" xfId="15709" xr:uid="{00000000-0005-0000-0000-00005F3F0000}"/>
    <cellStyle name="숫자(R) 3" xfId="15710" xr:uid="{00000000-0005-0000-0000-0000603F0000}"/>
    <cellStyle name="숫자(R) 4" xfId="15711" xr:uid="{00000000-0005-0000-0000-0000613F0000}"/>
    <cellStyle name="숫자(R) 5" xfId="15712" xr:uid="{00000000-0005-0000-0000-0000623F0000}"/>
    <cellStyle name="숫자(R) 6" xfId="15713" xr:uid="{00000000-0005-0000-0000-0000633F0000}"/>
    <cellStyle name="숫자(R)_09.03.23_장지천 하천기본계획및 하천대장작성(변경) 내역(2008.12품셈적용)" xfId="15714" xr:uid="{00000000-0005-0000-0000-0000643F0000}"/>
    <cellStyle name="숫자_00고읍시장기본_및_실시설계80918" xfId="15715" xr:uid="{00000000-0005-0000-0000-0000653F0000}"/>
    <cellStyle name="숫자1" xfId="15716" xr:uid="{00000000-0005-0000-0000-0000663F0000}"/>
    <cellStyle name="숫자1 10" xfId="15717" xr:uid="{00000000-0005-0000-0000-0000673F0000}"/>
    <cellStyle name="숫자1 11" xfId="15718" xr:uid="{00000000-0005-0000-0000-0000683F0000}"/>
    <cellStyle name="숫자1 12" xfId="15719" xr:uid="{00000000-0005-0000-0000-0000693F0000}"/>
    <cellStyle name="숫자1 13" xfId="15720" xr:uid="{00000000-0005-0000-0000-00006A3F0000}"/>
    <cellStyle name="숫자1 14" xfId="15721" xr:uid="{00000000-0005-0000-0000-00006B3F0000}"/>
    <cellStyle name="숫자1 15" xfId="15722" xr:uid="{00000000-0005-0000-0000-00006C3F0000}"/>
    <cellStyle name="숫자1 16" xfId="15723" xr:uid="{00000000-0005-0000-0000-00006D3F0000}"/>
    <cellStyle name="숫자1 17" xfId="15724" xr:uid="{00000000-0005-0000-0000-00006E3F0000}"/>
    <cellStyle name="숫자1 18" xfId="15725" xr:uid="{00000000-0005-0000-0000-00006F3F0000}"/>
    <cellStyle name="숫자1 19" xfId="15726" xr:uid="{00000000-0005-0000-0000-0000703F0000}"/>
    <cellStyle name="숫자1 2" xfId="15727" xr:uid="{00000000-0005-0000-0000-0000713F0000}"/>
    <cellStyle name="숫자1 20" xfId="15728" xr:uid="{00000000-0005-0000-0000-0000723F0000}"/>
    <cellStyle name="숫자1 21" xfId="15729" xr:uid="{00000000-0005-0000-0000-0000733F0000}"/>
    <cellStyle name="숫자1 22" xfId="15730" xr:uid="{00000000-0005-0000-0000-0000743F0000}"/>
    <cellStyle name="숫자1 3" xfId="15731" xr:uid="{00000000-0005-0000-0000-0000753F0000}"/>
    <cellStyle name="숫자1 4" xfId="15732" xr:uid="{00000000-0005-0000-0000-0000763F0000}"/>
    <cellStyle name="숫자1 5" xfId="15733" xr:uid="{00000000-0005-0000-0000-0000773F0000}"/>
    <cellStyle name="숫자1 6" xfId="15734" xr:uid="{00000000-0005-0000-0000-0000783F0000}"/>
    <cellStyle name="숫자1 7" xfId="15735" xr:uid="{00000000-0005-0000-0000-0000793F0000}"/>
    <cellStyle name="숫자1 8" xfId="15736" xr:uid="{00000000-0005-0000-0000-00007A3F0000}"/>
    <cellStyle name="숫자1 9" xfId="15737" xr:uid="{00000000-0005-0000-0000-00007B3F0000}"/>
    <cellStyle name="숫자3" xfId="15738" xr:uid="{00000000-0005-0000-0000-00007C3F0000}"/>
    <cellStyle name="숫자3 10" xfId="15739" xr:uid="{00000000-0005-0000-0000-00007D3F0000}"/>
    <cellStyle name="숫자3 11" xfId="15740" xr:uid="{00000000-0005-0000-0000-00007E3F0000}"/>
    <cellStyle name="숫자3 12" xfId="15741" xr:uid="{00000000-0005-0000-0000-00007F3F0000}"/>
    <cellStyle name="숫자3 13" xfId="15742" xr:uid="{00000000-0005-0000-0000-0000803F0000}"/>
    <cellStyle name="숫자3 14" xfId="15743" xr:uid="{00000000-0005-0000-0000-0000813F0000}"/>
    <cellStyle name="숫자3 15" xfId="15744" xr:uid="{00000000-0005-0000-0000-0000823F0000}"/>
    <cellStyle name="숫자3 16" xfId="15745" xr:uid="{00000000-0005-0000-0000-0000833F0000}"/>
    <cellStyle name="숫자3 17" xfId="15746" xr:uid="{00000000-0005-0000-0000-0000843F0000}"/>
    <cellStyle name="숫자3 18" xfId="15747" xr:uid="{00000000-0005-0000-0000-0000853F0000}"/>
    <cellStyle name="숫자3 19" xfId="15748" xr:uid="{00000000-0005-0000-0000-0000863F0000}"/>
    <cellStyle name="숫자3 2" xfId="15749" xr:uid="{00000000-0005-0000-0000-0000873F0000}"/>
    <cellStyle name="숫자3 20" xfId="15750" xr:uid="{00000000-0005-0000-0000-0000883F0000}"/>
    <cellStyle name="숫자3 21" xfId="15751" xr:uid="{00000000-0005-0000-0000-0000893F0000}"/>
    <cellStyle name="숫자3 22" xfId="15752" xr:uid="{00000000-0005-0000-0000-00008A3F0000}"/>
    <cellStyle name="숫자3 3" xfId="15753" xr:uid="{00000000-0005-0000-0000-00008B3F0000}"/>
    <cellStyle name="숫자3 4" xfId="15754" xr:uid="{00000000-0005-0000-0000-00008C3F0000}"/>
    <cellStyle name="숫자3 5" xfId="15755" xr:uid="{00000000-0005-0000-0000-00008D3F0000}"/>
    <cellStyle name="숫자3 6" xfId="15756" xr:uid="{00000000-0005-0000-0000-00008E3F0000}"/>
    <cellStyle name="숫자3 7" xfId="15757" xr:uid="{00000000-0005-0000-0000-00008F3F0000}"/>
    <cellStyle name="숫자3 8" xfId="15758" xr:uid="{00000000-0005-0000-0000-0000903F0000}"/>
    <cellStyle name="숫자3 9" xfId="15759" xr:uid="{00000000-0005-0000-0000-0000913F0000}"/>
    <cellStyle name="숫자3R" xfId="15760" xr:uid="{00000000-0005-0000-0000-0000923F0000}"/>
    <cellStyle name="숫자3자리" xfId="15761" xr:uid="{00000000-0005-0000-0000-0000933F0000}"/>
    <cellStyle name="쉼표 [0]" xfId="18841" builtinId="6"/>
    <cellStyle name="쉼표 [0] 10" xfId="15762" xr:uid="{00000000-0005-0000-0000-0000953F0000}"/>
    <cellStyle name="쉼표 [0] 10 2" xfId="15763" xr:uid="{00000000-0005-0000-0000-0000963F0000}"/>
    <cellStyle name="쉼표 [0] 10 2 2" xfId="18844" xr:uid="{00000000-0005-0000-0000-0000973F0000}"/>
    <cellStyle name="쉼표 [0] 10 3" xfId="4" xr:uid="{00000000-0005-0000-0000-0000983F0000}"/>
    <cellStyle name="쉼표 [0] 10 4" xfId="15764" xr:uid="{00000000-0005-0000-0000-0000993F0000}"/>
    <cellStyle name="쉼표 [0] 10 5" xfId="15765" xr:uid="{00000000-0005-0000-0000-00009A3F0000}"/>
    <cellStyle name="쉼표 [0] 10 6" xfId="15766" xr:uid="{00000000-0005-0000-0000-00009B3F0000}"/>
    <cellStyle name="쉼표 [0] 10 7" xfId="15767" xr:uid="{00000000-0005-0000-0000-00009C3F0000}"/>
    <cellStyle name="쉼표 [0] 10 7 2" xfId="18855" xr:uid="{00000000-0005-0000-0000-00009D3F0000}"/>
    <cellStyle name="쉼표 [0] 10_2. 내역" xfId="18271" xr:uid="{00000000-0005-0000-0000-00009E3F0000}"/>
    <cellStyle name="쉼표 [0] 11" xfId="15768" xr:uid="{00000000-0005-0000-0000-00009F3F0000}"/>
    <cellStyle name="쉼표 [0] 11 2" xfId="15769" xr:uid="{00000000-0005-0000-0000-0000A03F0000}"/>
    <cellStyle name="쉼표 [0] 119" xfId="18845" xr:uid="{00000000-0005-0000-0000-0000A13F0000}"/>
    <cellStyle name="쉼표 [0] 12" xfId="15770" xr:uid="{00000000-0005-0000-0000-0000A23F0000}"/>
    <cellStyle name="쉼표 [0] 12 2" xfId="15771" xr:uid="{00000000-0005-0000-0000-0000A33F0000}"/>
    <cellStyle name="쉼표 [0] 13" xfId="18" xr:uid="{00000000-0005-0000-0000-0000A43F0000}"/>
    <cellStyle name="쉼표 [0] 13 2" xfId="15772" xr:uid="{00000000-0005-0000-0000-0000A53F0000}"/>
    <cellStyle name="쉼표 [0] 13 3" xfId="18864" xr:uid="{00000000-0005-0000-0000-0000A63F0000}"/>
    <cellStyle name="쉼표 [0] 14" xfId="15773" xr:uid="{00000000-0005-0000-0000-0000A73F0000}"/>
    <cellStyle name="쉼표 [0] 15" xfId="15774" xr:uid="{00000000-0005-0000-0000-0000A83F0000}"/>
    <cellStyle name="쉼표 [0] 15 2" xfId="18859" xr:uid="{00000000-0005-0000-0000-0000A93F0000}"/>
    <cellStyle name="쉼표 [0] 16" xfId="18378" xr:uid="{00000000-0005-0000-0000-0000AA3F0000}"/>
    <cellStyle name="쉼표 [0] 17" xfId="18871" xr:uid="{00000000-0005-0000-0000-0000AB3F0000}"/>
    <cellStyle name="쉼표 [0] 2" xfId="15775" xr:uid="{00000000-0005-0000-0000-0000AC3F0000}"/>
    <cellStyle name="쉼표 [0] 2 10" xfId="15776" xr:uid="{00000000-0005-0000-0000-0000AD3F0000}"/>
    <cellStyle name="쉼표 [0] 2 11" xfId="15777" xr:uid="{00000000-0005-0000-0000-0000AE3F0000}"/>
    <cellStyle name="쉼표 [0] 2 12" xfId="15778" xr:uid="{00000000-0005-0000-0000-0000AF3F0000}"/>
    <cellStyle name="쉼표 [0] 2 13" xfId="15779" xr:uid="{00000000-0005-0000-0000-0000B03F0000}"/>
    <cellStyle name="쉼표 [0] 2 14" xfId="15780" xr:uid="{00000000-0005-0000-0000-0000B13F0000}"/>
    <cellStyle name="쉼표 [0] 2 15" xfId="15781" xr:uid="{00000000-0005-0000-0000-0000B23F0000}"/>
    <cellStyle name="쉼표 [0] 2 16" xfId="15782" xr:uid="{00000000-0005-0000-0000-0000B33F0000}"/>
    <cellStyle name="쉼표 [0] 2 17" xfId="15783" xr:uid="{00000000-0005-0000-0000-0000B43F0000}"/>
    <cellStyle name="쉼표 [0] 2 18" xfId="15784" xr:uid="{00000000-0005-0000-0000-0000B53F0000}"/>
    <cellStyle name="쉼표 [0] 2 19" xfId="15785" xr:uid="{00000000-0005-0000-0000-0000B63F0000}"/>
    <cellStyle name="쉼표 [0] 2 2" xfId="16" xr:uid="{00000000-0005-0000-0000-0000B73F0000}"/>
    <cellStyle name="쉼표 [0] 2 2 2" xfId="15786" xr:uid="{00000000-0005-0000-0000-0000B83F0000}"/>
    <cellStyle name="쉼표 [0] 2 2 2 2" xfId="2" xr:uid="{00000000-0005-0000-0000-0000B93F0000}"/>
    <cellStyle name="쉼표 [0] 2 2 3" xfId="15787" xr:uid="{00000000-0005-0000-0000-0000BA3F0000}"/>
    <cellStyle name="쉼표 [0] 2 2 4" xfId="18377" xr:uid="{00000000-0005-0000-0000-0000BB3F0000}"/>
    <cellStyle name="쉼표 [0] 2 2 9" xfId="18865" xr:uid="{00000000-0005-0000-0000-0000BC3F0000}"/>
    <cellStyle name="쉼표 [0] 2 20" xfId="15788" xr:uid="{00000000-0005-0000-0000-0000BD3F0000}"/>
    <cellStyle name="쉼표 [0] 2 20 2" xfId="18849" xr:uid="{00000000-0005-0000-0000-0000BE3F0000}"/>
    <cellStyle name="쉼표 [0] 2 21" xfId="15789" xr:uid="{00000000-0005-0000-0000-0000BF3F0000}"/>
    <cellStyle name="쉼표 [0] 2 22" xfId="15790" xr:uid="{00000000-0005-0000-0000-0000C03F0000}"/>
    <cellStyle name="쉼표 [0] 2 23" xfId="15791" xr:uid="{00000000-0005-0000-0000-0000C13F0000}"/>
    <cellStyle name="쉼표 [0] 2 3" xfId="15792" xr:uid="{00000000-0005-0000-0000-0000C23F0000}"/>
    <cellStyle name="쉼표 [0] 2 3 2" xfId="15793" xr:uid="{00000000-0005-0000-0000-0000C33F0000}"/>
    <cellStyle name="쉼표 [0] 2 3 3" xfId="15794" xr:uid="{00000000-0005-0000-0000-0000C43F0000}"/>
    <cellStyle name="쉼표 [0] 2 3 3 2" xfId="18853" xr:uid="{00000000-0005-0000-0000-0000C53F0000}"/>
    <cellStyle name="쉼표 [0] 2 4" xfId="15795" xr:uid="{00000000-0005-0000-0000-0000C63F0000}"/>
    <cellStyle name="쉼표 [0] 2 5" xfId="15796" xr:uid="{00000000-0005-0000-0000-0000C73F0000}"/>
    <cellStyle name="쉼표 [0] 2 6" xfId="15797" xr:uid="{00000000-0005-0000-0000-0000C83F0000}"/>
    <cellStyle name="쉼표 [0] 2 7" xfId="15798" xr:uid="{00000000-0005-0000-0000-0000C93F0000}"/>
    <cellStyle name="쉼표 [0] 2 8" xfId="15799" xr:uid="{00000000-0005-0000-0000-0000CA3F0000}"/>
    <cellStyle name="쉼표 [0] 2 9" xfId="15800" xr:uid="{00000000-0005-0000-0000-0000CB3F0000}"/>
    <cellStyle name="쉼표 [0] 2_20100102546-00_설계서-개촉지구변경용역" xfId="18883" xr:uid="{00000000-0005-0000-0000-0000CC3F0000}"/>
    <cellStyle name="쉼표 [0] 3" xfId="15801" xr:uid="{00000000-0005-0000-0000-0000CD3F0000}"/>
    <cellStyle name="쉼표 [0] 3 10" xfId="15802" xr:uid="{00000000-0005-0000-0000-0000CE3F0000}"/>
    <cellStyle name="쉼표 [0] 3 11" xfId="15803" xr:uid="{00000000-0005-0000-0000-0000CF3F0000}"/>
    <cellStyle name="쉼표 [0] 3 12" xfId="15804" xr:uid="{00000000-0005-0000-0000-0000D03F0000}"/>
    <cellStyle name="쉼표 [0] 3 13" xfId="15805" xr:uid="{00000000-0005-0000-0000-0000D13F0000}"/>
    <cellStyle name="쉼표 [0] 3 14" xfId="15806" xr:uid="{00000000-0005-0000-0000-0000D23F0000}"/>
    <cellStyle name="쉼표 [0] 3 15" xfId="15807" xr:uid="{00000000-0005-0000-0000-0000D33F0000}"/>
    <cellStyle name="쉼표 [0] 3 16" xfId="15808" xr:uid="{00000000-0005-0000-0000-0000D43F0000}"/>
    <cellStyle name="쉼표 [0] 3 17" xfId="15809" xr:uid="{00000000-0005-0000-0000-0000D53F0000}"/>
    <cellStyle name="쉼표 [0] 3 18" xfId="15810" xr:uid="{00000000-0005-0000-0000-0000D63F0000}"/>
    <cellStyle name="쉼표 [0] 3 19" xfId="15811" xr:uid="{00000000-0005-0000-0000-0000D73F0000}"/>
    <cellStyle name="쉼표 [0] 3 2" xfId="15812" xr:uid="{00000000-0005-0000-0000-0000D83F0000}"/>
    <cellStyle name="쉼표 [0] 3 20" xfId="15813" xr:uid="{00000000-0005-0000-0000-0000D93F0000}"/>
    <cellStyle name="쉼표 [0] 3 21" xfId="15814" xr:uid="{00000000-0005-0000-0000-0000DA3F0000}"/>
    <cellStyle name="쉼표 [0] 3 22" xfId="15815" xr:uid="{00000000-0005-0000-0000-0000DB3F0000}"/>
    <cellStyle name="쉼표 [0] 3 3" xfId="15816" xr:uid="{00000000-0005-0000-0000-0000DC3F0000}"/>
    <cellStyle name="쉼표 [0] 3 4" xfId="15817" xr:uid="{00000000-0005-0000-0000-0000DD3F0000}"/>
    <cellStyle name="쉼표 [0] 3 5" xfId="15818" xr:uid="{00000000-0005-0000-0000-0000DE3F0000}"/>
    <cellStyle name="쉼표 [0] 3 6" xfId="15819" xr:uid="{00000000-0005-0000-0000-0000DF3F0000}"/>
    <cellStyle name="쉼표 [0] 3 7" xfId="15820" xr:uid="{00000000-0005-0000-0000-0000E03F0000}"/>
    <cellStyle name="쉼표 [0] 3 8" xfId="15821" xr:uid="{00000000-0005-0000-0000-0000E13F0000}"/>
    <cellStyle name="쉼표 [0] 3 9" xfId="15822" xr:uid="{00000000-0005-0000-0000-0000E23F0000}"/>
    <cellStyle name="쉼표 [0] 3_2. 내역" xfId="18272" xr:uid="{00000000-0005-0000-0000-0000E33F0000}"/>
    <cellStyle name="쉼표 [0] 4" xfId="15823" xr:uid="{00000000-0005-0000-0000-0000E43F0000}"/>
    <cellStyle name="쉼표 [0] 4 10" xfId="15824" xr:uid="{00000000-0005-0000-0000-0000E53F0000}"/>
    <cellStyle name="쉼표 [0] 4 11" xfId="15825" xr:uid="{00000000-0005-0000-0000-0000E63F0000}"/>
    <cellStyle name="쉼표 [0] 4 12" xfId="15826" xr:uid="{00000000-0005-0000-0000-0000E73F0000}"/>
    <cellStyle name="쉼표 [0] 4 13" xfId="15827" xr:uid="{00000000-0005-0000-0000-0000E83F0000}"/>
    <cellStyle name="쉼표 [0] 4 14" xfId="15828" xr:uid="{00000000-0005-0000-0000-0000E93F0000}"/>
    <cellStyle name="쉼표 [0] 4 15" xfId="15829" xr:uid="{00000000-0005-0000-0000-0000EA3F0000}"/>
    <cellStyle name="쉼표 [0] 4 16" xfId="15830" xr:uid="{00000000-0005-0000-0000-0000EB3F0000}"/>
    <cellStyle name="쉼표 [0] 4 17" xfId="15831" xr:uid="{00000000-0005-0000-0000-0000EC3F0000}"/>
    <cellStyle name="쉼표 [0] 4 18" xfId="15832" xr:uid="{00000000-0005-0000-0000-0000ED3F0000}"/>
    <cellStyle name="쉼표 [0] 4 19" xfId="15833" xr:uid="{00000000-0005-0000-0000-0000EE3F0000}"/>
    <cellStyle name="쉼표 [0] 4 2" xfId="15834" xr:uid="{00000000-0005-0000-0000-0000EF3F0000}"/>
    <cellStyle name="쉼표 [0] 4 20" xfId="15835" xr:uid="{00000000-0005-0000-0000-0000F03F0000}"/>
    <cellStyle name="쉼표 [0] 4 21" xfId="15836" xr:uid="{00000000-0005-0000-0000-0000F13F0000}"/>
    <cellStyle name="쉼표 [0] 4 22" xfId="15837" xr:uid="{00000000-0005-0000-0000-0000F23F0000}"/>
    <cellStyle name="쉼표 [0] 4 23" xfId="15838" xr:uid="{00000000-0005-0000-0000-0000F33F0000}"/>
    <cellStyle name="쉼표 [0] 4 24" xfId="15839" xr:uid="{00000000-0005-0000-0000-0000F43F0000}"/>
    <cellStyle name="쉼표 [0] 4 25" xfId="15840" xr:uid="{00000000-0005-0000-0000-0000F53F0000}"/>
    <cellStyle name="쉼표 [0] 4 26" xfId="15841" xr:uid="{00000000-0005-0000-0000-0000F63F0000}"/>
    <cellStyle name="쉼표 [0] 4 27" xfId="15842" xr:uid="{00000000-0005-0000-0000-0000F73F0000}"/>
    <cellStyle name="쉼표 [0] 4 28" xfId="15843" xr:uid="{00000000-0005-0000-0000-0000F83F0000}"/>
    <cellStyle name="쉼표 [0] 4 29" xfId="15844" xr:uid="{00000000-0005-0000-0000-0000F93F0000}"/>
    <cellStyle name="쉼표 [0] 4 3" xfId="15845" xr:uid="{00000000-0005-0000-0000-0000FA3F0000}"/>
    <cellStyle name="쉼표 [0] 4 30" xfId="15846" xr:uid="{00000000-0005-0000-0000-0000FB3F0000}"/>
    <cellStyle name="쉼표 [0] 4 31" xfId="15847" xr:uid="{00000000-0005-0000-0000-0000FC3F0000}"/>
    <cellStyle name="쉼표 [0] 4 32" xfId="15848" xr:uid="{00000000-0005-0000-0000-0000FD3F0000}"/>
    <cellStyle name="쉼표 [0] 4 33" xfId="15849" xr:uid="{00000000-0005-0000-0000-0000FE3F0000}"/>
    <cellStyle name="쉼표 [0] 4 34" xfId="15850" xr:uid="{00000000-0005-0000-0000-0000FF3F0000}"/>
    <cellStyle name="쉼표 [0] 4 35" xfId="15851" xr:uid="{00000000-0005-0000-0000-000000400000}"/>
    <cellStyle name="쉼표 [0] 4 36" xfId="15852" xr:uid="{00000000-0005-0000-0000-000001400000}"/>
    <cellStyle name="쉼표 [0] 4 37" xfId="15853" xr:uid="{00000000-0005-0000-0000-000002400000}"/>
    <cellStyle name="쉼표 [0] 4 38" xfId="15854" xr:uid="{00000000-0005-0000-0000-000003400000}"/>
    <cellStyle name="쉼표 [0] 4 39" xfId="15855" xr:uid="{00000000-0005-0000-0000-000004400000}"/>
    <cellStyle name="쉼표 [0] 4 4" xfId="15856" xr:uid="{00000000-0005-0000-0000-000005400000}"/>
    <cellStyle name="쉼표 [0] 4 40" xfId="15857" xr:uid="{00000000-0005-0000-0000-000006400000}"/>
    <cellStyle name="쉼표 [0] 4 5" xfId="15858" xr:uid="{00000000-0005-0000-0000-000007400000}"/>
    <cellStyle name="쉼표 [0] 4 6" xfId="15859" xr:uid="{00000000-0005-0000-0000-000008400000}"/>
    <cellStyle name="쉼표 [0] 4 7" xfId="15860" xr:uid="{00000000-0005-0000-0000-000009400000}"/>
    <cellStyle name="쉼표 [0] 4 8" xfId="15861" xr:uid="{00000000-0005-0000-0000-00000A400000}"/>
    <cellStyle name="쉼표 [0] 4 9" xfId="15862" xr:uid="{00000000-0005-0000-0000-00000B400000}"/>
    <cellStyle name="쉼표 [0] 4_2. 내역" xfId="18273" xr:uid="{00000000-0005-0000-0000-00000C400000}"/>
    <cellStyle name="쉼표 [0] 5" xfId="15863" xr:uid="{00000000-0005-0000-0000-00000D400000}"/>
    <cellStyle name="쉼표 [0] 5 2" xfId="15864" xr:uid="{00000000-0005-0000-0000-00000E400000}"/>
    <cellStyle name="쉼표 [0] 5 3" xfId="15865" xr:uid="{00000000-0005-0000-0000-00000F400000}"/>
    <cellStyle name="쉼표 [0] 51" xfId="15866" xr:uid="{00000000-0005-0000-0000-000010400000}"/>
    <cellStyle name="쉼표 [0] 6" xfId="15867" xr:uid="{00000000-0005-0000-0000-000011400000}"/>
    <cellStyle name="쉼표 [0] 7" xfId="15868" xr:uid="{00000000-0005-0000-0000-000012400000}"/>
    <cellStyle name="쉼표 [0] 7 2" xfId="18879" xr:uid="{00000000-0005-0000-0000-000013400000}"/>
    <cellStyle name="쉼표 [0] 7 3" xfId="18881" xr:uid="{00000000-0005-0000-0000-000014400000}"/>
    <cellStyle name="쉼표 [0] 8" xfId="15869" xr:uid="{00000000-0005-0000-0000-000015400000}"/>
    <cellStyle name="쉼표 [0] 8 2" xfId="15870" xr:uid="{00000000-0005-0000-0000-000016400000}"/>
    <cellStyle name="쉼표 [0] 8 2 2" xfId="15871" xr:uid="{00000000-0005-0000-0000-000017400000}"/>
    <cellStyle name="쉼표 [0] 8 2 3" xfId="18846" xr:uid="{00000000-0005-0000-0000-000018400000}"/>
    <cellStyle name="쉼표 [0] 9" xfId="15872" xr:uid="{00000000-0005-0000-0000-000019400000}"/>
    <cellStyle name="쉼표 [0] 9 2" xfId="15873" xr:uid="{00000000-0005-0000-0000-00001A400000}"/>
    <cellStyle name="쉼표 [0] 9 2 2" xfId="15874" xr:uid="{00000000-0005-0000-0000-00001B400000}"/>
    <cellStyle name="쉼표 [0] 9 3" xfId="15875" xr:uid="{00000000-0005-0000-0000-00001C400000}"/>
    <cellStyle name="쉼표 [0]_토질조사" xfId="9" xr:uid="{00000000-0005-0000-0000-00001F400000}"/>
    <cellStyle name="쉼표[0]" xfId="15876" xr:uid="{00000000-0005-0000-0000-000020400000}"/>
    <cellStyle name="쉼표[0] 2" xfId="15877" xr:uid="{00000000-0005-0000-0000-000021400000}"/>
    <cellStyle name="스타일 1" xfId="15878" xr:uid="{00000000-0005-0000-0000-000022400000}"/>
    <cellStyle name="스타일 1 2" xfId="15879" xr:uid="{00000000-0005-0000-0000-000023400000}"/>
    <cellStyle name="스타일 1_2. 내역" xfId="18274" xr:uid="{00000000-0005-0000-0000-000024400000}"/>
    <cellStyle name="스타일 10" xfId="15880" xr:uid="{00000000-0005-0000-0000-000025400000}"/>
    <cellStyle name="스타일 11" xfId="15881" xr:uid="{00000000-0005-0000-0000-000026400000}"/>
    <cellStyle name="스타일 2" xfId="15882" xr:uid="{00000000-0005-0000-0000-000027400000}"/>
    <cellStyle name="스타일 3" xfId="15883" xr:uid="{00000000-0005-0000-0000-000028400000}"/>
    <cellStyle name="스타일 4" xfId="15884" xr:uid="{00000000-0005-0000-0000-000029400000}"/>
    <cellStyle name="스타일 5" xfId="15885" xr:uid="{00000000-0005-0000-0000-00002A400000}"/>
    <cellStyle name="스타일 6" xfId="15886" xr:uid="{00000000-0005-0000-0000-00002B400000}"/>
    <cellStyle name="스타일 7" xfId="15887" xr:uid="{00000000-0005-0000-0000-00002C400000}"/>
    <cellStyle name="스타일 8" xfId="15888" xr:uid="{00000000-0005-0000-0000-00002D400000}"/>
    <cellStyle name="스타일 9" xfId="15889" xr:uid="{00000000-0005-0000-0000-00002E400000}"/>
    <cellStyle name="안건회계법인" xfId="15890" xr:uid="{00000000-0005-0000-0000-00002F400000}"/>
    <cellStyle name="안상수10" xfId="15891" xr:uid="{00000000-0005-0000-0000-000030400000}"/>
    <cellStyle name="양식-타이틀" xfId="15892" xr:uid="{00000000-0005-0000-0000-000031400000}"/>
    <cellStyle name="연결된 셀 10" xfId="15893" xr:uid="{00000000-0005-0000-0000-000032400000}"/>
    <cellStyle name="연결된 셀 10 2" xfId="15894" xr:uid="{00000000-0005-0000-0000-000033400000}"/>
    <cellStyle name="연결된 셀 10 3" xfId="15895" xr:uid="{00000000-0005-0000-0000-000034400000}"/>
    <cellStyle name="연결된 셀 10 4" xfId="15896" xr:uid="{00000000-0005-0000-0000-000035400000}"/>
    <cellStyle name="연결된 셀 10 5" xfId="15897" xr:uid="{00000000-0005-0000-0000-000036400000}"/>
    <cellStyle name="연결된 셀 11" xfId="15898" xr:uid="{00000000-0005-0000-0000-000037400000}"/>
    <cellStyle name="연결된 셀 12" xfId="15899" xr:uid="{00000000-0005-0000-0000-000038400000}"/>
    <cellStyle name="연결된 셀 13" xfId="15900" xr:uid="{00000000-0005-0000-0000-000039400000}"/>
    <cellStyle name="연결된 셀 14" xfId="15901" xr:uid="{00000000-0005-0000-0000-00003A400000}"/>
    <cellStyle name="연결된 셀 2" xfId="15902" xr:uid="{00000000-0005-0000-0000-00003B400000}"/>
    <cellStyle name="연결된 셀 2 2" xfId="15903" xr:uid="{00000000-0005-0000-0000-00003C400000}"/>
    <cellStyle name="연결된 셀 2 3" xfId="15904" xr:uid="{00000000-0005-0000-0000-00003D400000}"/>
    <cellStyle name="연결된 셀 2 4" xfId="15905" xr:uid="{00000000-0005-0000-0000-00003E400000}"/>
    <cellStyle name="연결된 셀 2 5" xfId="15906" xr:uid="{00000000-0005-0000-0000-00003F400000}"/>
    <cellStyle name="연결된 셀 2_2. 내역" xfId="18275" xr:uid="{00000000-0005-0000-0000-000040400000}"/>
    <cellStyle name="연결된 셀 3" xfId="15907" xr:uid="{00000000-0005-0000-0000-000041400000}"/>
    <cellStyle name="연결된 셀 3 2" xfId="15908" xr:uid="{00000000-0005-0000-0000-000042400000}"/>
    <cellStyle name="연결된 셀 3 3" xfId="15909" xr:uid="{00000000-0005-0000-0000-000043400000}"/>
    <cellStyle name="연결된 셀 3 4" xfId="15910" xr:uid="{00000000-0005-0000-0000-000044400000}"/>
    <cellStyle name="연결된 셀 3 5" xfId="15911" xr:uid="{00000000-0005-0000-0000-000045400000}"/>
    <cellStyle name="연결된 셀 3_2. 내역" xfId="18276" xr:uid="{00000000-0005-0000-0000-000046400000}"/>
    <cellStyle name="연결된 셀 4" xfId="15912" xr:uid="{00000000-0005-0000-0000-000047400000}"/>
    <cellStyle name="연결된 셀 4 2" xfId="15913" xr:uid="{00000000-0005-0000-0000-000048400000}"/>
    <cellStyle name="연결된 셀 4 3" xfId="15914" xr:uid="{00000000-0005-0000-0000-000049400000}"/>
    <cellStyle name="연결된 셀 4 4" xfId="15915" xr:uid="{00000000-0005-0000-0000-00004A400000}"/>
    <cellStyle name="연결된 셀 4 5" xfId="15916" xr:uid="{00000000-0005-0000-0000-00004B400000}"/>
    <cellStyle name="연결된 셀 4_2. 내역" xfId="18277" xr:uid="{00000000-0005-0000-0000-00004C400000}"/>
    <cellStyle name="연결된 셀 5" xfId="15917" xr:uid="{00000000-0005-0000-0000-00004D400000}"/>
    <cellStyle name="연결된 셀 5 2" xfId="15918" xr:uid="{00000000-0005-0000-0000-00004E400000}"/>
    <cellStyle name="연결된 셀 5 3" xfId="15919" xr:uid="{00000000-0005-0000-0000-00004F400000}"/>
    <cellStyle name="연결된 셀 5 4" xfId="15920" xr:uid="{00000000-0005-0000-0000-000050400000}"/>
    <cellStyle name="연결된 셀 5 5" xfId="15921" xr:uid="{00000000-0005-0000-0000-000051400000}"/>
    <cellStyle name="연결된 셀 5_2. 내역" xfId="18278" xr:uid="{00000000-0005-0000-0000-000052400000}"/>
    <cellStyle name="연결된 셀 6" xfId="15922" xr:uid="{00000000-0005-0000-0000-000053400000}"/>
    <cellStyle name="연결된 셀 6 2" xfId="15923" xr:uid="{00000000-0005-0000-0000-000054400000}"/>
    <cellStyle name="연결된 셀 6 3" xfId="15924" xr:uid="{00000000-0005-0000-0000-000055400000}"/>
    <cellStyle name="연결된 셀 6 4" xfId="15925" xr:uid="{00000000-0005-0000-0000-000056400000}"/>
    <cellStyle name="연결된 셀 6 5" xfId="15926" xr:uid="{00000000-0005-0000-0000-000057400000}"/>
    <cellStyle name="연결된 셀 6_2. 내역" xfId="18279" xr:uid="{00000000-0005-0000-0000-000058400000}"/>
    <cellStyle name="연결된 셀 7" xfId="15927" xr:uid="{00000000-0005-0000-0000-000059400000}"/>
    <cellStyle name="연결된 셀 7 2" xfId="15928" xr:uid="{00000000-0005-0000-0000-00005A400000}"/>
    <cellStyle name="연결된 셀 7 3" xfId="15929" xr:uid="{00000000-0005-0000-0000-00005B400000}"/>
    <cellStyle name="연결된 셀 7 4" xfId="15930" xr:uid="{00000000-0005-0000-0000-00005C400000}"/>
    <cellStyle name="연결된 셀 7 5" xfId="15931" xr:uid="{00000000-0005-0000-0000-00005D400000}"/>
    <cellStyle name="연결된 셀 8" xfId="15932" xr:uid="{00000000-0005-0000-0000-00005E400000}"/>
    <cellStyle name="연결된 셀 8 2" xfId="15933" xr:uid="{00000000-0005-0000-0000-00005F400000}"/>
    <cellStyle name="연결된 셀 8 3" xfId="15934" xr:uid="{00000000-0005-0000-0000-000060400000}"/>
    <cellStyle name="연결된 셀 8 4" xfId="15935" xr:uid="{00000000-0005-0000-0000-000061400000}"/>
    <cellStyle name="연결된 셀 8 5" xfId="15936" xr:uid="{00000000-0005-0000-0000-000062400000}"/>
    <cellStyle name="연결된 셀 9" xfId="15937" xr:uid="{00000000-0005-0000-0000-000063400000}"/>
    <cellStyle name="연결된 셀 9 2" xfId="15938" xr:uid="{00000000-0005-0000-0000-000064400000}"/>
    <cellStyle name="연결된 셀 9 3" xfId="15939" xr:uid="{00000000-0005-0000-0000-000065400000}"/>
    <cellStyle name="연결된 셀 9 4" xfId="15940" xr:uid="{00000000-0005-0000-0000-000066400000}"/>
    <cellStyle name="연결된 셀 9 5" xfId="15941" xr:uid="{00000000-0005-0000-0000-000067400000}"/>
    <cellStyle name="열어본 하이퍼링크" xfId="15942" xr:uid="{00000000-0005-0000-0000-000068400000}"/>
    <cellStyle name="영호" xfId="15943" xr:uid="{00000000-0005-0000-0000-000069400000}"/>
    <cellStyle name="왼" xfId="15944" xr:uid="{00000000-0005-0000-0000-00006A400000}"/>
    <cellStyle name="왼쪽2" xfId="15945" xr:uid="{00000000-0005-0000-0000-00006B400000}"/>
    <cellStyle name="왼쪽2 2" xfId="15946" xr:uid="{00000000-0005-0000-0000-00006C400000}"/>
    <cellStyle name="왼쪽5" xfId="15947" xr:uid="{00000000-0005-0000-0000-00006D400000}"/>
    <cellStyle name="왼쪽5 2" xfId="15948" xr:uid="{00000000-0005-0000-0000-00006E400000}"/>
    <cellStyle name="요약 10" xfId="15949" xr:uid="{00000000-0005-0000-0000-00006F400000}"/>
    <cellStyle name="요약 10 2" xfId="15950" xr:uid="{00000000-0005-0000-0000-000070400000}"/>
    <cellStyle name="요약 10 3" xfId="15951" xr:uid="{00000000-0005-0000-0000-000071400000}"/>
    <cellStyle name="요약 10 4" xfId="15952" xr:uid="{00000000-0005-0000-0000-000072400000}"/>
    <cellStyle name="요약 10 5" xfId="15953" xr:uid="{00000000-0005-0000-0000-000073400000}"/>
    <cellStyle name="요약 11" xfId="15954" xr:uid="{00000000-0005-0000-0000-000074400000}"/>
    <cellStyle name="요약 12" xfId="15955" xr:uid="{00000000-0005-0000-0000-000075400000}"/>
    <cellStyle name="요약 13" xfId="15956" xr:uid="{00000000-0005-0000-0000-000076400000}"/>
    <cellStyle name="요약 14" xfId="15957" xr:uid="{00000000-0005-0000-0000-000077400000}"/>
    <cellStyle name="요약 2" xfId="15958" xr:uid="{00000000-0005-0000-0000-000078400000}"/>
    <cellStyle name="요약 2 2" xfId="15959" xr:uid="{00000000-0005-0000-0000-000079400000}"/>
    <cellStyle name="요약 2 3" xfId="15960" xr:uid="{00000000-0005-0000-0000-00007A400000}"/>
    <cellStyle name="요약 2 4" xfId="15961" xr:uid="{00000000-0005-0000-0000-00007B400000}"/>
    <cellStyle name="요약 2 5" xfId="15962" xr:uid="{00000000-0005-0000-0000-00007C400000}"/>
    <cellStyle name="요약 2_2. 내역" xfId="18280" xr:uid="{00000000-0005-0000-0000-00007D400000}"/>
    <cellStyle name="요약 3" xfId="15963" xr:uid="{00000000-0005-0000-0000-00007E400000}"/>
    <cellStyle name="요약 3 2" xfId="15964" xr:uid="{00000000-0005-0000-0000-00007F400000}"/>
    <cellStyle name="요약 3 3" xfId="15965" xr:uid="{00000000-0005-0000-0000-000080400000}"/>
    <cellStyle name="요약 3 4" xfId="15966" xr:uid="{00000000-0005-0000-0000-000081400000}"/>
    <cellStyle name="요약 3 5" xfId="15967" xr:uid="{00000000-0005-0000-0000-000082400000}"/>
    <cellStyle name="요약 3_2. 내역" xfId="18281" xr:uid="{00000000-0005-0000-0000-000083400000}"/>
    <cellStyle name="요약 4" xfId="15968" xr:uid="{00000000-0005-0000-0000-000084400000}"/>
    <cellStyle name="요약 4 2" xfId="15969" xr:uid="{00000000-0005-0000-0000-000085400000}"/>
    <cellStyle name="요약 4 3" xfId="15970" xr:uid="{00000000-0005-0000-0000-000086400000}"/>
    <cellStyle name="요약 4 4" xfId="15971" xr:uid="{00000000-0005-0000-0000-000087400000}"/>
    <cellStyle name="요약 4 5" xfId="15972" xr:uid="{00000000-0005-0000-0000-000088400000}"/>
    <cellStyle name="요약 4_2. 내역" xfId="18282" xr:uid="{00000000-0005-0000-0000-000089400000}"/>
    <cellStyle name="요약 5" xfId="15973" xr:uid="{00000000-0005-0000-0000-00008A400000}"/>
    <cellStyle name="요약 5 2" xfId="15974" xr:uid="{00000000-0005-0000-0000-00008B400000}"/>
    <cellStyle name="요약 5 3" xfId="15975" xr:uid="{00000000-0005-0000-0000-00008C400000}"/>
    <cellStyle name="요약 5 4" xfId="15976" xr:uid="{00000000-0005-0000-0000-00008D400000}"/>
    <cellStyle name="요약 5 5" xfId="15977" xr:uid="{00000000-0005-0000-0000-00008E400000}"/>
    <cellStyle name="요약 5_2. 내역" xfId="18283" xr:uid="{00000000-0005-0000-0000-00008F400000}"/>
    <cellStyle name="요약 6" xfId="15978" xr:uid="{00000000-0005-0000-0000-000090400000}"/>
    <cellStyle name="요약 6 2" xfId="15979" xr:uid="{00000000-0005-0000-0000-000091400000}"/>
    <cellStyle name="요약 6 3" xfId="15980" xr:uid="{00000000-0005-0000-0000-000092400000}"/>
    <cellStyle name="요약 6 4" xfId="15981" xr:uid="{00000000-0005-0000-0000-000093400000}"/>
    <cellStyle name="요약 6 5" xfId="15982" xr:uid="{00000000-0005-0000-0000-000094400000}"/>
    <cellStyle name="요약 6_2. 내역" xfId="18284" xr:uid="{00000000-0005-0000-0000-000095400000}"/>
    <cellStyle name="요약 7" xfId="15983" xr:uid="{00000000-0005-0000-0000-000096400000}"/>
    <cellStyle name="요약 7 2" xfId="15984" xr:uid="{00000000-0005-0000-0000-000097400000}"/>
    <cellStyle name="요약 7 3" xfId="15985" xr:uid="{00000000-0005-0000-0000-000098400000}"/>
    <cellStyle name="요약 7 4" xfId="15986" xr:uid="{00000000-0005-0000-0000-000099400000}"/>
    <cellStyle name="요약 7 5" xfId="15987" xr:uid="{00000000-0005-0000-0000-00009A400000}"/>
    <cellStyle name="요약 8" xfId="15988" xr:uid="{00000000-0005-0000-0000-00009B400000}"/>
    <cellStyle name="요약 8 2" xfId="15989" xr:uid="{00000000-0005-0000-0000-00009C400000}"/>
    <cellStyle name="요약 8 3" xfId="15990" xr:uid="{00000000-0005-0000-0000-00009D400000}"/>
    <cellStyle name="요약 8 4" xfId="15991" xr:uid="{00000000-0005-0000-0000-00009E400000}"/>
    <cellStyle name="요약 8 5" xfId="15992" xr:uid="{00000000-0005-0000-0000-00009F400000}"/>
    <cellStyle name="요약 9" xfId="15993" xr:uid="{00000000-0005-0000-0000-0000A0400000}"/>
    <cellStyle name="요약 9 2" xfId="15994" xr:uid="{00000000-0005-0000-0000-0000A1400000}"/>
    <cellStyle name="요약 9 3" xfId="15995" xr:uid="{00000000-0005-0000-0000-0000A2400000}"/>
    <cellStyle name="요약 9 4" xfId="15996" xr:uid="{00000000-0005-0000-0000-0000A3400000}"/>
    <cellStyle name="요약 9 5" xfId="15997" xr:uid="{00000000-0005-0000-0000-0000A4400000}"/>
    <cellStyle name="우괄호_박심배수구조물공" xfId="15998" xr:uid="{00000000-0005-0000-0000-0000A5400000}"/>
    <cellStyle name="우측양괄호" xfId="15999" xr:uid="{00000000-0005-0000-0000-0000A6400000}"/>
    <cellStyle name="원" xfId="16000" xr:uid="{00000000-0005-0000-0000-0000A7400000}"/>
    <cellStyle name="원_0009김포공항LED교체공사(광일)" xfId="16001" xr:uid="{00000000-0005-0000-0000-0000A8400000}"/>
    <cellStyle name="원_0011긴급전화기정산(99년형광일)" xfId="16002" xr:uid="{00000000-0005-0000-0000-0000A9400000}"/>
    <cellStyle name="원_0011부산종합경기장전광판" xfId="16003" xr:uid="{00000000-0005-0000-0000-0000AA400000}"/>
    <cellStyle name="원_0011부산종합경기장전광판_2. 내역" xfId="18285" xr:uid="{00000000-0005-0000-0000-0000AB400000}"/>
    <cellStyle name="원_0111핸디소프트-전자표준문서시스템" xfId="16004" xr:uid="{00000000-0005-0000-0000-0000AC400000}"/>
    <cellStyle name="원_02 김제1-1공구(설계가1203입수)" xfId="16005" xr:uid="{00000000-0005-0000-0000-0000AD400000}"/>
    <cellStyle name="원_02.깨기집계" xfId="16006" xr:uid="{00000000-0005-0000-0000-0000AE400000}"/>
    <cellStyle name="원_02.토공" xfId="16007" xr:uid="{00000000-0005-0000-0000-0000AF400000}"/>
    <cellStyle name="원_03.호안공" xfId="16008" xr:uid="{00000000-0005-0000-0000-0000B0400000}"/>
    <cellStyle name="원_0302표준문서-쌍용정보통신(신)" xfId="16009" xr:uid="{00000000-0005-0000-0000-0000B1400000}"/>
    <cellStyle name="원_0304소프트파워-정부표준전자문서시스템" xfId="16010" xr:uid="{00000000-0005-0000-0000-0000B2400000}"/>
    <cellStyle name="원_0304소프트파워-정부표준전자문서시스템(完)" xfId="16011" xr:uid="{00000000-0005-0000-0000-0000B3400000}"/>
    <cellStyle name="원_0307경찰청-무인교통단속표준SW개발용역(完)" xfId="16012" xr:uid="{00000000-0005-0000-0000-0000B4400000}"/>
    <cellStyle name="원_03기본및실시설계" xfId="16013" xr:uid="{00000000-0005-0000-0000-0000B5400000}"/>
    <cellStyle name="원_04.구조물공" xfId="16014" xr:uid="{00000000-0005-0000-0000-0000B6400000}"/>
    <cellStyle name="원_100903-직산 용역비내역서" xfId="16015" xr:uid="{00000000-0005-0000-0000-0000B7400000}"/>
    <cellStyle name="원_111101-성당포구(공원)조성 기본 및 실시설계용역(설계내역서)" xfId="16016" xr:uid="{00000000-0005-0000-0000-0000B8400000}"/>
    <cellStyle name="원_13배수공-내척" xfId="16017" xr:uid="{00000000-0005-0000-0000-0000B9400000}"/>
    <cellStyle name="원_150227_청양권 다목적 캠핑공원 실시설계용역 내역서" xfId="18286" xr:uid="{00000000-0005-0000-0000-0000BA400000}"/>
    <cellStyle name="원_1부대공-내척" xfId="16018" xr:uid="{00000000-0005-0000-0000-0000BB400000}"/>
    <cellStyle name="원_2. 내역" xfId="18287" xr:uid="{00000000-0005-0000-0000-0000BC400000}"/>
    <cellStyle name="원_2. 내역_1" xfId="18288" xr:uid="{00000000-0005-0000-0000-0000BD400000}"/>
    <cellStyle name="원_2001년 9월" xfId="16019" xr:uid="{00000000-0005-0000-0000-0000BE400000}"/>
    <cellStyle name="원_2001년 9월 일위" xfId="16020" xr:uid="{00000000-0005-0000-0000-0000BF400000}"/>
    <cellStyle name="원_2001년7월내역" xfId="16021" xr:uid="{00000000-0005-0000-0000-0000C0400000}"/>
    <cellStyle name="원_2001년8월내역" xfId="16022" xr:uid="{00000000-0005-0000-0000-0000C1400000}"/>
    <cellStyle name="원_2002년 설치" xfId="16023" xr:uid="{00000000-0005-0000-0000-0000C2400000}"/>
    <cellStyle name="원_2002년 합판거푸집" xfId="16024" xr:uid="{00000000-0005-0000-0000-0000C3400000}"/>
    <cellStyle name="원_2002년2,3월" xfId="16025" xr:uid="{00000000-0005-0000-0000-0000C4400000}"/>
    <cellStyle name="원_2004-5m이하수문(2004년2월19일자).xls" xfId="16026" xr:uid="{00000000-0005-0000-0000-0000C5400000}"/>
    <cellStyle name="원_42토공-도통" xfId="16027" xr:uid="{00000000-0005-0000-0000-0000C6400000}"/>
    <cellStyle name="원_CCTV및수밀시험" xfId="16028" xr:uid="{00000000-0005-0000-0000-0000C7400000}"/>
    <cellStyle name="원_TDW제작시방" xfId="16029" xr:uid="{00000000-0005-0000-0000-0000C8400000}"/>
    <cellStyle name="원_TDW제작시방(2002,05,27)" xfId="16030" xr:uid="{00000000-0005-0000-0000-0000C9400000}"/>
    <cellStyle name="원_감곡 건축(양수장 관리사)보완최종" xfId="16031" xr:uid="{00000000-0005-0000-0000-0000CA400000}"/>
    <cellStyle name="원_감동천표지" xfId="16032" xr:uid="{00000000-0005-0000-0000-0000CB400000}"/>
    <cellStyle name="원_갑지" xfId="16033" xr:uid="{00000000-0005-0000-0000-0000CC400000}"/>
    <cellStyle name="원_강진동면제수문1,2x0,8B" xfId="16034" xr:uid="{00000000-0005-0000-0000-0000CD400000}"/>
    <cellStyle name="원_개거(800x800)" xfId="16035" xr:uid="{00000000-0005-0000-0000-0000CE400000}"/>
    <cellStyle name="원_결재(관동취입보)" xfId="16036" xr:uid="{00000000-0005-0000-0000-0000CF400000}"/>
    <cellStyle name="원_공사비2001-06" xfId="16037" xr:uid="{00000000-0005-0000-0000-0000D0400000}"/>
    <cellStyle name="원_공사비2001-07" xfId="16038" xr:uid="{00000000-0005-0000-0000-0000D1400000}"/>
    <cellStyle name="원_광양제수문15x15b" xfId="16039" xr:uid="{00000000-0005-0000-0000-0000D2400000}"/>
    <cellStyle name="원_광주생활직영시행" xfId="16040" xr:uid="{00000000-0005-0000-0000-0000D3400000}"/>
    <cellStyle name="원_구시평야부20x20외②" xfId="16041" xr:uid="{00000000-0005-0000-0000-0000D4400000}"/>
    <cellStyle name="원_구조물공" xfId="16042" xr:uid="{00000000-0005-0000-0000-0000D5400000}"/>
    <cellStyle name="원_구조물공-방송" xfId="16043" xr:uid="{00000000-0005-0000-0000-0000D6400000}"/>
    <cellStyle name="원_구조물깨기수량" xfId="16044" xr:uid="{00000000-0005-0000-0000-0000D7400000}"/>
    <cellStyle name="원_기초처리(북창제)" xfId="16045" xr:uid="{00000000-0005-0000-0000-0000D8400000}"/>
    <cellStyle name="원_기초처리(신성제)" xfId="16046" xr:uid="{00000000-0005-0000-0000-0000D9400000}"/>
    <cellStyle name="원_기초처리(용산제)" xfId="16047" xr:uid="{00000000-0005-0000-0000-0000DA400000}"/>
    <cellStyle name="원_깨기" xfId="16048" xr:uid="{00000000-0005-0000-0000-0000DB400000}"/>
    <cellStyle name="원_남광TS-60B(둔기교)" xfId="16049" xr:uid="{00000000-0005-0000-0000-0000DC400000}"/>
    <cellStyle name="원_내 역 서(20130112)" xfId="16050" xr:uid="{00000000-0005-0000-0000-0000DD400000}"/>
    <cellStyle name="원_내역표지" xfId="16051" xr:uid="{00000000-0005-0000-0000-0000DE400000}"/>
    <cellStyle name="원_도수로" xfId="16052" xr:uid="{00000000-0005-0000-0000-0000DF400000}"/>
    <cellStyle name="원_매내천" xfId="16053" xr:uid="{00000000-0005-0000-0000-0000E0400000}"/>
    <cellStyle name="원_매내천_13배수공-내척" xfId="16054" xr:uid="{00000000-0005-0000-0000-0000E1400000}"/>
    <cellStyle name="원_매내천_40폐기물처리-도통" xfId="16055" xr:uid="{00000000-0005-0000-0000-0000E2400000}"/>
    <cellStyle name="원_매내천_42토공-도통" xfId="16056" xr:uid="{00000000-0005-0000-0000-0000E3400000}"/>
    <cellStyle name="원_매내천_42포장공-도통" xfId="16057" xr:uid="{00000000-0005-0000-0000-0000E4400000}"/>
    <cellStyle name="원_매내천_43부대공-도통" xfId="16058" xr:uid="{00000000-0005-0000-0000-0000E5400000}"/>
    <cellStyle name="원_매내천_갈치천" xfId="16059" xr:uid="{00000000-0005-0000-0000-0000E6400000}"/>
    <cellStyle name="원_매내천_개거(800x800)" xfId="16060" xr:uid="{00000000-0005-0000-0000-0000E7400000}"/>
    <cellStyle name="원_매내천_구조물공-방송" xfId="16061" xr:uid="{00000000-0005-0000-0000-0000E8400000}"/>
    <cellStyle name="원_매내천_깨기" xfId="16062" xr:uid="{00000000-0005-0000-0000-0000E9400000}"/>
    <cellStyle name="원_매내천_도수로" xfId="16063" xr:uid="{00000000-0005-0000-0000-0000EA400000}"/>
    <cellStyle name="원_매내천_배수공" xfId="16064" xr:uid="{00000000-0005-0000-0000-0000EB400000}"/>
    <cellStyle name="원_매내천_배수공 (version 2)" xfId="16065" xr:uid="{00000000-0005-0000-0000-0000EC400000}"/>
    <cellStyle name="원_매내천_배수공_1" xfId="16066" xr:uid="{00000000-0005-0000-0000-0000ED400000}"/>
    <cellStyle name="원_매내천_배수공1" xfId="16067" xr:uid="{00000000-0005-0000-0000-0000EE400000}"/>
    <cellStyle name="원_매내천_배수공-1" xfId="16068" xr:uid="{00000000-0005-0000-0000-0000EF400000}"/>
    <cellStyle name="원_매내천_배수공1)" xfId="16069" xr:uid="{00000000-0005-0000-0000-0000F0400000}"/>
    <cellStyle name="원_매내천_변경내역서-2차분" xfId="16070" xr:uid="{00000000-0005-0000-0000-0000F1400000}"/>
    <cellStyle name="원_매내천_부대공" xfId="16071" xr:uid="{00000000-0005-0000-0000-0000F2400000}"/>
    <cellStyle name="원_매내천_부대공-도통4" xfId="16072" xr:uid="{00000000-0005-0000-0000-0000F3400000}"/>
    <cellStyle name="원_매내천_북수7포장공" xfId="16073" xr:uid="{00000000-0005-0000-0000-0000F4400000}"/>
    <cellStyle name="원_매내천_산마루측구" xfId="16074" xr:uid="{00000000-0005-0000-0000-0000F5400000}"/>
    <cellStyle name="원_매내천_석축공" xfId="16075" xr:uid="{00000000-0005-0000-0000-0000F6400000}"/>
    <cellStyle name="원_매내천_수량" xfId="16076" xr:uid="{00000000-0005-0000-0000-0000F7400000}"/>
    <cellStyle name="원_매내천_수량_수량(전천후양수장보수공사)-최종적용분" xfId="16077" xr:uid="{00000000-0005-0000-0000-0000F8400000}"/>
    <cellStyle name="원_매내천_수량_수량(황벌양수장신설공사)" xfId="16078" xr:uid="{00000000-0005-0000-0000-0000F9400000}"/>
    <cellStyle name="원_매내천_수량_수량산출서" xfId="16079" xr:uid="{00000000-0005-0000-0000-0000FA400000}"/>
    <cellStyle name="원_매내천_수량산출" xfId="16080" xr:uid="{00000000-0005-0000-0000-0000FB400000}"/>
    <cellStyle name="원_매내천_수량산출_1" xfId="16081" xr:uid="{00000000-0005-0000-0000-0000FC400000}"/>
    <cellStyle name="원_매내천_수량산출서" xfId="16082" xr:uid="{00000000-0005-0000-0000-0000FD400000}"/>
    <cellStyle name="원_매내천_수량산출서(식천)" xfId="16083" xr:uid="{00000000-0005-0000-0000-0000FE400000}"/>
    <cellStyle name="원_매내천_수량산출서1" xfId="16084" xr:uid="{00000000-0005-0000-0000-0000FF400000}"/>
    <cellStyle name="원_매내천_역T형옹벽수량" xfId="16085" xr:uid="{00000000-0005-0000-0000-000000410000}"/>
    <cellStyle name="원_매내천_왕정동수량1" xfId="16086" xr:uid="{00000000-0005-0000-0000-000001410000}"/>
    <cellStyle name="원_매내천_종배수" xfId="16087" xr:uid="{00000000-0005-0000-0000-000002410000}"/>
    <cellStyle name="원_매내천_측구공" xfId="16088" xr:uid="{00000000-0005-0000-0000-000003410000}"/>
    <cellStyle name="원_매내천_측구공1" xfId="16089" xr:uid="{00000000-0005-0000-0000-000004410000}"/>
    <cellStyle name="원_매내천_측구공1_000.수량산출서" xfId="16090" xr:uid="{00000000-0005-0000-0000-000005410000}"/>
    <cellStyle name="원_매내천_측구공1_1지구포장수량산출 " xfId="16091" xr:uid="{00000000-0005-0000-0000-000006410000}"/>
    <cellStyle name="원_매내천_측구공1_2공구종합" xfId="16092" xr:uid="{00000000-0005-0000-0000-000007410000}"/>
    <cellStyle name="원_매내천_측구공1_GABION수량" xfId="16093" xr:uid="{00000000-0005-0000-0000-000008410000}"/>
    <cellStyle name="원_매내천_측구공1_개거(4.0X1.5)수량" xfId="16094" xr:uid="{00000000-0005-0000-0000-000009410000}"/>
    <cellStyle name="원_매내천_측구공1_깨기수량" xfId="16095" xr:uid="{00000000-0005-0000-0000-00000A410000}"/>
    <cellStyle name="원_매내천_측구공1_내역서(변경)" xfId="16096" xr:uid="{00000000-0005-0000-0000-00000B410000}"/>
    <cellStyle name="원_매내천_측구공1_배수공-1" xfId="16097" xr:uid="{00000000-0005-0000-0000-00000C410000}"/>
    <cellStyle name="원_매내천_측구공1_수량산출" xfId="16098" xr:uid="{00000000-0005-0000-0000-00000D410000}"/>
    <cellStyle name="원_매내천_측구공1_수량산출 (최종)" xfId="16099" xr:uid="{00000000-0005-0000-0000-00000E410000}"/>
    <cellStyle name="원_매내천_측구공1_수량산출(최종)" xfId="16100" xr:uid="{00000000-0005-0000-0000-00000F410000}"/>
    <cellStyle name="원_매내천_측구공1_수량산출서1" xfId="16101" xr:uid="{00000000-0005-0000-0000-000010410000}"/>
    <cellStyle name="원_매내천_콘크리트포장" xfId="16102" xr:uid="{00000000-0005-0000-0000-000011410000}"/>
    <cellStyle name="원_매내천_토공(납품)" xfId="16103" xr:uid="{00000000-0005-0000-0000-000012410000}"/>
    <cellStyle name="원_매내천_토공(납품)1" xfId="16104" xr:uid="{00000000-0005-0000-0000-000013410000}"/>
    <cellStyle name="원_매내천_토공수량(변경)" xfId="16105" xr:uid="{00000000-0005-0000-0000-000014410000}"/>
    <cellStyle name="원_매내천_토공집계" xfId="16106" xr:uid="{00000000-0005-0000-0000-000015410000}"/>
    <cellStyle name="원_매내천_포장공" xfId="16107" xr:uid="{00000000-0005-0000-0000-000016410000}"/>
    <cellStyle name="원_매내천_포장공_설계내역서(창주서원)" xfId="16108" xr:uid="{00000000-0005-0000-0000-000017410000}"/>
    <cellStyle name="원_매내천_포장공2" xfId="16109" xr:uid="{00000000-0005-0000-0000-000018410000}"/>
    <cellStyle name="원_매내천_포장공-도통4" xfId="16110" xr:uid="{00000000-0005-0000-0000-000019410000}"/>
    <cellStyle name="원_명금지구 기계내역 보완(유압식2002,10,2)" xfId="16111" xr:uid="{00000000-0005-0000-0000-00001A410000}"/>
    <cellStyle name="원_배수공" xfId="16112" xr:uid="{00000000-0005-0000-0000-00001B410000}"/>
    <cellStyle name="원_배수공_1" xfId="16113" xr:uid="{00000000-0005-0000-0000-00001C410000}"/>
    <cellStyle name="원_배수공1" xfId="16114" xr:uid="{00000000-0005-0000-0000-00001D410000}"/>
    <cellStyle name="원_배수공최종" xfId="16115" xr:uid="{00000000-0005-0000-0000-00001E410000}"/>
    <cellStyle name="원_백석수지예산서" xfId="16116" xr:uid="{00000000-0005-0000-0000-00001F410000}"/>
    <cellStyle name="원_변경내역서-2차분" xfId="16117" xr:uid="{00000000-0005-0000-0000-000020410000}"/>
    <cellStyle name="원_보성회령제사통-변경1" xfId="16118" xr:uid="{00000000-0005-0000-0000-000021410000}"/>
    <cellStyle name="원_봉동사통내역서" xfId="16119" xr:uid="{00000000-0005-0000-0000-000022410000}"/>
    <cellStyle name="원_부대공" xfId="16120" xr:uid="{00000000-0005-0000-0000-000023410000}"/>
    <cellStyle name="원_부대공(1공구)" xfId="16121" xr:uid="{00000000-0005-0000-0000-000024410000}"/>
    <cellStyle name="원_북수7포장공" xfId="16122" xr:uid="{00000000-0005-0000-0000-000025410000}"/>
    <cellStyle name="원_설계내역서(창주서원)" xfId="16123" xr:uid="{00000000-0005-0000-0000-000026410000}"/>
    <cellStyle name="원_세풍승인" xfId="16124" xr:uid="{00000000-0005-0000-0000-000027410000}"/>
    <cellStyle name="원_송정지 수해복구공사 사통내역서" xfId="16125" xr:uid="{00000000-0005-0000-0000-000028410000}"/>
    <cellStyle name="원_수량" xfId="16126" xr:uid="{00000000-0005-0000-0000-000029410000}"/>
    <cellStyle name="원_수량(우암 취입보보수공사)" xfId="16127" xr:uid="{00000000-0005-0000-0000-00002A410000}"/>
    <cellStyle name="원_수량(전천후양수장보수공사)-최종적용분" xfId="16128" xr:uid="{00000000-0005-0000-0000-00002B410000}"/>
    <cellStyle name="원_수량(황벌양수장신설공사)" xfId="16129" xr:uid="{00000000-0005-0000-0000-00002C410000}"/>
    <cellStyle name="원_수량_수량(전천후양수장보수공사)-최종적용분" xfId="16130" xr:uid="{00000000-0005-0000-0000-00002D410000}"/>
    <cellStyle name="원_수량_수량(황벌양수장신설공사)" xfId="16131" xr:uid="{00000000-0005-0000-0000-00002E410000}"/>
    <cellStyle name="원_수량_수량산출서" xfId="16132" xr:uid="{00000000-0005-0000-0000-00002F410000}"/>
    <cellStyle name="원_수량산출" xfId="16133" xr:uid="{00000000-0005-0000-0000-000030410000}"/>
    <cellStyle name="원_수량산출_1" xfId="16134" xr:uid="{00000000-0005-0000-0000-000031410000}"/>
    <cellStyle name="원_수량산출_2" xfId="16135" xr:uid="{00000000-0005-0000-0000-000032410000}"/>
    <cellStyle name="원_수량산출서" xfId="16136" xr:uid="{00000000-0005-0000-0000-000033410000}"/>
    <cellStyle name="원_수량산출서(식천)" xfId="16137" xr:uid="{00000000-0005-0000-0000-000034410000}"/>
    <cellStyle name="원_수량산출서1" xfId="16138" xr:uid="{00000000-0005-0000-0000-000035410000}"/>
    <cellStyle name="원_수양지구(원가계산서)" xfId="16139" xr:uid="{00000000-0005-0000-0000-000036410000}"/>
    <cellStyle name="원_수양지구(총괄표)" xfId="16140" xr:uid="{00000000-0005-0000-0000-000037410000}"/>
    <cellStyle name="원_순천구룡" xfId="16141" xr:uid="{00000000-0005-0000-0000-000038410000}"/>
    <cellStyle name="원_순천지부구룡해룡" xfId="16142" xr:uid="{00000000-0005-0000-0000-000039410000}"/>
    <cellStyle name="원_시방서" xfId="16143" xr:uid="{00000000-0005-0000-0000-00003A410000}"/>
    <cellStyle name="원_시방서(2003.11.17)" xfId="16144" xr:uid="{00000000-0005-0000-0000-00003B410000}"/>
    <cellStyle name="원_시방서(2003.3.6)" xfId="16145" xr:uid="{00000000-0005-0000-0000-00003C410000}"/>
    <cellStyle name="원_신안중동지구20X10" xfId="16146" xr:uid="{00000000-0005-0000-0000-00003D410000}"/>
    <cellStyle name="원_양등제수문(울주)15x13" xfId="16147" xr:uid="{00000000-0005-0000-0000-00003E410000}"/>
    <cellStyle name="원_역T형옹벽수량" xfId="16148" xr:uid="{00000000-0005-0000-0000-00003F410000}"/>
    <cellStyle name="원_용계수량" xfId="16149" xr:uid="{00000000-0005-0000-0000-000040410000}"/>
    <cellStyle name="원_용역비내역서" xfId="16150" xr:uid="{00000000-0005-0000-0000-000041410000}"/>
    <cellStyle name="원_용지조서" xfId="16151" xr:uid="{00000000-0005-0000-0000-000042410000}"/>
    <cellStyle name="원_인흥공사비(수지예산서)" xfId="16152" xr:uid="{00000000-0005-0000-0000-000043410000}"/>
    <cellStyle name="원_잡철일위 2002년9월(코아추가)" xfId="16153" xr:uid="{00000000-0005-0000-0000-000044410000}"/>
    <cellStyle name="원_잡철일위 2003년1월" xfId="16154" xr:uid="{00000000-0005-0000-0000-000045410000}"/>
    <cellStyle name="원_잡철일위 2003년4월" xfId="16155" xr:uid="{00000000-0005-0000-0000-000046410000}"/>
    <cellStyle name="원_장흥광평양수장" xfId="16156" xr:uid="{00000000-0005-0000-0000-000047410000}"/>
    <cellStyle name="원_전북 용산지구 다단 21×1.2-2련(020417)" xfId="16157" xr:uid="{00000000-0005-0000-0000-000048410000}"/>
    <cellStyle name="원_점리내역" xfId="16158" xr:uid="{00000000-0005-0000-0000-000049410000}"/>
    <cellStyle name="원_조소앙_설계내역서(원내역)" xfId="16159" xr:uid="{00000000-0005-0000-0000-00004A410000}"/>
    <cellStyle name="원_중재보내역서" xfId="16160" xr:uid="{00000000-0005-0000-0000-00004B410000}"/>
    <cellStyle name="원_진도 보전지구" xfId="16161" xr:uid="{00000000-0005-0000-0000-00004C410000}"/>
    <cellStyle name="원_진도마산2차제출F18x21" xfId="16162" xr:uid="{00000000-0005-0000-0000-00004D410000}"/>
    <cellStyle name="원_진안청소년아영장" xfId="16163" xr:uid="{00000000-0005-0000-0000-00004E410000}"/>
    <cellStyle name="원_창봉지급자재단가" xfId="16164" xr:uid="{00000000-0005-0000-0000-00004F410000}"/>
    <cellStyle name="원_칠원대산입찰내역서" xfId="16165" xr:uid="{00000000-0005-0000-0000-000050410000}"/>
    <cellStyle name="원_콘크리트포장" xfId="16166" xr:uid="{00000000-0005-0000-0000-000051410000}"/>
    <cellStyle name="원_토공" xfId="16167" xr:uid="{00000000-0005-0000-0000-000052410000}"/>
    <cellStyle name="원_토공수량(변경)" xfId="16168" xr:uid="{00000000-0005-0000-0000-000053410000}"/>
    <cellStyle name="원_토공집계" xfId="16169" xr:uid="{00000000-0005-0000-0000-000054410000}"/>
    <cellStyle name="원_포장" xfId="16170" xr:uid="{00000000-0005-0000-0000-000055410000}"/>
    <cellStyle name="원_포장공" xfId="16171" xr:uid="{00000000-0005-0000-0000-000056410000}"/>
    <cellStyle name="원_포장공-도통4" xfId="16172" xr:uid="{00000000-0005-0000-0000-000057410000}"/>
    <cellStyle name="원_포천 시가화예정용지 제1종지구단위계획(총괄내역서)-보정" xfId="16173" xr:uid="{00000000-0005-0000-0000-000058410000}"/>
    <cellStyle name="원_풍천장어웰빙식품센터건립-70억" xfId="16174" xr:uid="{00000000-0005-0000-0000-000059410000}"/>
    <cellStyle name="원_합판거푸집" xfId="16175" xr:uid="{00000000-0005-0000-0000-00005A410000}"/>
    <cellStyle name="원_해양종합휴양지조성사업9.13" xfId="16176" xr:uid="{00000000-0005-0000-0000-00005B410000}"/>
    <cellStyle name="원_흘산용수로내역서" xfId="16177" xr:uid="{00000000-0005-0000-0000-00005C410000}"/>
    <cellStyle name="유1" xfId="16178" xr:uid="{00000000-0005-0000-0000-00005D410000}"/>
    <cellStyle name="유영" xfId="16179" xr:uid="{00000000-0005-0000-0000-00005E410000}"/>
    <cellStyle name="을지" xfId="16180" xr:uid="{00000000-0005-0000-0000-00005F410000}"/>
    <cellStyle name="을지 2" xfId="16181" xr:uid="{00000000-0005-0000-0000-000060410000}"/>
    <cellStyle name="인원수(0.1)" xfId="16182" xr:uid="{00000000-0005-0000-0000-000061410000}"/>
    <cellStyle name="인원수(0.1) 2" xfId="16183" xr:uid="{00000000-0005-0000-0000-000062410000}"/>
    <cellStyle name="일반" xfId="16184" xr:uid="{00000000-0005-0000-0000-000063410000}"/>
    <cellStyle name="일반 10" xfId="16185" xr:uid="{00000000-0005-0000-0000-000064410000}"/>
    <cellStyle name="일반 11" xfId="16186" xr:uid="{00000000-0005-0000-0000-000065410000}"/>
    <cellStyle name="일반 12" xfId="16187" xr:uid="{00000000-0005-0000-0000-000066410000}"/>
    <cellStyle name="일반 13" xfId="16188" xr:uid="{00000000-0005-0000-0000-000067410000}"/>
    <cellStyle name="일반 14" xfId="16189" xr:uid="{00000000-0005-0000-0000-000068410000}"/>
    <cellStyle name="일반 15" xfId="16190" xr:uid="{00000000-0005-0000-0000-000069410000}"/>
    <cellStyle name="일반 16" xfId="16191" xr:uid="{00000000-0005-0000-0000-00006A410000}"/>
    <cellStyle name="일반 17" xfId="16192" xr:uid="{00000000-0005-0000-0000-00006B410000}"/>
    <cellStyle name="일반 18" xfId="16193" xr:uid="{00000000-0005-0000-0000-00006C410000}"/>
    <cellStyle name="일반 19" xfId="16194" xr:uid="{00000000-0005-0000-0000-00006D410000}"/>
    <cellStyle name="일반 2" xfId="16195" xr:uid="{00000000-0005-0000-0000-00006E410000}"/>
    <cellStyle name="일반 20" xfId="16196" xr:uid="{00000000-0005-0000-0000-00006F410000}"/>
    <cellStyle name="일반 21" xfId="16197" xr:uid="{00000000-0005-0000-0000-000070410000}"/>
    <cellStyle name="일반 22" xfId="16198" xr:uid="{00000000-0005-0000-0000-000071410000}"/>
    <cellStyle name="일반 3" xfId="16199" xr:uid="{00000000-0005-0000-0000-000072410000}"/>
    <cellStyle name="일반 4" xfId="16200" xr:uid="{00000000-0005-0000-0000-000073410000}"/>
    <cellStyle name="일반 5" xfId="16201" xr:uid="{00000000-0005-0000-0000-000074410000}"/>
    <cellStyle name="일반 6" xfId="16202" xr:uid="{00000000-0005-0000-0000-000075410000}"/>
    <cellStyle name="일반 7" xfId="16203" xr:uid="{00000000-0005-0000-0000-000076410000}"/>
    <cellStyle name="일반 8" xfId="16204" xr:uid="{00000000-0005-0000-0000-000077410000}"/>
    <cellStyle name="일반 9" xfId="16205" xr:uid="{00000000-0005-0000-0000-000078410000}"/>
    <cellStyle name="一般_GARMENT STEP FORM HK" xfId="16206" xr:uid="{00000000-0005-0000-0000-000079410000}"/>
    <cellStyle name="일위(소수점 1)" xfId="16207" xr:uid="{00000000-0005-0000-0000-00007A410000}"/>
    <cellStyle name="일위대가" xfId="16208" xr:uid="{00000000-0005-0000-0000-00007B410000}"/>
    <cellStyle name="입력 10" xfId="16209" xr:uid="{00000000-0005-0000-0000-00007C410000}"/>
    <cellStyle name="입력 10 2" xfId="16210" xr:uid="{00000000-0005-0000-0000-00007D410000}"/>
    <cellStyle name="입력 10 3" xfId="16211" xr:uid="{00000000-0005-0000-0000-00007E410000}"/>
    <cellStyle name="입력 10 4" xfId="16212" xr:uid="{00000000-0005-0000-0000-00007F410000}"/>
    <cellStyle name="입력 10 5" xfId="16213" xr:uid="{00000000-0005-0000-0000-000080410000}"/>
    <cellStyle name="입력 11" xfId="16214" xr:uid="{00000000-0005-0000-0000-000081410000}"/>
    <cellStyle name="입력 12" xfId="16215" xr:uid="{00000000-0005-0000-0000-000082410000}"/>
    <cellStyle name="입력 13" xfId="16216" xr:uid="{00000000-0005-0000-0000-000083410000}"/>
    <cellStyle name="입력 14" xfId="16217" xr:uid="{00000000-0005-0000-0000-000084410000}"/>
    <cellStyle name="입력 2" xfId="16218" xr:uid="{00000000-0005-0000-0000-000085410000}"/>
    <cellStyle name="입력 2 2" xfId="16219" xr:uid="{00000000-0005-0000-0000-000086410000}"/>
    <cellStyle name="입력 2 3" xfId="16220" xr:uid="{00000000-0005-0000-0000-000087410000}"/>
    <cellStyle name="입력 2 4" xfId="16221" xr:uid="{00000000-0005-0000-0000-000088410000}"/>
    <cellStyle name="입력 2 5" xfId="16222" xr:uid="{00000000-0005-0000-0000-000089410000}"/>
    <cellStyle name="입력 2_2. 내역" xfId="18289" xr:uid="{00000000-0005-0000-0000-00008A410000}"/>
    <cellStyle name="입력 3" xfId="16223" xr:uid="{00000000-0005-0000-0000-00008B410000}"/>
    <cellStyle name="입력 3 2" xfId="16224" xr:uid="{00000000-0005-0000-0000-00008C410000}"/>
    <cellStyle name="입력 3 3" xfId="16225" xr:uid="{00000000-0005-0000-0000-00008D410000}"/>
    <cellStyle name="입력 3 4" xfId="16226" xr:uid="{00000000-0005-0000-0000-00008E410000}"/>
    <cellStyle name="입력 3 5" xfId="16227" xr:uid="{00000000-0005-0000-0000-00008F410000}"/>
    <cellStyle name="입력 3_2. 내역" xfId="18290" xr:uid="{00000000-0005-0000-0000-000090410000}"/>
    <cellStyle name="입력 4" xfId="16228" xr:uid="{00000000-0005-0000-0000-000091410000}"/>
    <cellStyle name="입력 4 2" xfId="16229" xr:uid="{00000000-0005-0000-0000-000092410000}"/>
    <cellStyle name="입력 4 3" xfId="16230" xr:uid="{00000000-0005-0000-0000-000093410000}"/>
    <cellStyle name="입력 4 4" xfId="16231" xr:uid="{00000000-0005-0000-0000-000094410000}"/>
    <cellStyle name="입력 4 5" xfId="16232" xr:uid="{00000000-0005-0000-0000-000095410000}"/>
    <cellStyle name="입력 4_2. 내역" xfId="18291" xr:uid="{00000000-0005-0000-0000-000096410000}"/>
    <cellStyle name="입력 5" xfId="16233" xr:uid="{00000000-0005-0000-0000-000097410000}"/>
    <cellStyle name="입력 5 2" xfId="16234" xr:uid="{00000000-0005-0000-0000-000098410000}"/>
    <cellStyle name="입력 5 3" xfId="16235" xr:uid="{00000000-0005-0000-0000-000099410000}"/>
    <cellStyle name="입력 5 4" xfId="16236" xr:uid="{00000000-0005-0000-0000-00009A410000}"/>
    <cellStyle name="입력 5 5" xfId="16237" xr:uid="{00000000-0005-0000-0000-00009B410000}"/>
    <cellStyle name="입력 5_2. 내역" xfId="18292" xr:uid="{00000000-0005-0000-0000-00009C410000}"/>
    <cellStyle name="입력 6" xfId="16238" xr:uid="{00000000-0005-0000-0000-00009D410000}"/>
    <cellStyle name="입력 6 2" xfId="16239" xr:uid="{00000000-0005-0000-0000-00009E410000}"/>
    <cellStyle name="입력 6 3" xfId="16240" xr:uid="{00000000-0005-0000-0000-00009F410000}"/>
    <cellStyle name="입력 6 4" xfId="16241" xr:uid="{00000000-0005-0000-0000-0000A0410000}"/>
    <cellStyle name="입력 6 5" xfId="16242" xr:uid="{00000000-0005-0000-0000-0000A1410000}"/>
    <cellStyle name="입력 6_2. 내역" xfId="18293" xr:uid="{00000000-0005-0000-0000-0000A2410000}"/>
    <cellStyle name="입력 7" xfId="16243" xr:uid="{00000000-0005-0000-0000-0000A3410000}"/>
    <cellStyle name="입력 7 2" xfId="16244" xr:uid="{00000000-0005-0000-0000-0000A4410000}"/>
    <cellStyle name="입력 7 3" xfId="16245" xr:uid="{00000000-0005-0000-0000-0000A5410000}"/>
    <cellStyle name="입력 7 4" xfId="16246" xr:uid="{00000000-0005-0000-0000-0000A6410000}"/>
    <cellStyle name="입력 7 5" xfId="16247" xr:uid="{00000000-0005-0000-0000-0000A7410000}"/>
    <cellStyle name="입력 8" xfId="16248" xr:uid="{00000000-0005-0000-0000-0000A8410000}"/>
    <cellStyle name="입력 8 2" xfId="16249" xr:uid="{00000000-0005-0000-0000-0000A9410000}"/>
    <cellStyle name="입력 8 3" xfId="16250" xr:uid="{00000000-0005-0000-0000-0000AA410000}"/>
    <cellStyle name="입력 8 4" xfId="16251" xr:uid="{00000000-0005-0000-0000-0000AB410000}"/>
    <cellStyle name="입력 8 5" xfId="16252" xr:uid="{00000000-0005-0000-0000-0000AC410000}"/>
    <cellStyle name="입력 9" xfId="16253" xr:uid="{00000000-0005-0000-0000-0000AD410000}"/>
    <cellStyle name="입력 9 2" xfId="16254" xr:uid="{00000000-0005-0000-0000-0000AE410000}"/>
    <cellStyle name="입력 9 3" xfId="16255" xr:uid="{00000000-0005-0000-0000-0000AF410000}"/>
    <cellStyle name="입력 9 4" xfId="16256" xr:uid="{00000000-0005-0000-0000-0000B0410000}"/>
    <cellStyle name="입력 9 5" xfId="16257" xr:uid="{00000000-0005-0000-0000-0000B1410000}"/>
    <cellStyle name="자리수" xfId="16258" xr:uid="{00000000-0005-0000-0000-0000B2410000}"/>
    <cellStyle name="자리수 - 유형1" xfId="16259" xr:uid="{00000000-0005-0000-0000-0000B3410000}"/>
    <cellStyle name="자리수 2" xfId="16260" xr:uid="{00000000-0005-0000-0000-0000B4410000}"/>
    <cellStyle name="자리수 3" xfId="16261" xr:uid="{00000000-0005-0000-0000-0000B5410000}"/>
    <cellStyle name="자리수 4" xfId="16262" xr:uid="{00000000-0005-0000-0000-0000B6410000}"/>
    <cellStyle name="자리수 5" xfId="16263" xr:uid="{00000000-0005-0000-0000-0000B7410000}"/>
    <cellStyle name="자리수 6" xfId="16264" xr:uid="{00000000-0005-0000-0000-0000B8410000}"/>
    <cellStyle name="자리수_00 개경포친수공간-03(조성계획)" xfId="16265" xr:uid="{00000000-0005-0000-0000-0000B9410000}"/>
    <cellStyle name="자리수0" xfId="16266" xr:uid="{00000000-0005-0000-0000-0000BA410000}"/>
    <cellStyle name="자리수0 10" xfId="16267" xr:uid="{00000000-0005-0000-0000-0000BB410000}"/>
    <cellStyle name="자리수0 11" xfId="16268" xr:uid="{00000000-0005-0000-0000-0000BC410000}"/>
    <cellStyle name="자리수0 12" xfId="16269" xr:uid="{00000000-0005-0000-0000-0000BD410000}"/>
    <cellStyle name="자리수0 13" xfId="16270" xr:uid="{00000000-0005-0000-0000-0000BE410000}"/>
    <cellStyle name="자리수0 14" xfId="16271" xr:uid="{00000000-0005-0000-0000-0000BF410000}"/>
    <cellStyle name="자리수0 15" xfId="16272" xr:uid="{00000000-0005-0000-0000-0000C0410000}"/>
    <cellStyle name="자리수0 16" xfId="16273" xr:uid="{00000000-0005-0000-0000-0000C1410000}"/>
    <cellStyle name="자리수0 17" xfId="16274" xr:uid="{00000000-0005-0000-0000-0000C2410000}"/>
    <cellStyle name="자리수0 18" xfId="16275" xr:uid="{00000000-0005-0000-0000-0000C3410000}"/>
    <cellStyle name="자리수0 19" xfId="16276" xr:uid="{00000000-0005-0000-0000-0000C4410000}"/>
    <cellStyle name="자리수0 2" xfId="16277" xr:uid="{00000000-0005-0000-0000-0000C5410000}"/>
    <cellStyle name="자리수0 20" xfId="16278" xr:uid="{00000000-0005-0000-0000-0000C6410000}"/>
    <cellStyle name="자리수0 21" xfId="16279" xr:uid="{00000000-0005-0000-0000-0000C7410000}"/>
    <cellStyle name="자리수0 22" xfId="16280" xr:uid="{00000000-0005-0000-0000-0000C8410000}"/>
    <cellStyle name="자리수0 3" xfId="16281" xr:uid="{00000000-0005-0000-0000-0000C9410000}"/>
    <cellStyle name="자리수0 4" xfId="16282" xr:uid="{00000000-0005-0000-0000-0000CA410000}"/>
    <cellStyle name="자리수0 5" xfId="16283" xr:uid="{00000000-0005-0000-0000-0000CB410000}"/>
    <cellStyle name="자리수0 6" xfId="16284" xr:uid="{00000000-0005-0000-0000-0000CC410000}"/>
    <cellStyle name="자리수0 7" xfId="16285" xr:uid="{00000000-0005-0000-0000-0000CD410000}"/>
    <cellStyle name="자리수0 8" xfId="16286" xr:uid="{00000000-0005-0000-0000-0000CE410000}"/>
    <cellStyle name="자리수0 9" xfId="16287" xr:uid="{00000000-0005-0000-0000-0000CF410000}"/>
    <cellStyle name="자리수0_(완주,항공측량)단지계획,설계내역서 총괄-090616(2003)" xfId="18294" xr:uid="{00000000-0005-0000-0000-0000D0410000}"/>
    <cellStyle name="잡품" xfId="16288" xr:uid="{00000000-0005-0000-0000-0000D1410000}"/>
    <cellStyle name="잡품 2" xfId="16289" xr:uid="{00000000-0005-0000-0000-0000D2410000}"/>
    <cellStyle name="帳票" xfId="16290" xr:uid="{00000000-0005-0000-0000-0000D3410000}"/>
    <cellStyle name="정렬" xfId="16291" xr:uid="{00000000-0005-0000-0000-0000D4410000}"/>
    <cellStyle name="정렬범위" xfId="16292" xr:uid="{00000000-0005-0000-0000-0000D5410000}"/>
    <cellStyle name="정비" xfId="16293" xr:uid="{00000000-0005-0000-0000-0000D6410000}"/>
    <cellStyle name="제곱" xfId="16294" xr:uid="{00000000-0005-0000-0000-0000D7410000}"/>
    <cellStyle name="제목 1 10" xfId="16295" xr:uid="{00000000-0005-0000-0000-0000D8410000}"/>
    <cellStyle name="제목 1 10 2" xfId="16296" xr:uid="{00000000-0005-0000-0000-0000D9410000}"/>
    <cellStyle name="제목 1 10 3" xfId="16297" xr:uid="{00000000-0005-0000-0000-0000DA410000}"/>
    <cellStyle name="제목 1 10 4" xfId="16298" xr:uid="{00000000-0005-0000-0000-0000DB410000}"/>
    <cellStyle name="제목 1 10 5" xfId="16299" xr:uid="{00000000-0005-0000-0000-0000DC410000}"/>
    <cellStyle name="제목 1 11" xfId="16300" xr:uid="{00000000-0005-0000-0000-0000DD410000}"/>
    <cellStyle name="제목 1 12" xfId="16301" xr:uid="{00000000-0005-0000-0000-0000DE410000}"/>
    <cellStyle name="제목 1 13" xfId="16302" xr:uid="{00000000-0005-0000-0000-0000DF410000}"/>
    <cellStyle name="제목 1 14" xfId="16303" xr:uid="{00000000-0005-0000-0000-0000E0410000}"/>
    <cellStyle name="제목 1 2" xfId="16304" xr:uid="{00000000-0005-0000-0000-0000E1410000}"/>
    <cellStyle name="제목 1 2 2" xfId="16305" xr:uid="{00000000-0005-0000-0000-0000E2410000}"/>
    <cellStyle name="제목 1 2 3" xfId="16306" xr:uid="{00000000-0005-0000-0000-0000E3410000}"/>
    <cellStyle name="제목 1 2 4" xfId="16307" xr:uid="{00000000-0005-0000-0000-0000E4410000}"/>
    <cellStyle name="제목 1 2 5" xfId="16308" xr:uid="{00000000-0005-0000-0000-0000E5410000}"/>
    <cellStyle name="제목 1 2_2. 내역" xfId="18295" xr:uid="{00000000-0005-0000-0000-0000E6410000}"/>
    <cellStyle name="제목 1 3" xfId="16309" xr:uid="{00000000-0005-0000-0000-0000E7410000}"/>
    <cellStyle name="제목 1 3 2" xfId="16310" xr:uid="{00000000-0005-0000-0000-0000E8410000}"/>
    <cellStyle name="제목 1 3 3" xfId="16311" xr:uid="{00000000-0005-0000-0000-0000E9410000}"/>
    <cellStyle name="제목 1 3 4" xfId="16312" xr:uid="{00000000-0005-0000-0000-0000EA410000}"/>
    <cellStyle name="제목 1 3 5" xfId="16313" xr:uid="{00000000-0005-0000-0000-0000EB410000}"/>
    <cellStyle name="제목 1 3_2. 내역" xfId="18296" xr:uid="{00000000-0005-0000-0000-0000EC410000}"/>
    <cellStyle name="제목 1 4" xfId="16314" xr:uid="{00000000-0005-0000-0000-0000ED410000}"/>
    <cellStyle name="제목 1 4 2" xfId="16315" xr:uid="{00000000-0005-0000-0000-0000EE410000}"/>
    <cellStyle name="제목 1 4 3" xfId="16316" xr:uid="{00000000-0005-0000-0000-0000EF410000}"/>
    <cellStyle name="제목 1 4 4" xfId="16317" xr:uid="{00000000-0005-0000-0000-0000F0410000}"/>
    <cellStyle name="제목 1 4 5" xfId="16318" xr:uid="{00000000-0005-0000-0000-0000F1410000}"/>
    <cellStyle name="제목 1 4_2. 내역" xfId="18297" xr:uid="{00000000-0005-0000-0000-0000F2410000}"/>
    <cellStyle name="제목 1 5" xfId="16319" xr:uid="{00000000-0005-0000-0000-0000F3410000}"/>
    <cellStyle name="제목 1 5 2" xfId="16320" xr:uid="{00000000-0005-0000-0000-0000F4410000}"/>
    <cellStyle name="제목 1 5 3" xfId="16321" xr:uid="{00000000-0005-0000-0000-0000F5410000}"/>
    <cellStyle name="제목 1 5 4" xfId="16322" xr:uid="{00000000-0005-0000-0000-0000F6410000}"/>
    <cellStyle name="제목 1 5 5" xfId="16323" xr:uid="{00000000-0005-0000-0000-0000F7410000}"/>
    <cellStyle name="제목 1 5_2. 내역" xfId="18298" xr:uid="{00000000-0005-0000-0000-0000F8410000}"/>
    <cellStyle name="제목 1 6" xfId="16324" xr:uid="{00000000-0005-0000-0000-0000F9410000}"/>
    <cellStyle name="제목 1 6 2" xfId="16325" xr:uid="{00000000-0005-0000-0000-0000FA410000}"/>
    <cellStyle name="제목 1 6 3" xfId="16326" xr:uid="{00000000-0005-0000-0000-0000FB410000}"/>
    <cellStyle name="제목 1 6 4" xfId="16327" xr:uid="{00000000-0005-0000-0000-0000FC410000}"/>
    <cellStyle name="제목 1 6 5" xfId="16328" xr:uid="{00000000-0005-0000-0000-0000FD410000}"/>
    <cellStyle name="제목 1 6_2. 내역" xfId="18299" xr:uid="{00000000-0005-0000-0000-0000FE410000}"/>
    <cellStyle name="제목 1 7" xfId="16329" xr:uid="{00000000-0005-0000-0000-0000FF410000}"/>
    <cellStyle name="제목 1 7 2" xfId="16330" xr:uid="{00000000-0005-0000-0000-000000420000}"/>
    <cellStyle name="제목 1 7 3" xfId="16331" xr:uid="{00000000-0005-0000-0000-000001420000}"/>
    <cellStyle name="제목 1 7 4" xfId="16332" xr:uid="{00000000-0005-0000-0000-000002420000}"/>
    <cellStyle name="제목 1 7 5" xfId="16333" xr:uid="{00000000-0005-0000-0000-000003420000}"/>
    <cellStyle name="제목 1 8" xfId="16334" xr:uid="{00000000-0005-0000-0000-000004420000}"/>
    <cellStyle name="제목 1 8 2" xfId="16335" xr:uid="{00000000-0005-0000-0000-000005420000}"/>
    <cellStyle name="제목 1 8 3" xfId="16336" xr:uid="{00000000-0005-0000-0000-000006420000}"/>
    <cellStyle name="제목 1 8 4" xfId="16337" xr:uid="{00000000-0005-0000-0000-000007420000}"/>
    <cellStyle name="제목 1 8 5" xfId="16338" xr:uid="{00000000-0005-0000-0000-000008420000}"/>
    <cellStyle name="제목 1 9" xfId="16339" xr:uid="{00000000-0005-0000-0000-000009420000}"/>
    <cellStyle name="제목 1 9 2" xfId="16340" xr:uid="{00000000-0005-0000-0000-00000A420000}"/>
    <cellStyle name="제목 1 9 3" xfId="16341" xr:uid="{00000000-0005-0000-0000-00000B420000}"/>
    <cellStyle name="제목 1 9 4" xfId="16342" xr:uid="{00000000-0005-0000-0000-00000C420000}"/>
    <cellStyle name="제목 1 9 5" xfId="16343" xr:uid="{00000000-0005-0000-0000-00000D420000}"/>
    <cellStyle name="제목 1(左)" xfId="18300" xr:uid="{00000000-0005-0000-0000-00000E420000}"/>
    <cellStyle name="제목 1(中)" xfId="18301" xr:uid="{00000000-0005-0000-0000-00000F420000}"/>
    <cellStyle name="제목 10" xfId="16344" xr:uid="{00000000-0005-0000-0000-000010420000}"/>
    <cellStyle name="제목 10 2" xfId="16345" xr:uid="{00000000-0005-0000-0000-000011420000}"/>
    <cellStyle name="제목 10 3" xfId="16346" xr:uid="{00000000-0005-0000-0000-000012420000}"/>
    <cellStyle name="제목 10 4" xfId="16347" xr:uid="{00000000-0005-0000-0000-000013420000}"/>
    <cellStyle name="제목 10 5" xfId="16348" xr:uid="{00000000-0005-0000-0000-000014420000}"/>
    <cellStyle name="제목 11" xfId="16349" xr:uid="{00000000-0005-0000-0000-000015420000}"/>
    <cellStyle name="제목 11 2" xfId="16350" xr:uid="{00000000-0005-0000-0000-000016420000}"/>
    <cellStyle name="제목 11 3" xfId="16351" xr:uid="{00000000-0005-0000-0000-000017420000}"/>
    <cellStyle name="제목 11 4" xfId="16352" xr:uid="{00000000-0005-0000-0000-000018420000}"/>
    <cellStyle name="제목 11 5" xfId="16353" xr:uid="{00000000-0005-0000-0000-000019420000}"/>
    <cellStyle name="제목 12" xfId="16354" xr:uid="{00000000-0005-0000-0000-00001A420000}"/>
    <cellStyle name="제목 12 2" xfId="16355" xr:uid="{00000000-0005-0000-0000-00001B420000}"/>
    <cellStyle name="제목 12 3" xfId="16356" xr:uid="{00000000-0005-0000-0000-00001C420000}"/>
    <cellStyle name="제목 12 4" xfId="16357" xr:uid="{00000000-0005-0000-0000-00001D420000}"/>
    <cellStyle name="제목 12 5" xfId="16358" xr:uid="{00000000-0005-0000-0000-00001E420000}"/>
    <cellStyle name="제목 13" xfId="16359" xr:uid="{00000000-0005-0000-0000-00001F420000}"/>
    <cellStyle name="제목 13 2" xfId="16360" xr:uid="{00000000-0005-0000-0000-000020420000}"/>
    <cellStyle name="제목 13 3" xfId="16361" xr:uid="{00000000-0005-0000-0000-000021420000}"/>
    <cellStyle name="제목 13 4" xfId="16362" xr:uid="{00000000-0005-0000-0000-000022420000}"/>
    <cellStyle name="제목 13 5" xfId="16363" xr:uid="{00000000-0005-0000-0000-000023420000}"/>
    <cellStyle name="제목 14" xfId="16364" xr:uid="{00000000-0005-0000-0000-000024420000}"/>
    <cellStyle name="제목 15" xfId="16365" xr:uid="{00000000-0005-0000-0000-000025420000}"/>
    <cellStyle name="제목 16" xfId="16366" xr:uid="{00000000-0005-0000-0000-000026420000}"/>
    <cellStyle name="제목 17" xfId="16367" xr:uid="{00000000-0005-0000-0000-000027420000}"/>
    <cellStyle name="제목 2 10" xfId="16368" xr:uid="{00000000-0005-0000-0000-000028420000}"/>
    <cellStyle name="제목 2 10 2" xfId="16369" xr:uid="{00000000-0005-0000-0000-000029420000}"/>
    <cellStyle name="제목 2 10 3" xfId="16370" xr:uid="{00000000-0005-0000-0000-00002A420000}"/>
    <cellStyle name="제목 2 10 4" xfId="16371" xr:uid="{00000000-0005-0000-0000-00002B420000}"/>
    <cellStyle name="제목 2 10 5" xfId="16372" xr:uid="{00000000-0005-0000-0000-00002C420000}"/>
    <cellStyle name="제목 2 11" xfId="16373" xr:uid="{00000000-0005-0000-0000-00002D420000}"/>
    <cellStyle name="제목 2 12" xfId="16374" xr:uid="{00000000-0005-0000-0000-00002E420000}"/>
    <cellStyle name="제목 2 13" xfId="16375" xr:uid="{00000000-0005-0000-0000-00002F420000}"/>
    <cellStyle name="제목 2 14" xfId="16376" xr:uid="{00000000-0005-0000-0000-000030420000}"/>
    <cellStyle name="제목 2 2" xfId="16377" xr:uid="{00000000-0005-0000-0000-000031420000}"/>
    <cellStyle name="제목 2 2 2" xfId="16378" xr:uid="{00000000-0005-0000-0000-000032420000}"/>
    <cellStyle name="제목 2 2 3" xfId="16379" xr:uid="{00000000-0005-0000-0000-000033420000}"/>
    <cellStyle name="제목 2 2 4" xfId="16380" xr:uid="{00000000-0005-0000-0000-000034420000}"/>
    <cellStyle name="제목 2 2 5" xfId="16381" xr:uid="{00000000-0005-0000-0000-000035420000}"/>
    <cellStyle name="제목 2 2_2. 내역" xfId="18302" xr:uid="{00000000-0005-0000-0000-000036420000}"/>
    <cellStyle name="제목 2 3" xfId="16382" xr:uid="{00000000-0005-0000-0000-000037420000}"/>
    <cellStyle name="제목 2 3 2" xfId="16383" xr:uid="{00000000-0005-0000-0000-000038420000}"/>
    <cellStyle name="제목 2 3 3" xfId="16384" xr:uid="{00000000-0005-0000-0000-000039420000}"/>
    <cellStyle name="제목 2 3 4" xfId="16385" xr:uid="{00000000-0005-0000-0000-00003A420000}"/>
    <cellStyle name="제목 2 3 5" xfId="16386" xr:uid="{00000000-0005-0000-0000-00003B420000}"/>
    <cellStyle name="제목 2 3_2. 내역" xfId="18303" xr:uid="{00000000-0005-0000-0000-00003C420000}"/>
    <cellStyle name="제목 2 4" xfId="16387" xr:uid="{00000000-0005-0000-0000-00003D420000}"/>
    <cellStyle name="제목 2 4 2" xfId="16388" xr:uid="{00000000-0005-0000-0000-00003E420000}"/>
    <cellStyle name="제목 2 4 3" xfId="16389" xr:uid="{00000000-0005-0000-0000-00003F420000}"/>
    <cellStyle name="제목 2 4 4" xfId="16390" xr:uid="{00000000-0005-0000-0000-000040420000}"/>
    <cellStyle name="제목 2 4 5" xfId="16391" xr:uid="{00000000-0005-0000-0000-000041420000}"/>
    <cellStyle name="제목 2 4_2. 내역" xfId="18304" xr:uid="{00000000-0005-0000-0000-000042420000}"/>
    <cellStyle name="제목 2 5" xfId="16392" xr:uid="{00000000-0005-0000-0000-000043420000}"/>
    <cellStyle name="제목 2 5 2" xfId="16393" xr:uid="{00000000-0005-0000-0000-000044420000}"/>
    <cellStyle name="제목 2 5 3" xfId="16394" xr:uid="{00000000-0005-0000-0000-000045420000}"/>
    <cellStyle name="제목 2 5 4" xfId="16395" xr:uid="{00000000-0005-0000-0000-000046420000}"/>
    <cellStyle name="제목 2 5 5" xfId="16396" xr:uid="{00000000-0005-0000-0000-000047420000}"/>
    <cellStyle name="제목 2 5_2. 내역" xfId="18305" xr:uid="{00000000-0005-0000-0000-000048420000}"/>
    <cellStyle name="제목 2 6" xfId="16397" xr:uid="{00000000-0005-0000-0000-000049420000}"/>
    <cellStyle name="제목 2 6 2" xfId="16398" xr:uid="{00000000-0005-0000-0000-00004A420000}"/>
    <cellStyle name="제목 2 6 3" xfId="16399" xr:uid="{00000000-0005-0000-0000-00004B420000}"/>
    <cellStyle name="제목 2 6 4" xfId="16400" xr:uid="{00000000-0005-0000-0000-00004C420000}"/>
    <cellStyle name="제목 2 6 5" xfId="16401" xr:uid="{00000000-0005-0000-0000-00004D420000}"/>
    <cellStyle name="제목 2 6_2. 내역" xfId="18306" xr:uid="{00000000-0005-0000-0000-00004E420000}"/>
    <cellStyle name="제목 2 7" xfId="16402" xr:uid="{00000000-0005-0000-0000-00004F420000}"/>
    <cellStyle name="제목 2 7 2" xfId="16403" xr:uid="{00000000-0005-0000-0000-000050420000}"/>
    <cellStyle name="제목 2 7 3" xfId="16404" xr:uid="{00000000-0005-0000-0000-000051420000}"/>
    <cellStyle name="제목 2 7 4" xfId="16405" xr:uid="{00000000-0005-0000-0000-000052420000}"/>
    <cellStyle name="제목 2 7 5" xfId="16406" xr:uid="{00000000-0005-0000-0000-000053420000}"/>
    <cellStyle name="제목 2 8" xfId="16407" xr:uid="{00000000-0005-0000-0000-000054420000}"/>
    <cellStyle name="제목 2 8 2" xfId="16408" xr:uid="{00000000-0005-0000-0000-000055420000}"/>
    <cellStyle name="제목 2 8 3" xfId="16409" xr:uid="{00000000-0005-0000-0000-000056420000}"/>
    <cellStyle name="제목 2 8 4" xfId="16410" xr:uid="{00000000-0005-0000-0000-000057420000}"/>
    <cellStyle name="제목 2 8 5" xfId="16411" xr:uid="{00000000-0005-0000-0000-000058420000}"/>
    <cellStyle name="제목 2 9" xfId="16412" xr:uid="{00000000-0005-0000-0000-000059420000}"/>
    <cellStyle name="제목 2 9 2" xfId="16413" xr:uid="{00000000-0005-0000-0000-00005A420000}"/>
    <cellStyle name="제목 2 9 3" xfId="16414" xr:uid="{00000000-0005-0000-0000-00005B420000}"/>
    <cellStyle name="제목 2 9 4" xfId="16415" xr:uid="{00000000-0005-0000-0000-00005C420000}"/>
    <cellStyle name="제목 2 9 5" xfId="16416" xr:uid="{00000000-0005-0000-0000-00005D420000}"/>
    <cellStyle name="제목 3 10" xfId="16417" xr:uid="{00000000-0005-0000-0000-00005E420000}"/>
    <cellStyle name="제목 3 10 2" xfId="16418" xr:uid="{00000000-0005-0000-0000-00005F420000}"/>
    <cellStyle name="제목 3 10 3" xfId="16419" xr:uid="{00000000-0005-0000-0000-000060420000}"/>
    <cellStyle name="제목 3 10 4" xfId="16420" xr:uid="{00000000-0005-0000-0000-000061420000}"/>
    <cellStyle name="제목 3 10 5" xfId="16421" xr:uid="{00000000-0005-0000-0000-000062420000}"/>
    <cellStyle name="제목 3 11" xfId="16422" xr:uid="{00000000-0005-0000-0000-000063420000}"/>
    <cellStyle name="제목 3 12" xfId="16423" xr:uid="{00000000-0005-0000-0000-000064420000}"/>
    <cellStyle name="제목 3 13" xfId="16424" xr:uid="{00000000-0005-0000-0000-000065420000}"/>
    <cellStyle name="제목 3 14" xfId="16425" xr:uid="{00000000-0005-0000-0000-000066420000}"/>
    <cellStyle name="제목 3 2" xfId="16426" xr:uid="{00000000-0005-0000-0000-000067420000}"/>
    <cellStyle name="제목 3 2 2" xfId="16427" xr:uid="{00000000-0005-0000-0000-000068420000}"/>
    <cellStyle name="제목 3 2 3" xfId="16428" xr:uid="{00000000-0005-0000-0000-000069420000}"/>
    <cellStyle name="제목 3 2 4" xfId="16429" xr:uid="{00000000-0005-0000-0000-00006A420000}"/>
    <cellStyle name="제목 3 2 5" xfId="16430" xr:uid="{00000000-0005-0000-0000-00006B420000}"/>
    <cellStyle name="제목 3 2_2. 내역" xfId="18307" xr:uid="{00000000-0005-0000-0000-00006C420000}"/>
    <cellStyle name="제목 3 3" xfId="16431" xr:uid="{00000000-0005-0000-0000-00006D420000}"/>
    <cellStyle name="제목 3 3 2" xfId="16432" xr:uid="{00000000-0005-0000-0000-00006E420000}"/>
    <cellStyle name="제목 3 3 3" xfId="16433" xr:uid="{00000000-0005-0000-0000-00006F420000}"/>
    <cellStyle name="제목 3 3 4" xfId="16434" xr:uid="{00000000-0005-0000-0000-000070420000}"/>
    <cellStyle name="제목 3 3 5" xfId="16435" xr:uid="{00000000-0005-0000-0000-000071420000}"/>
    <cellStyle name="제목 3 3_2. 내역" xfId="18308" xr:uid="{00000000-0005-0000-0000-000072420000}"/>
    <cellStyle name="제목 3 4" xfId="16436" xr:uid="{00000000-0005-0000-0000-000073420000}"/>
    <cellStyle name="제목 3 4 2" xfId="16437" xr:uid="{00000000-0005-0000-0000-000074420000}"/>
    <cellStyle name="제목 3 4 3" xfId="16438" xr:uid="{00000000-0005-0000-0000-000075420000}"/>
    <cellStyle name="제목 3 4 4" xfId="16439" xr:uid="{00000000-0005-0000-0000-000076420000}"/>
    <cellStyle name="제목 3 4 5" xfId="16440" xr:uid="{00000000-0005-0000-0000-000077420000}"/>
    <cellStyle name="제목 3 4_2. 내역" xfId="18309" xr:uid="{00000000-0005-0000-0000-000078420000}"/>
    <cellStyle name="제목 3 5" xfId="16441" xr:uid="{00000000-0005-0000-0000-000079420000}"/>
    <cellStyle name="제목 3 5 2" xfId="16442" xr:uid="{00000000-0005-0000-0000-00007A420000}"/>
    <cellStyle name="제목 3 5 3" xfId="16443" xr:uid="{00000000-0005-0000-0000-00007B420000}"/>
    <cellStyle name="제목 3 5 4" xfId="16444" xr:uid="{00000000-0005-0000-0000-00007C420000}"/>
    <cellStyle name="제목 3 5 5" xfId="16445" xr:uid="{00000000-0005-0000-0000-00007D420000}"/>
    <cellStyle name="제목 3 5_2. 내역" xfId="18310" xr:uid="{00000000-0005-0000-0000-00007E420000}"/>
    <cellStyle name="제목 3 6" xfId="16446" xr:uid="{00000000-0005-0000-0000-00007F420000}"/>
    <cellStyle name="제목 3 6 2" xfId="16447" xr:uid="{00000000-0005-0000-0000-000080420000}"/>
    <cellStyle name="제목 3 6 3" xfId="16448" xr:uid="{00000000-0005-0000-0000-000081420000}"/>
    <cellStyle name="제목 3 6 4" xfId="16449" xr:uid="{00000000-0005-0000-0000-000082420000}"/>
    <cellStyle name="제목 3 6 5" xfId="16450" xr:uid="{00000000-0005-0000-0000-000083420000}"/>
    <cellStyle name="제목 3 6_2. 내역" xfId="18311" xr:uid="{00000000-0005-0000-0000-000084420000}"/>
    <cellStyle name="제목 3 7" xfId="16451" xr:uid="{00000000-0005-0000-0000-000085420000}"/>
    <cellStyle name="제목 3 7 2" xfId="16452" xr:uid="{00000000-0005-0000-0000-000086420000}"/>
    <cellStyle name="제목 3 7 3" xfId="16453" xr:uid="{00000000-0005-0000-0000-000087420000}"/>
    <cellStyle name="제목 3 7 4" xfId="16454" xr:uid="{00000000-0005-0000-0000-000088420000}"/>
    <cellStyle name="제목 3 7 5" xfId="16455" xr:uid="{00000000-0005-0000-0000-000089420000}"/>
    <cellStyle name="제목 3 8" xfId="16456" xr:uid="{00000000-0005-0000-0000-00008A420000}"/>
    <cellStyle name="제목 3 8 2" xfId="16457" xr:uid="{00000000-0005-0000-0000-00008B420000}"/>
    <cellStyle name="제목 3 8 3" xfId="16458" xr:uid="{00000000-0005-0000-0000-00008C420000}"/>
    <cellStyle name="제목 3 8 4" xfId="16459" xr:uid="{00000000-0005-0000-0000-00008D420000}"/>
    <cellStyle name="제목 3 8 5" xfId="16460" xr:uid="{00000000-0005-0000-0000-00008E420000}"/>
    <cellStyle name="제목 3 9" xfId="16461" xr:uid="{00000000-0005-0000-0000-00008F420000}"/>
    <cellStyle name="제목 3 9 2" xfId="16462" xr:uid="{00000000-0005-0000-0000-000090420000}"/>
    <cellStyle name="제목 3 9 3" xfId="16463" xr:uid="{00000000-0005-0000-0000-000091420000}"/>
    <cellStyle name="제목 3 9 4" xfId="16464" xr:uid="{00000000-0005-0000-0000-000092420000}"/>
    <cellStyle name="제목 3 9 5" xfId="16465" xr:uid="{00000000-0005-0000-0000-000093420000}"/>
    <cellStyle name="제목 4 10" xfId="16466" xr:uid="{00000000-0005-0000-0000-000094420000}"/>
    <cellStyle name="제목 4 10 2" xfId="16467" xr:uid="{00000000-0005-0000-0000-000095420000}"/>
    <cellStyle name="제목 4 10 3" xfId="16468" xr:uid="{00000000-0005-0000-0000-000096420000}"/>
    <cellStyle name="제목 4 10 4" xfId="16469" xr:uid="{00000000-0005-0000-0000-000097420000}"/>
    <cellStyle name="제목 4 10 5" xfId="16470" xr:uid="{00000000-0005-0000-0000-000098420000}"/>
    <cellStyle name="제목 4 11" xfId="16471" xr:uid="{00000000-0005-0000-0000-000099420000}"/>
    <cellStyle name="제목 4 12" xfId="16472" xr:uid="{00000000-0005-0000-0000-00009A420000}"/>
    <cellStyle name="제목 4 13" xfId="16473" xr:uid="{00000000-0005-0000-0000-00009B420000}"/>
    <cellStyle name="제목 4 14" xfId="16474" xr:uid="{00000000-0005-0000-0000-00009C420000}"/>
    <cellStyle name="제목 4 2" xfId="16475" xr:uid="{00000000-0005-0000-0000-00009D420000}"/>
    <cellStyle name="제목 4 2 2" xfId="16476" xr:uid="{00000000-0005-0000-0000-00009E420000}"/>
    <cellStyle name="제목 4 2 3" xfId="16477" xr:uid="{00000000-0005-0000-0000-00009F420000}"/>
    <cellStyle name="제목 4 2 4" xfId="16478" xr:uid="{00000000-0005-0000-0000-0000A0420000}"/>
    <cellStyle name="제목 4 2 5" xfId="16479" xr:uid="{00000000-0005-0000-0000-0000A1420000}"/>
    <cellStyle name="제목 4 2_2. 내역" xfId="18312" xr:uid="{00000000-0005-0000-0000-0000A2420000}"/>
    <cellStyle name="제목 4 3" xfId="16480" xr:uid="{00000000-0005-0000-0000-0000A3420000}"/>
    <cellStyle name="제목 4 3 2" xfId="16481" xr:uid="{00000000-0005-0000-0000-0000A4420000}"/>
    <cellStyle name="제목 4 3 3" xfId="16482" xr:uid="{00000000-0005-0000-0000-0000A5420000}"/>
    <cellStyle name="제목 4 3 4" xfId="16483" xr:uid="{00000000-0005-0000-0000-0000A6420000}"/>
    <cellStyle name="제목 4 3 5" xfId="16484" xr:uid="{00000000-0005-0000-0000-0000A7420000}"/>
    <cellStyle name="제목 4 3_2. 내역" xfId="18313" xr:uid="{00000000-0005-0000-0000-0000A8420000}"/>
    <cellStyle name="제목 4 4" xfId="16485" xr:uid="{00000000-0005-0000-0000-0000A9420000}"/>
    <cellStyle name="제목 4 4 2" xfId="16486" xr:uid="{00000000-0005-0000-0000-0000AA420000}"/>
    <cellStyle name="제목 4 4 3" xfId="16487" xr:uid="{00000000-0005-0000-0000-0000AB420000}"/>
    <cellStyle name="제목 4 4 4" xfId="16488" xr:uid="{00000000-0005-0000-0000-0000AC420000}"/>
    <cellStyle name="제목 4 4 5" xfId="16489" xr:uid="{00000000-0005-0000-0000-0000AD420000}"/>
    <cellStyle name="제목 4 4_2. 내역" xfId="18314" xr:uid="{00000000-0005-0000-0000-0000AE420000}"/>
    <cellStyle name="제목 4 5" xfId="16490" xr:uid="{00000000-0005-0000-0000-0000AF420000}"/>
    <cellStyle name="제목 4 5 2" xfId="16491" xr:uid="{00000000-0005-0000-0000-0000B0420000}"/>
    <cellStyle name="제목 4 5 3" xfId="16492" xr:uid="{00000000-0005-0000-0000-0000B1420000}"/>
    <cellStyle name="제목 4 5 4" xfId="16493" xr:uid="{00000000-0005-0000-0000-0000B2420000}"/>
    <cellStyle name="제목 4 5 5" xfId="16494" xr:uid="{00000000-0005-0000-0000-0000B3420000}"/>
    <cellStyle name="제목 4 5_2. 내역" xfId="18315" xr:uid="{00000000-0005-0000-0000-0000B4420000}"/>
    <cellStyle name="제목 4 6" xfId="16495" xr:uid="{00000000-0005-0000-0000-0000B5420000}"/>
    <cellStyle name="제목 4 6 2" xfId="16496" xr:uid="{00000000-0005-0000-0000-0000B6420000}"/>
    <cellStyle name="제목 4 6 3" xfId="16497" xr:uid="{00000000-0005-0000-0000-0000B7420000}"/>
    <cellStyle name="제목 4 6 4" xfId="16498" xr:uid="{00000000-0005-0000-0000-0000B8420000}"/>
    <cellStyle name="제목 4 6 5" xfId="16499" xr:uid="{00000000-0005-0000-0000-0000B9420000}"/>
    <cellStyle name="제목 4 6_2. 내역" xfId="18316" xr:uid="{00000000-0005-0000-0000-0000BA420000}"/>
    <cellStyle name="제목 4 7" xfId="16500" xr:uid="{00000000-0005-0000-0000-0000BB420000}"/>
    <cellStyle name="제목 4 7 2" xfId="16501" xr:uid="{00000000-0005-0000-0000-0000BC420000}"/>
    <cellStyle name="제목 4 7 3" xfId="16502" xr:uid="{00000000-0005-0000-0000-0000BD420000}"/>
    <cellStyle name="제목 4 7 4" xfId="16503" xr:uid="{00000000-0005-0000-0000-0000BE420000}"/>
    <cellStyle name="제목 4 7 5" xfId="16504" xr:uid="{00000000-0005-0000-0000-0000BF420000}"/>
    <cellStyle name="제목 4 8" xfId="16505" xr:uid="{00000000-0005-0000-0000-0000C0420000}"/>
    <cellStyle name="제목 4 8 2" xfId="16506" xr:uid="{00000000-0005-0000-0000-0000C1420000}"/>
    <cellStyle name="제목 4 8 3" xfId="16507" xr:uid="{00000000-0005-0000-0000-0000C2420000}"/>
    <cellStyle name="제목 4 8 4" xfId="16508" xr:uid="{00000000-0005-0000-0000-0000C3420000}"/>
    <cellStyle name="제목 4 8 5" xfId="16509" xr:uid="{00000000-0005-0000-0000-0000C4420000}"/>
    <cellStyle name="제목 4 9" xfId="16510" xr:uid="{00000000-0005-0000-0000-0000C5420000}"/>
    <cellStyle name="제목 4 9 2" xfId="16511" xr:uid="{00000000-0005-0000-0000-0000C6420000}"/>
    <cellStyle name="제목 4 9 3" xfId="16512" xr:uid="{00000000-0005-0000-0000-0000C7420000}"/>
    <cellStyle name="제목 4 9 4" xfId="16513" xr:uid="{00000000-0005-0000-0000-0000C8420000}"/>
    <cellStyle name="제목 4 9 5" xfId="16514" xr:uid="{00000000-0005-0000-0000-0000C9420000}"/>
    <cellStyle name="제목 5" xfId="16515" xr:uid="{00000000-0005-0000-0000-0000CA420000}"/>
    <cellStyle name="제목 5 2" xfId="16516" xr:uid="{00000000-0005-0000-0000-0000CB420000}"/>
    <cellStyle name="제목 5 3" xfId="16517" xr:uid="{00000000-0005-0000-0000-0000CC420000}"/>
    <cellStyle name="제목 5 4" xfId="16518" xr:uid="{00000000-0005-0000-0000-0000CD420000}"/>
    <cellStyle name="제목 5 5" xfId="16519" xr:uid="{00000000-0005-0000-0000-0000CE420000}"/>
    <cellStyle name="제목 5_2. 내역" xfId="18317" xr:uid="{00000000-0005-0000-0000-0000CF420000}"/>
    <cellStyle name="제목 6" xfId="16520" xr:uid="{00000000-0005-0000-0000-0000D0420000}"/>
    <cellStyle name="제목 6 2" xfId="16521" xr:uid="{00000000-0005-0000-0000-0000D1420000}"/>
    <cellStyle name="제목 6 3" xfId="16522" xr:uid="{00000000-0005-0000-0000-0000D2420000}"/>
    <cellStyle name="제목 6 4" xfId="16523" xr:uid="{00000000-0005-0000-0000-0000D3420000}"/>
    <cellStyle name="제목 6 5" xfId="16524" xr:uid="{00000000-0005-0000-0000-0000D4420000}"/>
    <cellStyle name="제목 6_2. 내역" xfId="18318" xr:uid="{00000000-0005-0000-0000-0000D5420000}"/>
    <cellStyle name="제목 7" xfId="16525" xr:uid="{00000000-0005-0000-0000-0000D6420000}"/>
    <cellStyle name="제목 7 2" xfId="16526" xr:uid="{00000000-0005-0000-0000-0000D7420000}"/>
    <cellStyle name="제목 7 3" xfId="16527" xr:uid="{00000000-0005-0000-0000-0000D8420000}"/>
    <cellStyle name="제목 7 4" xfId="16528" xr:uid="{00000000-0005-0000-0000-0000D9420000}"/>
    <cellStyle name="제목 7 5" xfId="16529" xr:uid="{00000000-0005-0000-0000-0000DA420000}"/>
    <cellStyle name="제목 7_2. 내역" xfId="18319" xr:uid="{00000000-0005-0000-0000-0000DB420000}"/>
    <cellStyle name="제목 8" xfId="16530" xr:uid="{00000000-0005-0000-0000-0000DC420000}"/>
    <cellStyle name="제목 8 2" xfId="16531" xr:uid="{00000000-0005-0000-0000-0000DD420000}"/>
    <cellStyle name="제목 8 3" xfId="16532" xr:uid="{00000000-0005-0000-0000-0000DE420000}"/>
    <cellStyle name="제목 8 4" xfId="16533" xr:uid="{00000000-0005-0000-0000-0000DF420000}"/>
    <cellStyle name="제목 8 5" xfId="16534" xr:uid="{00000000-0005-0000-0000-0000E0420000}"/>
    <cellStyle name="제목 8_2. 내역" xfId="18320" xr:uid="{00000000-0005-0000-0000-0000E1420000}"/>
    <cellStyle name="제목 9" xfId="16535" xr:uid="{00000000-0005-0000-0000-0000E2420000}"/>
    <cellStyle name="제목 9 2" xfId="16536" xr:uid="{00000000-0005-0000-0000-0000E3420000}"/>
    <cellStyle name="제목 9 3" xfId="16537" xr:uid="{00000000-0005-0000-0000-0000E4420000}"/>
    <cellStyle name="제목 9 4" xfId="16538" xr:uid="{00000000-0005-0000-0000-0000E5420000}"/>
    <cellStyle name="제목 9 5" xfId="16539" xr:uid="{00000000-0005-0000-0000-0000E6420000}"/>
    <cellStyle name="제목 9_2. 내역" xfId="18321" xr:uid="{00000000-0005-0000-0000-0000E7420000}"/>
    <cellStyle name="제목[1 줄]" xfId="16540" xr:uid="{00000000-0005-0000-0000-0000E8420000}"/>
    <cellStyle name="제목[1 줄] 2" xfId="16541" xr:uid="{00000000-0005-0000-0000-0000E9420000}"/>
    <cellStyle name="제목[2줄 아래]" xfId="16542" xr:uid="{00000000-0005-0000-0000-0000EA420000}"/>
    <cellStyle name="제목[2줄 위]" xfId="16543" xr:uid="{00000000-0005-0000-0000-0000EB420000}"/>
    <cellStyle name="제목[2줄 위] 2" xfId="16544" xr:uid="{00000000-0005-0000-0000-0000EC420000}"/>
    <cellStyle name="제목1" xfId="16545" xr:uid="{00000000-0005-0000-0000-0000ED420000}"/>
    <cellStyle name="제목1.###(12)" xfId="16546" xr:uid="{00000000-0005-0000-0000-0000EE420000}"/>
    <cellStyle name="제목1_2. 내역" xfId="18322" xr:uid="{00000000-0005-0000-0000-0000EF420000}"/>
    <cellStyle name="제목12" xfId="16547" xr:uid="{00000000-0005-0000-0000-0000F0420000}"/>
    <cellStyle name="제목12-1" xfId="16548" xr:uid="{00000000-0005-0000-0000-0000F1420000}"/>
    <cellStyle name="제목13" xfId="16549" xr:uid="{00000000-0005-0000-0000-0000F2420000}"/>
    <cellStyle name="제목15" xfId="16550" xr:uid="{00000000-0005-0000-0000-0000F3420000}"/>
    <cellStyle name="제목2" xfId="16551" xr:uid="{00000000-0005-0000-0000-0000F4420000}"/>
    <cellStyle name="제목솔체20" xfId="16552" xr:uid="{00000000-0005-0000-0000-0000F5420000}"/>
    <cellStyle name="좋음 10" xfId="16553" xr:uid="{00000000-0005-0000-0000-0000F6420000}"/>
    <cellStyle name="좋음 10 2" xfId="16554" xr:uid="{00000000-0005-0000-0000-0000F7420000}"/>
    <cellStyle name="좋음 10 3" xfId="16555" xr:uid="{00000000-0005-0000-0000-0000F8420000}"/>
    <cellStyle name="좋음 10 4" xfId="16556" xr:uid="{00000000-0005-0000-0000-0000F9420000}"/>
    <cellStyle name="좋음 10 5" xfId="16557" xr:uid="{00000000-0005-0000-0000-0000FA420000}"/>
    <cellStyle name="좋음 11" xfId="16558" xr:uid="{00000000-0005-0000-0000-0000FB420000}"/>
    <cellStyle name="좋음 12" xfId="16559" xr:uid="{00000000-0005-0000-0000-0000FC420000}"/>
    <cellStyle name="좋음 13" xfId="16560" xr:uid="{00000000-0005-0000-0000-0000FD420000}"/>
    <cellStyle name="좋음 14" xfId="16561" xr:uid="{00000000-0005-0000-0000-0000FE420000}"/>
    <cellStyle name="좋음 2" xfId="16562" xr:uid="{00000000-0005-0000-0000-0000FF420000}"/>
    <cellStyle name="좋음 2 2" xfId="16563" xr:uid="{00000000-0005-0000-0000-000000430000}"/>
    <cellStyle name="좋음 2 3" xfId="16564" xr:uid="{00000000-0005-0000-0000-000001430000}"/>
    <cellStyle name="좋음 2 4" xfId="16565" xr:uid="{00000000-0005-0000-0000-000002430000}"/>
    <cellStyle name="좋음 2 5" xfId="16566" xr:uid="{00000000-0005-0000-0000-000003430000}"/>
    <cellStyle name="좋음 2_2. 내역" xfId="18323" xr:uid="{00000000-0005-0000-0000-000004430000}"/>
    <cellStyle name="좋음 3" xfId="16567" xr:uid="{00000000-0005-0000-0000-000005430000}"/>
    <cellStyle name="좋음 3 2" xfId="16568" xr:uid="{00000000-0005-0000-0000-000006430000}"/>
    <cellStyle name="좋음 3 3" xfId="16569" xr:uid="{00000000-0005-0000-0000-000007430000}"/>
    <cellStyle name="좋음 3 4" xfId="16570" xr:uid="{00000000-0005-0000-0000-000008430000}"/>
    <cellStyle name="좋음 3 5" xfId="16571" xr:uid="{00000000-0005-0000-0000-000009430000}"/>
    <cellStyle name="좋음 3_2. 내역" xfId="18324" xr:uid="{00000000-0005-0000-0000-00000A430000}"/>
    <cellStyle name="좋음 4" xfId="16572" xr:uid="{00000000-0005-0000-0000-00000B430000}"/>
    <cellStyle name="좋음 4 2" xfId="16573" xr:uid="{00000000-0005-0000-0000-00000C430000}"/>
    <cellStyle name="좋음 4 3" xfId="16574" xr:uid="{00000000-0005-0000-0000-00000D430000}"/>
    <cellStyle name="좋음 4 4" xfId="16575" xr:uid="{00000000-0005-0000-0000-00000E430000}"/>
    <cellStyle name="좋음 4 5" xfId="16576" xr:uid="{00000000-0005-0000-0000-00000F430000}"/>
    <cellStyle name="좋음 4_2. 내역" xfId="18325" xr:uid="{00000000-0005-0000-0000-000010430000}"/>
    <cellStyle name="좋음 5" xfId="16577" xr:uid="{00000000-0005-0000-0000-000011430000}"/>
    <cellStyle name="좋음 5 2" xfId="16578" xr:uid="{00000000-0005-0000-0000-000012430000}"/>
    <cellStyle name="좋음 5 3" xfId="16579" xr:uid="{00000000-0005-0000-0000-000013430000}"/>
    <cellStyle name="좋음 5 4" xfId="16580" xr:uid="{00000000-0005-0000-0000-000014430000}"/>
    <cellStyle name="좋음 5 5" xfId="16581" xr:uid="{00000000-0005-0000-0000-000015430000}"/>
    <cellStyle name="좋음 5_2. 내역" xfId="18326" xr:uid="{00000000-0005-0000-0000-000016430000}"/>
    <cellStyle name="좋음 6" xfId="16582" xr:uid="{00000000-0005-0000-0000-000017430000}"/>
    <cellStyle name="좋음 6 2" xfId="16583" xr:uid="{00000000-0005-0000-0000-000018430000}"/>
    <cellStyle name="좋음 6 3" xfId="16584" xr:uid="{00000000-0005-0000-0000-000019430000}"/>
    <cellStyle name="좋음 6 4" xfId="16585" xr:uid="{00000000-0005-0000-0000-00001A430000}"/>
    <cellStyle name="좋음 6 5" xfId="16586" xr:uid="{00000000-0005-0000-0000-00001B430000}"/>
    <cellStyle name="좋음 6_2. 내역" xfId="18327" xr:uid="{00000000-0005-0000-0000-00001C430000}"/>
    <cellStyle name="좋음 7" xfId="16587" xr:uid="{00000000-0005-0000-0000-00001D430000}"/>
    <cellStyle name="좋음 7 2" xfId="16588" xr:uid="{00000000-0005-0000-0000-00001E430000}"/>
    <cellStyle name="좋음 7 3" xfId="16589" xr:uid="{00000000-0005-0000-0000-00001F430000}"/>
    <cellStyle name="좋음 7 4" xfId="16590" xr:uid="{00000000-0005-0000-0000-000020430000}"/>
    <cellStyle name="좋음 7 5" xfId="16591" xr:uid="{00000000-0005-0000-0000-000021430000}"/>
    <cellStyle name="좋음 7_2. 내역" xfId="18328" xr:uid="{00000000-0005-0000-0000-000022430000}"/>
    <cellStyle name="좋음 8" xfId="16592" xr:uid="{00000000-0005-0000-0000-000023430000}"/>
    <cellStyle name="좋음 8 2" xfId="16593" xr:uid="{00000000-0005-0000-0000-000024430000}"/>
    <cellStyle name="좋음 8 3" xfId="16594" xr:uid="{00000000-0005-0000-0000-000025430000}"/>
    <cellStyle name="좋음 8 4" xfId="16595" xr:uid="{00000000-0005-0000-0000-000026430000}"/>
    <cellStyle name="좋음 8 5" xfId="16596" xr:uid="{00000000-0005-0000-0000-000027430000}"/>
    <cellStyle name="좋음 9" xfId="16597" xr:uid="{00000000-0005-0000-0000-000028430000}"/>
    <cellStyle name="좋음 9 2" xfId="16598" xr:uid="{00000000-0005-0000-0000-000029430000}"/>
    <cellStyle name="좋음 9 3" xfId="16599" xr:uid="{00000000-0005-0000-0000-00002A430000}"/>
    <cellStyle name="좋음 9 4" xfId="16600" xr:uid="{00000000-0005-0000-0000-00002B430000}"/>
    <cellStyle name="좋음 9 5" xfId="16601" xr:uid="{00000000-0005-0000-0000-00002C430000}"/>
    <cellStyle name="좌괄호_박심배수구조물공" xfId="16602" xr:uid="{00000000-0005-0000-0000-00002D430000}"/>
    <cellStyle name="좌측양괄호" xfId="16603" xr:uid="{00000000-0005-0000-0000-00002E430000}"/>
    <cellStyle name="ܸ준" xfId="16604" xr:uid="{00000000-0005-0000-0000-00002F430000}"/>
    <cellStyle name="중기사용11" xfId="16605" xr:uid="{00000000-0005-0000-0000-000030430000}"/>
    <cellStyle name="중기사용11-1" xfId="16606" xr:uid="{00000000-0005-0000-0000-000031430000}"/>
    <cellStyle name="중기사용12" xfId="16607" xr:uid="{00000000-0005-0000-0000-000032430000}"/>
    <cellStyle name="중기사용13" xfId="16608" xr:uid="{00000000-0005-0000-0000-000033430000}"/>
    <cellStyle name="지수문제" xfId="16609" xr:uid="{00000000-0005-0000-0000-000034430000}"/>
    <cellStyle name="지정되지 않음" xfId="16610" xr:uid="{00000000-0005-0000-0000-000035430000}"/>
    <cellStyle name="지하철정렬" xfId="18329" xr:uid="{00000000-0005-0000-0000-000036430000}"/>
    <cellStyle name="千分位[0]_GARMENT STEP FORM HK" xfId="16611" xr:uid="{00000000-0005-0000-0000-000037430000}"/>
    <cellStyle name="千分位_GARMENT STEP FORM HK" xfId="16612" xr:uid="{00000000-0005-0000-0000-000038430000}"/>
    <cellStyle name="출력 10" xfId="16613" xr:uid="{00000000-0005-0000-0000-000039430000}"/>
    <cellStyle name="출력 10 2" xfId="16614" xr:uid="{00000000-0005-0000-0000-00003A430000}"/>
    <cellStyle name="출력 10 3" xfId="16615" xr:uid="{00000000-0005-0000-0000-00003B430000}"/>
    <cellStyle name="출력 10 4" xfId="16616" xr:uid="{00000000-0005-0000-0000-00003C430000}"/>
    <cellStyle name="출력 10 5" xfId="16617" xr:uid="{00000000-0005-0000-0000-00003D430000}"/>
    <cellStyle name="출력 11" xfId="16618" xr:uid="{00000000-0005-0000-0000-00003E430000}"/>
    <cellStyle name="출력 12" xfId="16619" xr:uid="{00000000-0005-0000-0000-00003F430000}"/>
    <cellStyle name="출력 13" xfId="16620" xr:uid="{00000000-0005-0000-0000-000040430000}"/>
    <cellStyle name="출력 14" xfId="16621" xr:uid="{00000000-0005-0000-0000-000041430000}"/>
    <cellStyle name="출력 2" xfId="16622" xr:uid="{00000000-0005-0000-0000-000042430000}"/>
    <cellStyle name="출력 2 2" xfId="16623" xr:uid="{00000000-0005-0000-0000-000043430000}"/>
    <cellStyle name="출력 2 3" xfId="16624" xr:uid="{00000000-0005-0000-0000-000044430000}"/>
    <cellStyle name="출력 2 4" xfId="16625" xr:uid="{00000000-0005-0000-0000-000045430000}"/>
    <cellStyle name="출력 2 5" xfId="16626" xr:uid="{00000000-0005-0000-0000-000046430000}"/>
    <cellStyle name="출력 2_2. 내역" xfId="18330" xr:uid="{00000000-0005-0000-0000-000047430000}"/>
    <cellStyle name="출력 3" xfId="16627" xr:uid="{00000000-0005-0000-0000-000048430000}"/>
    <cellStyle name="출력 3 2" xfId="16628" xr:uid="{00000000-0005-0000-0000-000049430000}"/>
    <cellStyle name="출력 3 3" xfId="16629" xr:uid="{00000000-0005-0000-0000-00004A430000}"/>
    <cellStyle name="출력 3 4" xfId="16630" xr:uid="{00000000-0005-0000-0000-00004B430000}"/>
    <cellStyle name="출력 3 5" xfId="16631" xr:uid="{00000000-0005-0000-0000-00004C430000}"/>
    <cellStyle name="출력 3_2. 내역" xfId="18331" xr:uid="{00000000-0005-0000-0000-00004D430000}"/>
    <cellStyle name="출력 4" xfId="16632" xr:uid="{00000000-0005-0000-0000-00004E430000}"/>
    <cellStyle name="출력 4 2" xfId="16633" xr:uid="{00000000-0005-0000-0000-00004F430000}"/>
    <cellStyle name="출력 4 3" xfId="16634" xr:uid="{00000000-0005-0000-0000-000050430000}"/>
    <cellStyle name="출력 4 4" xfId="16635" xr:uid="{00000000-0005-0000-0000-000051430000}"/>
    <cellStyle name="출력 4 5" xfId="16636" xr:uid="{00000000-0005-0000-0000-000052430000}"/>
    <cellStyle name="출력 4_2. 내역" xfId="18332" xr:uid="{00000000-0005-0000-0000-000053430000}"/>
    <cellStyle name="출력 5" xfId="16637" xr:uid="{00000000-0005-0000-0000-000054430000}"/>
    <cellStyle name="출력 5 2" xfId="16638" xr:uid="{00000000-0005-0000-0000-000055430000}"/>
    <cellStyle name="출력 5 3" xfId="16639" xr:uid="{00000000-0005-0000-0000-000056430000}"/>
    <cellStyle name="출력 5 4" xfId="16640" xr:uid="{00000000-0005-0000-0000-000057430000}"/>
    <cellStyle name="출력 5 5" xfId="16641" xr:uid="{00000000-0005-0000-0000-000058430000}"/>
    <cellStyle name="출력 5_2. 내역" xfId="18333" xr:uid="{00000000-0005-0000-0000-000059430000}"/>
    <cellStyle name="출력 6" xfId="16642" xr:uid="{00000000-0005-0000-0000-00005A430000}"/>
    <cellStyle name="출력 6 2" xfId="16643" xr:uid="{00000000-0005-0000-0000-00005B430000}"/>
    <cellStyle name="출력 6 3" xfId="16644" xr:uid="{00000000-0005-0000-0000-00005C430000}"/>
    <cellStyle name="출력 6 4" xfId="16645" xr:uid="{00000000-0005-0000-0000-00005D430000}"/>
    <cellStyle name="출력 6 5" xfId="16646" xr:uid="{00000000-0005-0000-0000-00005E430000}"/>
    <cellStyle name="출력 6_2. 내역" xfId="18334" xr:uid="{00000000-0005-0000-0000-00005F430000}"/>
    <cellStyle name="출력 7" xfId="16647" xr:uid="{00000000-0005-0000-0000-000060430000}"/>
    <cellStyle name="출력 7 2" xfId="16648" xr:uid="{00000000-0005-0000-0000-000061430000}"/>
    <cellStyle name="출력 7 3" xfId="16649" xr:uid="{00000000-0005-0000-0000-000062430000}"/>
    <cellStyle name="출력 7 4" xfId="16650" xr:uid="{00000000-0005-0000-0000-000063430000}"/>
    <cellStyle name="출력 7 5" xfId="16651" xr:uid="{00000000-0005-0000-0000-000064430000}"/>
    <cellStyle name="출력 8" xfId="16652" xr:uid="{00000000-0005-0000-0000-000065430000}"/>
    <cellStyle name="출력 8 2" xfId="16653" xr:uid="{00000000-0005-0000-0000-000066430000}"/>
    <cellStyle name="출력 8 3" xfId="16654" xr:uid="{00000000-0005-0000-0000-000067430000}"/>
    <cellStyle name="출력 8 4" xfId="16655" xr:uid="{00000000-0005-0000-0000-000068430000}"/>
    <cellStyle name="출력 8 5" xfId="16656" xr:uid="{00000000-0005-0000-0000-000069430000}"/>
    <cellStyle name="출력 9" xfId="16657" xr:uid="{00000000-0005-0000-0000-00006A430000}"/>
    <cellStyle name="출력 9 2" xfId="16658" xr:uid="{00000000-0005-0000-0000-00006B430000}"/>
    <cellStyle name="출력 9 3" xfId="16659" xr:uid="{00000000-0005-0000-0000-00006C430000}"/>
    <cellStyle name="출력 9 4" xfId="16660" xr:uid="{00000000-0005-0000-0000-00006D430000}"/>
    <cellStyle name="출력 9 5" xfId="16661" xr:uid="{00000000-0005-0000-0000-00006E430000}"/>
    <cellStyle name="측점" xfId="16662" xr:uid="{00000000-0005-0000-0000-00006F430000}"/>
    <cellStyle name="콤" xfId="16663" xr:uid="{00000000-0005-0000-0000-000070430000}"/>
    <cellStyle name="콤_(울산)기본및실시설계용역비" xfId="16664" xr:uid="{00000000-0005-0000-0000-000071430000}"/>
    <cellStyle name="콤_00설계예산서(계약)" xfId="16665" xr:uid="{00000000-0005-0000-0000-000072430000}"/>
    <cellStyle name="콤_01-내역산출서(새재지구)" xfId="16666" xr:uid="{00000000-0005-0000-0000-000073430000}"/>
    <cellStyle name="콤_03기본및실시설계" xfId="16667" xr:uid="{00000000-0005-0000-0000-000074430000}"/>
    <cellStyle name="콤_071207 총괄내역서_동국대(원가계산 수정)" xfId="16668" xr:uid="{00000000-0005-0000-0000-000075430000}"/>
    <cellStyle name="콤_080926 성남시 도시관리계획 감사보완(Rev02)" xfId="16669" xr:uid="{00000000-0005-0000-0000-000076430000}"/>
    <cellStyle name="콤_100903-직산 용역비내역서" xfId="16670" xr:uid="{00000000-0005-0000-0000-000077430000}"/>
    <cellStyle name="콤_2회설변전체내역서" xfId="16671" xr:uid="{00000000-0005-0000-0000-000078430000}"/>
    <cellStyle name="콤_3. 신광R~숭의R(배수공)" xfId="16672" xr:uid="{00000000-0005-0000-0000-000079430000}"/>
    <cellStyle name="콤_3. 신광R~숭의R(배수공)_노임단가(소프트웨어)" xfId="16673" xr:uid="{00000000-0005-0000-0000-00007A430000}"/>
    <cellStyle name="콤_3차1회-당초제출" xfId="16674" xr:uid="{00000000-0005-0000-0000-00007B430000}"/>
    <cellStyle name="콤_3차1회-당초제출_내지농로(변경)" xfId="16675" xr:uid="{00000000-0005-0000-0000-00007C430000}"/>
    <cellStyle name="콤_3차1회-당초제출_내지농로(변경)_돈지수량산출" xfId="16676" xr:uid="{00000000-0005-0000-0000-00007D430000}"/>
    <cellStyle name="콤_3차1회-당초제출_내지농로(변경)_돈지수량산출_파평산 수목원 조성-내역서" xfId="16677" xr:uid="{00000000-0005-0000-0000-00007E430000}"/>
    <cellStyle name="콤_3차1회-당초제출_내지농로(변경)_파평산 수목원 조성-내역서" xfId="16678" xr:uid="{00000000-0005-0000-0000-00007F430000}"/>
    <cellStyle name="콤_3차1회-당초제출_능양수량산출" xfId="16679" xr:uid="{00000000-0005-0000-0000-000080430000}"/>
    <cellStyle name="콤_3차1회-당초제출_능양수량산출_돈지수량산출" xfId="16680" xr:uid="{00000000-0005-0000-0000-000081430000}"/>
    <cellStyle name="콤_3차1회-당초제출_능양수량산출_돈지수량산출_파평산 수목원 조성-내역서" xfId="16681" xr:uid="{00000000-0005-0000-0000-000082430000}"/>
    <cellStyle name="콤_3차1회-당초제출_능양수량산출_파평산 수목원 조성-내역서" xfId="16682" xr:uid="{00000000-0005-0000-0000-000083430000}"/>
    <cellStyle name="콤_3차1회-당초제출_돈지안길" xfId="16683" xr:uid="{00000000-0005-0000-0000-000084430000}"/>
    <cellStyle name="콤_3차1회-당초제출_돈지안길_배수로" xfId="16684" xr:uid="{00000000-0005-0000-0000-000085430000}"/>
    <cellStyle name="콤_3차1회-당초제출_돈지안길_배수로_파평산 수목원 조성-내역서" xfId="16685" xr:uid="{00000000-0005-0000-0000-000086430000}"/>
    <cellStyle name="콤_3차1회-당초제출_돈지안길_파평산 수목원 조성-내역서" xfId="16686" xr:uid="{00000000-0005-0000-0000-000087430000}"/>
    <cellStyle name="콤_3차1회-당초제출_돈지안길1000" xfId="16687" xr:uid="{00000000-0005-0000-0000-000088430000}"/>
    <cellStyle name="콤_3차1회-당초제출_돈지안길1000_배수로" xfId="16688" xr:uid="{00000000-0005-0000-0000-000089430000}"/>
    <cellStyle name="콤_3차1회-당초제출_돈지안길1000_배수로_파평산 수목원 조성-내역서" xfId="16689" xr:uid="{00000000-0005-0000-0000-00008A430000}"/>
    <cellStyle name="콤_3차1회-당초제출_돈지안길1000_파평산 수목원 조성-내역서" xfId="16690" xr:uid="{00000000-0005-0000-0000-00008B430000}"/>
    <cellStyle name="콤_3차1회-당초제출_배수로" xfId="16691" xr:uid="{00000000-0005-0000-0000-00008C430000}"/>
    <cellStyle name="콤_3차1회-당초제출_배수로_배수로" xfId="16692" xr:uid="{00000000-0005-0000-0000-00008D430000}"/>
    <cellStyle name="콤_3차1회-당초제출_배수로_배수로_파평산 수목원 조성-내역서" xfId="16693" xr:uid="{00000000-0005-0000-0000-00008E430000}"/>
    <cellStyle name="콤_3차1회-당초제출_배수로_파평산 수목원 조성-내역서" xfId="16694" xr:uid="{00000000-0005-0000-0000-00008F430000}"/>
    <cellStyle name="콤_3차1회-당초제출_파평산 수목원 조성-내역서" xfId="16695" xr:uid="{00000000-0005-0000-0000-000090430000}"/>
    <cellStyle name="콤_3차공사 설계내역서(100억)" xfId="16696" xr:uid="{00000000-0005-0000-0000-000091430000}"/>
    <cellStyle name="콤_3차공사 설계내역서(100억)_내지농로(변경)" xfId="16697" xr:uid="{00000000-0005-0000-0000-000092430000}"/>
    <cellStyle name="콤_3차공사 설계내역서(100억)_내지농로(변경)_돈지수량산출" xfId="16698" xr:uid="{00000000-0005-0000-0000-000093430000}"/>
    <cellStyle name="콤_3차공사 설계내역서(100억)_내지농로(변경)_돈지수량산출_파평산 수목원 조성-내역서" xfId="16699" xr:uid="{00000000-0005-0000-0000-000094430000}"/>
    <cellStyle name="콤_3차공사 설계내역서(100억)_내지농로(변경)_파평산 수목원 조성-내역서" xfId="16700" xr:uid="{00000000-0005-0000-0000-000095430000}"/>
    <cellStyle name="콤_3차공사 설계내역서(100억)_능양수량산출" xfId="16701" xr:uid="{00000000-0005-0000-0000-000096430000}"/>
    <cellStyle name="콤_3차공사 설계내역서(100억)_능양수량산출_돈지수량산출" xfId="16702" xr:uid="{00000000-0005-0000-0000-000097430000}"/>
    <cellStyle name="콤_3차공사 설계내역서(100억)_능양수량산출_돈지수량산출_파평산 수목원 조성-내역서" xfId="16703" xr:uid="{00000000-0005-0000-0000-000098430000}"/>
    <cellStyle name="콤_3차공사 설계내역서(100억)_능양수량산출_파평산 수목원 조성-내역서" xfId="16704" xr:uid="{00000000-0005-0000-0000-000099430000}"/>
    <cellStyle name="콤_3차공사 설계내역서(100억)_돈지안길" xfId="16705" xr:uid="{00000000-0005-0000-0000-00009A430000}"/>
    <cellStyle name="콤_3차공사 설계내역서(100억)_돈지안길_배수로" xfId="16706" xr:uid="{00000000-0005-0000-0000-00009B430000}"/>
    <cellStyle name="콤_3차공사 설계내역서(100억)_돈지안길_배수로_파평산 수목원 조성-내역서" xfId="16707" xr:uid="{00000000-0005-0000-0000-00009C430000}"/>
    <cellStyle name="콤_3차공사 설계내역서(100억)_돈지안길_파평산 수목원 조성-내역서" xfId="16708" xr:uid="{00000000-0005-0000-0000-00009D430000}"/>
    <cellStyle name="콤_3차공사 설계내역서(100억)_돈지안길1000" xfId="16709" xr:uid="{00000000-0005-0000-0000-00009E430000}"/>
    <cellStyle name="콤_3차공사 설계내역서(100억)_돈지안길1000_배수로" xfId="16710" xr:uid="{00000000-0005-0000-0000-00009F430000}"/>
    <cellStyle name="콤_3차공사 설계내역서(100억)_돈지안길1000_배수로_파평산 수목원 조성-내역서" xfId="16711" xr:uid="{00000000-0005-0000-0000-0000A0430000}"/>
    <cellStyle name="콤_3차공사 설계내역서(100억)_돈지안길1000_파평산 수목원 조성-내역서" xfId="16712" xr:uid="{00000000-0005-0000-0000-0000A1430000}"/>
    <cellStyle name="콤_3차공사 설계내역서(100억)_배수로" xfId="16713" xr:uid="{00000000-0005-0000-0000-0000A2430000}"/>
    <cellStyle name="콤_3차공사 설계내역서(100억)_배수로_배수로" xfId="16714" xr:uid="{00000000-0005-0000-0000-0000A3430000}"/>
    <cellStyle name="콤_3차공사 설계내역서(100억)_배수로_배수로_파평산 수목원 조성-내역서" xfId="16715" xr:uid="{00000000-0005-0000-0000-0000A4430000}"/>
    <cellStyle name="콤_3차공사 설계내역서(100억)_배수로_파평산 수목원 조성-내역서" xfId="16716" xr:uid="{00000000-0005-0000-0000-0000A5430000}"/>
    <cellStyle name="콤_3차공사 설계내역서(100억)_파평산 수목원 조성-내역서" xfId="16717" xr:uid="{00000000-0005-0000-0000-0000A6430000}"/>
    <cellStyle name="콤_3차공사-1회" xfId="16718" xr:uid="{00000000-0005-0000-0000-0000A7430000}"/>
    <cellStyle name="콤_3차공사-1회_내지농로(변경)" xfId="16719" xr:uid="{00000000-0005-0000-0000-0000A8430000}"/>
    <cellStyle name="콤_3차공사-1회_내지농로(변경)_돈지수량산출" xfId="16720" xr:uid="{00000000-0005-0000-0000-0000A9430000}"/>
    <cellStyle name="콤_3차공사-1회_내지농로(변경)_돈지수량산출_파평산 수목원 조성-내역서" xfId="16721" xr:uid="{00000000-0005-0000-0000-0000AA430000}"/>
    <cellStyle name="콤_3차공사-1회_내지농로(변경)_파평산 수목원 조성-내역서" xfId="16722" xr:uid="{00000000-0005-0000-0000-0000AB430000}"/>
    <cellStyle name="콤_3차공사-1회_능양수량산출" xfId="16723" xr:uid="{00000000-0005-0000-0000-0000AC430000}"/>
    <cellStyle name="콤_3차공사-1회_능양수량산출_돈지수량산출" xfId="16724" xr:uid="{00000000-0005-0000-0000-0000AD430000}"/>
    <cellStyle name="콤_3차공사-1회_능양수량산출_돈지수량산출_파평산 수목원 조성-내역서" xfId="16725" xr:uid="{00000000-0005-0000-0000-0000AE430000}"/>
    <cellStyle name="콤_3차공사-1회_능양수량산출_파평산 수목원 조성-내역서" xfId="16726" xr:uid="{00000000-0005-0000-0000-0000AF430000}"/>
    <cellStyle name="콤_3차공사-1회_돈지안길" xfId="16727" xr:uid="{00000000-0005-0000-0000-0000B0430000}"/>
    <cellStyle name="콤_3차공사-1회_돈지안길_배수로" xfId="16728" xr:uid="{00000000-0005-0000-0000-0000B1430000}"/>
    <cellStyle name="콤_3차공사-1회_돈지안길_배수로_파평산 수목원 조성-내역서" xfId="16729" xr:uid="{00000000-0005-0000-0000-0000B2430000}"/>
    <cellStyle name="콤_3차공사-1회_돈지안길_파평산 수목원 조성-내역서" xfId="16730" xr:uid="{00000000-0005-0000-0000-0000B3430000}"/>
    <cellStyle name="콤_3차공사-1회_돈지안길1000" xfId="16731" xr:uid="{00000000-0005-0000-0000-0000B4430000}"/>
    <cellStyle name="콤_3차공사-1회_돈지안길1000_배수로" xfId="16732" xr:uid="{00000000-0005-0000-0000-0000B5430000}"/>
    <cellStyle name="콤_3차공사-1회_돈지안길1000_배수로_파평산 수목원 조성-내역서" xfId="16733" xr:uid="{00000000-0005-0000-0000-0000B6430000}"/>
    <cellStyle name="콤_3차공사-1회_돈지안길1000_파평산 수목원 조성-내역서" xfId="16734" xr:uid="{00000000-0005-0000-0000-0000B7430000}"/>
    <cellStyle name="콤_3차공사-1회_배수로" xfId="16735" xr:uid="{00000000-0005-0000-0000-0000B8430000}"/>
    <cellStyle name="콤_3차공사-1회_배수로_배수로" xfId="16736" xr:uid="{00000000-0005-0000-0000-0000B9430000}"/>
    <cellStyle name="콤_3차공사-1회_배수로_배수로_파평산 수목원 조성-내역서" xfId="16737" xr:uid="{00000000-0005-0000-0000-0000BA430000}"/>
    <cellStyle name="콤_3차공사-1회_배수로_파평산 수목원 조성-내역서" xfId="16738" xr:uid="{00000000-0005-0000-0000-0000BB430000}"/>
    <cellStyle name="콤_3차공사-1회_파평산 수목원 조성-내역서" xfId="16739" xr:uid="{00000000-0005-0000-0000-0000BC430000}"/>
    <cellStyle name="콤_4-1" xfId="16740" xr:uid="{00000000-0005-0000-0000-0000BD430000}"/>
    <cellStyle name="콤_4-2" xfId="16741" xr:uid="{00000000-0005-0000-0000-0000BE430000}"/>
    <cellStyle name="콤_4-3" xfId="16742" xr:uid="{00000000-0005-0000-0000-0000BF430000}"/>
    <cellStyle name="콤_4-4" xfId="16743" xr:uid="{00000000-0005-0000-0000-0000C0430000}"/>
    <cellStyle name="콤_5-1" xfId="16744" xr:uid="{00000000-0005-0000-0000-0000C1430000}"/>
    <cellStyle name="콤_5-2" xfId="16745" xr:uid="{00000000-0005-0000-0000-0000C2430000}"/>
    <cellStyle name="콤_5-3" xfId="16746" xr:uid="{00000000-0005-0000-0000-0000C3430000}"/>
    <cellStyle name="콤_가야의 땅(실시설계)" xfId="16747" xr:uid="{00000000-0005-0000-0000-0000C4430000}"/>
    <cellStyle name="콤_가야의땅(환경 및 재해)" xfId="16748" xr:uid="{00000000-0005-0000-0000-0000C5430000}"/>
    <cellStyle name="콤_고양GB해제취락_설계변경시내역서(101116)" xfId="16749" xr:uid="{00000000-0005-0000-0000-0000C6430000}"/>
    <cellStyle name="콤_공유수면매립도시관리계획및실시설계용역" xfId="16750" xr:uid="{00000000-0005-0000-0000-0000C7430000}"/>
    <cellStyle name="콤_기성청구내역(3차-1회)" xfId="16751" xr:uid="{00000000-0005-0000-0000-0000C8430000}"/>
    <cellStyle name="콤_기성청구내역(3차-1회)_내지농로(변경)" xfId="16752" xr:uid="{00000000-0005-0000-0000-0000C9430000}"/>
    <cellStyle name="콤_기성청구내역(3차-1회)_내지농로(변경)_돈지수량산출" xfId="16753" xr:uid="{00000000-0005-0000-0000-0000CA430000}"/>
    <cellStyle name="콤_기성청구내역(3차-1회)_내지농로(변경)_돈지수량산출_파평산 수목원 조성-내역서" xfId="16754" xr:uid="{00000000-0005-0000-0000-0000CB430000}"/>
    <cellStyle name="콤_기성청구내역(3차-1회)_내지농로(변경)_파평산 수목원 조성-내역서" xfId="16755" xr:uid="{00000000-0005-0000-0000-0000CC430000}"/>
    <cellStyle name="콤_기성청구내역(3차-1회)_능양수량산출" xfId="16756" xr:uid="{00000000-0005-0000-0000-0000CD430000}"/>
    <cellStyle name="콤_기성청구내역(3차-1회)_능양수량산출_돈지수량산출" xfId="16757" xr:uid="{00000000-0005-0000-0000-0000CE430000}"/>
    <cellStyle name="콤_기성청구내역(3차-1회)_능양수량산출_돈지수량산출_파평산 수목원 조성-내역서" xfId="16758" xr:uid="{00000000-0005-0000-0000-0000CF430000}"/>
    <cellStyle name="콤_기성청구내역(3차-1회)_능양수량산출_파평산 수목원 조성-내역서" xfId="16759" xr:uid="{00000000-0005-0000-0000-0000D0430000}"/>
    <cellStyle name="콤_기성청구내역(3차-1회)_돈지안길" xfId="16760" xr:uid="{00000000-0005-0000-0000-0000D1430000}"/>
    <cellStyle name="콤_기성청구내역(3차-1회)_돈지안길_배수로" xfId="16761" xr:uid="{00000000-0005-0000-0000-0000D2430000}"/>
    <cellStyle name="콤_기성청구내역(3차-1회)_돈지안길_배수로_파평산 수목원 조성-내역서" xfId="16762" xr:uid="{00000000-0005-0000-0000-0000D3430000}"/>
    <cellStyle name="콤_기성청구내역(3차-1회)_돈지안길_파평산 수목원 조성-내역서" xfId="16763" xr:uid="{00000000-0005-0000-0000-0000D4430000}"/>
    <cellStyle name="콤_기성청구내역(3차-1회)_돈지안길1000" xfId="16764" xr:uid="{00000000-0005-0000-0000-0000D5430000}"/>
    <cellStyle name="콤_기성청구내역(3차-1회)_돈지안길1000_배수로" xfId="16765" xr:uid="{00000000-0005-0000-0000-0000D6430000}"/>
    <cellStyle name="콤_기성청구내역(3차-1회)_돈지안길1000_배수로_파평산 수목원 조성-내역서" xfId="16766" xr:uid="{00000000-0005-0000-0000-0000D7430000}"/>
    <cellStyle name="콤_기성청구내역(3차-1회)_돈지안길1000_파평산 수목원 조성-내역서" xfId="16767" xr:uid="{00000000-0005-0000-0000-0000D8430000}"/>
    <cellStyle name="콤_기성청구내역(3차-1회)_배수로" xfId="16768" xr:uid="{00000000-0005-0000-0000-0000D9430000}"/>
    <cellStyle name="콤_기성청구내역(3차-1회)_배수로_배수로" xfId="16769" xr:uid="{00000000-0005-0000-0000-0000DA430000}"/>
    <cellStyle name="콤_기성청구내역(3차-1회)_배수로_배수로_파평산 수목원 조성-내역서" xfId="16770" xr:uid="{00000000-0005-0000-0000-0000DB430000}"/>
    <cellStyle name="콤_기성청구내역(3차-1회)_배수로_파평산 수목원 조성-내역서" xfId="16771" xr:uid="{00000000-0005-0000-0000-0000DC430000}"/>
    <cellStyle name="콤_기성청구내역(3차-1회)_파평산 수목원 조성-내역서" xfId="16772" xr:uid="{00000000-0005-0000-0000-0000DD430000}"/>
    <cellStyle name="콤_기성청구내역(3차공사)" xfId="16773" xr:uid="{00000000-0005-0000-0000-0000DE430000}"/>
    <cellStyle name="콤_기성청구내역(3차공사)_내지농로(변경)" xfId="16774" xr:uid="{00000000-0005-0000-0000-0000DF430000}"/>
    <cellStyle name="콤_기성청구내역(3차공사)_내지농로(변경)_돈지수량산출" xfId="16775" xr:uid="{00000000-0005-0000-0000-0000E0430000}"/>
    <cellStyle name="콤_기성청구내역(3차공사)_내지농로(변경)_돈지수량산출_파평산 수목원 조성-내역서" xfId="16776" xr:uid="{00000000-0005-0000-0000-0000E1430000}"/>
    <cellStyle name="콤_기성청구내역(3차공사)_내지농로(변경)_파평산 수목원 조성-내역서" xfId="16777" xr:uid="{00000000-0005-0000-0000-0000E2430000}"/>
    <cellStyle name="콤_기성청구내역(3차공사)_능양수량산출" xfId="16778" xr:uid="{00000000-0005-0000-0000-0000E3430000}"/>
    <cellStyle name="콤_기성청구내역(3차공사)_능양수량산출_돈지수량산출" xfId="16779" xr:uid="{00000000-0005-0000-0000-0000E4430000}"/>
    <cellStyle name="콤_기성청구내역(3차공사)_능양수량산출_돈지수량산출_파평산 수목원 조성-내역서" xfId="16780" xr:uid="{00000000-0005-0000-0000-0000E5430000}"/>
    <cellStyle name="콤_기성청구내역(3차공사)_능양수량산출_파평산 수목원 조성-내역서" xfId="16781" xr:uid="{00000000-0005-0000-0000-0000E6430000}"/>
    <cellStyle name="콤_기성청구내역(3차공사)_돈지안길" xfId="16782" xr:uid="{00000000-0005-0000-0000-0000E7430000}"/>
    <cellStyle name="콤_기성청구내역(3차공사)_돈지안길_배수로" xfId="16783" xr:uid="{00000000-0005-0000-0000-0000E8430000}"/>
    <cellStyle name="콤_기성청구내역(3차공사)_돈지안길_배수로_파평산 수목원 조성-내역서" xfId="16784" xr:uid="{00000000-0005-0000-0000-0000E9430000}"/>
    <cellStyle name="콤_기성청구내역(3차공사)_돈지안길_파평산 수목원 조성-내역서" xfId="16785" xr:uid="{00000000-0005-0000-0000-0000EA430000}"/>
    <cellStyle name="콤_기성청구내역(3차공사)_돈지안길1000" xfId="16786" xr:uid="{00000000-0005-0000-0000-0000EB430000}"/>
    <cellStyle name="콤_기성청구내역(3차공사)_돈지안길1000_배수로" xfId="16787" xr:uid="{00000000-0005-0000-0000-0000EC430000}"/>
    <cellStyle name="콤_기성청구내역(3차공사)_돈지안길1000_배수로_파평산 수목원 조성-내역서" xfId="16788" xr:uid="{00000000-0005-0000-0000-0000ED430000}"/>
    <cellStyle name="콤_기성청구내역(3차공사)_돈지안길1000_파평산 수목원 조성-내역서" xfId="16789" xr:uid="{00000000-0005-0000-0000-0000EE430000}"/>
    <cellStyle name="콤_기성청구내역(3차공사)_배수로" xfId="16790" xr:uid="{00000000-0005-0000-0000-0000EF430000}"/>
    <cellStyle name="콤_기성청구내역(3차공사)_배수로_배수로" xfId="16791" xr:uid="{00000000-0005-0000-0000-0000F0430000}"/>
    <cellStyle name="콤_기성청구내역(3차공사)_배수로_배수로_파평산 수목원 조성-내역서" xfId="16792" xr:uid="{00000000-0005-0000-0000-0000F1430000}"/>
    <cellStyle name="콤_기성청구내역(3차공사)_배수로_파평산 수목원 조성-내역서" xfId="16793" xr:uid="{00000000-0005-0000-0000-0000F2430000}"/>
    <cellStyle name="콤_기성청구내역(3차공사)_파평산 수목원 조성-내역서" xfId="16794" xr:uid="{00000000-0005-0000-0000-0000F3430000}"/>
    <cellStyle name="콤_깨기" xfId="16795" xr:uid="{00000000-0005-0000-0000-0000F4430000}"/>
    <cellStyle name="콤_깨기_노임단가(소프트웨어)" xfId="16796" xr:uid="{00000000-0005-0000-0000-0000F5430000}"/>
    <cellStyle name="콤_깨기_신광R~숭의R(폐기물)" xfId="16797" xr:uid="{00000000-0005-0000-0000-0000F6430000}"/>
    <cellStyle name="콤_깨기_신광R~숭의R(폐기물)_노임단가(소프트웨어)" xfId="16798" xr:uid="{00000000-0005-0000-0000-0000F7430000}"/>
    <cellStyle name="콤_남양주시 에코랜드 수영장(기본설계비)" xfId="16799" xr:uid="{00000000-0005-0000-0000-0000F8430000}"/>
    <cellStyle name="콤_내 역 서(20130112)" xfId="16800" xr:uid="{00000000-0005-0000-0000-0000F9430000}"/>
    <cellStyle name="콤_내역서-집단시설지구 요율적용 계약내역서 최종" xfId="18335" xr:uid="{00000000-0005-0000-0000-0000FA430000}"/>
    <cellStyle name="콤_내지농로(변경)" xfId="16801" xr:uid="{00000000-0005-0000-0000-0000FB430000}"/>
    <cellStyle name="콤_내지농로(변경)_돈지수량산출" xfId="16802" xr:uid="{00000000-0005-0000-0000-0000FC430000}"/>
    <cellStyle name="콤_내지농로(변경)_돈지수량산출_파평산 수목원 조성-내역서" xfId="16803" xr:uid="{00000000-0005-0000-0000-0000FD430000}"/>
    <cellStyle name="콤_내지농로(변경)_파평산 수목원 조성-내역서" xfId="16804" xr:uid="{00000000-0005-0000-0000-0000FE430000}"/>
    <cellStyle name="콤_노임단가(소프트웨어)" xfId="16805" xr:uid="{00000000-0005-0000-0000-0000FF430000}"/>
    <cellStyle name="콤_노임단가(소프트웨어) 2" xfId="16806" xr:uid="{00000000-0005-0000-0000-000000440000}"/>
    <cellStyle name="콤_노임단가(소프트웨어)_내 역 서(20130112)" xfId="16807" xr:uid="{00000000-0005-0000-0000-000001440000}"/>
    <cellStyle name="콤_노임단가(소프트웨어)_안성도시관리계획내역서(20100201)" xfId="16808" xr:uid="{00000000-0005-0000-0000-000002440000}"/>
    <cellStyle name="콤_노임단가(소프트웨어)_안성도시관리계획내역서-내역" xfId="16809" xr:uid="{00000000-0005-0000-0000-000003440000}"/>
    <cellStyle name="콤_노임단가(소프트웨어)_안성도시관리계획내역서-작업용" xfId="16810" xr:uid="{00000000-0005-0000-0000-000004440000}"/>
    <cellStyle name="콤_능양수량산출" xfId="16811" xr:uid="{00000000-0005-0000-0000-000005440000}"/>
    <cellStyle name="콤_능양수량산출_돈지수량산출" xfId="16812" xr:uid="{00000000-0005-0000-0000-000006440000}"/>
    <cellStyle name="콤_능양수량산출_돈지수량산출_파평산 수목원 조성-내역서" xfId="16813" xr:uid="{00000000-0005-0000-0000-000007440000}"/>
    <cellStyle name="콤_능양수량산출_파평산 수목원 조성-내역서" xfId="16814" xr:uid="{00000000-0005-0000-0000-000008440000}"/>
    <cellStyle name="콤_돈지안길" xfId="16815" xr:uid="{00000000-0005-0000-0000-000009440000}"/>
    <cellStyle name="콤_돈지안길_배수로" xfId="16816" xr:uid="{00000000-0005-0000-0000-00000A440000}"/>
    <cellStyle name="콤_돈지안길_배수로_파평산 수목원 조성-내역서" xfId="16817" xr:uid="{00000000-0005-0000-0000-00000B440000}"/>
    <cellStyle name="콤_돈지안길_파평산 수목원 조성-내역서" xfId="16818" xr:uid="{00000000-0005-0000-0000-00000C440000}"/>
    <cellStyle name="콤_돈지안길1000" xfId="16819" xr:uid="{00000000-0005-0000-0000-00000D440000}"/>
    <cellStyle name="콤_돈지안길1000_배수로" xfId="16820" xr:uid="{00000000-0005-0000-0000-00000E440000}"/>
    <cellStyle name="콤_돈지안길1000_배수로_파평산 수목원 조성-내역서" xfId="16821" xr:uid="{00000000-0005-0000-0000-00000F440000}"/>
    <cellStyle name="콤_돈지안길1000_파평산 수목원 조성-내역서" xfId="16822" xr:uid="{00000000-0005-0000-0000-000010440000}"/>
    <cellStyle name="콤_로하스변경내역서-5(06.6.7)" xfId="16823" xr:uid="{00000000-0005-0000-0000-000011440000}"/>
    <cellStyle name="콤_로하스변경내역서-5(06.6.7)_로하스변경내역서-6(06(1).6.27 당초변경)" xfId="16824" xr:uid="{00000000-0005-0000-0000-000012440000}"/>
    <cellStyle name="콤_로하스변경내역서-5(06.6.7)_로하스변경내역서-6(06(1).6.27 당초변경)_체육관공원 용역 설계내역서(도급)" xfId="16825" xr:uid="{00000000-0005-0000-0000-000013440000}"/>
    <cellStyle name="콤_로하스변경내역서-5(06.6.7)_체육관공원 용역 설계내역서(도급)" xfId="16826" xr:uid="{00000000-0005-0000-0000-000014440000}"/>
    <cellStyle name="콤_로하스변경내역서-6(06.6.21)" xfId="16827" xr:uid="{00000000-0005-0000-0000-000015440000}"/>
    <cellStyle name="콤_로하스변경내역서-6(06.6.21)_로하스변경내역서-6(06(1).6.27 당초변경)" xfId="16828" xr:uid="{00000000-0005-0000-0000-000016440000}"/>
    <cellStyle name="콤_로하스변경내역서-6(06.6.21)_로하스변경내역서-6(06(1).6.27 당초변경)_체육관공원 용역 설계내역서(도급)" xfId="16829" xr:uid="{00000000-0005-0000-0000-000017440000}"/>
    <cellStyle name="콤_로하스변경내역서-6(06.6.21)_체육관공원 용역 설계내역서(도급)" xfId="16830" xr:uid="{00000000-0005-0000-0000-000018440000}"/>
    <cellStyle name="콤_매향리_949" xfId="16831" xr:uid="{00000000-0005-0000-0000-000019440000}"/>
    <cellStyle name="콤_문경내역(1127)" xfId="16832" xr:uid="{00000000-0005-0000-0000-00001A440000}"/>
    <cellStyle name="콤_문경내역(1127)_100903-직산 용역비내역서" xfId="16833" xr:uid="{00000000-0005-0000-0000-00001B440000}"/>
    <cellStyle name="콤_문경내역(1127)_4-1" xfId="16834" xr:uid="{00000000-0005-0000-0000-00001C440000}"/>
    <cellStyle name="콤_문경내역(1127)_4-2" xfId="16835" xr:uid="{00000000-0005-0000-0000-00001D440000}"/>
    <cellStyle name="콤_문경내역(1127)_4-3" xfId="16836" xr:uid="{00000000-0005-0000-0000-00001E440000}"/>
    <cellStyle name="콤_문경내역(1127)_4-4" xfId="16837" xr:uid="{00000000-0005-0000-0000-00001F440000}"/>
    <cellStyle name="콤_문경내역(1127)_노임단가(소프트웨어)" xfId="16838" xr:uid="{00000000-0005-0000-0000-000020440000}"/>
    <cellStyle name="콤_문경내역(1127)_노임단가(소프트웨어) 2" xfId="16839" xr:uid="{00000000-0005-0000-0000-000021440000}"/>
    <cellStyle name="콤_문경내역(1127)_노임단가(소프트웨어)_내 역 서(20130112)" xfId="16840" xr:uid="{00000000-0005-0000-0000-000022440000}"/>
    <cellStyle name="콤_문경내역(1127)_노임단가(소프트웨어)_안성도시관리계획내역서(20100201)" xfId="16841" xr:uid="{00000000-0005-0000-0000-000023440000}"/>
    <cellStyle name="콤_문경내역(1127)_노임단가(소프트웨어)_안성도시관리계획내역서-내역" xfId="16842" xr:uid="{00000000-0005-0000-0000-000024440000}"/>
    <cellStyle name="콤_문경내역(1127)_노임단가(소프트웨어)_안성도시관리계획내역서-작업용" xfId="16843" xr:uid="{00000000-0005-0000-0000-000025440000}"/>
    <cellStyle name="콤_문경내역(1127)_설계내역서(2.5억)" xfId="16844" xr:uid="{00000000-0005-0000-0000-000026440000}"/>
    <cellStyle name="콤_문경내역(1127)_설계내역서(2.7억)" xfId="16845" xr:uid="{00000000-0005-0000-0000-000027440000}"/>
    <cellStyle name="콤_문경내역(1127)_양주복지지구내역서(품셈)" xfId="16846" xr:uid="{00000000-0005-0000-0000-000028440000}"/>
    <cellStyle name="콤_문경내역(1127)_양주복지지구내역서(품셈)_6-1" xfId="16847" xr:uid="{00000000-0005-0000-0000-000029440000}"/>
    <cellStyle name="콤_문경내역(1127)_양주복지지구내역서(품셈)_6-2" xfId="16848" xr:uid="{00000000-0005-0000-0000-00002A440000}"/>
    <cellStyle name="콤_문경내역(1127)_양주복지지구내역서(품셈)_6-3" xfId="16849" xr:uid="{00000000-0005-0000-0000-00002B440000}"/>
    <cellStyle name="콤_문경내역(1127)_양주복지지구내역서(품셈)_매향리평화공원_용역-조경(949,000)" xfId="16850" xr:uid="{00000000-0005-0000-0000-00002C440000}"/>
    <cellStyle name="콤_문경내역(1127)_양주복지지구내역서(품셈)_문화재지표조사" xfId="16851" xr:uid="{00000000-0005-0000-0000-00002D440000}"/>
    <cellStyle name="콤_문경내역(1127)_양주복지지구내역서(품셈)_설계내역서(원머루)작업-1" xfId="16852" xr:uid="{00000000-0005-0000-0000-00002E440000}"/>
    <cellStyle name="콤_문경내역(1127)_양주복지지구내역서(품셈)_설계내역서(정자말)작업(1)" xfId="16853" xr:uid="{00000000-0005-0000-0000-00002F440000}"/>
    <cellStyle name="콤_문경내역(1127)_양주복지지구내역서(품셈)_설계내역서(정자말,원머루)100106" xfId="16854" xr:uid="{00000000-0005-0000-0000-000030440000}"/>
    <cellStyle name="콤_문경내역(1127)_양주복지지구내역서(품셈)_설계내역서(정자말,원머루)100114" xfId="16855" xr:uid="{00000000-0005-0000-0000-000031440000}"/>
    <cellStyle name="콤_문경내역(1127)_역사공원 설계내역서-100218(원내역)_지반" xfId="16856" xr:uid="{00000000-0005-0000-0000-000032440000}"/>
    <cellStyle name="콤_문경내역(1127)_용역비내역서" xfId="16857" xr:uid="{00000000-0005-0000-0000-000033440000}"/>
    <cellStyle name="콤_문경내역(1127)_의정부 주차장" xfId="16858" xr:uid="{00000000-0005-0000-0000-000034440000}"/>
    <cellStyle name="콤_문경내역(1127)_의정부 주차장_6-1" xfId="16859" xr:uid="{00000000-0005-0000-0000-000035440000}"/>
    <cellStyle name="콤_문경내역(1127)_의정부 주차장_6-2" xfId="16860" xr:uid="{00000000-0005-0000-0000-000036440000}"/>
    <cellStyle name="콤_문경내역(1127)_의정부 주차장_6-3" xfId="16861" xr:uid="{00000000-0005-0000-0000-000037440000}"/>
    <cellStyle name="콤_문경내역(1127)_의정부 주차장_매향리평화공원_용역-조경(949,000)" xfId="16862" xr:uid="{00000000-0005-0000-0000-000038440000}"/>
    <cellStyle name="콤_문경내역(1127)_의정부_도시관리계획(GB해제,_제1종지구단위계획)_사전환경성검토" xfId="16863" xr:uid="{00000000-0005-0000-0000-000039440000}"/>
    <cellStyle name="콤_문경내역(1127)_의정부_도시관리계획(GB해제,_제1종지구단위계획)_사전환경성검토_6-1" xfId="16864" xr:uid="{00000000-0005-0000-0000-00003A440000}"/>
    <cellStyle name="콤_문경내역(1127)_의정부_도시관리계획(GB해제,_제1종지구단위계획)_사전환경성검토_6-2" xfId="16865" xr:uid="{00000000-0005-0000-0000-00003B440000}"/>
    <cellStyle name="콤_문경내역(1127)_의정부_도시관리계획(GB해제,_제1종지구단위계획)_사전환경성검토_6-3" xfId="16866" xr:uid="{00000000-0005-0000-0000-00003C440000}"/>
    <cellStyle name="콤_문경내역(1127)_의정부_도시관리계획(GB해제,_제1종지구단위계획)_사전환경성검토_매향리평화공원_용역-조경(949,000)" xfId="16867" xr:uid="{00000000-0005-0000-0000-00003D440000}"/>
    <cellStyle name="콤_문경내역(1127)_일위대가" xfId="16868" xr:uid="{00000000-0005-0000-0000-00003E440000}"/>
    <cellStyle name="콤_문경내역(1127)_천안시북부지역타당성조사(지반조사_설계내역)_2011년_상반기_검토" xfId="16869" xr:uid="{00000000-0005-0000-0000-00003F440000}"/>
    <cellStyle name="콤_문경내역(1127)_천안시북부지역타당성조사(지반조사_설계내역)_2011년_상반기_검토_20130117안성일죽면설계내역서" xfId="16870" xr:uid="{00000000-0005-0000-0000-000040440000}"/>
    <cellStyle name="콤_문경내역(1127)_천안시북부지역타당성조사(지반조사_설계내역)_2011년_상반기_검토_20130117안성일죽면설계내역서(1)" xfId="16871" xr:uid="{00000000-0005-0000-0000-000041440000}"/>
    <cellStyle name="콤_문경내역(1127)_천안시북부지역타당성조사(지반조사_설계내역)_2011년_상반기_검토_3.실시설계" xfId="16872" xr:uid="{00000000-0005-0000-0000-000042440000}"/>
    <cellStyle name="콤_문경내역(1127)_천안시북부지역타당성조사(지반조사_설계내역)_2011년_상반기_검토_KG(12-085)발주내역서" xfId="16873" xr:uid="{00000000-0005-0000-0000-000043440000}"/>
    <cellStyle name="콤_문경내역(1127)_체육관공원 용역 설계내역서(도급)" xfId="16874" xr:uid="{00000000-0005-0000-0000-000044440000}"/>
    <cellStyle name="콤_문경내역(1127)_토질조사부문 내역서" xfId="16875" xr:uid="{00000000-0005-0000-0000-000045440000}"/>
    <cellStyle name="콤_문경내역(1127)_환경-인력" xfId="16876" xr:uid="{00000000-0005-0000-0000-000046440000}"/>
    <cellStyle name="콤_문경내역(1127)_환경-인력_6-1" xfId="16877" xr:uid="{00000000-0005-0000-0000-000047440000}"/>
    <cellStyle name="콤_문경내역(1127)_환경-인력_6-2" xfId="16878" xr:uid="{00000000-0005-0000-0000-000048440000}"/>
    <cellStyle name="콤_문경내역(1127)_환경-인력_6-3" xfId="16879" xr:uid="{00000000-0005-0000-0000-000049440000}"/>
    <cellStyle name="콤_문경내역(1127)_환경-인력_매향리평화공원_용역-조경(949,000)" xfId="16880" xr:uid="{00000000-0005-0000-0000-00004A440000}"/>
    <cellStyle name="콤_문경내역(1127)_환경-일위" xfId="16881" xr:uid="{00000000-0005-0000-0000-00004B440000}"/>
    <cellStyle name="콤_문경내역(1127)_환경-일위_6-1" xfId="16882" xr:uid="{00000000-0005-0000-0000-00004C440000}"/>
    <cellStyle name="콤_문경내역(1127)_환경-일위_6-2" xfId="16883" xr:uid="{00000000-0005-0000-0000-00004D440000}"/>
    <cellStyle name="콤_문경내역(1127)_환경-일위_6-3" xfId="16884" xr:uid="{00000000-0005-0000-0000-00004E440000}"/>
    <cellStyle name="콤_문경내역(1127)_환경-일위_매향리평화공원_용역-조경(949,000)" xfId="16885" xr:uid="{00000000-0005-0000-0000-00004F440000}"/>
    <cellStyle name="콤_문경내역(1127)_회암사지 주변 공원조성사업 사전환경성검토 내역(100604)" xfId="16886" xr:uid="{00000000-0005-0000-0000-000050440000}"/>
    <cellStyle name="콤_문경내역(1205-최종)" xfId="16887" xr:uid="{00000000-0005-0000-0000-000051440000}"/>
    <cellStyle name="콤_배수공" xfId="16888" xr:uid="{00000000-0005-0000-0000-000052440000}"/>
    <cellStyle name="콤_배수공_노임단가(소프트웨어)" xfId="16889" xr:uid="{00000000-0005-0000-0000-000053440000}"/>
    <cellStyle name="콤_배수로" xfId="16890" xr:uid="{00000000-0005-0000-0000-000054440000}"/>
    <cellStyle name="콤_배수로_배수로" xfId="16891" xr:uid="{00000000-0005-0000-0000-000055440000}"/>
    <cellStyle name="콤_배수로_배수로_파평산 수목원 조성-내역서" xfId="16892" xr:uid="{00000000-0005-0000-0000-000056440000}"/>
    <cellStyle name="콤_배수로_파평산 수목원 조성-내역서" xfId="16893" xr:uid="{00000000-0005-0000-0000-000057440000}"/>
    <cellStyle name="콤_백학세천1" xfId="16894" xr:uid="{00000000-0005-0000-0000-000058440000}"/>
    <cellStyle name="콤_백학세천1_내지농로(변경)" xfId="16895" xr:uid="{00000000-0005-0000-0000-000059440000}"/>
    <cellStyle name="콤_백학세천1_내지농로(변경)_파평산 수목원 조성-내역서" xfId="16896" xr:uid="{00000000-0005-0000-0000-00005A440000}"/>
    <cellStyle name="콤_백학세천1_돈지수량산출" xfId="16897" xr:uid="{00000000-0005-0000-0000-00005B440000}"/>
    <cellStyle name="콤_백학세천1_돈지수량산출_파평산 수목원 조성-내역서" xfId="16898" xr:uid="{00000000-0005-0000-0000-00005C440000}"/>
    <cellStyle name="콤_백학세천1_파평산 수목원 조성-내역서" xfId="16899" xr:uid="{00000000-0005-0000-0000-00005D440000}"/>
    <cellStyle name="콤_부대공" xfId="16900" xr:uid="{00000000-0005-0000-0000-00005E440000}"/>
    <cellStyle name="콤_부대공_파평산 수목원 조성-내역서" xfId="16901" xr:uid="{00000000-0005-0000-0000-00005F440000}"/>
    <cellStyle name="콤_부대공사" xfId="16902" xr:uid="{00000000-0005-0000-0000-000060440000}"/>
    <cellStyle name="콤_부대공사_파평산 수목원 조성-내역서" xfId="16903" xr:uid="{00000000-0005-0000-0000-000061440000}"/>
    <cellStyle name="콤_부대공사단위수량" xfId="16904" xr:uid="{00000000-0005-0000-0000-000062440000}"/>
    <cellStyle name="콤_부대공사단위수량_파평산 수목원 조성-내역서" xfId="16905" xr:uid="{00000000-0005-0000-0000-000063440000}"/>
    <cellStyle name="콤_서울대 바이오테크 설계내역서" xfId="16906" xr:uid="{00000000-0005-0000-0000-000064440000}"/>
    <cellStyle name="콤_서울대 바이오테크 설계내역서(수정)" xfId="16907" xr:uid="{00000000-0005-0000-0000-000065440000}"/>
    <cellStyle name="콤_설계내역서(2.5억)" xfId="16908" xr:uid="{00000000-0005-0000-0000-000066440000}"/>
    <cellStyle name="콤_설계내역서(2.7억)" xfId="16909" xr:uid="{00000000-0005-0000-0000-000067440000}"/>
    <cellStyle name="콤_설계내역서(변경)_0303" xfId="16910" xr:uid="{00000000-0005-0000-0000-000068440000}"/>
    <cellStyle name="콤_설계변경내역서(kg)-080925" xfId="16911" xr:uid="{00000000-0005-0000-0000-000069440000}"/>
    <cellStyle name="콤_설계비 내역(2010.5.3)" xfId="16912" xr:uid="{00000000-0005-0000-0000-00006A440000}"/>
    <cellStyle name="콤_설계비 도급내역서(구리행정복지센터)" xfId="16913" xr:uid="{00000000-0005-0000-0000-00006B440000}"/>
    <cellStyle name="콤_설계예산서(설계)" xfId="16914" xr:uid="{00000000-0005-0000-0000-00006C440000}"/>
    <cellStyle name="콤_솔빛마을연결도로(최종)" xfId="16915" xr:uid="{00000000-0005-0000-0000-00006D440000}"/>
    <cellStyle name="콤_솔빛마을연결도로(최종)_노임단가(소프트웨어)" xfId="16916" xr:uid="{00000000-0005-0000-0000-00006E440000}"/>
    <cellStyle name="콤_수량산출서(수정)" xfId="16917" xr:uid="{00000000-0005-0000-0000-00006F440000}"/>
    <cellStyle name="콤_수량산출서(수정)_3. 신광R~숭의R(배수공)" xfId="16918" xr:uid="{00000000-0005-0000-0000-000070440000}"/>
    <cellStyle name="콤_수량산출서(수정)_3. 신광R~숭의R(배수공)_노임단가(소프트웨어)" xfId="16919" xr:uid="{00000000-0005-0000-0000-000071440000}"/>
    <cellStyle name="콤_수량산출서(수정)_깨기" xfId="16920" xr:uid="{00000000-0005-0000-0000-000072440000}"/>
    <cellStyle name="콤_수량산출서(수정)_깨기_노임단가(소프트웨어)" xfId="16921" xr:uid="{00000000-0005-0000-0000-000073440000}"/>
    <cellStyle name="콤_수량산출서(수정)_깨기_신광R~숭의R(폐기물)" xfId="16922" xr:uid="{00000000-0005-0000-0000-000074440000}"/>
    <cellStyle name="콤_수량산출서(수정)_깨기_신광R~숭의R(폐기물)_노임단가(소프트웨어)" xfId="16923" xr:uid="{00000000-0005-0000-0000-000075440000}"/>
    <cellStyle name="콤_수량산출서(수정)_노임단가(소프트웨어)" xfId="16924" xr:uid="{00000000-0005-0000-0000-000076440000}"/>
    <cellStyle name="콤_수량산출서(수정)_배수공" xfId="16925" xr:uid="{00000000-0005-0000-0000-000077440000}"/>
    <cellStyle name="콤_수량산출서(수정)_배수공_노임단가(소프트웨어)" xfId="16926" xr:uid="{00000000-0005-0000-0000-000078440000}"/>
    <cellStyle name="콤_수량산출서(수정)_솔빛마을연결도로(최종)" xfId="16927" xr:uid="{00000000-0005-0000-0000-000079440000}"/>
    <cellStyle name="콤_수량산출서(수정)_솔빛마을연결도로(최종)_노임단가(소프트웨어)" xfId="16928" xr:uid="{00000000-0005-0000-0000-00007A440000}"/>
    <cellStyle name="콤_수량산출서(수정)_토공2-333.32최종" xfId="16929" xr:uid="{00000000-0005-0000-0000-00007B440000}"/>
    <cellStyle name="콤_수량산출서(수정)_토공2-333.32최종_2토공" xfId="16930" xr:uid="{00000000-0005-0000-0000-00007C440000}"/>
    <cellStyle name="콤_신리천 친수공간조성 기본 및 실시설계용역(요율1.4)-최종" xfId="18336" xr:uid="{00000000-0005-0000-0000-00007D440000}"/>
    <cellStyle name="콤_신리천 친수공간조성 기본 및 실시설계용역(요율1.4)-최종_순포개습지 복원사업-김대리" xfId="18337" xr:uid="{00000000-0005-0000-0000-00007E440000}"/>
    <cellStyle name="콤_실시설계공제요율" xfId="16931" xr:uid="{00000000-0005-0000-0000-00007F440000}"/>
    <cellStyle name="콤_양주복지지구내역서(품셈)" xfId="16932" xr:uid="{00000000-0005-0000-0000-000080440000}"/>
    <cellStyle name="콤_양주복지지구내역서(품셈)_6-1" xfId="16933" xr:uid="{00000000-0005-0000-0000-000081440000}"/>
    <cellStyle name="콤_양주복지지구내역서(품셈)_6-2" xfId="16934" xr:uid="{00000000-0005-0000-0000-000082440000}"/>
    <cellStyle name="콤_양주복지지구내역서(품셈)_6-3" xfId="16935" xr:uid="{00000000-0005-0000-0000-000083440000}"/>
    <cellStyle name="콤_양주복지지구내역서(품셈)_매향리평화공원_용역-조경(949,000)" xfId="16936" xr:uid="{00000000-0005-0000-0000-000084440000}"/>
    <cellStyle name="콤_양주복지지구내역서(품셈)_문화재지표조사" xfId="16937" xr:uid="{00000000-0005-0000-0000-000085440000}"/>
    <cellStyle name="콤_양주복지지구내역서(품셈)_설계내역서(원머루)작업-1" xfId="16938" xr:uid="{00000000-0005-0000-0000-000086440000}"/>
    <cellStyle name="콤_양주복지지구내역서(품셈)_설계내역서(정자말)작업(1)" xfId="16939" xr:uid="{00000000-0005-0000-0000-000087440000}"/>
    <cellStyle name="콤_엔지니어링 사업대가의 기준" xfId="18338" xr:uid="{00000000-0005-0000-0000-000088440000}"/>
    <cellStyle name="콤_역사공원 설계내역서-100218(원내역)_지반" xfId="16940" xr:uid="{00000000-0005-0000-0000-000089440000}"/>
    <cellStyle name="콤_역사문화촌 조성사업 실시설계용역설계서(안)" xfId="16941" xr:uid="{00000000-0005-0000-0000-00008A440000}"/>
    <cellStyle name="콤_옹벽 수량(H=4.5m)" xfId="16942" xr:uid="{00000000-0005-0000-0000-00008B440000}"/>
    <cellStyle name="콤_옹벽 수량(H=4.5m)_노임단가(소프트웨어)" xfId="16943" xr:uid="{00000000-0005-0000-0000-00008C440000}"/>
    <cellStyle name="콤_용역비내역서" xfId="16944" xr:uid="{00000000-0005-0000-0000-00008D440000}"/>
    <cellStyle name="콤_울릉숲길조성사업용역설계서" xfId="16945" xr:uid="{00000000-0005-0000-0000-00008E440000}"/>
    <cellStyle name="콤_울산 도시개발사업(교평)" xfId="16946" xr:uid="{00000000-0005-0000-0000-00008F440000}"/>
    <cellStyle name="콤_울산 도시개발사업(교평)_100903-직산 용역비내역서" xfId="16947" xr:uid="{00000000-0005-0000-0000-000090440000}"/>
    <cellStyle name="콤_울산 도시개발사업(교평)_4-1" xfId="16948" xr:uid="{00000000-0005-0000-0000-000091440000}"/>
    <cellStyle name="콤_울산 도시개발사업(교평)_4-2" xfId="16949" xr:uid="{00000000-0005-0000-0000-000092440000}"/>
    <cellStyle name="콤_울산 도시개발사업(교평)_4-3" xfId="16950" xr:uid="{00000000-0005-0000-0000-000093440000}"/>
    <cellStyle name="콤_울산 도시개발사업(교평)_4-4" xfId="16951" xr:uid="{00000000-0005-0000-0000-000094440000}"/>
    <cellStyle name="콤_울산 도시개발사업(교평)_노임단가(소프트웨어)" xfId="16952" xr:uid="{00000000-0005-0000-0000-000095440000}"/>
    <cellStyle name="콤_울산 도시개발사업(교평)_노임단가(소프트웨어) 2" xfId="16953" xr:uid="{00000000-0005-0000-0000-000096440000}"/>
    <cellStyle name="콤_울산 도시개발사업(교평)_노임단가(소프트웨어)_내 역 서(20130112)" xfId="16954" xr:uid="{00000000-0005-0000-0000-000097440000}"/>
    <cellStyle name="콤_울산 도시개발사업(교평)_노임단가(소프트웨어)_안성도시관리계획내역서(20100201)" xfId="16955" xr:uid="{00000000-0005-0000-0000-000098440000}"/>
    <cellStyle name="콤_울산 도시개발사업(교평)_노임단가(소프트웨어)_안성도시관리계획내역서-내역" xfId="16956" xr:uid="{00000000-0005-0000-0000-000099440000}"/>
    <cellStyle name="콤_울산 도시개발사업(교평)_노임단가(소프트웨어)_안성도시관리계획내역서-작업용" xfId="16957" xr:uid="{00000000-0005-0000-0000-00009A440000}"/>
    <cellStyle name="콤_울산 도시개발사업(교평)_설계내역서(2.5억)" xfId="16958" xr:uid="{00000000-0005-0000-0000-00009B440000}"/>
    <cellStyle name="콤_울산 도시개발사업(교평)_설계내역서(2.7억)" xfId="16959" xr:uid="{00000000-0005-0000-0000-00009C440000}"/>
    <cellStyle name="콤_울산 도시개발사업(교평)_양주복지지구내역서(품셈)" xfId="16960" xr:uid="{00000000-0005-0000-0000-00009D440000}"/>
    <cellStyle name="콤_울산 도시개발사업(교평)_양주복지지구내역서(품셈)_6-1" xfId="16961" xr:uid="{00000000-0005-0000-0000-00009E440000}"/>
    <cellStyle name="콤_울산 도시개발사업(교평)_양주복지지구내역서(품셈)_6-2" xfId="16962" xr:uid="{00000000-0005-0000-0000-00009F440000}"/>
    <cellStyle name="콤_울산 도시개발사업(교평)_양주복지지구내역서(품셈)_6-3" xfId="16963" xr:uid="{00000000-0005-0000-0000-0000A0440000}"/>
    <cellStyle name="콤_울산 도시개발사업(교평)_양주복지지구내역서(품셈)_매향리평화공원_용역-조경(949,000)" xfId="16964" xr:uid="{00000000-0005-0000-0000-0000A1440000}"/>
    <cellStyle name="콤_울산 도시개발사업(교평)_양주복지지구내역서(품셈)_문화재지표조사" xfId="16965" xr:uid="{00000000-0005-0000-0000-0000A2440000}"/>
    <cellStyle name="콤_울산 도시개발사업(교평)_양주복지지구내역서(품셈)_설계내역서(원머루)작업-1" xfId="16966" xr:uid="{00000000-0005-0000-0000-0000A3440000}"/>
    <cellStyle name="콤_울산 도시개발사업(교평)_양주복지지구내역서(품셈)_설계내역서(정자말)작업(1)" xfId="16967" xr:uid="{00000000-0005-0000-0000-0000A4440000}"/>
    <cellStyle name="콤_울산 도시개발사업(교평)_양주복지지구내역서(품셈)_설계내역서(정자말,원머루)100106" xfId="16968" xr:uid="{00000000-0005-0000-0000-0000A5440000}"/>
    <cellStyle name="콤_울산 도시개발사업(교평)_양주복지지구내역서(품셈)_설계내역서(정자말,원머루)100114" xfId="16969" xr:uid="{00000000-0005-0000-0000-0000A6440000}"/>
    <cellStyle name="콤_울산 도시개발사업(교평)_역사공원 설계내역서-100218(원내역)_지반" xfId="16970" xr:uid="{00000000-0005-0000-0000-0000A7440000}"/>
    <cellStyle name="콤_울산 도시개발사업(교평)_용역비내역서" xfId="16971" xr:uid="{00000000-0005-0000-0000-0000A8440000}"/>
    <cellStyle name="콤_울산 도시개발사업(교평)_의정부 주차장" xfId="16972" xr:uid="{00000000-0005-0000-0000-0000A9440000}"/>
    <cellStyle name="콤_울산 도시개발사업(교평)_의정부 주차장_6-1" xfId="16973" xr:uid="{00000000-0005-0000-0000-0000AA440000}"/>
    <cellStyle name="콤_울산 도시개발사업(교평)_의정부 주차장_6-2" xfId="16974" xr:uid="{00000000-0005-0000-0000-0000AB440000}"/>
    <cellStyle name="콤_울산 도시개발사업(교평)_의정부 주차장_6-3" xfId="16975" xr:uid="{00000000-0005-0000-0000-0000AC440000}"/>
    <cellStyle name="콤_울산 도시개발사업(교평)_의정부 주차장_매향리평화공원_용역-조경(949,000)" xfId="16976" xr:uid="{00000000-0005-0000-0000-0000AD440000}"/>
    <cellStyle name="콤_울산 도시개발사업(교평)_의정부_도시관리계획(GB해제,_제1종지구단위계획)_사전환경성검토" xfId="16977" xr:uid="{00000000-0005-0000-0000-0000AE440000}"/>
    <cellStyle name="콤_울산 도시개발사업(교평)_의정부_도시관리계획(GB해제,_제1종지구단위계획)_사전환경성검토_6-1" xfId="16978" xr:uid="{00000000-0005-0000-0000-0000AF440000}"/>
    <cellStyle name="콤_울산 도시개발사업(교평)_의정부_도시관리계획(GB해제,_제1종지구단위계획)_사전환경성검토_6-2" xfId="16979" xr:uid="{00000000-0005-0000-0000-0000B0440000}"/>
    <cellStyle name="콤_울산 도시개발사업(교평)_의정부_도시관리계획(GB해제,_제1종지구단위계획)_사전환경성검토_6-3" xfId="16980" xr:uid="{00000000-0005-0000-0000-0000B1440000}"/>
    <cellStyle name="콤_울산 도시개발사업(교평)_의정부_도시관리계획(GB해제,_제1종지구단위계획)_사전환경성검토_매향리평화공원_용역-조경(949,000)" xfId="16981" xr:uid="{00000000-0005-0000-0000-0000B2440000}"/>
    <cellStyle name="콤_울산 도시개발사업(교평)_일위대가" xfId="16982" xr:uid="{00000000-0005-0000-0000-0000B3440000}"/>
    <cellStyle name="콤_울산 도시개발사업(교평)_천안시북부지역타당성조사(지반조사_설계내역)_2011년_상반기_검토" xfId="16983" xr:uid="{00000000-0005-0000-0000-0000B4440000}"/>
    <cellStyle name="콤_울산 도시개발사업(교평)_천안시북부지역타당성조사(지반조사_설계내역)_2011년_상반기_검토_20130117안성일죽면설계내역서" xfId="16984" xr:uid="{00000000-0005-0000-0000-0000B5440000}"/>
    <cellStyle name="콤_울산 도시개발사업(교평)_천안시북부지역타당성조사(지반조사_설계내역)_2011년_상반기_검토_20130117안성일죽면설계내역서(1)" xfId="16985" xr:uid="{00000000-0005-0000-0000-0000B6440000}"/>
    <cellStyle name="콤_울산 도시개발사업(교평)_천안시북부지역타당성조사(지반조사_설계내역)_2011년_상반기_검토_3.실시설계" xfId="16986" xr:uid="{00000000-0005-0000-0000-0000B7440000}"/>
    <cellStyle name="콤_울산 도시개발사업(교평)_천안시북부지역타당성조사(지반조사_설계내역)_2011년_상반기_검토_KG(12-085)발주내역서" xfId="16987" xr:uid="{00000000-0005-0000-0000-0000B8440000}"/>
    <cellStyle name="콤_울산 도시개발사업(교평)_토질조사부문 내역서" xfId="16988" xr:uid="{00000000-0005-0000-0000-0000B9440000}"/>
    <cellStyle name="콤_울산 도시개발사업(교평)_환경-인력" xfId="16989" xr:uid="{00000000-0005-0000-0000-0000BA440000}"/>
    <cellStyle name="콤_울산 도시개발사업(교평)_환경-인력_6-1" xfId="16990" xr:uid="{00000000-0005-0000-0000-0000BB440000}"/>
    <cellStyle name="콤_울산 도시개발사업(교평)_환경-인력_6-2" xfId="16991" xr:uid="{00000000-0005-0000-0000-0000BC440000}"/>
    <cellStyle name="콤_울산 도시개발사업(교평)_환경-인력_6-3" xfId="16992" xr:uid="{00000000-0005-0000-0000-0000BD440000}"/>
    <cellStyle name="콤_울산 도시개발사업(교평)_환경-인력_매향리평화공원_용역-조경(949,000)" xfId="16993" xr:uid="{00000000-0005-0000-0000-0000BE440000}"/>
    <cellStyle name="콤_울산 도시개발사업(교평)_환경-일위" xfId="16994" xr:uid="{00000000-0005-0000-0000-0000BF440000}"/>
    <cellStyle name="콤_울산 도시개발사업(교평)_환경-일위_6-1" xfId="16995" xr:uid="{00000000-0005-0000-0000-0000C0440000}"/>
    <cellStyle name="콤_울산 도시개발사업(교평)_환경-일위_6-2" xfId="16996" xr:uid="{00000000-0005-0000-0000-0000C1440000}"/>
    <cellStyle name="콤_울산 도시개발사업(교평)_환경-일위_6-3" xfId="16997" xr:uid="{00000000-0005-0000-0000-0000C2440000}"/>
    <cellStyle name="콤_울산 도시개발사업(교평)_환경-일위_매향리평화공원_용역-조경(949,000)" xfId="16998" xr:uid="{00000000-0005-0000-0000-0000C3440000}"/>
    <cellStyle name="콤_울산 도시개발사업(교평)_회암사지 주변 공원조성사업 사전환경성검토 내역(100604)" xfId="16999" xr:uid="{00000000-0005-0000-0000-0000C4440000}"/>
    <cellStyle name="콤_의정부 주차장" xfId="17000" xr:uid="{00000000-0005-0000-0000-0000C5440000}"/>
    <cellStyle name="콤_의정부 주차장_6-1" xfId="17001" xr:uid="{00000000-0005-0000-0000-0000C6440000}"/>
    <cellStyle name="콤_의정부 주차장_6-2" xfId="17002" xr:uid="{00000000-0005-0000-0000-0000C7440000}"/>
    <cellStyle name="콤_의정부 주차장_6-3" xfId="17003" xr:uid="{00000000-0005-0000-0000-0000C8440000}"/>
    <cellStyle name="콤_의정부 주차장_매향리평화공원_용역-조경(949,000)" xfId="17004" xr:uid="{00000000-0005-0000-0000-0000C9440000}"/>
    <cellStyle name="콤_의정부_도시관리계획(GB해제,_제1종지구단위계획)_사전환경성검토" xfId="17005" xr:uid="{00000000-0005-0000-0000-0000CA440000}"/>
    <cellStyle name="콤_의정부_도시관리계획(GB해제,_제1종지구단위계획)_사전환경성검토_6-1" xfId="17006" xr:uid="{00000000-0005-0000-0000-0000CB440000}"/>
    <cellStyle name="콤_의정부_도시관리계획(GB해제,_제1종지구단위계획)_사전환경성검토_6-2" xfId="17007" xr:uid="{00000000-0005-0000-0000-0000CC440000}"/>
    <cellStyle name="콤_의정부_도시관리계획(GB해제,_제1종지구단위계획)_사전환경성검토_6-3" xfId="17008" xr:uid="{00000000-0005-0000-0000-0000CD440000}"/>
    <cellStyle name="콤_의정부_도시관리계획(GB해제,_제1종지구단위계획)_사전환경성검토_매향리평화공원_용역-조경(949,000)" xfId="17009" xr:uid="{00000000-0005-0000-0000-0000CE440000}"/>
    <cellStyle name="콤_의정부공공청사총괄내역서-원내역(20110915)" xfId="17010" xr:uid="{00000000-0005-0000-0000-0000CF440000}"/>
    <cellStyle name="콤_일위대가" xfId="17011" xr:uid="{00000000-0005-0000-0000-0000D0440000}"/>
    <cellStyle name="콤_일위대가양식" xfId="17012" xr:uid="{00000000-0005-0000-0000-0000D1440000}"/>
    <cellStyle name="콤_진해 인공해수욕장 유원지 시설결정" xfId="17013" xr:uid="{00000000-0005-0000-0000-0000D2440000}"/>
    <cellStyle name="콤_창원시 축구 설계내역(2단계)-발주내역서" xfId="17014" xr:uid="{00000000-0005-0000-0000-0000D3440000}"/>
    <cellStyle name="콤_창원시 축구 설계내역(2단계)-발주내역서_111" xfId="17015" xr:uid="{00000000-0005-0000-0000-0000D4440000}"/>
    <cellStyle name="콤_천안 스포츠센터(건축+단지부)" xfId="17016" xr:uid="{00000000-0005-0000-0000-0000D5440000}"/>
    <cellStyle name="콤_천안시북부지역타당성조사(지반조사_설계내역)_2011년_상반기_검토" xfId="17017" xr:uid="{00000000-0005-0000-0000-0000D6440000}"/>
    <cellStyle name="콤_청구내역" xfId="17018" xr:uid="{00000000-0005-0000-0000-0000D7440000}"/>
    <cellStyle name="콤_청구내역_내지농로(변경)" xfId="17019" xr:uid="{00000000-0005-0000-0000-0000D8440000}"/>
    <cellStyle name="콤_청구내역_내지농로(변경)_돈지수량산출" xfId="17020" xr:uid="{00000000-0005-0000-0000-0000D9440000}"/>
    <cellStyle name="콤_청구내역_내지농로(변경)_돈지수량산출_파평산 수목원 조성-내역서" xfId="17021" xr:uid="{00000000-0005-0000-0000-0000DA440000}"/>
    <cellStyle name="콤_청구내역_내지농로(변경)_파평산 수목원 조성-내역서" xfId="17022" xr:uid="{00000000-0005-0000-0000-0000DB440000}"/>
    <cellStyle name="콤_청구내역_능양수량산출" xfId="17023" xr:uid="{00000000-0005-0000-0000-0000DC440000}"/>
    <cellStyle name="콤_청구내역_능양수량산출_돈지수량산출" xfId="17024" xr:uid="{00000000-0005-0000-0000-0000DD440000}"/>
    <cellStyle name="콤_청구내역_능양수량산출_돈지수량산출_파평산 수목원 조성-내역서" xfId="17025" xr:uid="{00000000-0005-0000-0000-0000DE440000}"/>
    <cellStyle name="콤_청구내역_능양수량산출_파평산 수목원 조성-내역서" xfId="17026" xr:uid="{00000000-0005-0000-0000-0000DF440000}"/>
    <cellStyle name="콤_청구내역_돈지안길" xfId="17027" xr:uid="{00000000-0005-0000-0000-0000E0440000}"/>
    <cellStyle name="콤_청구내역_돈지안길_배수로" xfId="17028" xr:uid="{00000000-0005-0000-0000-0000E1440000}"/>
    <cellStyle name="콤_청구내역_돈지안길_배수로_파평산 수목원 조성-내역서" xfId="17029" xr:uid="{00000000-0005-0000-0000-0000E2440000}"/>
    <cellStyle name="콤_청구내역_돈지안길_파평산 수목원 조성-내역서" xfId="17030" xr:uid="{00000000-0005-0000-0000-0000E3440000}"/>
    <cellStyle name="콤_청구내역_돈지안길1000" xfId="17031" xr:uid="{00000000-0005-0000-0000-0000E4440000}"/>
    <cellStyle name="콤_청구내역_돈지안길1000_배수로" xfId="17032" xr:uid="{00000000-0005-0000-0000-0000E5440000}"/>
    <cellStyle name="콤_청구내역_돈지안길1000_배수로_파평산 수목원 조성-내역서" xfId="17033" xr:uid="{00000000-0005-0000-0000-0000E6440000}"/>
    <cellStyle name="콤_청구내역_돈지안길1000_파평산 수목원 조성-내역서" xfId="17034" xr:uid="{00000000-0005-0000-0000-0000E7440000}"/>
    <cellStyle name="콤_청구내역_배수로" xfId="17035" xr:uid="{00000000-0005-0000-0000-0000E8440000}"/>
    <cellStyle name="콤_청구내역_배수로_배수로" xfId="17036" xr:uid="{00000000-0005-0000-0000-0000E9440000}"/>
    <cellStyle name="콤_청구내역_배수로_배수로_파평산 수목원 조성-내역서" xfId="17037" xr:uid="{00000000-0005-0000-0000-0000EA440000}"/>
    <cellStyle name="콤_청구내역_배수로_파평산 수목원 조성-내역서" xfId="17038" xr:uid="{00000000-0005-0000-0000-0000EB440000}"/>
    <cellStyle name="콤_청구내역_파평산 수목원 조성-내역서" xfId="17039" xr:uid="{00000000-0005-0000-0000-0000EC440000}"/>
    <cellStyle name="콤_체육관공원 용역 설계내역서(도급)" xfId="17040" xr:uid="{00000000-0005-0000-0000-0000ED440000}"/>
    <cellStyle name="콤_최종설계내역서" xfId="17041" xr:uid="{00000000-0005-0000-0000-0000EE440000}"/>
    <cellStyle name="콤_최종설계내역서(변경)" xfId="17042" xr:uid="{00000000-0005-0000-0000-0000EF440000}"/>
    <cellStyle name="콤_최종파일-3.8억" xfId="18339" xr:uid="{00000000-0005-0000-0000-0000F0440000}"/>
    <cellStyle name="콤_최종파일-3.8억_순포개습지 복원사업-김대리" xfId="18340" xr:uid="{00000000-0005-0000-0000-0000F1440000}"/>
    <cellStyle name="콤_추가) 문화재지표조사(김해OO산업단지)" xfId="17043" xr:uid="{00000000-0005-0000-0000-0000F2440000}"/>
    <cellStyle name="콤_태풍가드레일변경" xfId="17044" xr:uid="{00000000-0005-0000-0000-0000F3440000}"/>
    <cellStyle name="콤_태풍가드레일변경_파평산 수목원 조성-내역서" xfId="17045" xr:uid="{00000000-0005-0000-0000-0000F4440000}"/>
    <cellStyle name="콤_토공2-333.32최종" xfId="17046" xr:uid="{00000000-0005-0000-0000-0000F5440000}"/>
    <cellStyle name="콤_토공2-333.32최종_2토공" xfId="17047" xr:uid="{00000000-0005-0000-0000-0000F6440000}"/>
    <cellStyle name="콤_토목내역" xfId="17048" xr:uid="{00000000-0005-0000-0000-0000F7440000}"/>
    <cellStyle name="콤_토질조사" xfId="17049" xr:uid="{00000000-0005-0000-0000-0000F8440000}"/>
    <cellStyle name="콤_토질조사(변경)" xfId="17050" xr:uid="{00000000-0005-0000-0000-0000F9440000}"/>
    <cellStyle name="콤_토질조사부문 내역서" xfId="17051" xr:uid="{00000000-0005-0000-0000-0000FA440000}"/>
    <cellStyle name="콤_통영생태숲 내역서(변경)" xfId="17052" xr:uid="{00000000-0005-0000-0000-0000FB440000}"/>
    <cellStyle name="콤_통영생태숲 사전재해내역서 - 081002 " xfId="17053" xr:uid="{00000000-0005-0000-0000-0000FC440000}"/>
    <cellStyle name="콤_투입인력" xfId="17054" xr:uid="{00000000-0005-0000-0000-0000FD440000}"/>
    <cellStyle name="콤_특화거리내역서" xfId="17055" xr:uid="{00000000-0005-0000-0000-0000FE440000}"/>
    <cellStyle name="콤_특화거리내역서_20130117안성일죽면설계내역서" xfId="17056" xr:uid="{00000000-0005-0000-0000-0000FF440000}"/>
    <cellStyle name="콤_특화거리내역서_20130117안성일죽면설계내역서(1)" xfId="17057" xr:uid="{00000000-0005-0000-0000-000000450000}"/>
    <cellStyle name="콤_특화거리내역서_3.실시설계" xfId="17058" xr:uid="{00000000-0005-0000-0000-000001450000}"/>
    <cellStyle name="콤_특화거리내역서_KG(12-085)발주내역서" xfId="17059" xr:uid="{00000000-0005-0000-0000-000002450000}"/>
    <cellStyle name="콤_특화거리내역서_토질조사-기계손료" xfId="17060" xr:uid="{00000000-0005-0000-0000-000003450000}"/>
    <cellStyle name="콤_특화거리내역서_토질조사-노무비" xfId="17061" xr:uid="{00000000-0005-0000-0000-000004450000}"/>
    <cellStyle name="콤_파평산 수목원 조성-내역서" xfId="17062" xr:uid="{00000000-0005-0000-0000-000005450000}"/>
    <cellStyle name="콤_포천 시가화예정용지 제1종지구단위계획(총괄내역서)-보정" xfId="17063" xr:uid="{00000000-0005-0000-0000-000006450000}"/>
    <cellStyle name="콤_포천 시가화예정용지 제1종지구단위계획(총괄내역서)-보정_노임단가(소프트웨어)" xfId="17064" xr:uid="{00000000-0005-0000-0000-000007450000}"/>
    <cellStyle name="콤_풍천장어웰빙식품센터건립-70억" xfId="17065" xr:uid="{00000000-0005-0000-0000-000008450000}"/>
    <cellStyle name="콤_현황측량예산서" xfId="17066" xr:uid="{00000000-0005-0000-0000-000009450000}"/>
    <cellStyle name="콤_환경영향평가용역비 산출(원내역서)" xfId="17067" xr:uid="{00000000-0005-0000-0000-00000A450000}"/>
    <cellStyle name="콤_환경-인력" xfId="17068" xr:uid="{00000000-0005-0000-0000-00000B450000}"/>
    <cellStyle name="콤_환경-인력_6-1" xfId="17069" xr:uid="{00000000-0005-0000-0000-00000C450000}"/>
    <cellStyle name="콤_환경-인력_6-2" xfId="17070" xr:uid="{00000000-0005-0000-0000-00000D450000}"/>
    <cellStyle name="콤_환경-인력_6-3" xfId="17071" xr:uid="{00000000-0005-0000-0000-00000E450000}"/>
    <cellStyle name="콤_환경-인력_매향리평화공원_용역-조경(949,000)" xfId="17072" xr:uid="{00000000-0005-0000-0000-00000F450000}"/>
    <cellStyle name="콤_환경-일위" xfId="17073" xr:uid="{00000000-0005-0000-0000-000010450000}"/>
    <cellStyle name="콤_환경-일위_6-1" xfId="17074" xr:uid="{00000000-0005-0000-0000-000011450000}"/>
    <cellStyle name="콤_환경-일위_6-2" xfId="17075" xr:uid="{00000000-0005-0000-0000-000012450000}"/>
    <cellStyle name="콤_환경-일위_6-3" xfId="17076" xr:uid="{00000000-0005-0000-0000-000013450000}"/>
    <cellStyle name="콤_환경-일위_매향리평화공원_용역-조경(949,000)" xfId="17077" xr:uid="{00000000-0005-0000-0000-000014450000}"/>
    <cellStyle name="콤_회암사지 주변 공원조성사업 사전환경성검토 내역(100604)" xfId="17078" xr:uid="{00000000-0005-0000-0000-000015450000}"/>
    <cellStyle name="콤냡?&lt;_x000f_$??:_x0009_`1_1 " xfId="17079" xr:uid="{00000000-0005-0000-0000-000016450000}"/>
    <cellStyle name="콤마" xfId="17080" xr:uid="{00000000-0005-0000-0000-000017450000}"/>
    <cellStyle name="콤마 [" xfId="17081" xr:uid="{00000000-0005-0000-0000-000018450000}"/>
    <cellStyle name="콤마 [#]" xfId="17082" xr:uid="{00000000-0005-0000-0000-000019450000}"/>
    <cellStyle name="콤마 []" xfId="17083" xr:uid="{00000000-0005-0000-0000-00001A450000}"/>
    <cellStyle name="콤마 [_03기본및실시설계" xfId="17084" xr:uid="{00000000-0005-0000-0000-00001B450000}"/>
    <cellStyle name="콤마 [0.00]" xfId="17085" xr:uid="{00000000-0005-0000-0000-00001C450000}"/>
    <cellStyle name="콤마 [0.00] 2" xfId="17086" xr:uid="{00000000-0005-0000-0000-00001D450000}"/>
    <cellStyle name="콤마 [0]" xfId="17087" xr:uid="{00000000-0005-0000-0000-00001E450000}"/>
    <cellStyle name="콤마 [0]기기자재비" xfId="17088" xr:uid="{00000000-0005-0000-0000-000020450000}"/>
    <cellStyle name="콤마 [000]" xfId="17089" xr:uid="{00000000-0005-0000-0000-000021450000}"/>
    <cellStyle name="콤마 [1]" xfId="17090" xr:uid="{00000000-0005-0000-0000-000022450000}"/>
    <cellStyle name="콤마 [1] 2" xfId="17091" xr:uid="{00000000-0005-0000-0000-000023450000}"/>
    <cellStyle name="콤마 [2]" xfId="17092" xr:uid="{00000000-0005-0000-0000-000024450000}"/>
    <cellStyle name="콤마 [2] 10" xfId="17093" xr:uid="{00000000-0005-0000-0000-000025450000}"/>
    <cellStyle name="콤마 [2] 11" xfId="17094" xr:uid="{00000000-0005-0000-0000-000026450000}"/>
    <cellStyle name="콤마 [2] 12" xfId="17095" xr:uid="{00000000-0005-0000-0000-000027450000}"/>
    <cellStyle name="콤마 [2] 13" xfId="17096" xr:uid="{00000000-0005-0000-0000-000028450000}"/>
    <cellStyle name="콤마 [2] 14" xfId="17097" xr:uid="{00000000-0005-0000-0000-000029450000}"/>
    <cellStyle name="콤마 [2] 15" xfId="17098" xr:uid="{00000000-0005-0000-0000-00002A450000}"/>
    <cellStyle name="콤마 [2] 16" xfId="17099" xr:uid="{00000000-0005-0000-0000-00002B450000}"/>
    <cellStyle name="콤마 [2] 17" xfId="17100" xr:uid="{00000000-0005-0000-0000-00002C450000}"/>
    <cellStyle name="콤마 [2] 18" xfId="17101" xr:uid="{00000000-0005-0000-0000-00002D450000}"/>
    <cellStyle name="콤마 [2] 19" xfId="17102" xr:uid="{00000000-0005-0000-0000-00002E450000}"/>
    <cellStyle name="콤마 [2] 2" xfId="17103" xr:uid="{00000000-0005-0000-0000-00002F450000}"/>
    <cellStyle name="콤마 [2] 20" xfId="17104" xr:uid="{00000000-0005-0000-0000-000030450000}"/>
    <cellStyle name="콤마 [2] 21" xfId="17105" xr:uid="{00000000-0005-0000-0000-000031450000}"/>
    <cellStyle name="콤마 [2] 22" xfId="17106" xr:uid="{00000000-0005-0000-0000-000032450000}"/>
    <cellStyle name="콤마 [2] 3" xfId="17107" xr:uid="{00000000-0005-0000-0000-000033450000}"/>
    <cellStyle name="콤마 [2] 4" xfId="17108" xr:uid="{00000000-0005-0000-0000-000034450000}"/>
    <cellStyle name="콤마 [2] 5" xfId="17109" xr:uid="{00000000-0005-0000-0000-000035450000}"/>
    <cellStyle name="콤마 [2] 6" xfId="17110" xr:uid="{00000000-0005-0000-0000-000036450000}"/>
    <cellStyle name="콤마 [2] 7" xfId="17111" xr:uid="{00000000-0005-0000-0000-000037450000}"/>
    <cellStyle name="콤마 [2] 8" xfId="17112" xr:uid="{00000000-0005-0000-0000-000038450000}"/>
    <cellStyle name="콤마 [2] 9" xfId="17113" xr:uid="{00000000-0005-0000-0000-000039450000}"/>
    <cellStyle name="콤마 [3]" xfId="17114" xr:uid="{00000000-0005-0000-0000-00003A450000}"/>
    <cellStyle name="콤마 [금액]" xfId="17115" xr:uid="{00000000-0005-0000-0000-00003B450000}"/>
    <cellStyle name="콤마 [소수]" xfId="17116" xr:uid="{00000000-0005-0000-0000-00003C450000}"/>
    <cellStyle name="콤마 [수량]" xfId="17117" xr:uid="{00000000-0005-0000-0000-00003D450000}"/>
    <cellStyle name="콤마 1" xfId="17118" xr:uid="{00000000-0005-0000-0000-00003E450000}"/>
    <cellStyle name="콤마 10" xfId="17119" xr:uid="{00000000-0005-0000-0000-00003F450000}"/>
    <cellStyle name="콤마 11" xfId="17120" xr:uid="{00000000-0005-0000-0000-000040450000}"/>
    <cellStyle name="콤마 12" xfId="17121" xr:uid="{00000000-0005-0000-0000-000041450000}"/>
    <cellStyle name="콤마 13" xfId="17122" xr:uid="{00000000-0005-0000-0000-000042450000}"/>
    <cellStyle name="콤마 14" xfId="17123" xr:uid="{00000000-0005-0000-0000-000043450000}"/>
    <cellStyle name="콤마 15" xfId="17124" xr:uid="{00000000-0005-0000-0000-000044450000}"/>
    <cellStyle name="콤마 16" xfId="17125" xr:uid="{00000000-0005-0000-0000-000045450000}"/>
    <cellStyle name="콤마 17" xfId="17126" xr:uid="{00000000-0005-0000-0000-000046450000}"/>
    <cellStyle name="콤마 18" xfId="17127" xr:uid="{00000000-0005-0000-0000-000047450000}"/>
    <cellStyle name="콤마 19" xfId="17128" xr:uid="{00000000-0005-0000-0000-000048450000}"/>
    <cellStyle name="콤마 2" xfId="17129" xr:uid="{00000000-0005-0000-0000-000049450000}"/>
    <cellStyle name="콤마 20" xfId="17130" xr:uid="{00000000-0005-0000-0000-00004A450000}"/>
    <cellStyle name="콤마 21" xfId="17131" xr:uid="{00000000-0005-0000-0000-00004B450000}"/>
    <cellStyle name="콤마 22" xfId="17132" xr:uid="{00000000-0005-0000-0000-00004C450000}"/>
    <cellStyle name="콤마 3" xfId="17133" xr:uid="{00000000-0005-0000-0000-00004D450000}"/>
    <cellStyle name="콤마 4" xfId="17134" xr:uid="{00000000-0005-0000-0000-00004E450000}"/>
    <cellStyle name="콤마 5" xfId="17135" xr:uid="{00000000-0005-0000-0000-00004F450000}"/>
    <cellStyle name="콤마 6" xfId="17136" xr:uid="{00000000-0005-0000-0000-000050450000}"/>
    <cellStyle name="콤마 7" xfId="17137" xr:uid="{00000000-0005-0000-0000-000051450000}"/>
    <cellStyle name="콤마 8" xfId="17138" xr:uid="{00000000-0005-0000-0000-000052450000}"/>
    <cellStyle name="콤마 9" xfId="17139" xr:uid="{00000000-0005-0000-0000-000053450000}"/>
    <cellStyle name="콤마(1)" xfId="17140" xr:uid="{00000000-0005-0000-0000-000054450000}"/>
    <cellStyle name="콤마[ ]" xfId="17141" xr:uid="{00000000-0005-0000-0000-000055450000}"/>
    <cellStyle name="콤마[ ] 10" xfId="17142" xr:uid="{00000000-0005-0000-0000-000056450000}"/>
    <cellStyle name="콤마[ ] 11" xfId="17143" xr:uid="{00000000-0005-0000-0000-000057450000}"/>
    <cellStyle name="콤마[ ] 12" xfId="17144" xr:uid="{00000000-0005-0000-0000-000058450000}"/>
    <cellStyle name="콤마[ ] 13" xfId="17145" xr:uid="{00000000-0005-0000-0000-000059450000}"/>
    <cellStyle name="콤마[ ] 14" xfId="17146" xr:uid="{00000000-0005-0000-0000-00005A450000}"/>
    <cellStyle name="콤마[ ] 15" xfId="17147" xr:uid="{00000000-0005-0000-0000-00005B450000}"/>
    <cellStyle name="콤마[ ] 16" xfId="17148" xr:uid="{00000000-0005-0000-0000-00005C450000}"/>
    <cellStyle name="콤마[ ] 17" xfId="17149" xr:uid="{00000000-0005-0000-0000-00005D450000}"/>
    <cellStyle name="콤마[ ] 18" xfId="17150" xr:uid="{00000000-0005-0000-0000-00005E450000}"/>
    <cellStyle name="콤마[ ] 19" xfId="17151" xr:uid="{00000000-0005-0000-0000-00005F450000}"/>
    <cellStyle name="콤마[ ] 2" xfId="17152" xr:uid="{00000000-0005-0000-0000-000060450000}"/>
    <cellStyle name="콤마[ ] 20" xfId="17153" xr:uid="{00000000-0005-0000-0000-000061450000}"/>
    <cellStyle name="콤마[ ] 21" xfId="17154" xr:uid="{00000000-0005-0000-0000-000062450000}"/>
    <cellStyle name="콤마[ ] 22" xfId="17155" xr:uid="{00000000-0005-0000-0000-000063450000}"/>
    <cellStyle name="콤마[ ] 3" xfId="17156" xr:uid="{00000000-0005-0000-0000-000064450000}"/>
    <cellStyle name="콤마[ ] 4" xfId="17157" xr:uid="{00000000-0005-0000-0000-000065450000}"/>
    <cellStyle name="콤마[ ] 5" xfId="17158" xr:uid="{00000000-0005-0000-0000-000066450000}"/>
    <cellStyle name="콤마[ ] 6" xfId="17159" xr:uid="{00000000-0005-0000-0000-000067450000}"/>
    <cellStyle name="콤마[ ] 7" xfId="17160" xr:uid="{00000000-0005-0000-0000-000068450000}"/>
    <cellStyle name="콤마[ ] 8" xfId="17161" xr:uid="{00000000-0005-0000-0000-000069450000}"/>
    <cellStyle name="콤마[ ] 9" xfId="17162" xr:uid="{00000000-0005-0000-0000-00006A450000}"/>
    <cellStyle name="콤마[*]" xfId="17163" xr:uid="{00000000-0005-0000-0000-00006B450000}"/>
    <cellStyle name="콤마[*] 10" xfId="17164" xr:uid="{00000000-0005-0000-0000-00006C450000}"/>
    <cellStyle name="콤마[*] 11" xfId="17165" xr:uid="{00000000-0005-0000-0000-00006D450000}"/>
    <cellStyle name="콤마[*] 12" xfId="17166" xr:uid="{00000000-0005-0000-0000-00006E450000}"/>
    <cellStyle name="콤마[*] 13" xfId="17167" xr:uid="{00000000-0005-0000-0000-00006F450000}"/>
    <cellStyle name="콤마[*] 14" xfId="17168" xr:uid="{00000000-0005-0000-0000-000070450000}"/>
    <cellStyle name="콤마[*] 15" xfId="17169" xr:uid="{00000000-0005-0000-0000-000071450000}"/>
    <cellStyle name="콤마[*] 16" xfId="17170" xr:uid="{00000000-0005-0000-0000-000072450000}"/>
    <cellStyle name="콤마[*] 17" xfId="17171" xr:uid="{00000000-0005-0000-0000-000073450000}"/>
    <cellStyle name="콤마[*] 18" xfId="17172" xr:uid="{00000000-0005-0000-0000-000074450000}"/>
    <cellStyle name="콤마[*] 19" xfId="17173" xr:uid="{00000000-0005-0000-0000-000075450000}"/>
    <cellStyle name="콤마[*] 2" xfId="17174" xr:uid="{00000000-0005-0000-0000-000076450000}"/>
    <cellStyle name="콤마[*] 20" xfId="17175" xr:uid="{00000000-0005-0000-0000-000077450000}"/>
    <cellStyle name="콤마[*] 21" xfId="17176" xr:uid="{00000000-0005-0000-0000-000078450000}"/>
    <cellStyle name="콤마[*] 22" xfId="17177" xr:uid="{00000000-0005-0000-0000-000079450000}"/>
    <cellStyle name="콤마[*] 3" xfId="17178" xr:uid="{00000000-0005-0000-0000-00007A450000}"/>
    <cellStyle name="콤마[*] 4" xfId="17179" xr:uid="{00000000-0005-0000-0000-00007B450000}"/>
    <cellStyle name="콤마[*] 5" xfId="17180" xr:uid="{00000000-0005-0000-0000-00007C450000}"/>
    <cellStyle name="콤마[*] 6" xfId="17181" xr:uid="{00000000-0005-0000-0000-00007D450000}"/>
    <cellStyle name="콤마[*] 7" xfId="17182" xr:uid="{00000000-0005-0000-0000-00007E450000}"/>
    <cellStyle name="콤마[*] 8" xfId="17183" xr:uid="{00000000-0005-0000-0000-00007F450000}"/>
    <cellStyle name="콤마[*] 9" xfId="17184" xr:uid="{00000000-0005-0000-0000-000080450000}"/>
    <cellStyle name="콤마[,]" xfId="17185" xr:uid="{00000000-0005-0000-0000-000081450000}"/>
    <cellStyle name="콤마[.]" xfId="17186" xr:uid="{00000000-0005-0000-0000-000082450000}"/>
    <cellStyle name="콤마[.] 10" xfId="17187" xr:uid="{00000000-0005-0000-0000-000083450000}"/>
    <cellStyle name="콤마[.] 11" xfId="17188" xr:uid="{00000000-0005-0000-0000-000084450000}"/>
    <cellStyle name="콤마[.] 12" xfId="17189" xr:uid="{00000000-0005-0000-0000-000085450000}"/>
    <cellStyle name="콤마[.] 13" xfId="17190" xr:uid="{00000000-0005-0000-0000-000086450000}"/>
    <cellStyle name="콤마[.] 14" xfId="17191" xr:uid="{00000000-0005-0000-0000-000087450000}"/>
    <cellStyle name="콤마[.] 15" xfId="17192" xr:uid="{00000000-0005-0000-0000-000088450000}"/>
    <cellStyle name="콤마[.] 16" xfId="17193" xr:uid="{00000000-0005-0000-0000-000089450000}"/>
    <cellStyle name="콤마[.] 17" xfId="17194" xr:uid="{00000000-0005-0000-0000-00008A450000}"/>
    <cellStyle name="콤마[.] 18" xfId="17195" xr:uid="{00000000-0005-0000-0000-00008B450000}"/>
    <cellStyle name="콤마[.] 19" xfId="17196" xr:uid="{00000000-0005-0000-0000-00008C450000}"/>
    <cellStyle name="콤마[.] 2" xfId="17197" xr:uid="{00000000-0005-0000-0000-00008D450000}"/>
    <cellStyle name="콤마[.] 20" xfId="17198" xr:uid="{00000000-0005-0000-0000-00008E450000}"/>
    <cellStyle name="콤마[.] 21" xfId="17199" xr:uid="{00000000-0005-0000-0000-00008F450000}"/>
    <cellStyle name="콤마[.] 22" xfId="17200" xr:uid="{00000000-0005-0000-0000-000090450000}"/>
    <cellStyle name="콤마[.] 3" xfId="17201" xr:uid="{00000000-0005-0000-0000-000091450000}"/>
    <cellStyle name="콤마[.] 4" xfId="17202" xr:uid="{00000000-0005-0000-0000-000092450000}"/>
    <cellStyle name="콤마[.] 5" xfId="17203" xr:uid="{00000000-0005-0000-0000-000093450000}"/>
    <cellStyle name="콤마[.] 6" xfId="17204" xr:uid="{00000000-0005-0000-0000-000094450000}"/>
    <cellStyle name="콤마[.] 7" xfId="17205" xr:uid="{00000000-0005-0000-0000-000095450000}"/>
    <cellStyle name="콤마[.] 8" xfId="17206" xr:uid="{00000000-0005-0000-0000-000096450000}"/>
    <cellStyle name="콤마[.] 9" xfId="17207" xr:uid="{00000000-0005-0000-0000-000097450000}"/>
    <cellStyle name="콤마[0]" xfId="17208" xr:uid="{00000000-0005-0000-0000-000098450000}"/>
    <cellStyle name="콤마[0] 10" xfId="17209" xr:uid="{00000000-0005-0000-0000-000099450000}"/>
    <cellStyle name="콤마[0] 11" xfId="17210" xr:uid="{00000000-0005-0000-0000-00009A450000}"/>
    <cellStyle name="콤마[0] 12" xfId="17211" xr:uid="{00000000-0005-0000-0000-00009B450000}"/>
    <cellStyle name="콤마[0] 13" xfId="17212" xr:uid="{00000000-0005-0000-0000-00009C450000}"/>
    <cellStyle name="콤마[0] 14" xfId="17213" xr:uid="{00000000-0005-0000-0000-00009D450000}"/>
    <cellStyle name="콤마[0] 15" xfId="17214" xr:uid="{00000000-0005-0000-0000-00009E450000}"/>
    <cellStyle name="콤마[0] 16" xfId="17215" xr:uid="{00000000-0005-0000-0000-00009F450000}"/>
    <cellStyle name="콤마[0] 17" xfId="17216" xr:uid="{00000000-0005-0000-0000-0000A0450000}"/>
    <cellStyle name="콤마[0] 18" xfId="17217" xr:uid="{00000000-0005-0000-0000-0000A1450000}"/>
    <cellStyle name="콤마[0] 19" xfId="17218" xr:uid="{00000000-0005-0000-0000-0000A2450000}"/>
    <cellStyle name="콤마[0] 2" xfId="17219" xr:uid="{00000000-0005-0000-0000-0000A3450000}"/>
    <cellStyle name="콤마[0] 20" xfId="17220" xr:uid="{00000000-0005-0000-0000-0000A4450000}"/>
    <cellStyle name="콤마[0] 21" xfId="17221" xr:uid="{00000000-0005-0000-0000-0000A5450000}"/>
    <cellStyle name="콤마[0] 22" xfId="17222" xr:uid="{00000000-0005-0000-0000-0000A6450000}"/>
    <cellStyle name="콤마[0] 3" xfId="17223" xr:uid="{00000000-0005-0000-0000-0000A7450000}"/>
    <cellStyle name="콤마[0] 4" xfId="17224" xr:uid="{00000000-0005-0000-0000-0000A8450000}"/>
    <cellStyle name="콤마[0] 5" xfId="17225" xr:uid="{00000000-0005-0000-0000-0000A9450000}"/>
    <cellStyle name="콤마[0] 6" xfId="17226" xr:uid="{00000000-0005-0000-0000-0000AA450000}"/>
    <cellStyle name="콤마[0] 7" xfId="17227" xr:uid="{00000000-0005-0000-0000-0000AB450000}"/>
    <cellStyle name="콤마[0] 8" xfId="17228" xr:uid="{00000000-0005-0000-0000-0000AC450000}"/>
    <cellStyle name="콤마[0] 9" xfId="17229" xr:uid="{00000000-0005-0000-0000-0000AD450000}"/>
    <cellStyle name="콤마_  종  합  " xfId="17230" xr:uid="{00000000-0005-0000-0000-0000AE450000}"/>
    <cellStyle name="쾌" xfId="17231" xr:uid="{00000000-0005-0000-0000-0000AF450000}"/>
    <cellStyle name="타이틀" xfId="17232" xr:uid="{00000000-0005-0000-0000-0000B0450000}"/>
    <cellStyle name="테두리" xfId="17233" xr:uid="{00000000-0005-0000-0000-0000B1450000}"/>
    <cellStyle name="토공" xfId="17234" xr:uid="{00000000-0005-0000-0000-0000B2450000}"/>
    <cellStyle name="토적1" xfId="17235" xr:uid="{00000000-0005-0000-0000-0000B3450000}"/>
    <cellStyle name="통" xfId="17236" xr:uid="{00000000-0005-0000-0000-0000B4450000}"/>
    <cellStyle name="통_(울산)기본및실시설계용역비" xfId="17237" xr:uid="{00000000-0005-0000-0000-0000B5450000}"/>
    <cellStyle name="통_00설계예산서(계약)" xfId="17238" xr:uid="{00000000-0005-0000-0000-0000B6450000}"/>
    <cellStyle name="통_01-내역산출서(새재지구)" xfId="17239" xr:uid="{00000000-0005-0000-0000-0000B7450000}"/>
    <cellStyle name="통_03기본및실시설계" xfId="17240" xr:uid="{00000000-0005-0000-0000-0000B8450000}"/>
    <cellStyle name="통_071207 총괄내역서_동국대(원가계산 수정)" xfId="17241" xr:uid="{00000000-0005-0000-0000-0000B9450000}"/>
    <cellStyle name="통_080926 성남시 도시관리계획 감사보완(Rev02)" xfId="17242" xr:uid="{00000000-0005-0000-0000-0000BA450000}"/>
    <cellStyle name="통_100903-직산 용역비내역서" xfId="17243" xr:uid="{00000000-0005-0000-0000-0000BB450000}"/>
    <cellStyle name="통_2회설변전체내역서" xfId="17244" xr:uid="{00000000-0005-0000-0000-0000BC450000}"/>
    <cellStyle name="통_3. 신광R~숭의R(배수공)" xfId="17245" xr:uid="{00000000-0005-0000-0000-0000BD450000}"/>
    <cellStyle name="통_3. 신광R~숭의R(배수공)_노임단가(소프트웨어)" xfId="17246" xr:uid="{00000000-0005-0000-0000-0000BE450000}"/>
    <cellStyle name="통_3차1회-당초제출" xfId="17247" xr:uid="{00000000-0005-0000-0000-0000BF450000}"/>
    <cellStyle name="통_3차1회-당초제출_내지농로(변경)" xfId="17248" xr:uid="{00000000-0005-0000-0000-0000C0450000}"/>
    <cellStyle name="통_3차1회-당초제출_내지농로(변경)_돈지수량산출" xfId="17249" xr:uid="{00000000-0005-0000-0000-0000C1450000}"/>
    <cellStyle name="통_3차1회-당초제출_내지농로(변경)_돈지수량산출_파평산 수목원 조성-내역서" xfId="17250" xr:uid="{00000000-0005-0000-0000-0000C2450000}"/>
    <cellStyle name="통_3차1회-당초제출_내지농로(변경)_파평산 수목원 조성-내역서" xfId="17251" xr:uid="{00000000-0005-0000-0000-0000C3450000}"/>
    <cellStyle name="통_3차1회-당초제출_능양수량산출" xfId="17252" xr:uid="{00000000-0005-0000-0000-0000C4450000}"/>
    <cellStyle name="통_3차1회-당초제출_능양수량산출_돈지수량산출" xfId="17253" xr:uid="{00000000-0005-0000-0000-0000C5450000}"/>
    <cellStyle name="통_3차1회-당초제출_능양수량산출_돈지수량산출_파평산 수목원 조성-내역서" xfId="17254" xr:uid="{00000000-0005-0000-0000-0000C6450000}"/>
    <cellStyle name="통_3차1회-당초제출_능양수량산출_파평산 수목원 조성-내역서" xfId="17255" xr:uid="{00000000-0005-0000-0000-0000C7450000}"/>
    <cellStyle name="통_3차1회-당초제출_돈지안길" xfId="17256" xr:uid="{00000000-0005-0000-0000-0000C8450000}"/>
    <cellStyle name="통_3차1회-당초제출_돈지안길_배수로" xfId="17257" xr:uid="{00000000-0005-0000-0000-0000C9450000}"/>
    <cellStyle name="통_3차1회-당초제출_돈지안길_배수로_파평산 수목원 조성-내역서" xfId="17258" xr:uid="{00000000-0005-0000-0000-0000CA450000}"/>
    <cellStyle name="통_3차1회-당초제출_돈지안길_파평산 수목원 조성-내역서" xfId="17259" xr:uid="{00000000-0005-0000-0000-0000CB450000}"/>
    <cellStyle name="통_3차1회-당초제출_돈지안길1000" xfId="17260" xr:uid="{00000000-0005-0000-0000-0000CC450000}"/>
    <cellStyle name="통_3차1회-당초제출_돈지안길1000_배수로" xfId="17261" xr:uid="{00000000-0005-0000-0000-0000CD450000}"/>
    <cellStyle name="통_3차1회-당초제출_돈지안길1000_배수로_파평산 수목원 조성-내역서" xfId="17262" xr:uid="{00000000-0005-0000-0000-0000CE450000}"/>
    <cellStyle name="통_3차1회-당초제출_돈지안길1000_파평산 수목원 조성-내역서" xfId="17263" xr:uid="{00000000-0005-0000-0000-0000CF450000}"/>
    <cellStyle name="통_3차1회-당초제출_배수로" xfId="17264" xr:uid="{00000000-0005-0000-0000-0000D0450000}"/>
    <cellStyle name="통_3차1회-당초제출_배수로_배수로" xfId="17265" xr:uid="{00000000-0005-0000-0000-0000D1450000}"/>
    <cellStyle name="통_3차1회-당초제출_배수로_배수로_파평산 수목원 조성-내역서" xfId="17266" xr:uid="{00000000-0005-0000-0000-0000D2450000}"/>
    <cellStyle name="통_3차1회-당초제출_배수로_파평산 수목원 조성-내역서" xfId="17267" xr:uid="{00000000-0005-0000-0000-0000D3450000}"/>
    <cellStyle name="통_3차1회-당초제출_파평산 수목원 조성-내역서" xfId="17268" xr:uid="{00000000-0005-0000-0000-0000D4450000}"/>
    <cellStyle name="통_3차공사 설계내역서(100억)" xfId="17269" xr:uid="{00000000-0005-0000-0000-0000D5450000}"/>
    <cellStyle name="통_3차공사 설계내역서(100억)_내지농로(변경)" xfId="17270" xr:uid="{00000000-0005-0000-0000-0000D6450000}"/>
    <cellStyle name="통_3차공사 설계내역서(100억)_내지농로(변경)_돈지수량산출" xfId="17271" xr:uid="{00000000-0005-0000-0000-0000D7450000}"/>
    <cellStyle name="통_3차공사 설계내역서(100억)_내지농로(변경)_돈지수량산출_파평산 수목원 조성-내역서" xfId="17272" xr:uid="{00000000-0005-0000-0000-0000D8450000}"/>
    <cellStyle name="통_3차공사 설계내역서(100억)_내지농로(변경)_파평산 수목원 조성-내역서" xfId="17273" xr:uid="{00000000-0005-0000-0000-0000D9450000}"/>
    <cellStyle name="통_3차공사 설계내역서(100억)_능양수량산출" xfId="17274" xr:uid="{00000000-0005-0000-0000-0000DA450000}"/>
    <cellStyle name="통_3차공사 설계내역서(100억)_능양수량산출_돈지수량산출" xfId="17275" xr:uid="{00000000-0005-0000-0000-0000DB450000}"/>
    <cellStyle name="통_3차공사 설계내역서(100억)_능양수량산출_돈지수량산출_파평산 수목원 조성-내역서" xfId="17276" xr:uid="{00000000-0005-0000-0000-0000DC450000}"/>
    <cellStyle name="통_3차공사 설계내역서(100억)_능양수량산출_파평산 수목원 조성-내역서" xfId="17277" xr:uid="{00000000-0005-0000-0000-0000DD450000}"/>
    <cellStyle name="통_3차공사 설계내역서(100억)_돈지안길" xfId="17278" xr:uid="{00000000-0005-0000-0000-0000DE450000}"/>
    <cellStyle name="통_3차공사 설계내역서(100억)_돈지안길_배수로" xfId="17279" xr:uid="{00000000-0005-0000-0000-0000DF450000}"/>
    <cellStyle name="통_3차공사 설계내역서(100억)_돈지안길_배수로_파평산 수목원 조성-내역서" xfId="17280" xr:uid="{00000000-0005-0000-0000-0000E0450000}"/>
    <cellStyle name="통_3차공사 설계내역서(100억)_돈지안길_파평산 수목원 조성-내역서" xfId="17281" xr:uid="{00000000-0005-0000-0000-0000E1450000}"/>
    <cellStyle name="통_3차공사 설계내역서(100억)_돈지안길1000" xfId="17282" xr:uid="{00000000-0005-0000-0000-0000E2450000}"/>
    <cellStyle name="통_3차공사 설계내역서(100억)_돈지안길1000_배수로" xfId="17283" xr:uid="{00000000-0005-0000-0000-0000E3450000}"/>
    <cellStyle name="통_3차공사 설계내역서(100억)_돈지안길1000_배수로_파평산 수목원 조성-내역서" xfId="17284" xr:uid="{00000000-0005-0000-0000-0000E4450000}"/>
    <cellStyle name="통_3차공사 설계내역서(100억)_돈지안길1000_파평산 수목원 조성-내역서" xfId="17285" xr:uid="{00000000-0005-0000-0000-0000E5450000}"/>
    <cellStyle name="통_3차공사 설계내역서(100억)_배수로" xfId="17286" xr:uid="{00000000-0005-0000-0000-0000E6450000}"/>
    <cellStyle name="통_3차공사 설계내역서(100억)_배수로_배수로" xfId="17287" xr:uid="{00000000-0005-0000-0000-0000E7450000}"/>
    <cellStyle name="통_3차공사 설계내역서(100억)_배수로_배수로_파평산 수목원 조성-내역서" xfId="17288" xr:uid="{00000000-0005-0000-0000-0000E8450000}"/>
    <cellStyle name="통_3차공사 설계내역서(100억)_배수로_파평산 수목원 조성-내역서" xfId="17289" xr:uid="{00000000-0005-0000-0000-0000E9450000}"/>
    <cellStyle name="통_3차공사 설계내역서(100억)_파평산 수목원 조성-내역서" xfId="17290" xr:uid="{00000000-0005-0000-0000-0000EA450000}"/>
    <cellStyle name="통_3차공사-1회" xfId="17291" xr:uid="{00000000-0005-0000-0000-0000EB450000}"/>
    <cellStyle name="통_3차공사-1회_내지농로(변경)" xfId="17292" xr:uid="{00000000-0005-0000-0000-0000EC450000}"/>
    <cellStyle name="통_3차공사-1회_내지농로(변경)_돈지수량산출" xfId="17293" xr:uid="{00000000-0005-0000-0000-0000ED450000}"/>
    <cellStyle name="통_3차공사-1회_내지농로(변경)_돈지수량산출_파평산 수목원 조성-내역서" xfId="17294" xr:uid="{00000000-0005-0000-0000-0000EE450000}"/>
    <cellStyle name="통_3차공사-1회_내지농로(변경)_파평산 수목원 조성-내역서" xfId="17295" xr:uid="{00000000-0005-0000-0000-0000EF450000}"/>
    <cellStyle name="통_3차공사-1회_능양수량산출" xfId="17296" xr:uid="{00000000-0005-0000-0000-0000F0450000}"/>
    <cellStyle name="통_3차공사-1회_능양수량산출_돈지수량산출" xfId="17297" xr:uid="{00000000-0005-0000-0000-0000F1450000}"/>
    <cellStyle name="통_3차공사-1회_능양수량산출_돈지수량산출_파평산 수목원 조성-내역서" xfId="17298" xr:uid="{00000000-0005-0000-0000-0000F2450000}"/>
    <cellStyle name="통_3차공사-1회_능양수량산출_파평산 수목원 조성-내역서" xfId="17299" xr:uid="{00000000-0005-0000-0000-0000F3450000}"/>
    <cellStyle name="통_3차공사-1회_돈지안길" xfId="17300" xr:uid="{00000000-0005-0000-0000-0000F4450000}"/>
    <cellStyle name="통_3차공사-1회_돈지안길_배수로" xfId="17301" xr:uid="{00000000-0005-0000-0000-0000F5450000}"/>
    <cellStyle name="통_3차공사-1회_돈지안길_배수로_파평산 수목원 조성-내역서" xfId="17302" xr:uid="{00000000-0005-0000-0000-0000F6450000}"/>
    <cellStyle name="통_3차공사-1회_돈지안길_파평산 수목원 조성-내역서" xfId="17303" xr:uid="{00000000-0005-0000-0000-0000F7450000}"/>
    <cellStyle name="통_3차공사-1회_돈지안길1000" xfId="17304" xr:uid="{00000000-0005-0000-0000-0000F8450000}"/>
    <cellStyle name="통_3차공사-1회_돈지안길1000_배수로" xfId="17305" xr:uid="{00000000-0005-0000-0000-0000F9450000}"/>
    <cellStyle name="통_3차공사-1회_돈지안길1000_배수로_파평산 수목원 조성-내역서" xfId="17306" xr:uid="{00000000-0005-0000-0000-0000FA450000}"/>
    <cellStyle name="통_3차공사-1회_돈지안길1000_파평산 수목원 조성-내역서" xfId="17307" xr:uid="{00000000-0005-0000-0000-0000FB450000}"/>
    <cellStyle name="통_3차공사-1회_배수로" xfId="17308" xr:uid="{00000000-0005-0000-0000-0000FC450000}"/>
    <cellStyle name="통_3차공사-1회_배수로_배수로" xfId="17309" xr:uid="{00000000-0005-0000-0000-0000FD450000}"/>
    <cellStyle name="통_3차공사-1회_배수로_배수로_파평산 수목원 조성-내역서" xfId="17310" xr:uid="{00000000-0005-0000-0000-0000FE450000}"/>
    <cellStyle name="통_3차공사-1회_배수로_파평산 수목원 조성-내역서" xfId="17311" xr:uid="{00000000-0005-0000-0000-0000FF450000}"/>
    <cellStyle name="통_3차공사-1회_파평산 수목원 조성-내역서" xfId="17312" xr:uid="{00000000-0005-0000-0000-000000460000}"/>
    <cellStyle name="통_4-1" xfId="17313" xr:uid="{00000000-0005-0000-0000-000001460000}"/>
    <cellStyle name="통_4-2" xfId="17314" xr:uid="{00000000-0005-0000-0000-000002460000}"/>
    <cellStyle name="통_4-3" xfId="17315" xr:uid="{00000000-0005-0000-0000-000003460000}"/>
    <cellStyle name="통_4-4" xfId="17316" xr:uid="{00000000-0005-0000-0000-000004460000}"/>
    <cellStyle name="통_5-1" xfId="17317" xr:uid="{00000000-0005-0000-0000-000005460000}"/>
    <cellStyle name="통_5-2" xfId="17318" xr:uid="{00000000-0005-0000-0000-000006460000}"/>
    <cellStyle name="통_5-3" xfId="17319" xr:uid="{00000000-0005-0000-0000-000007460000}"/>
    <cellStyle name="통_가야의 땅(실시설계)" xfId="17320" xr:uid="{00000000-0005-0000-0000-000008460000}"/>
    <cellStyle name="통_가야의땅(환경 및 재해)" xfId="17321" xr:uid="{00000000-0005-0000-0000-000009460000}"/>
    <cellStyle name="통_고양GB해제취락_설계변경시내역서(101116)" xfId="17322" xr:uid="{00000000-0005-0000-0000-00000A460000}"/>
    <cellStyle name="통_공유수면매립도시관리계획및실시설계용역" xfId="17323" xr:uid="{00000000-0005-0000-0000-00000B460000}"/>
    <cellStyle name="통_기성청구내역(3차-1회)" xfId="17324" xr:uid="{00000000-0005-0000-0000-00000C460000}"/>
    <cellStyle name="통_기성청구내역(3차-1회)_내지농로(변경)" xfId="17325" xr:uid="{00000000-0005-0000-0000-00000D460000}"/>
    <cellStyle name="통_기성청구내역(3차-1회)_내지농로(변경)_돈지수량산출" xfId="17326" xr:uid="{00000000-0005-0000-0000-00000E460000}"/>
    <cellStyle name="통_기성청구내역(3차-1회)_내지농로(변경)_돈지수량산출_파평산 수목원 조성-내역서" xfId="17327" xr:uid="{00000000-0005-0000-0000-00000F460000}"/>
    <cellStyle name="통_기성청구내역(3차-1회)_내지농로(변경)_파평산 수목원 조성-내역서" xfId="17328" xr:uid="{00000000-0005-0000-0000-000010460000}"/>
    <cellStyle name="통_기성청구내역(3차-1회)_능양수량산출" xfId="17329" xr:uid="{00000000-0005-0000-0000-000011460000}"/>
    <cellStyle name="통_기성청구내역(3차-1회)_능양수량산출_돈지수량산출" xfId="17330" xr:uid="{00000000-0005-0000-0000-000012460000}"/>
    <cellStyle name="통_기성청구내역(3차-1회)_능양수량산출_돈지수량산출_파평산 수목원 조성-내역서" xfId="17331" xr:uid="{00000000-0005-0000-0000-000013460000}"/>
    <cellStyle name="통_기성청구내역(3차-1회)_능양수량산출_파평산 수목원 조성-내역서" xfId="17332" xr:uid="{00000000-0005-0000-0000-000014460000}"/>
    <cellStyle name="통_기성청구내역(3차-1회)_돈지안길" xfId="17333" xr:uid="{00000000-0005-0000-0000-000015460000}"/>
    <cellStyle name="통_기성청구내역(3차-1회)_돈지안길_배수로" xfId="17334" xr:uid="{00000000-0005-0000-0000-000016460000}"/>
    <cellStyle name="통_기성청구내역(3차-1회)_돈지안길_배수로_파평산 수목원 조성-내역서" xfId="17335" xr:uid="{00000000-0005-0000-0000-000017460000}"/>
    <cellStyle name="통_기성청구내역(3차-1회)_돈지안길_파평산 수목원 조성-내역서" xfId="17336" xr:uid="{00000000-0005-0000-0000-000018460000}"/>
    <cellStyle name="통_기성청구내역(3차-1회)_돈지안길1000" xfId="17337" xr:uid="{00000000-0005-0000-0000-000019460000}"/>
    <cellStyle name="통_기성청구내역(3차-1회)_돈지안길1000_배수로" xfId="17338" xr:uid="{00000000-0005-0000-0000-00001A460000}"/>
    <cellStyle name="통_기성청구내역(3차-1회)_돈지안길1000_배수로_파평산 수목원 조성-내역서" xfId="17339" xr:uid="{00000000-0005-0000-0000-00001B460000}"/>
    <cellStyle name="통_기성청구내역(3차-1회)_돈지안길1000_파평산 수목원 조성-내역서" xfId="17340" xr:uid="{00000000-0005-0000-0000-00001C460000}"/>
    <cellStyle name="통_기성청구내역(3차-1회)_배수로" xfId="17341" xr:uid="{00000000-0005-0000-0000-00001D460000}"/>
    <cellStyle name="통_기성청구내역(3차-1회)_배수로_배수로" xfId="17342" xr:uid="{00000000-0005-0000-0000-00001E460000}"/>
    <cellStyle name="통_기성청구내역(3차-1회)_배수로_배수로_파평산 수목원 조성-내역서" xfId="17343" xr:uid="{00000000-0005-0000-0000-00001F460000}"/>
    <cellStyle name="통_기성청구내역(3차-1회)_배수로_파평산 수목원 조성-내역서" xfId="17344" xr:uid="{00000000-0005-0000-0000-000020460000}"/>
    <cellStyle name="통_기성청구내역(3차-1회)_파평산 수목원 조성-내역서" xfId="17345" xr:uid="{00000000-0005-0000-0000-000021460000}"/>
    <cellStyle name="통_기성청구내역(3차공사)" xfId="17346" xr:uid="{00000000-0005-0000-0000-000022460000}"/>
    <cellStyle name="통_기성청구내역(3차공사)_내지농로(변경)" xfId="17347" xr:uid="{00000000-0005-0000-0000-000023460000}"/>
    <cellStyle name="통_기성청구내역(3차공사)_내지농로(변경)_돈지수량산출" xfId="17348" xr:uid="{00000000-0005-0000-0000-000024460000}"/>
    <cellStyle name="통_기성청구내역(3차공사)_내지농로(변경)_돈지수량산출_파평산 수목원 조성-내역서" xfId="17349" xr:uid="{00000000-0005-0000-0000-000025460000}"/>
    <cellStyle name="통_기성청구내역(3차공사)_내지농로(변경)_파평산 수목원 조성-내역서" xfId="17350" xr:uid="{00000000-0005-0000-0000-000026460000}"/>
    <cellStyle name="통_기성청구내역(3차공사)_능양수량산출" xfId="17351" xr:uid="{00000000-0005-0000-0000-000027460000}"/>
    <cellStyle name="통_기성청구내역(3차공사)_능양수량산출_돈지수량산출" xfId="17352" xr:uid="{00000000-0005-0000-0000-000028460000}"/>
    <cellStyle name="통_기성청구내역(3차공사)_능양수량산출_돈지수량산출_파평산 수목원 조성-내역서" xfId="17353" xr:uid="{00000000-0005-0000-0000-000029460000}"/>
    <cellStyle name="통_기성청구내역(3차공사)_능양수량산출_파평산 수목원 조성-내역서" xfId="17354" xr:uid="{00000000-0005-0000-0000-00002A460000}"/>
    <cellStyle name="통_기성청구내역(3차공사)_돈지안길" xfId="17355" xr:uid="{00000000-0005-0000-0000-00002B460000}"/>
    <cellStyle name="통_기성청구내역(3차공사)_돈지안길_배수로" xfId="17356" xr:uid="{00000000-0005-0000-0000-00002C460000}"/>
    <cellStyle name="통_기성청구내역(3차공사)_돈지안길_배수로_파평산 수목원 조성-내역서" xfId="17357" xr:uid="{00000000-0005-0000-0000-00002D460000}"/>
    <cellStyle name="통_기성청구내역(3차공사)_돈지안길_파평산 수목원 조성-내역서" xfId="17358" xr:uid="{00000000-0005-0000-0000-00002E460000}"/>
    <cellStyle name="통_기성청구내역(3차공사)_돈지안길1000" xfId="17359" xr:uid="{00000000-0005-0000-0000-00002F460000}"/>
    <cellStyle name="통_기성청구내역(3차공사)_돈지안길1000_배수로" xfId="17360" xr:uid="{00000000-0005-0000-0000-000030460000}"/>
    <cellStyle name="통_기성청구내역(3차공사)_돈지안길1000_배수로_파평산 수목원 조성-내역서" xfId="17361" xr:uid="{00000000-0005-0000-0000-000031460000}"/>
    <cellStyle name="통_기성청구내역(3차공사)_돈지안길1000_파평산 수목원 조성-내역서" xfId="17362" xr:uid="{00000000-0005-0000-0000-000032460000}"/>
    <cellStyle name="통_기성청구내역(3차공사)_배수로" xfId="17363" xr:uid="{00000000-0005-0000-0000-000033460000}"/>
    <cellStyle name="통_기성청구내역(3차공사)_배수로_배수로" xfId="17364" xr:uid="{00000000-0005-0000-0000-000034460000}"/>
    <cellStyle name="통_기성청구내역(3차공사)_배수로_배수로_파평산 수목원 조성-내역서" xfId="17365" xr:uid="{00000000-0005-0000-0000-000035460000}"/>
    <cellStyle name="통_기성청구내역(3차공사)_배수로_파평산 수목원 조성-내역서" xfId="17366" xr:uid="{00000000-0005-0000-0000-000036460000}"/>
    <cellStyle name="통_기성청구내역(3차공사)_파평산 수목원 조성-내역서" xfId="17367" xr:uid="{00000000-0005-0000-0000-000037460000}"/>
    <cellStyle name="통_깨기" xfId="17368" xr:uid="{00000000-0005-0000-0000-000038460000}"/>
    <cellStyle name="통_깨기_노임단가(소프트웨어)" xfId="17369" xr:uid="{00000000-0005-0000-0000-000039460000}"/>
    <cellStyle name="통_깨기_신광R~숭의R(폐기물)" xfId="17370" xr:uid="{00000000-0005-0000-0000-00003A460000}"/>
    <cellStyle name="통_깨기_신광R~숭의R(폐기물)_노임단가(소프트웨어)" xfId="17371" xr:uid="{00000000-0005-0000-0000-00003B460000}"/>
    <cellStyle name="통_남양주시 에코랜드 수영장(기본설계비)" xfId="17372" xr:uid="{00000000-0005-0000-0000-00003C460000}"/>
    <cellStyle name="통_내 역 서(20130112)" xfId="17373" xr:uid="{00000000-0005-0000-0000-00003D460000}"/>
    <cellStyle name="통_내역서-집단시설지구 요율적용 계약내역서 최종" xfId="18341" xr:uid="{00000000-0005-0000-0000-00003E460000}"/>
    <cellStyle name="통_내지농로(변경)" xfId="17374" xr:uid="{00000000-0005-0000-0000-00003F460000}"/>
    <cellStyle name="통_내지농로(변경)_돈지수량산출" xfId="17375" xr:uid="{00000000-0005-0000-0000-000040460000}"/>
    <cellStyle name="통_내지농로(변경)_돈지수량산출_파평산 수목원 조성-내역서" xfId="17376" xr:uid="{00000000-0005-0000-0000-000041460000}"/>
    <cellStyle name="통_내지농로(변경)_파평산 수목원 조성-내역서" xfId="17377" xr:uid="{00000000-0005-0000-0000-000042460000}"/>
    <cellStyle name="통_노임단가(소프트웨어)" xfId="17378" xr:uid="{00000000-0005-0000-0000-000043460000}"/>
    <cellStyle name="통_노임단가(소프트웨어) 2" xfId="17379" xr:uid="{00000000-0005-0000-0000-000044460000}"/>
    <cellStyle name="통_노임단가(소프트웨어)_내 역 서(20130112)" xfId="17380" xr:uid="{00000000-0005-0000-0000-000045460000}"/>
    <cellStyle name="통_노임단가(소프트웨어)_안성도시관리계획내역서(20100201)" xfId="17381" xr:uid="{00000000-0005-0000-0000-000046460000}"/>
    <cellStyle name="통_노임단가(소프트웨어)_안성도시관리계획내역서-내역" xfId="17382" xr:uid="{00000000-0005-0000-0000-000047460000}"/>
    <cellStyle name="통_노임단가(소프트웨어)_안성도시관리계획내역서-작업용" xfId="17383" xr:uid="{00000000-0005-0000-0000-000048460000}"/>
    <cellStyle name="통_능양수량산출" xfId="17384" xr:uid="{00000000-0005-0000-0000-000049460000}"/>
    <cellStyle name="통_능양수량산출_돈지수량산출" xfId="17385" xr:uid="{00000000-0005-0000-0000-00004A460000}"/>
    <cellStyle name="통_능양수량산출_돈지수량산출_파평산 수목원 조성-내역서" xfId="17386" xr:uid="{00000000-0005-0000-0000-00004B460000}"/>
    <cellStyle name="통_능양수량산출_파평산 수목원 조성-내역서" xfId="17387" xr:uid="{00000000-0005-0000-0000-00004C460000}"/>
    <cellStyle name="통_돈지안길" xfId="17388" xr:uid="{00000000-0005-0000-0000-00004D460000}"/>
    <cellStyle name="통_돈지안길_배수로" xfId="17389" xr:uid="{00000000-0005-0000-0000-00004E460000}"/>
    <cellStyle name="통_돈지안길_배수로_파평산 수목원 조성-내역서" xfId="17390" xr:uid="{00000000-0005-0000-0000-00004F460000}"/>
    <cellStyle name="통_돈지안길_파평산 수목원 조성-내역서" xfId="17391" xr:uid="{00000000-0005-0000-0000-000050460000}"/>
    <cellStyle name="통_돈지안길1000" xfId="17392" xr:uid="{00000000-0005-0000-0000-000051460000}"/>
    <cellStyle name="통_돈지안길1000_배수로" xfId="17393" xr:uid="{00000000-0005-0000-0000-000052460000}"/>
    <cellStyle name="통_돈지안길1000_배수로_파평산 수목원 조성-내역서" xfId="17394" xr:uid="{00000000-0005-0000-0000-000053460000}"/>
    <cellStyle name="통_돈지안길1000_파평산 수목원 조성-내역서" xfId="17395" xr:uid="{00000000-0005-0000-0000-000054460000}"/>
    <cellStyle name="통_로하스변경내역서-5(06.6.7)" xfId="17396" xr:uid="{00000000-0005-0000-0000-000055460000}"/>
    <cellStyle name="통_로하스변경내역서-5(06.6.7)_로하스변경내역서-6(06(1).6.27 당초변경)" xfId="17397" xr:uid="{00000000-0005-0000-0000-000056460000}"/>
    <cellStyle name="통_로하스변경내역서-5(06.6.7)_로하스변경내역서-6(06(1).6.27 당초변경)_체육관공원 용역 설계내역서(도급)" xfId="17398" xr:uid="{00000000-0005-0000-0000-000057460000}"/>
    <cellStyle name="통_로하스변경내역서-5(06.6.7)_체육관공원 용역 설계내역서(도급)" xfId="17399" xr:uid="{00000000-0005-0000-0000-000058460000}"/>
    <cellStyle name="통_로하스변경내역서-6(06.6.21)" xfId="17400" xr:uid="{00000000-0005-0000-0000-000059460000}"/>
    <cellStyle name="통_로하스변경내역서-6(06.6.21)_로하스변경내역서-6(06(1).6.27 당초변경)" xfId="17401" xr:uid="{00000000-0005-0000-0000-00005A460000}"/>
    <cellStyle name="통_로하스변경내역서-6(06.6.21)_로하스변경내역서-6(06(1).6.27 당초변경)_체육관공원 용역 설계내역서(도급)" xfId="17402" xr:uid="{00000000-0005-0000-0000-00005B460000}"/>
    <cellStyle name="통_로하스변경내역서-6(06.6.21)_체육관공원 용역 설계내역서(도급)" xfId="17403" xr:uid="{00000000-0005-0000-0000-00005C460000}"/>
    <cellStyle name="통_매향리_949" xfId="17404" xr:uid="{00000000-0005-0000-0000-00005D460000}"/>
    <cellStyle name="통_문경내역(1127)" xfId="17405" xr:uid="{00000000-0005-0000-0000-00005E460000}"/>
    <cellStyle name="통_문경내역(1127)_100903-직산 용역비내역서" xfId="17406" xr:uid="{00000000-0005-0000-0000-00005F460000}"/>
    <cellStyle name="통_문경내역(1127)_4-1" xfId="17407" xr:uid="{00000000-0005-0000-0000-000060460000}"/>
    <cellStyle name="통_문경내역(1127)_4-2" xfId="17408" xr:uid="{00000000-0005-0000-0000-000061460000}"/>
    <cellStyle name="통_문경내역(1127)_4-3" xfId="17409" xr:uid="{00000000-0005-0000-0000-000062460000}"/>
    <cellStyle name="통_문경내역(1127)_4-4" xfId="17410" xr:uid="{00000000-0005-0000-0000-000063460000}"/>
    <cellStyle name="통_문경내역(1127)_노임단가(소프트웨어)" xfId="17411" xr:uid="{00000000-0005-0000-0000-000064460000}"/>
    <cellStyle name="통_문경내역(1127)_노임단가(소프트웨어) 2" xfId="17412" xr:uid="{00000000-0005-0000-0000-000065460000}"/>
    <cellStyle name="통_문경내역(1127)_노임단가(소프트웨어)_내 역 서(20130112)" xfId="17413" xr:uid="{00000000-0005-0000-0000-000066460000}"/>
    <cellStyle name="통_문경내역(1127)_노임단가(소프트웨어)_안성도시관리계획내역서(20100201)" xfId="17414" xr:uid="{00000000-0005-0000-0000-000067460000}"/>
    <cellStyle name="통_문경내역(1127)_노임단가(소프트웨어)_안성도시관리계획내역서-내역" xfId="17415" xr:uid="{00000000-0005-0000-0000-000068460000}"/>
    <cellStyle name="통_문경내역(1127)_노임단가(소프트웨어)_안성도시관리계획내역서-작업용" xfId="17416" xr:uid="{00000000-0005-0000-0000-000069460000}"/>
    <cellStyle name="통_문경내역(1127)_설계내역서(2.5억)" xfId="17417" xr:uid="{00000000-0005-0000-0000-00006A460000}"/>
    <cellStyle name="통_문경내역(1127)_설계내역서(2.7억)" xfId="17418" xr:uid="{00000000-0005-0000-0000-00006B460000}"/>
    <cellStyle name="통_문경내역(1127)_양주복지지구내역서(품셈)" xfId="17419" xr:uid="{00000000-0005-0000-0000-00006C460000}"/>
    <cellStyle name="통_문경내역(1127)_양주복지지구내역서(품셈)_6-1" xfId="17420" xr:uid="{00000000-0005-0000-0000-00006D460000}"/>
    <cellStyle name="통_문경내역(1127)_양주복지지구내역서(품셈)_6-2" xfId="17421" xr:uid="{00000000-0005-0000-0000-00006E460000}"/>
    <cellStyle name="통_문경내역(1127)_양주복지지구내역서(품셈)_6-3" xfId="17422" xr:uid="{00000000-0005-0000-0000-00006F460000}"/>
    <cellStyle name="통_문경내역(1127)_양주복지지구내역서(품셈)_매향리평화공원_용역-조경(949,000)" xfId="17423" xr:uid="{00000000-0005-0000-0000-000070460000}"/>
    <cellStyle name="통_문경내역(1127)_양주복지지구내역서(품셈)_문화재지표조사" xfId="17424" xr:uid="{00000000-0005-0000-0000-000071460000}"/>
    <cellStyle name="통_문경내역(1127)_양주복지지구내역서(품셈)_설계내역서(원머루)작업-1" xfId="17425" xr:uid="{00000000-0005-0000-0000-000072460000}"/>
    <cellStyle name="통_문경내역(1127)_양주복지지구내역서(품셈)_설계내역서(정자말)작업(1)" xfId="17426" xr:uid="{00000000-0005-0000-0000-000073460000}"/>
    <cellStyle name="통_문경내역(1127)_양주복지지구내역서(품셈)_설계내역서(정자말,원머루)100106" xfId="17427" xr:uid="{00000000-0005-0000-0000-000074460000}"/>
    <cellStyle name="통_문경내역(1127)_양주복지지구내역서(품셈)_설계내역서(정자말,원머루)100114" xfId="17428" xr:uid="{00000000-0005-0000-0000-000075460000}"/>
    <cellStyle name="통_문경내역(1127)_역사공원 설계내역서-100218(원내역)_지반" xfId="17429" xr:uid="{00000000-0005-0000-0000-000076460000}"/>
    <cellStyle name="통_문경내역(1127)_용역비내역서" xfId="17430" xr:uid="{00000000-0005-0000-0000-000077460000}"/>
    <cellStyle name="통_문경내역(1127)_의정부 주차장" xfId="17431" xr:uid="{00000000-0005-0000-0000-000078460000}"/>
    <cellStyle name="통_문경내역(1127)_의정부 주차장_6-1" xfId="17432" xr:uid="{00000000-0005-0000-0000-000079460000}"/>
    <cellStyle name="통_문경내역(1127)_의정부 주차장_6-2" xfId="17433" xr:uid="{00000000-0005-0000-0000-00007A460000}"/>
    <cellStyle name="통_문경내역(1127)_의정부 주차장_6-3" xfId="17434" xr:uid="{00000000-0005-0000-0000-00007B460000}"/>
    <cellStyle name="통_문경내역(1127)_의정부 주차장_매향리평화공원_용역-조경(949,000)" xfId="17435" xr:uid="{00000000-0005-0000-0000-00007C460000}"/>
    <cellStyle name="통_문경내역(1127)_의정부_도시관리계획(GB해제,_제1종지구단위계획)_사전환경성검토" xfId="17436" xr:uid="{00000000-0005-0000-0000-00007D460000}"/>
    <cellStyle name="통_문경내역(1127)_의정부_도시관리계획(GB해제,_제1종지구단위계획)_사전환경성검토_6-1" xfId="17437" xr:uid="{00000000-0005-0000-0000-00007E460000}"/>
    <cellStyle name="통_문경내역(1127)_의정부_도시관리계획(GB해제,_제1종지구단위계획)_사전환경성검토_6-2" xfId="17438" xr:uid="{00000000-0005-0000-0000-00007F460000}"/>
    <cellStyle name="통_문경내역(1127)_의정부_도시관리계획(GB해제,_제1종지구단위계획)_사전환경성검토_6-3" xfId="17439" xr:uid="{00000000-0005-0000-0000-000080460000}"/>
    <cellStyle name="통_문경내역(1127)_의정부_도시관리계획(GB해제,_제1종지구단위계획)_사전환경성검토_매향리평화공원_용역-조경(949,000)" xfId="17440" xr:uid="{00000000-0005-0000-0000-000081460000}"/>
    <cellStyle name="통_문경내역(1127)_일위대가" xfId="17441" xr:uid="{00000000-0005-0000-0000-000082460000}"/>
    <cellStyle name="통_문경내역(1127)_천안시북부지역타당성조사(지반조사_설계내역)_2011년_상반기_검토" xfId="17442" xr:uid="{00000000-0005-0000-0000-000083460000}"/>
    <cellStyle name="통_문경내역(1127)_천안시북부지역타당성조사(지반조사_설계내역)_2011년_상반기_검토_20130117안성일죽면설계내역서" xfId="17443" xr:uid="{00000000-0005-0000-0000-000084460000}"/>
    <cellStyle name="통_문경내역(1127)_천안시북부지역타당성조사(지반조사_설계내역)_2011년_상반기_검토_20130117안성일죽면설계내역서(1)" xfId="17444" xr:uid="{00000000-0005-0000-0000-000085460000}"/>
    <cellStyle name="통_문경내역(1127)_천안시북부지역타당성조사(지반조사_설계내역)_2011년_상반기_검토_3.실시설계" xfId="17445" xr:uid="{00000000-0005-0000-0000-000086460000}"/>
    <cellStyle name="통_문경내역(1127)_천안시북부지역타당성조사(지반조사_설계내역)_2011년_상반기_검토_KG(12-085)발주내역서" xfId="17446" xr:uid="{00000000-0005-0000-0000-000087460000}"/>
    <cellStyle name="통_문경내역(1127)_체육관공원 용역 설계내역서(도급)" xfId="17447" xr:uid="{00000000-0005-0000-0000-000088460000}"/>
    <cellStyle name="통_문경내역(1127)_토질조사부문 내역서" xfId="17448" xr:uid="{00000000-0005-0000-0000-000089460000}"/>
    <cellStyle name="통_문경내역(1127)_환경-인력" xfId="17449" xr:uid="{00000000-0005-0000-0000-00008A460000}"/>
    <cellStyle name="통_문경내역(1127)_환경-인력_6-1" xfId="17450" xr:uid="{00000000-0005-0000-0000-00008B460000}"/>
    <cellStyle name="통_문경내역(1127)_환경-인력_6-2" xfId="17451" xr:uid="{00000000-0005-0000-0000-00008C460000}"/>
    <cellStyle name="통_문경내역(1127)_환경-인력_6-3" xfId="17452" xr:uid="{00000000-0005-0000-0000-00008D460000}"/>
    <cellStyle name="통_문경내역(1127)_환경-인력_매향리평화공원_용역-조경(949,000)" xfId="17453" xr:uid="{00000000-0005-0000-0000-00008E460000}"/>
    <cellStyle name="통_문경내역(1127)_환경-일위" xfId="17454" xr:uid="{00000000-0005-0000-0000-00008F460000}"/>
    <cellStyle name="통_문경내역(1127)_환경-일위_6-1" xfId="17455" xr:uid="{00000000-0005-0000-0000-000090460000}"/>
    <cellStyle name="통_문경내역(1127)_환경-일위_6-2" xfId="17456" xr:uid="{00000000-0005-0000-0000-000091460000}"/>
    <cellStyle name="통_문경내역(1127)_환경-일위_6-3" xfId="17457" xr:uid="{00000000-0005-0000-0000-000092460000}"/>
    <cellStyle name="통_문경내역(1127)_환경-일위_매향리평화공원_용역-조경(949,000)" xfId="17458" xr:uid="{00000000-0005-0000-0000-000093460000}"/>
    <cellStyle name="통_문경내역(1127)_회암사지 주변 공원조성사업 사전환경성검토 내역(100604)" xfId="17459" xr:uid="{00000000-0005-0000-0000-000094460000}"/>
    <cellStyle name="통_문경내역(1205-최종)" xfId="17460" xr:uid="{00000000-0005-0000-0000-000095460000}"/>
    <cellStyle name="통_배수공" xfId="17461" xr:uid="{00000000-0005-0000-0000-000096460000}"/>
    <cellStyle name="통_배수공_노임단가(소프트웨어)" xfId="17462" xr:uid="{00000000-0005-0000-0000-000097460000}"/>
    <cellStyle name="통_배수로" xfId="17463" xr:uid="{00000000-0005-0000-0000-000098460000}"/>
    <cellStyle name="통_배수로_배수로" xfId="17464" xr:uid="{00000000-0005-0000-0000-000099460000}"/>
    <cellStyle name="통_배수로_배수로_파평산 수목원 조성-내역서" xfId="17465" xr:uid="{00000000-0005-0000-0000-00009A460000}"/>
    <cellStyle name="통_배수로_파평산 수목원 조성-내역서" xfId="17466" xr:uid="{00000000-0005-0000-0000-00009B460000}"/>
    <cellStyle name="통_백학세천1" xfId="17467" xr:uid="{00000000-0005-0000-0000-00009C460000}"/>
    <cellStyle name="통_백학세천1_내지농로(변경)" xfId="17468" xr:uid="{00000000-0005-0000-0000-00009D460000}"/>
    <cellStyle name="통_백학세천1_내지농로(변경)_파평산 수목원 조성-내역서" xfId="17469" xr:uid="{00000000-0005-0000-0000-00009E460000}"/>
    <cellStyle name="통_백학세천1_돈지수량산출" xfId="17470" xr:uid="{00000000-0005-0000-0000-00009F460000}"/>
    <cellStyle name="통_백학세천1_돈지수량산출_파평산 수목원 조성-내역서" xfId="17471" xr:uid="{00000000-0005-0000-0000-0000A0460000}"/>
    <cellStyle name="통_백학세천1_파평산 수목원 조성-내역서" xfId="17472" xr:uid="{00000000-0005-0000-0000-0000A1460000}"/>
    <cellStyle name="통_부대공" xfId="17473" xr:uid="{00000000-0005-0000-0000-0000A2460000}"/>
    <cellStyle name="통_부대공_파평산 수목원 조성-내역서" xfId="17474" xr:uid="{00000000-0005-0000-0000-0000A3460000}"/>
    <cellStyle name="통_부대공사" xfId="17475" xr:uid="{00000000-0005-0000-0000-0000A4460000}"/>
    <cellStyle name="통_부대공사_파평산 수목원 조성-내역서" xfId="17476" xr:uid="{00000000-0005-0000-0000-0000A5460000}"/>
    <cellStyle name="통_부대공사단위수량" xfId="17477" xr:uid="{00000000-0005-0000-0000-0000A6460000}"/>
    <cellStyle name="통_부대공사단위수량_파평산 수목원 조성-내역서" xfId="17478" xr:uid="{00000000-0005-0000-0000-0000A7460000}"/>
    <cellStyle name="통_서울대 바이오테크 설계내역서" xfId="17479" xr:uid="{00000000-0005-0000-0000-0000A8460000}"/>
    <cellStyle name="통_서울대 바이오테크 설계내역서(수정)" xfId="17480" xr:uid="{00000000-0005-0000-0000-0000A9460000}"/>
    <cellStyle name="통_설계내역서(2.5억)" xfId="17481" xr:uid="{00000000-0005-0000-0000-0000AA460000}"/>
    <cellStyle name="통_설계내역서(2.7억)" xfId="17482" xr:uid="{00000000-0005-0000-0000-0000AB460000}"/>
    <cellStyle name="통_설계내역서(변경)_0303" xfId="17483" xr:uid="{00000000-0005-0000-0000-0000AC460000}"/>
    <cellStyle name="통_설계변경내역서(kg)-080925" xfId="17484" xr:uid="{00000000-0005-0000-0000-0000AD460000}"/>
    <cellStyle name="통_설계비 내역(2010.5.3)" xfId="17485" xr:uid="{00000000-0005-0000-0000-0000AE460000}"/>
    <cellStyle name="통_설계비 도급내역서(구리행정복지센터)" xfId="17486" xr:uid="{00000000-0005-0000-0000-0000AF460000}"/>
    <cellStyle name="통_설계예산서(설계)" xfId="17487" xr:uid="{00000000-0005-0000-0000-0000B0460000}"/>
    <cellStyle name="통_솔빛마을연결도로(최종)" xfId="17488" xr:uid="{00000000-0005-0000-0000-0000B1460000}"/>
    <cellStyle name="통_솔빛마을연결도로(최종)_노임단가(소프트웨어)" xfId="17489" xr:uid="{00000000-0005-0000-0000-0000B2460000}"/>
    <cellStyle name="통_수량산출서(수정)" xfId="17490" xr:uid="{00000000-0005-0000-0000-0000B3460000}"/>
    <cellStyle name="통_수량산출서(수정)_3. 신광R~숭의R(배수공)" xfId="17491" xr:uid="{00000000-0005-0000-0000-0000B4460000}"/>
    <cellStyle name="통_수량산출서(수정)_3. 신광R~숭의R(배수공)_노임단가(소프트웨어)" xfId="17492" xr:uid="{00000000-0005-0000-0000-0000B5460000}"/>
    <cellStyle name="통_수량산출서(수정)_깨기" xfId="17493" xr:uid="{00000000-0005-0000-0000-0000B6460000}"/>
    <cellStyle name="통_수량산출서(수정)_깨기_노임단가(소프트웨어)" xfId="17494" xr:uid="{00000000-0005-0000-0000-0000B7460000}"/>
    <cellStyle name="통_수량산출서(수정)_깨기_신광R~숭의R(폐기물)" xfId="17495" xr:uid="{00000000-0005-0000-0000-0000B8460000}"/>
    <cellStyle name="통_수량산출서(수정)_깨기_신광R~숭의R(폐기물)_노임단가(소프트웨어)" xfId="17496" xr:uid="{00000000-0005-0000-0000-0000B9460000}"/>
    <cellStyle name="통_수량산출서(수정)_노임단가(소프트웨어)" xfId="17497" xr:uid="{00000000-0005-0000-0000-0000BA460000}"/>
    <cellStyle name="통_수량산출서(수정)_배수공" xfId="17498" xr:uid="{00000000-0005-0000-0000-0000BB460000}"/>
    <cellStyle name="통_수량산출서(수정)_배수공_노임단가(소프트웨어)" xfId="17499" xr:uid="{00000000-0005-0000-0000-0000BC460000}"/>
    <cellStyle name="통_수량산출서(수정)_솔빛마을연결도로(최종)" xfId="17500" xr:uid="{00000000-0005-0000-0000-0000BD460000}"/>
    <cellStyle name="통_수량산출서(수정)_솔빛마을연결도로(최종)_노임단가(소프트웨어)" xfId="17501" xr:uid="{00000000-0005-0000-0000-0000BE460000}"/>
    <cellStyle name="통_수량산출서(수정)_토공2-333.32최종" xfId="17502" xr:uid="{00000000-0005-0000-0000-0000BF460000}"/>
    <cellStyle name="통_수량산출서(수정)_토공2-333.32최종_2토공" xfId="17503" xr:uid="{00000000-0005-0000-0000-0000C0460000}"/>
    <cellStyle name="통_신리천 친수공간조성 기본 및 실시설계용역(요율1.4)-최종" xfId="18342" xr:uid="{00000000-0005-0000-0000-0000C1460000}"/>
    <cellStyle name="통_신리천 친수공간조성 기본 및 실시설계용역(요율1.4)-최종_순포개습지 복원사업-김대리" xfId="18343" xr:uid="{00000000-0005-0000-0000-0000C2460000}"/>
    <cellStyle name="통_실시설계공제요율" xfId="17504" xr:uid="{00000000-0005-0000-0000-0000C3460000}"/>
    <cellStyle name="통_양주복지지구내역서(품셈)" xfId="17505" xr:uid="{00000000-0005-0000-0000-0000C4460000}"/>
    <cellStyle name="통_양주복지지구내역서(품셈)_6-1" xfId="17506" xr:uid="{00000000-0005-0000-0000-0000C5460000}"/>
    <cellStyle name="통_양주복지지구내역서(품셈)_6-2" xfId="17507" xr:uid="{00000000-0005-0000-0000-0000C6460000}"/>
    <cellStyle name="통_양주복지지구내역서(품셈)_6-3" xfId="17508" xr:uid="{00000000-0005-0000-0000-0000C7460000}"/>
    <cellStyle name="통_양주복지지구내역서(품셈)_매향리평화공원_용역-조경(949,000)" xfId="17509" xr:uid="{00000000-0005-0000-0000-0000C8460000}"/>
    <cellStyle name="통_양주복지지구내역서(품셈)_문화재지표조사" xfId="17510" xr:uid="{00000000-0005-0000-0000-0000C9460000}"/>
    <cellStyle name="통_양주복지지구내역서(품셈)_설계내역서(원머루)작업-1" xfId="17511" xr:uid="{00000000-0005-0000-0000-0000CA460000}"/>
    <cellStyle name="통_양주복지지구내역서(품셈)_설계내역서(정자말)작업(1)" xfId="17512" xr:uid="{00000000-0005-0000-0000-0000CB460000}"/>
    <cellStyle name="통_엔지니어링 사업대가의 기준" xfId="18344" xr:uid="{00000000-0005-0000-0000-0000CC460000}"/>
    <cellStyle name="통_역사공원 설계내역서-100218(원내역)_지반" xfId="17513" xr:uid="{00000000-0005-0000-0000-0000CD460000}"/>
    <cellStyle name="통_역사문화촌 조성사업 실시설계용역설계서(안)" xfId="17514" xr:uid="{00000000-0005-0000-0000-0000CE460000}"/>
    <cellStyle name="통_옹벽 수량(H=4.5m)" xfId="17515" xr:uid="{00000000-0005-0000-0000-0000CF460000}"/>
    <cellStyle name="통_옹벽 수량(H=4.5m)_노임단가(소프트웨어)" xfId="17516" xr:uid="{00000000-0005-0000-0000-0000D0460000}"/>
    <cellStyle name="통_용역비내역서" xfId="17517" xr:uid="{00000000-0005-0000-0000-0000D1460000}"/>
    <cellStyle name="통_울릉숲길조성사업용역설계서" xfId="17518" xr:uid="{00000000-0005-0000-0000-0000D2460000}"/>
    <cellStyle name="통_울산 도시개발사업(교평)" xfId="17519" xr:uid="{00000000-0005-0000-0000-0000D3460000}"/>
    <cellStyle name="통_울산 도시개발사업(교평)_100903-직산 용역비내역서" xfId="17520" xr:uid="{00000000-0005-0000-0000-0000D4460000}"/>
    <cellStyle name="통_울산 도시개발사업(교평)_4-1" xfId="17521" xr:uid="{00000000-0005-0000-0000-0000D5460000}"/>
    <cellStyle name="통_울산 도시개발사업(교평)_4-2" xfId="17522" xr:uid="{00000000-0005-0000-0000-0000D6460000}"/>
    <cellStyle name="통_울산 도시개발사업(교평)_4-3" xfId="17523" xr:uid="{00000000-0005-0000-0000-0000D7460000}"/>
    <cellStyle name="통_울산 도시개발사업(교평)_4-4" xfId="17524" xr:uid="{00000000-0005-0000-0000-0000D8460000}"/>
    <cellStyle name="통_울산 도시개발사업(교평)_노임단가(소프트웨어)" xfId="17525" xr:uid="{00000000-0005-0000-0000-0000D9460000}"/>
    <cellStyle name="통_울산 도시개발사업(교평)_노임단가(소프트웨어) 2" xfId="17526" xr:uid="{00000000-0005-0000-0000-0000DA460000}"/>
    <cellStyle name="통_울산 도시개발사업(교평)_노임단가(소프트웨어)_내 역 서(20130112)" xfId="17527" xr:uid="{00000000-0005-0000-0000-0000DB460000}"/>
    <cellStyle name="통_울산 도시개발사업(교평)_노임단가(소프트웨어)_안성도시관리계획내역서(20100201)" xfId="17528" xr:uid="{00000000-0005-0000-0000-0000DC460000}"/>
    <cellStyle name="통_울산 도시개발사업(교평)_노임단가(소프트웨어)_안성도시관리계획내역서-내역" xfId="17529" xr:uid="{00000000-0005-0000-0000-0000DD460000}"/>
    <cellStyle name="통_울산 도시개발사업(교평)_노임단가(소프트웨어)_안성도시관리계획내역서-작업용" xfId="17530" xr:uid="{00000000-0005-0000-0000-0000DE460000}"/>
    <cellStyle name="통_울산 도시개발사업(교평)_설계내역서(2.5억)" xfId="17531" xr:uid="{00000000-0005-0000-0000-0000DF460000}"/>
    <cellStyle name="통_울산 도시개발사업(교평)_설계내역서(2.7억)" xfId="17532" xr:uid="{00000000-0005-0000-0000-0000E0460000}"/>
    <cellStyle name="통_울산 도시개발사업(교평)_양주복지지구내역서(품셈)" xfId="17533" xr:uid="{00000000-0005-0000-0000-0000E1460000}"/>
    <cellStyle name="통_울산 도시개발사업(교평)_양주복지지구내역서(품셈)_6-1" xfId="17534" xr:uid="{00000000-0005-0000-0000-0000E2460000}"/>
    <cellStyle name="통_울산 도시개발사업(교평)_양주복지지구내역서(품셈)_6-2" xfId="17535" xr:uid="{00000000-0005-0000-0000-0000E3460000}"/>
    <cellStyle name="통_울산 도시개발사업(교평)_양주복지지구내역서(품셈)_6-3" xfId="17536" xr:uid="{00000000-0005-0000-0000-0000E4460000}"/>
    <cellStyle name="통_울산 도시개발사업(교평)_양주복지지구내역서(품셈)_매향리평화공원_용역-조경(949,000)" xfId="17537" xr:uid="{00000000-0005-0000-0000-0000E5460000}"/>
    <cellStyle name="통_울산 도시개발사업(교평)_양주복지지구내역서(품셈)_문화재지표조사" xfId="17538" xr:uid="{00000000-0005-0000-0000-0000E6460000}"/>
    <cellStyle name="통_울산 도시개발사업(교평)_양주복지지구내역서(품셈)_설계내역서(원머루)작업-1" xfId="17539" xr:uid="{00000000-0005-0000-0000-0000E7460000}"/>
    <cellStyle name="통_울산 도시개발사업(교평)_양주복지지구내역서(품셈)_설계내역서(정자말)작업(1)" xfId="17540" xr:uid="{00000000-0005-0000-0000-0000E8460000}"/>
    <cellStyle name="통_울산 도시개발사업(교평)_양주복지지구내역서(품셈)_설계내역서(정자말,원머루)100106" xfId="17541" xr:uid="{00000000-0005-0000-0000-0000E9460000}"/>
    <cellStyle name="통_울산 도시개발사업(교평)_양주복지지구내역서(품셈)_설계내역서(정자말,원머루)100114" xfId="17542" xr:uid="{00000000-0005-0000-0000-0000EA460000}"/>
    <cellStyle name="통_울산 도시개발사업(교평)_역사공원 설계내역서-100218(원내역)_지반" xfId="17543" xr:uid="{00000000-0005-0000-0000-0000EB460000}"/>
    <cellStyle name="통_울산 도시개발사업(교평)_용역비내역서" xfId="17544" xr:uid="{00000000-0005-0000-0000-0000EC460000}"/>
    <cellStyle name="통_울산 도시개발사업(교평)_의정부 주차장" xfId="17545" xr:uid="{00000000-0005-0000-0000-0000ED460000}"/>
    <cellStyle name="통_울산 도시개발사업(교평)_의정부 주차장_6-1" xfId="17546" xr:uid="{00000000-0005-0000-0000-0000EE460000}"/>
    <cellStyle name="통_울산 도시개발사업(교평)_의정부 주차장_6-2" xfId="17547" xr:uid="{00000000-0005-0000-0000-0000EF460000}"/>
    <cellStyle name="통_울산 도시개발사업(교평)_의정부 주차장_6-3" xfId="17548" xr:uid="{00000000-0005-0000-0000-0000F0460000}"/>
    <cellStyle name="통_울산 도시개발사업(교평)_의정부 주차장_매향리평화공원_용역-조경(949,000)" xfId="17549" xr:uid="{00000000-0005-0000-0000-0000F1460000}"/>
    <cellStyle name="통_울산 도시개발사업(교평)_의정부_도시관리계획(GB해제,_제1종지구단위계획)_사전환경성검토" xfId="17550" xr:uid="{00000000-0005-0000-0000-0000F2460000}"/>
    <cellStyle name="통_울산 도시개발사업(교평)_의정부_도시관리계획(GB해제,_제1종지구단위계획)_사전환경성검토_6-1" xfId="17551" xr:uid="{00000000-0005-0000-0000-0000F3460000}"/>
    <cellStyle name="통_울산 도시개발사업(교평)_의정부_도시관리계획(GB해제,_제1종지구단위계획)_사전환경성검토_6-2" xfId="17552" xr:uid="{00000000-0005-0000-0000-0000F4460000}"/>
    <cellStyle name="통_울산 도시개발사업(교평)_의정부_도시관리계획(GB해제,_제1종지구단위계획)_사전환경성검토_6-3" xfId="17553" xr:uid="{00000000-0005-0000-0000-0000F5460000}"/>
    <cellStyle name="통_울산 도시개발사업(교평)_의정부_도시관리계획(GB해제,_제1종지구단위계획)_사전환경성검토_매향리평화공원_용역-조경(949,000)" xfId="17554" xr:uid="{00000000-0005-0000-0000-0000F6460000}"/>
    <cellStyle name="통_울산 도시개발사업(교평)_일위대가" xfId="17555" xr:uid="{00000000-0005-0000-0000-0000F7460000}"/>
    <cellStyle name="통_울산 도시개발사업(교평)_천안시북부지역타당성조사(지반조사_설계내역)_2011년_상반기_검토" xfId="17556" xr:uid="{00000000-0005-0000-0000-0000F8460000}"/>
    <cellStyle name="통_울산 도시개발사업(교평)_천안시북부지역타당성조사(지반조사_설계내역)_2011년_상반기_검토_20130117안성일죽면설계내역서" xfId="17557" xr:uid="{00000000-0005-0000-0000-0000F9460000}"/>
    <cellStyle name="통_울산 도시개발사업(교평)_천안시북부지역타당성조사(지반조사_설계내역)_2011년_상반기_검토_20130117안성일죽면설계내역서(1)" xfId="17558" xr:uid="{00000000-0005-0000-0000-0000FA460000}"/>
    <cellStyle name="통_울산 도시개발사업(교평)_천안시북부지역타당성조사(지반조사_설계내역)_2011년_상반기_검토_3.실시설계" xfId="17559" xr:uid="{00000000-0005-0000-0000-0000FB460000}"/>
    <cellStyle name="통_울산 도시개발사업(교평)_천안시북부지역타당성조사(지반조사_설계내역)_2011년_상반기_검토_KG(12-085)발주내역서" xfId="17560" xr:uid="{00000000-0005-0000-0000-0000FC460000}"/>
    <cellStyle name="통_울산 도시개발사업(교평)_토질조사부문 내역서" xfId="17561" xr:uid="{00000000-0005-0000-0000-0000FD460000}"/>
    <cellStyle name="통_울산 도시개발사업(교평)_환경-인력" xfId="17562" xr:uid="{00000000-0005-0000-0000-0000FE460000}"/>
    <cellStyle name="통_울산 도시개발사업(교평)_환경-인력_6-1" xfId="17563" xr:uid="{00000000-0005-0000-0000-0000FF460000}"/>
    <cellStyle name="통_울산 도시개발사업(교평)_환경-인력_6-2" xfId="17564" xr:uid="{00000000-0005-0000-0000-000000470000}"/>
    <cellStyle name="통_울산 도시개발사업(교평)_환경-인력_6-3" xfId="17565" xr:uid="{00000000-0005-0000-0000-000001470000}"/>
    <cellStyle name="통_울산 도시개발사업(교평)_환경-인력_매향리평화공원_용역-조경(949,000)" xfId="17566" xr:uid="{00000000-0005-0000-0000-000002470000}"/>
    <cellStyle name="통_울산 도시개발사업(교평)_환경-일위" xfId="17567" xr:uid="{00000000-0005-0000-0000-000003470000}"/>
    <cellStyle name="통_울산 도시개발사업(교평)_환경-일위_6-1" xfId="17568" xr:uid="{00000000-0005-0000-0000-000004470000}"/>
    <cellStyle name="통_울산 도시개발사업(교평)_환경-일위_6-2" xfId="17569" xr:uid="{00000000-0005-0000-0000-000005470000}"/>
    <cellStyle name="통_울산 도시개발사업(교평)_환경-일위_6-3" xfId="17570" xr:uid="{00000000-0005-0000-0000-000006470000}"/>
    <cellStyle name="통_울산 도시개발사업(교평)_환경-일위_매향리평화공원_용역-조경(949,000)" xfId="17571" xr:uid="{00000000-0005-0000-0000-000007470000}"/>
    <cellStyle name="통_울산 도시개발사업(교평)_회암사지 주변 공원조성사업 사전환경성검토 내역(100604)" xfId="17572" xr:uid="{00000000-0005-0000-0000-000008470000}"/>
    <cellStyle name="통_의정부 주차장" xfId="17573" xr:uid="{00000000-0005-0000-0000-000009470000}"/>
    <cellStyle name="통_의정부 주차장_6-1" xfId="17574" xr:uid="{00000000-0005-0000-0000-00000A470000}"/>
    <cellStyle name="통_의정부 주차장_6-2" xfId="17575" xr:uid="{00000000-0005-0000-0000-00000B470000}"/>
    <cellStyle name="통_의정부 주차장_6-3" xfId="17576" xr:uid="{00000000-0005-0000-0000-00000C470000}"/>
    <cellStyle name="통_의정부 주차장_매향리평화공원_용역-조경(949,000)" xfId="17577" xr:uid="{00000000-0005-0000-0000-00000D470000}"/>
    <cellStyle name="통_의정부_도시관리계획(GB해제,_제1종지구단위계획)_사전환경성검토" xfId="17578" xr:uid="{00000000-0005-0000-0000-00000E470000}"/>
    <cellStyle name="통_의정부_도시관리계획(GB해제,_제1종지구단위계획)_사전환경성검토_6-1" xfId="17579" xr:uid="{00000000-0005-0000-0000-00000F470000}"/>
    <cellStyle name="통_의정부_도시관리계획(GB해제,_제1종지구단위계획)_사전환경성검토_6-2" xfId="17580" xr:uid="{00000000-0005-0000-0000-000010470000}"/>
    <cellStyle name="통_의정부_도시관리계획(GB해제,_제1종지구단위계획)_사전환경성검토_6-3" xfId="17581" xr:uid="{00000000-0005-0000-0000-000011470000}"/>
    <cellStyle name="통_의정부_도시관리계획(GB해제,_제1종지구단위계획)_사전환경성검토_매향리평화공원_용역-조경(949,000)" xfId="17582" xr:uid="{00000000-0005-0000-0000-000012470000}"/>
    <cellStyle name="통_의정부공공청사총괄내역서-원내역(20110915)" xfId="17583" xr:uid="{00000000-0005-0000-0000-000013470000}"/>
    <cellStyle name="통_일위대가" xfId="17584" xr:uid="{00000000-0005-0000-0000-000014470000}"/>
    <cellStyle name="통_일위대가양식" xfId="17585" xr:uid="{00000000-0005-0000-0000-000015470000}"/>
    <cellStyle name="통_진해 인공해수욕장 유원지 시설결정" xfId="17586" xr:uid="{00000000-0005-0000-0000-000016470000}"/>
    <cellStyle name="통_창원시 축구 설계내역(2단계)-발주내역서" xfId="17587" xr:uid="{00000000-0005-0000-0000-000017470000}"/>
    <cellStyle name="통_창원시 축구 설계내역(2단계)-발주내역서_111" xfId="17588" xr:uid="{00000000-0005-0000-0000-000018470000}"/>
    <cellStyle name="통_천안 스포츠센터(건축+단지부)" xfId="17589" xr:uid="{00000000-0005-0000-0000-000019470000}"/>
    <cellStyle name="통_천안시북부지역타당성조사(지반조사_설계내역)_2011년_상반기_검토" xfId="17590" xr:uid="{00000000-0005-0000-0000-00001A470000}"/>
    <cellStyle name="통_청구내역" xfId="17591" xr:uid="{00000000-0005-0000-0000-00001B470000}"/>
    <cellStyle name="통_청구내역_내지농로(변경)" xfId="17592" xr:uid="{00000000-0005-0000-0000-00001C470000}"/>
    <cellStyle name="통_청구내역_내지농로(변경)_돈지수량산출" xfId="17593" xr:uid="{00000000-0005-0000-0000-00001D470000}"/>
    <cellStyle name="통_청구내역_내지농로(변경)_돈지수량산출_파평산 수목원 조성-내역서" xfId="17594" xr:uid="{00000000-0005-0000-0000-00001E470000}"/>
    <cellStyle name="통_청구내역_내지농로(변경)_파평산 수목원 조성-내역서" xfId="17595" xr:uid="{00000000-0005-0000-0000-00001F470000}"/>
    <cellStyle name="통_청구내역_능양수량산출" xfId="17596" xr:uid="{00000000-0005-0000-0000-000020470000}"/>
    <cellStyle name="통_청구내역_능양수량산출_돈지수량산출" xfId="17597" xr:uid="{00000000-0005-0000-0000-000021470000}"/>
    <cellStyle name="통_청구내역_능양수량산출_돈지수량산출_파평산 수목원 조성-내역서" xfId="17598" xr:uid="{00000000-0005-0000-0000-000022470000}"/>
    <cellStyle name="통_청구내역_능양수량산출_파평산 수목원 조성-내역서" xfId="17599" xr:uid="{00000000-0005-0000-0000-000023470000}"/>
    <cellStyle name="통_청구내역_돈지안길" xfId="17600" xr:uid="{00000000-0005-0000-0000-000024470000}"/>
    <cellStyle name="통_청구내역_돈지안길_배수로" xfId="17601" xr:uid="{00000000-0005-0000-0000-000025470000}"/>
    <cellStyle name="통_청구내역_돈지안길_배수로_파평산 수목원 조성-내역서" xfId="17602" xr:uid="{00000000-0005-0000-0000-000026470000}"/>
    <cellStyle name="통_청구내역_돈지안길_파평산 수목원 조성-내역서" xfId="17603" xr:uid="{00000000-0005-0000-0000-000027470000}"/>
    <cellStyle name="통_청구내역_돈지안길1000" xfId="17604" xr:uid="{00000000-0005-0000-0000-000028470000}"/>
    <cellStyle name="통_청구내역_돈지안길1000_배수로" xfId="17605" xr:uid="{00000000-0005-0000-0000-000029470000}"/>
    <cellStyle name="통_청구내역_돈지안길1000_배수로_파평산 수목원 조성-내역서" xfId="17606" xr:uid="{00000000-0005-0000-0000-00002A470000}"/>
    <cellStyle name="통_청구내역_돈지안길1000_파평산 수목원 조성-내역서" xfId="17607" xr:uid="{00000000-0005-0000-0000-00002B470000}"/>
    <cellStyle name="통_청구내역_배수로" xfId="17608" xr:uid="{00000000-0005-0000-0000-00002C470000}"/>
    <cellStyle name="통_청구내역_배수로_배수로" xfId="17609" xr:uid="{00000000-0005-0000-0000-00002D470000}"/>
    <cellStyle name="통_청구내역_배수로_배수로_파평산 수목원 조성-내역서" xfId="17610" xr:uid="{00000000-0005-0000-0000-00002E470000}"/>
    <cellStyle name="통_청구내역_배수로_파평산 수목원 조성-내역서" xfId="17611" xr:uid="{00000000-0005-0000-0000-00002F470000}"/>
    <cellStyle name="통_청구내역_파평산 수목원 조성-내역서" xfId="17612" xr:uid="{00000000-0005-0000-0000-000030470000}"/>
    <cellStyle name="통_체육관공원 용역 설계내역서(도급)" xfId="17613" xr:uid="{00000000-0005-0000-0000-000031470000}"/>
    <cellStyle name="통_최종설계내역서" xfId="17614" xr:uid="{00000000-0005-0000-0000-000032470000}"/>
    <cellStyle name="통_최종설계내역서(변경)" xfId="17615" xr:uid="{00000000-0005-0000-0000-000033470000}"/>
    <cellStyle name="통_최종파일-3.8억" xfId="18345" xr:uid="{00000000-0005-0000-0000-000034470000}"/>
    <cellStyle name="통_최종파일-3.8억_순포개습지 복원사업-김대리" xfId="18346" xr:uid="{00000000-0005-0000-0000-000035470000}"/>
    <cellStyle name="통_추가) 문화재지표조사(김해OO산업단지)" xfId="17616" xr:uid="{00000000-0005-0000-0000-000036470000}"/>
    <cellStyle name="통_태풍가드레일변경" xfId="17617" xr:uid="{00000000-0005-0000-0000-000037470000}"/>
    <cellStyle name="통_태풍가드레일변경_파평산 수목원 조성-내역서" xfId="17618" xr:uid="{00000000-0005-0000-0000-000038470000}"/>
    <cellStyle name="통_토공2-333.32최종" xfId="17619" xr:uid="{00000000-0005-0000-0000-000039470000}"/>
    <cellStyle name="통_토공2-333.32최종_2토공" xfId="17620" xr:uid="{00000000-0005-0000-0000-00003A470000}"/>
    <cellStyle name="통_토목내역" xfId="17621" xr:uid="{00000000-0005-0000-0000-00003B470000}"/>
    <cellStyle name="통_토질조사" xfId="17622" xr:uid="{00000000-0005-0000-0000-00003C470000}"/>
    <cellStyle name="통_토질조사(변경)" xfId="17623" xr:uid="{00000000-0005-0000-0000-00003D470000}"/>
    <cellStyle name="통_토질조사부문 내역서" xfId="17624" xr:uid="{00000000-0005-0000-0000-00003E470000}"/>
    <cellStyle name="통_통영생태숲 내역서(변경)" xfId="17625" xr:uid="{00000000-0005-0000-0000-00003F470000}"/>
    <cellStyle name="통_통영생태숲 사전재해내역서 - 081002 " xfId="17626" xr:uid="{00000000-0005-0000-0000-000040470000}"/>
    <cellStyle name="통_투입인력" xfId="17627" xr:uid="{00000000-0005-0000-0000-000041470000}"/>
    <cellStyle name="통_특화거리내역서" xfId="17628" xr:uid="{00000000-0005-0000-0000-000042470000}"/>
    <cellStyle name="통_특화거리내역서_20130117안성일죽면설계내역서" xfId="17629" xr:uid="{00000000-0005-0000-0000-000043470000}"/>
    <cellStyle name="통_특화거리내역서_20130117안성일죽면설계내역서(1)" xfId="17630" xr:uid="{00000000-0005-0000-0000-000044470000}"/>
    <cellStyle name="통_특화거리내역서_3.실시설계" xfId="17631" xr:uid="{00000000-0005-0000-0000-000045470000}"/>
    <cellStyle name="통_특화거리내역서_KG(12-085)발주내역서" xfId="17632" xr:uid="{00000000-0005-0000-0000-000046470000}"/>
    <cellStyle name="통_특화거리내역서_토질조사-기계손료" xfId="17633" xr:uid="{00000000-0005-0000-0000-000047470000}"/>
    <cellStyle name="통_특화거리내역서_토질조사-노무비" xfId="17634" xr:uid="{00000000-0005-0000-0000-000048470000}"/>
    <cellStyle name="통_파평산 수목원 조성-내역서" xfId="17635" xr:uid="{00000000-0005-0000-0000-000049470000}"/>
    <cellStyle name="통_포천 시가화예정용지 제1종지구단위계획(총괄내역서)-보정" xfId="17636" xr:uid="{00000000-0005-0000-0000-00004A470000}"/>
    <cellStyle name="통_포천 시가화예정용지 제1종지구단위계획(총괄내역서)-보정_노임단가(소프트웨어)" xfId="17637" xr:uid="{00000000-0005-0000-0000-00004B470000}"/>
    <cellStyle name="통_풍천장어웰빙식품센터건립-70억" xfId="17638" xr:uid="{00000000-0005-0000-0000-00004C470000}"/>
    <cellStyle name="통_현황측량예산서" xfId="17639" xr:uid="{00000000-0005-0000-0000-00004D470000}"/>
    <cellStyle name="통_환경영향평가용역비 산출(원내역서)" xfId="17640" xr:uid="{00000000-0005-0000-0000-00004E470000}"/>
    <cellStyle name="통_환경-인력" xfId="17641" xr:uid="{00000000-0005-0000-0000-00004F470000}"/>
    <cellStyle name="통_환경-인력_6-1" xfId="17642" xr:uid="{00000000-0005-0000-0000-000050470000}"/>
    <cellStyle name="통_환경-인력_6-2" xfId="17643" xr:uid="{00000000-0005-0000-0000-000051470000}"/>
    <cellStyle name="통_환경-인력_6-3" xfId="17644" xr:uid="{00000000-0005-0000-0000-000052470000}"/>
    <cellStyle name="통_환경-인력_매향리평화공원_용역-조경(949,000)" xfId="17645" xr:uid="{00000000-0005-0000-0000-000053470000}"/>
    <cellStyle name="통_환경-일위" xfId="17646" xr:uid="{00000000-0005-0000-0000-000054470000}"/>
    <cellStyle name="통_환경-일위_6-1" xfId="17647" xr:uid="{00000000-0005-0000-0000-000055470000}"/>
    <cellStyle name="통_환경-일위_6-2" xfId="17648" xr:uid="{00000000-0005-0000-0000-000056470000}"/>
    <cellStyle name="통_환경-일위_6-3" xfId="17649" xr:uid="{00000000-0005-0000-0000-000057470000}"/>
    <cellStyle name="통_환경-일위_매향리평화공원_용역-조경(949,000)" xfId="17650" xr:uid="{00000000-0005-0000-0000-000058470000}"/>
    <cellStyle name="통_회암사지 주변 공원조성사업 사전환경성검토 내역(100604)" xfId="17651" xr:uid="{00000000-0005-0000-0000-000059470000}"/>
    <cellStyle name="통화 [" xfId="17652" xr:uid="{00000000-0005-0000-0000-00005A470000}"/>
    <cellStyle name="通貨 [0.00]_　配車(by matue)" xfId="17653" xr:uid="{00000000-0005-0000-0000-00005B470000}"/>
    <cellStyle name="통화 [0??" xfId="18347" xr:uid="{00000000-0005-0000-0000-00005C470000}"/>
    <cellStyle name="통화 [0] 2" xfId="17654" xr:uid="{00000000-0005-0000-0000-00005D470000}"/>
    <cellStyle name="통화 [0] 2 2" xfId="17655" xr:uid="{00000000-0005-0000-0000-00005E470000}"/>
    <cellStyle name="통화 [0] 2_2. 내역" xfId="18348" xr:uid="{00000000-0005-0000-0000-00005F470000}"/>
    <cellStyle name="통화 [0] 3" xfId="17656" xr:uid="{00000000-0005-0000-0000-000060470000}"/>
    <cellStyle name="통화 [0] 4" xfId="17657" xr:uid="{00000000-0005-0000-0000-000061470000}"/>
    <cellStyle name="통화 [0] 5" xfId="17658" xr:uid="{00000000-0005-0000-0000-000062470000}"/>
    <cellStyle name="통화 [0] 6" xfId="17659" xr:uid="{00000000-0005-0000-0000-000063470000}"/>
    <cellStyle name="통화 [0] 7" xfId="17660" xr:uid="{00000000-0005-0000-0000-000064470000}"/>
    <cellStyle name="통화 [0㉝〸" xfId="17661" xr:uid="{00000000-0005-0000-0000-000065470000}"/>
    <cellStyle name="通貨_　配車(by matue)" xfId="17662" xr:uid="{00000000-0005-0000-0000-000066470000}"/>
    <cellStyle name="퍼센트" xfId="17663" xr:uid="{00000000-0005-0000-0000-000067470000}"/>
    <cellStyle name="퍼센트 2" xfId="17664" xr:uid="{00000000-0005-0000-0000-000068470000}"/>
    <cellStyle name="퍼센트 3" xfId="17665" xr:uid="{00000000-0005-0000-0000-000069470000}"/>
    <cellStyle name="퍼센트 4" xfId="17666" xr:uid="{00000000-0005-0000-0000-00006A470000}"/>
    <cellStyle name="퍼센트 5" xfId="17667" xr:uid="{00000000-0005-0000-0000-00006B470000}"/>
    <cellStyle name="퍼센트 6" xfId="17668" xr:uid="{00000000-0005-0000-0000-00006C470000}"/>
    <cellStyle name="퍼센트_(완주,항공측량)단지계획,설계내역서 총괄-090616(2003)" xfId="18349" xr:uid="{00000000-0005-0000-0000-00006D470000}"/>
    <cellStyle name="표" xfId="17669" xr:uid="{00000000-0005-0000-0000-00006E470000}"/>
    <cellStyle name="표(가는선,가운데,중앙)" xfId="17670" xr:uid="{00000000-0005-0000-0000-00006F470000}"/>
    <cellStyle name="표(가는선,왼쪽,중앙)" xfId="17671" xr:uid="{00000000-0005-0000-0000-000070470000}"/>
    <cellStyle name="표(세로쓰기)" xfId="17672" xr:uid="{00000000-0005-0000-0000-000071470000}"/>
    <cellStyle name="표_(울산)기본및실시설계용역비" xfId="17673" xr:uid="{00000000-0005-0000-0000-000072470000}"/>
    <cellStyle name="표_00설계예산서(계약)" xfId="17674" xr:uid="{00000000-0005-0000-0000-000073470000}"/>
    <cellStyle name="표_01-내역산출서(새재지구)" xfId="17675" xr:uid="{00000000-0005-0000-0000-000074470000}"/>
    <cellStyle name="표_03기본및실시설계" xfId="17676" xr:uid="{00000000-0005-0000-0000-000075470000}"/>
    <cellStyle name="표_071207 총괄내역서_동국대(원가계산 수정)" xfId="17677" xr:uid="{00000000-0005-0000-0000-000076470000}"/>
    <cellStyle name="표_080926 성남시 도시관리계획 감사보완(Rev02)" xfId="17678" xr:uid="{00000000-0005-0000-0000-000077470000}"/>
    <cellStyle name="표_150227_청양권 다목적 캠핑공원 실시설계용역 내역서" xfId="18350" xr:uid="{00000000-0005-0000-0000-000078470000}"/>
    <cellStyle name="표_2회설변전체내역서" xfId="17679" xr:uid="{00000000-0005-0000-0000-000079470000}"/>
    <cellStyle name="표_3. 신광R~숭의R(배수공)" xfId="17680" xr:uid="{00000000-0005-0000-0000-00007A470000}"/>
    <cellStyle name="표_3. 신광R~숭의R(배수공)_노임단가(소프트웨어)" xfId="17681" xr:uid="{00000000-0005-0000-0000-00007B470000}"/>
    <cellStyle name="표_3차1회-당초제출" xfId="17682" xr:uid="{00000000-0005-0000-0000-00007C470000}"/>
    <cellStyle name="표_3차1회-당초제출_내지농로(변경)" xfId="17683" xr:uid="{00000000-0005-0000-0000-00007D470000}"/>
    <cellStyle name="표_3차1회-당초제출_내지농로(변경)_돈지수량산출" xfId="17684" xr:uid="{00000000-0005-0000-0000-00007E470000}"/>
    <cellStyle name="표_3차1회-당초제출_내지농로(변경)_돈지수량산출_파평산 수목원 조성-내역서" xfId="17685" xr:uid="{00000000-0005-0000-0000-00007F470000}"/>
    <cellStyle name="표_3차1회-당초제출_내지농로(변경)_파평산 수목원 조성-내역서" xfId="17686" xr:uid="{00000000-0005-0000-0000-000080470000}"/>
    <cellStyle name="표_3차1회-당초제출_능양수량산출" xfId="17687" xr:uid="{00000000-0005-0000-0000-000081470000}"/>
    <cellStyle name="표_3차1회-당초제출_능양수량산출_돈지수량산출" xfId="17688" xr:uid="{00000000-0005-0000-0000-000082470000}"/>
    <cellStyle name="표_3차1회-당초제출_능양수량산출_돈지수량산출_파평산 수목원 조성-내역서" xfId="17689" xr:uid="{00000000-0005-0000-0000-000083470000}"/>
    <cellStyle name="표_3차1회-당초제출_능양수량산출_파평산 수목원 조성-내역서" xfId="17690" xr:uid="{00000000-0005-0000-0000-000084470000}"/>
    <cellStyle name="표_3차1회-당초제출_돈지안길" xfId="17691" xr:uid="{00000000-0005-0000-0000-000085470000}"/>
    <cellStyle name="표_3차1회-당초제출_돈지안길_배수로" xfId="17692" xr:uid="{00000000-0005-0000-0000-000086470000}"/>
    <cellStyle name="표_3차1회-당초제출_돈지안길_배수로_파평산 수목원 조성-내역서" xfId="17693" xr:uid="{00000000-0005-0000-0000-000087470000}"/>
    <cellStyle name="표_3차1회-당초제출_돈지안길_파평산 수목원 조성-내역서" xfId="17694" xr:uid="{00000000-0005-0000-0000-000088470000}"/>
    <cellStyle name="표_3차1회-당초제출_돈지안길1000" xfId="17695" xr:uid="{00000000-0005-0000-0000-000089470000}"/>
    <cellStyle name="표_3차1회-당초제출_돈지안길1000_배수로" xfId="17696" xr:uid="{00000000-0005-0000-0000-00008A470000}"/>
    <cellStyle name="표_3차1회-당초제출_돈지안길1000_배수로_파평산 수목원 조성-내역서" xfId="17697" xr:uid="{00000000-0005-0000-0000-00008B470000}"/>
    <cellStyle name="표_3차1회-당초제출_돈지안길1000_파평산 수목원 조성-내역서" xfId="17698" xr:uid="{00000000-0005-0000-0000-00008C470000}"/>
    <cellStyle name="표_3차1회-당초제출_배수로" xfId="17699" xr:uid="{00000000-0005-0000-0000-00008D470000}"/>
    <cellStyle name="표_3차1회-당초제출_배수로_배수로" xfId="17700" xr:uid="{00000000-0005-0000-0000-00008E470000}"/>
    <cellStyle name="표_3차1회-당초제출_배수로_배수로_파평산 수목원 조성-내역서" xfId="17701" xr:uid="{00000000-0005-0000-0000-00008F470000}"/>
    <cellStyle name="표_3차1회-당초제출_배수로_파평산 수목원 조성-내역서" xfId="17702" xr:uid="{00000000-0005-0000-0000-000090470000}"/>
    <cellStyle name="표_3차1회-당초제출_파평산 수목원 조성-내역서" xfId="17703" xr:uid="{00000000-0005-0000-0000-000091470000}"/>
    <cellStyle name="표_3차공사 설계내역서(100억)" xfId="17704" xr:uid="{00000000-0005-0000-0000-000092470000}"/>
    <cellStyle name="표_3차공사 설계내역서(100억)_내지농로(변경)" xfId="17705" xr:uid="{00000000-0005-0000-0000-000093470000}"/>
    <cellStyle name="표_3차공사 설계내역서(100억)_내지농로(변경)_돈지수량산출" xfId="17706" xr:uid="{00000000-0005-0000-0000-000094470000}"/>
    <cellStyle name="표_3차공사 설계내역서(100억)_내지농로(변경)_돈지수량산출_파평산 수목원 조성-내역서" xfId="17707" xr:uid="{00000000-0005-0000-0000-000095470000}"/>
    <cellStyle name="표_3차공사 설계내역서(100억)_내지농로(변경)_파평산 수목원 조성-내역서" xfId="17708" xr:uid="{00000000-0005-0000-0000-000096470000}"/>
    <cellStyle name="표_3차공사 설계내역서(100억)_능양수량산출" xfId="17709" xr:uid="{00000000-0005-0000-0000-000097470000}"/>
    <cellStyle name="표_3차공사 설계내역서(100억)_능양수량산출_돈지수량산출" xfId="17710" xr:uid="{00000000-0005-0000-0000-000098470000}"/>
    <cellStyle name="표_3차공사 설계내역서(100억)_능양수량산출_돈지수량산출_파평산 수목원 조성-내역서" xfId="17711" xr:uid="{00000000-0005-0000-0000-000099470000}"/>
    <cellStyle name="표_3차공사 설계내역서(100억)_능양수량산출_파평산 수목원 조성-내역서" xfId="17712" xr:uid="{00000000-0005-0000-0000-00009A470000}"/>
    <cellStyle name="표_3차공사 설계내역서(100억)_돈지안길" xfId="17713" xr:uid="{00000000-0005-0000-0000-00009B470000}"/>
    <cellStyle name="표_3차공사 설계내역서(100억)_돈지안길_배수로" xfId="17714" xr:uid="{00000000-0005-0000-0000-00009C470000}"/>
    <cellStyle name="표_3차공사 설계내역서(100억)_돈지안길_배수로_파평산 수목원 조성-내역서" xfId="17715" xr:uid="{00000000-0005-0000-0000-00009D470000}"/>
    <cellStyle name="표_3차공사 설계내역서(100억)_돈지안길_파평산 수목원 조성-내역서" xfId="17716" xr:uid="{00000000-0005-0000-0000-00009E470000}"/>
    <cellStyle name="표_3차공사 설계내역서(100억)_돈지안길1000" xfId="17717" xr:uid="{00000000-0005-0000-0000-00009F470000}"/>
    <cellStyle name="표_3차공사 설계내역서(100억)_돈지안길1000_배수로" xfId="17718" xr:uid="{00000000-0005-0000-0000-0000A0470000}"/>
    <cellStyle name="표_3차공사 설계내역서(100억)_돈지안길1000_배수로_파평산 수목원 조성-내역서" xfId="17719" xr:uid="{00000000-0005-0000-0000-0000A1470000}"/>
    <cellStyle name="표_3차공사 설계내역서(100억)_돈지안길1000_파평산 수목원 조성-내역서" xfId="17720" xr:uid="{00000000-0005-0000-0000-0000A2470000}"/>
    <cellStyle name="표_3차공사 설계내역서(100억)_배수로" xfId="17721" xr:uid="{00000000-0005-0000-0000-0000A3470000}"/>
    <cellStyle name="표_3차공사 설계내역서(100억)_배수로_배수로" xfId="17722" xr:uid="{00000000-0005-0000-0000-0000A4470000}"/>
    <cellStyle name="표_3차공사 설계내역서(100억)_배수로_배수로_파평산 수목원 조성-내역서" xfId="17723" xr:uid="{00000000-0005-0000-0000-0000A5470000}"/>
    <cellStyle name="표_3차공사 설계내역서(100억)_배수로_파평산 수목원 조성-내역서" xfId="17724" xr:uid="{00000000-0005-0000-0000-0000A6470000}"/>
    <cellStyle name="표_3차공사 설계내역서(100억)_파평산 수목원 조성-내역서" xfId="17725" xr:uid="{00000000-0005-0000-0000-0000A7470000}"/>
    <cellStyle name="표_3차공사-1회" xfId="17726" xr:uid="{00000000-0005-0000-0000-0000A8470000}"/>
    <cellStyle name="표_3차공사-1회_내지농로(변경)" xfId="17727" xr:uid="{00000000-0005-0000-0000-0000A9470000}"/>
    <cellStyle name="표_3차공사-1회_내지농로(변경)_돈지수량산출" xfId="17728" xr:uid="{00000000-0005-0000-0000-0000AA470000}"/>
    <cellStyle name="표_3차공사-1회_내지농로(변경)_돈지수량산출_파평산 수목원 조성-내역서" xfId="17729" xr:uid="{00000000-0005-0000-0000-0000AB470000}"/>
    <cellStyle name="표_3차공사-1회_내지농로(변경)_파평산 수목원 조성-내역서" xfId="17730" xr:uid="{00000000-0005-0000-0000-0000AC470000}"/>
    <cellStyle name="표_3차공사-1회_능양수량산출" xfId="17731" xr:uid="{00000000-0005-0000-0000-0000AD470000}"/>
    <cellStyle name="표_3차공사-1회_능양수량산출_돈지수량산출" xfId="17732" xr:uid="{00000000-0005-0000-0000-0000AE470000}"/>
    <cellStyle name="표_3차공사-1회_능양수량산출_돈지수량산출_파평산 수목원 조성-내역서" xfId="17733" xr:uid="{00000000-0005-0000-0000-0000AF470000}"/>
    <cellStyle name="표_3차공사-1회_능양수량산출_파평산 수목원 조성-내역서" xfId="17734" xr:uid="{00000000-0005-0000-0000-0000B0470000}"/>
    <cellStyle name="표_3차공사-1회_돈지안길" xfId="17735" xr:uid="{00000000-0005-0000-0000-0000B1470000}"/>
    <cellStyle name="표_3차공사-1회_돈지안길_배수로" xfId="17736" xr:uid="{00000000-0005-0000-0000-0000B2470000}"/>
    <cellStyle name="표_3차공사-1회_돈지안길_배수로_파평산 수목원 조성-내역서" xfId="17737" xr:uid="{00000000-0005-0000-0000-0000B3470000}"/>
    <cellStyle name="표_3차공사-1회_돈지안길_파평산 수목원 조성-내역서" xfId="17738" xr:uid="{00000000-0005-0000-0000-0000B4470000}"/>
    <cellStyle name="표_3차공사-1회_돈지안길1000" xfId="17739" xr:uid="{00000000-0005-0000-0000-0000B5470000}"/>
    <cellStyle name="표_3차공사-1회_돈지안길1000_배수로" xfId="17740" xr:uid="{00000000-0005-0000-0000-0000B6470000}"/>
    <cellStyle name="표_3차공사-1회_돈지안길1000_배수로_파평산 수목원 조성-내역서" xfId="17741" xr:uid="{00000000-0005-0000-0000-0000B7470000}"/>
    <cellStyle name="표_3차공사-1회_돈지안길1000_파평산 수목원 조성-내역서" xfId="17742" xr:uid="{00000000-0005-0000-0000-0000B8470000}"/>
    <cellStyle name="표_3차공사-1회_배수로" xfId="17743" xr:uid="{00000000-0005-0000-0000-0000B9470000}"/>
    <cellStyle name="표_3차공사-1회_배수로_배수로" xfId="17744" xr:uid="{00000000-0005-0000-0000-0000BA470000}"/>
    <cellStyle name="표_3차공사-1회_배수로_배수로_파평산 수목원 조성-내역서" xfId="17745" xr:uid="{00000000-0005-0000-0000-0000BB470000}"/>
    <cellStyle name="표_3차공사-1회_배수로_파평산 수목원 조성-내역서" xfId="17746" xr:uid="{00000000-0005-0000-0000-0000BC470000}"/>
    <cellStyle name="표_3차공사-1회_파평산 수목원 조성-내역서" xfId="17747" xr:uid="{00000000-0005-0000-0000-0000BD470000}"/>
    <cellStyle name="표_4-1" xfId="17748" xr:uid="{00000000-0005-0000-0000-0000BE470000}"/>
    <cellStyle name="표_4-2" xfId="17749" xr:uid="{00000000-0005-0000-0000-0000BF470000}"/>
    <cellStyle name="표_4-3" xfId="17750" xr:uid="{00000000-0005-0000-0000-0000C0470000}"/>
    <cellStyle name="표_4-4" xfId="17751" xr:uid="{00000000-0005-0000-0000-0000C1470000}"/>
    <cellStyle name="표_5-1" xfId="17752" xr:uid="{00000000-0005-0000-0000-0000C2470000}"/>
    <cellStyle name="표_5-2" xfId="17753" xr:uid="{00000000-0005-0000-0000-0000C3470000}"/>
    <cellStyle name="표_5-3" xfId="17754" xr:uid="{00000000-0005-0000-0000-0000C4470000}"/>
    <cellStyle name="표_가야의 땅(실시설계)" xfId="17755" xr:uid="{00000000-0005-0000-0000-0000C5470000}"/>
    <cellStyle name="표_가야의땅(환경 및 재해)" xfId="17756" xr:uid="{00000000-0005-0000-0000-0000C6470000}"/>
    <cellStyle name="표_고양GB해제취락_설계변경시내역서(101116)" xfId="17757" xr:uid="{00000000-0005-0000-0000-0000C7470000}"/>
    <cellStyle name="표_공유수면매립도시관리계획및실시설계용역" xfId="17758" xr:uid="{00000000-0005-0000-0000-0000C8470000}"/>
    <cellStyle name="표_기성청구내역(3차-1회)" xfId="17759" xr:uid="{00000000-0005-0000-0000-0000C9470000}"/>
    <cellStyle name="표_기성청구내역(3차-1회)_내지농로(변경)" xfId="17760" xr:uid="{00000000-0005-0000-0000-0000CA470000}"/>
    <cellStyle name="표_기성청구내역(3차-1회)_내지농로(변경)_돈지수량산출" xfId="17761" xr:uid="{00000000-0005-0000-0000-0000CB470000}"/>
    <cellStyle name="표_기성청구내역(3차-1회)_내지농로(변경)_돈지수량산출_파평산 수목원 조성-내역서" xfId="17762" xr:uid="{00000000-0005-0000-0000-0000CC470000}"/>
    <cellStyle name="표_기성청구내역(3차-1회)_내지농로(변경)_파평산 수목원 조성-내역서" xfId="17763" xr:uid="{00000000-0005-0000-0000-0000CD470000}"/>
    <cellStyle name="표_기성청구내역(3차-1회)_능양수량산출" xfId="17764" xr:uid="{00000000-0005-0000-0000-0000CE470000}"/>
    <cellStyle name="표_기성청구내역(3차-1회)_능양수량산출_돈지수량산출" xfId="17765" xr:uid="{00000000-0005-0000-0000-0000CF470000}"/>
    <cellStyle name="표_기성청구내역(3차-1회)_능양수량산출_돈지수량산출_파평산 수목원 조성-내역서" xfId="17766" xr:uid="{00000000-0005-0000-0000-0000D0470000}"/>
    <cellStyle name="표_기성청구내역(3차-1회)_능양수량산출_파평산 수목원 조성-내역서" xfId="17767" xr:uid="{00000000-0005-0000-0000-0000D1470000}"/>
    <cellStyle name="표_기성청구내역(3차-1회)_돈지안길" xfId="17768" xr:uid="{00000000-0005-0000-0000-0000D2470000}"/>
    <cellStyle name="표_기성청구내역(3차-1회)_돈지안길_배수로" xfId="17769" xr:uid="{00000000-0005-0000-0000-0000D3470000}"/>
    <cellStyle name="표_기성청구내역(3차-1회)_돈지안길_배수로_파평산 수목원 조성-내역서" xfId="17770" xr:uid="{00000000-0005-0000-0000-0000D4470000}"/>
    <cellStyle name="표_기성청구내역(3차-1회)_돈지안길_파평산 수목원 조성-내역서" xfId="17771" xr:uid="{00000000-0005-0000-0000-0000D5470000}"/>
    <cellStyle name="표_기성청구내역(3차-1회)_돈지안길1000" xfId="17772" xr:uid="{00000000-0005-0000-0000-0000D6470000}"/>
    <cellStyle name="표_기성청구내역(3차-1회)_돈지안길1000_배수로" xfId="17773" xr:uid="{00000000-0005-0000-0000-0000D7470000}"/>
    <cellStyle name="표_기성청구내역(3차-1회)_돈지안길1000_배수로_파평산 수목원 조성-내역서" xfId="17774" xr:uid="{00000000-0005-0000-0000-0000D8470000}"/>
    <cellStyle name="표_기성청구내역(3차-1회)_돈지안길1000_파평산 수목원 조성-내역서" xfId="17775" xr:uid="{00000000-0005-0000-0000-0000D9470000}"/>
    <cellStyle name="표_기성청구내역(3차-1회)_배수로" xfId="17776" xr:uid="{00000000-0005-0000-0000-0000DA470000}"/>
    <cellStyle name="표_기성청구내역(3차-1회)_배수로_배수로" xfId="17777" xr:uid="{00000000-0005-0000-0000-0000DB470000}"/>
    <cellStyle name="표_기성청구내역(3차-1회)_배수로_배수로_파평산 수목원 조성-내역서" xfId="17778" xr:uid="{00000000-0005-0000-0000-0000DC470000}"/>
    <cellStyle name="표_기성청구내역(3차-1회)_배수로_파평산 수목원 조성-내역서" xfId="17779" xr:uid="{00000000-0005-0000-0000-0000DD470000}"/>
    <cellStyle name="표_기성청구내역(3차-1회)_파평산 수목원 조성-내역서" xfId="17780" xr:uid="{00000000-0005-0000-0000-0000DE470000}"/>
    <cellStyle name="표_기성청구내역(3차공사)" xfId="17781" xr:uid="{00000000-0005-0000-0000-0000DF470000}"/>
    <cellStyle name="표_기성청구내역(3차공사)_내지농로(변경)" xfId="17782" xr:uid="{00000000-0005-0000-0000-0000E0470000}"/>
    <cellStyle name="표_기성청구내역(3차공사)_내지농로(변경)_돈지수량산출" xfId="17783" xr:uid="{00000000-0005-0000-0000-0000E1470000}"/>
    <cellStyle name="표_기성청구내역(3차공사)_내지농로(변경)_돈지수량산출_파평산 수목원 조성-내역서" xfId="17784" xr:uid="{00000000-0005-0000-0000-0000E2470000}"/>
    <cellStyle name="표_기성청구내역(3차공사)_내지농로(변경)_파평산 수목원 조성-내역서" xfId="17785" xr:uid="{00000000-0005-0000-0000-0000E3470000}"/>
    <cellStyle name="표_기성청구내역(3차공사)_능양수량산출" xfId="17786" xr:uid="{00000000-0005-0000-0000-0000E4470000}"/>
    <cellStyle name="표_기성청구내역(3차공사)_능양수량산출_돈지수량산출" xfId="17787" xr:uid="{00000000-0005-0000-0000-0000E5470000}"/>
    <cellStyle name="표_기성청구내역(3차공사)_능양수량산출_돈지수량산출_파평산 수목원 조성-내역서" xfId="17788" xr:uid="{00000000-0005-0000-0000-0000E6470000}"/>
    <cellStyle name="표_기성청구내역(3차공사)_능양수량산출_파평산 수목원 조성-내역서" xfId="17789" xr:uid="{00000000-0005-0000-0000-0000E7470000}"/>
    <cellStyle name="표_기성청구내역(3차공사)_돈지안길" xfId="17790" xr:uid="{00000000-0005-0000-0000-0000E8470000}"/>
    <cellStyle name="표_기성청구내역(3차공사)_돈지안길_배수로" xfId="17791" xr:uid="{00000000-0005-0000-0000-0000E9470000}"/>
    <cellStyle name="표_기성청구내역(3차공사)_돈지안길_배수로_파평산 수목원 조성-내역서" xfId="17792" xr:uid="{00000000-0005-0000-0000-0000EA470000}"/>
    <cellStyle name="표_기성청구내역(3차공사)_돈지안길_파평산 수목원 조성-내역서" xfId="17793" xr:uid="{00000000-0005-0000-0000-0000EB470000}"/>
    <cellStyle name="표_기성청구내역(3차공사)_돈지안길1000" xfId="17794" xr:uid="{00000000-0005-0000-0000-0000EC470000}"/>
    <cellStyle name="표_기성청구내역(3차공사)_돈지안길1000_배수로" xfId="17795" xr:uid="{00000000-0005-0000-0000-0000ED470000}"/>
    <cellStyle name="표_기성청구내역(3차공사)_돈지안길1000_배수로_파평산 수목원 조성-내역서" xfId="17796" xr:uid="{00000000-0005-0000-0000-0000EE470000}"/>
    <cellStyle name="표_기성청구내역(3차공사)_돈지안길1000_파평산 수목원 조성-내역서" xfId="17797" xr:uid="{00000000-0005-0000-0000-0000EF470000}"/>
    <cellStyle name="표_기성청구내역(3차공사)_배수로" xfId="17798" xr:uid="{00000000-0005-0000-0000-0000F0470000}"/>
    <cellStyle name="표_기성청구내역(3차공사)_배수로_배수로" xfId="17799" xr:uid="{00000000-0005-0000-0000-0000F1470000}"/>
    <cellStyle name="표_기성청구내역(3차공사)_배수로_배수로_파평산 수목원 조성-내역서" xfId="17800" xr:uid="{00000000-0005-0000-0000-0000F2470000}"/>
    <cellStyle name="표_기성청구내역(3차공사)_배수로_파평산 수목원 조성-내역서" xfId="17801" xr:uid="{00000000-0005-0000-0000-0000F3470000}"/>
    <cellStyle name="표_기성청구내역(3차공사)_파평산 수목원 조성-내역서" xfId="17802" xr:uid="{00000000-0005-0000-0000-0000F4470000}"/>
    <cellStyle name="표_깨기" xfId="17803" xr:uid="{00000000-0005-0000-0000-0000F5470000}"/>
    <cellStyle name="표_깨기_노임단가(소프트웨어)" xfId="17804" xr:uid="{00000000-0005-0000-0000-0000F6470000}"/>
    <cellStyle name="표_깨기_신광R~숭의R(폐기물)" xfId="17805" xr:uid="{00000000-0005-0000-0000-0000F7470000}"/>
    <cellStyle name="표_깨기_신광R~숭의R(폐기물)_노임단가(소프트웨어)" xfId="17806" xr:uid="{00000000-0005-0000-0000-0000F8470000}"/>
    <cellStyle name="표_남양주시 에코랜드 수영장(기본설계비)" xfId="17807" xr:uid="{00000000-0005-0000-0000-0000F9470000}"/>
    <cellStyle name="표_내역서-집단시설지구 요율적용 계약내역서 최종" xfId="18351" xr:uid="{00000000-0005-0000-0000-0000FA470000}"/>
    <cellStyle name="표_내지농로(변경)" xfId="17808" xr:uid="{00000000-0005-0000-0000-0000FB470000}"/>
    <cellStyle name="표_내지농로(변경)_돈지수량산출" xfId="17809" xr:uid="{00000000-0005-0000-0000-0000FC470000}"/>
    <cellStyle name="표_내지농로(변경)_돈지수량산출_파평산 수목원 조성-내역서" xfId="17810" xr:uid="{00000000-0005-0000-0000-0000FD470000}"/>
    <cellStyle name="표_내지농로(변경)_파평산 수목원 조성-내역서" xfId="17811" xr:uid="{00000000-0005-0000-0000-0000FE470000}"/>
    <cellStyle name="표_노임단가(소프트웨어)" xfId="17812" xr:uid="{00000000-0005-0000-0000-0000FF470000}"/>
    <cellStyle name="표_능양수량산출" xfId="17813" xr:uid="{00000000-0005-0000-0000-000000480000}"/>
    <cellStyle name="표_능양수량산출_돈지수량산출" xfId="17814" xr:uid="{00000000-0005-0000-0000-000001480000}"/>
    <cellStyle name="표_능양수량산출_돈지수량산출_파평산 수목원 조성-내역서" xfId="17815" xr:uid="{00000000-0005-0000-0000-000002480000}"/>
    <cellStyle name="표_능양수량산출_파평산 수목원 조성-내역서" xfId="17816" xr:uid="{00000000-0005-0000-0000-000003480000}"/>
    <cellStyle name="표_돈지안길" xfId="17817" xr:uid="{00000000-0005-0000-0000-000004480000}"/>
    <cellStyle name="표_돈지안길_배수로" xfId="17818" xr:uid="{00000000-0005-0000-0000-000005480000}"/>
    <cellStyle name="표_돈지안길_배수로_파평산 수목원 조성-내역서" xfId="17819" xr:uid="{00000000-0005-0000-0000-000006480000}"/>
    <cellStyle name="표_돈지안길_파평산 수목원 조성-내역서" xfId="17820" xr:uid="{00000000-0005-0000-0000-000007480000}"/>
    <cellStyle name="표_돈지안길1000" xfId="17821" xr:uid="{00000000-0005-0000-0000-000008480000}"/>
    <cellStyle name="표_돈지안길1000_배수로" xfId="17822" xr:uid="{00000000-0005-0000-0000-000009480000}"/>
    <cellStyle name="표_돈지안길1000_배수로_파평산 수목원 조성-내역서" xfId="17823" xr:uid="{00000000-0005-0000-0000-00000A480000}"/>
    <cellStyle name="표_돈지안길1000_파평산 수목원 조성-내역서" xfId="17824" xr:uid="{00000000-0005-0000-0000-00000B480000}"/>
    <cellStyle name="표_로하스변경내역서-5(06.6.7)" xfId="17825" xr:uid="{00000000-0005-0000-0000-00000C480000}"/>
    <cellStyle name="표_로하스변경내역서-5(06.6.7)_로하스변경내역서-6(06(1).6.27 당초변경)" xfId="17826" xr:uid="{00000000-0005-0000-0000-00000D480000}"/>
    <cellStyle name="표_로하스변경내역서-5(06.6.7)_로하스변경내역서-6(06(1).6.27 당초변경)_체육관공원 용역 설계내역서(도급)" xfId="17827" xr:uid="{00000000-0005-0000-0000-00000E480000}"/>
    <cellStyle name="표_로하스변경내역서-5(06.6.7)_체육관공원 용역 설계내역서(도급)" xfId="17828" xr:uid="{00000000-0005-0000-0000-00000F480000}"/>
    <cellStyle name="표_로하스변경내역서-6(06.6.21)" xfId="17829" xr:uid="{00000000-0005-0000-0000-000010480000}"/>
    <cellStyle name="표_로하스변경내역서-6(06.6.21)_로하스변경내역서-6(06(1).6.27 당초변경)" xfId="17830" xr:uid="{00000000-0005-0000-0000-000011480000}"/>
    <cellStyle name="표_로하스변경내역서-6(06.6.21)_로하스변경내역서-6(06(1).6.27 당초변경)_체육관공원 용역 설계내역서(도급)" xfId="17831" xr:uid="{00000000-0005-0000-0000-000012480000}"/>
    <cellStyle name="표_로하스변경내역서-6(06.6.21)_체육관공원 용역 설계내역서(도급)" xfId="17832" xr:uid="{00000000-0005-0000-0000-000013480000}"/>
    <cellStyle name="표_마석~송천간 용역내역서(8.0억)" xfId="17833" xr:uid="{00000000-0005-0000-0000-000014480000}"/>
    <cellStyle name="표_매향리_949" xfId="17834" xr:uid="{00000000-0005-0000-0000-000015480000}"/>
    <cellStyle name="표_문경내역(1127)" xfId="17835" xr:uid="{00000000-0005-0000-0000-000016480000}"/>
    <cellStyle name="표_문경내역(1127)_100903-직산 용역비내역서" xfId="17836" xr:uid="{00000000-0005-0000-0000-000017480000}"/>
    <cellStyle name="표_문경내역(1127)_4-1" xfId="17837" xr:uid="{00000000-0005-0000-0000-000018480000}"/>
    <cellStyle name="표_문경내역(1127)_4-2" xfId="17838" xr:uid="{00000000-0005-0000-0000-000019480000}"/>
    <cellStyle name="표_문경내역(1127)_4-3" xfId="17839" xr:uid="{00000000-0005-0000-0000-00001A480000}"/>
    <cellStyle name="표_문경내역(1127)_4-4" xfId="17840" xr:uid="{00000000-0005-0000-0000-00001B480000}"/>
    <cellStyle name="표_문경내역(1127)_노임단가(소프트웨어)" xfId="17841" xr:uid="{00000000-0005-0000-0000-00001C480000}"/>
    <cellStyle name="표_문경내역(1127)_노임단가(소프트웨어) 2" xfId="17842" xr:uid="{00000000-0005-0000-0000-00001D480000}"/>
    <cellStyle name="표_문경내역(1127)_노임단가(소프트웨어)_내 역 서(20130112)" xfId="17843" xr:uid="{00000000-0005-0000-0000-00001E480000}"/>
    <cellStyle name="표_문경내역(1127)_노임단가(소프트웨어)_안성도시관리계획내역서(20100201)" xfId="17844" xr:uid="{00000000-0005-0000-0000-00001F480000}"/>
    <cellStyle name="표_문경내역(1127)_노임단가(소프트웨어)_안성도시관리계획내역서-내역" xfId="17845" xr:uid="{00000000-0005-0000-0000-000020480000}"/>
    <cellStyle name="표_문경내역(1127)_노임단가(소프트웨어)_안성도시관리계획내역서-작업용" xfId="17846" xr:uid="{00000000-0005-0000-0000-000021480000}"/>
    <cellStyle name="표_문경내역(1127)_설계내역서(2.5억)" xfId="17847" xr:uid="{00000000-0005-0000-0000-000022480000}"/>
    <cellStyle name="표_문경내역(1127)_설계내역서(2.7억)" xfId="17848" xr:uid="{00000000-0005-0000-0000-000023480000}"/>
    <cellStyle name="표_문경내역(1127)_양주복지지구내역서(품셈)" xfId="17849" xr:uid="{00000000-0005-0000-0000-000024480000}"/>
    <cellStyle name="표_문경내역(1127)_양주복지지구내역서(품셈)_6-1" xfId="17850" xr:uid="{00000000-0005-0000-0000-000025480000}"/>
    <cellStyle name="표_문경내역(1127)_양주복지지구내역서(품셈)_6-2" xfId="17851" xr:uid="{00000000-0005-0000-0000-000026480000}"/>
    <cellStyle name="표_문경내역(1127)_양주복지지구내역서(품셈)_6-3" xfId="17852" xr:uid="{00000000-0005-0000-0000-000027480000}"/>
    <cellStyle name="표_문경내역(1127)_양주복지지구내역서(품셈)_매향리평화공원_용역-조경(949,000)" xfId="17853" xr:uid="{00000000-0005-0000-0000-000028480000}"/>
    <cellStyle name="표_문경내역(1127)_양주복지지구내역서(품셈)_문화재지표조사" xfId="17854" xr:uid="{00000000-0005-0000-0000-000029480000}"/>
    <cellStyle name="표_문경내역(1127)_양주복지지구내역서(품셈)_설계내역서(원머루)작업-1" xfId="17855" xr:uid="{00000000-0005-0000-0000-00002A480000}"/>
    <cellStyle name="표_문경내역(1127)_양주복지지구내역서(품셈)_설계내역서(정자말)작업(1)" xfId="17856" xr:uid="{00000000-0005-0000-0000-00002B480000}"/>
    <cellStyle name="표_문경내역(1127)_양주복지지구내역서(품셈)_설계내역서(정자말,원머루)100106" xfId="17857" xr:uid="{00000000-0005-0000-0000-00002C480000}"/>
    <cellStyle name="표_문경내역(1127)_양주복지지구내역서(품셈)_설계내역서(정자말,원머루)100114" xfId="17858" xr:uid="{00000000-0005-0000-0000-00002D480000}"/>
    <cellStyle name="표_문경내역(1127)_역사공원 설계내역서-100218(원내역)_지반" xfId="17859" xr:uid="{00000000-0005-0000-0000-00002E480000}"/>
    <cellStyle name="표_문경내역(1127)_용역비내역서" xfId="17860" xr:uid="{00000000-0005-0000-0000-00002F480000}"/>
    <cellStyle name="표_문경내역(1127)_의정부 주차장" xfId="17861" xr:uid="{00000000-0005-0000-0000-000030480000}"/>
    <cellStyle name="표_문경내역(1127)_의정부 주차장_6-1" xfId="17862" xr:uid="{00000000-0005-0000-0000-000031480000}"/>
    <cellStyle name="표_문경내역(1127)_의정부 주차장_6-2" xfId="17863" xr:uid="{00000000-0005-0000-0000-000032480000}"/>
    <cellStyle name="표_문경내역(1127)_의정부 주차장_6-3" xfId="17864" xr:uid="{00000000-0005-0000-0000-000033480000}"/>
    <cellStyle name="표_문경내역(1127)_의정부 주차장_매향리평화공원_용역-조경(949,000)" xfId="17865" xr:uid="{00000000-0005-0000-0000-000034480000}"/>
    <cellStyle name="표_문경내역(1127)_의정부_도시관리계획(GB해제,_제1종지구단위계획)_사전환경성검토" xfId="17866" xr:uid="{00000000-0005-0000-0000-000035480000}"/>
    <cellStyle name="표_문경내역(1127)_의정부_도시관리계획(GB해제,_제1종지구단위계획)_사전환경성검토_6-1" xfId="17867" xr:uid="{00000000-0005-0000-0000-000036480000}"/>
    <cellStyle name="표_문경내역(1127)_의정부_도시관리계획(GB해제,_제1종지구단위계획)_사전환경성검토_6-2" xfId="17868" xr:uid="{00000000-0005-0000-0000-000037480000}"/>
    <cellStyle name="표_문경내역(1127)_의정부_도시관리계획(GB해제,_제1종지구단위계획)_사전환경성검토_6-3" xfId="17869" xr:uid="{00000000-0005-0000-0000-000038480000}"/>
    <cellStyle name="표_문경내역(1127)_의정부_도시관리계획(GB해제,_제1종지구단위계획)_사전환경성검토_매향리평화공원_용역-조경(949,000)" xfId="17870" xr:uid="{00000000-0005-0000-0000-000039480000}"/>
    <cellStyle name="표_문경내역(1127)_일위대가" xfId="17871" xr:uid="{00000000-0005-0000-0000-00003A480000}"/>
    <cellStyle name="표_문경내역(1127)_천안시북부지역타당성조사(지반조사_설계내역)_2011년_상반기_검토" xfId="17872" xr:uid="{00000000-0005-0000-0000-00003B480000}"/>
    <cellStyle name="표_문경내역(1127)_천안시북부지역타당성조사(지반조사_설계내역)_2011년_상반기_검토_20130117안성일죽면설계내역서" xfId="17873" xr:uid="{00000000-0005-0000-0000-00003C480000}"/>
    <cellStyle name="표_문경내역(1127)_천안시북부지역타당성조사(지반조사_설계내역)_2011년_상반기_검토_20130117안성일죽면설계내역서(1)" xfId="17874" xr:uid="{00000000-0005-0000-0000-00003D480000}"/>
    <cellStyle name="표_문경내역(1127)_천안시북부지역타당성조사(지반조사_설계내역)_2011년_상반기_검토_3.실시설계" xfId="17875" xr:uid="{00000000-0005-0000-0000-00003E480000}"/>
    <cellStyle name="표_문경내역(1127)_천안시북부지역타당성조사(지반조사_설계내역)_2011년_상반기_검토_KG(12-085)발주내역서" xfId="17876" xr:uid="{00000000-0005-0000-0000-00003F480000}"/>
    <cellStyle name="표_문경내역(1127)_체육관공원 용역 설계내역서(도급)" xfId="17877" xr:uid="{00000000-0005-0000-0000-000040480000}"/>
    <cellStyle name="표_문경내역(1127)_토질조사부문 내역서" xfId="17878" xr:uid="{00000000-0005-0000-0000-000041480000}"/>
    <cellStyle name="표_문경내역(1127)_환경-인력" xfId="17879" xr:uid="{00000000-0005-0000-0000-000042480000}"/>
    <cellStyle name="표_문경내역(1127)_환경-인력_6-1" xfId="17880" xr:uid="{00000000-0005-0000-0000-000043480000}"/>
    <cellStyle name="표_문경내역(1127)_환경-인력_6-2" xfId="17881" xr:uid="{00000000-0005-0000-0000-000044480000}"/>
    <cellStyle name="표_문경내역(1127)_환경-인력_6-3" xfId="17882" xr:uid="{00000000-0005-0000-0000-000045480000}"/>
    <cellStyle name="표_문경내역(1127)_환경-인력_매향리평화공원_용역-조경(949,000)" xfId="17883" xr:uid="{00000000-0005-0000-0000-000046480000}"/>
    <cellStyle name="표_문경내역(1127)_환경-일위" xfId="17884" xr:uid="{00000000-0005-0000-0000-000047480000}"/>
    <cellStyle name="표_문경내역(1127)_환경-일위_6-1" xfId="17885" xr:uid="{00000000-0005-0000-0000-000048480000}"/>
    <cellStyle name="표_문경내역(1127)_환경-일위_6-2" xfId="17886" xr:uid="{00000000-0005-0000-0000-000049480000}"/>
    <cellStyle name="표_문경내역(1127)_환경-일위_6-3" xfId="17887" xr:uid="{00000000-0005-0000-0000-00004A480000}"/>
    <cellStyle name="표_문경내역(1127)_환경-일위_매향리평화공원_용역-조경(949,000)" xfId="17888" xr:uid="{00000000-0005-0000-0000-00004B480000}"/>
    <cellStyle name="표_문경내역(1127)_회암사지 주변 공원조성사업 사전환경성검토 내역(100604)" xfId="17889" xr:uid="{00000000-0005-0000-0000-00004C480000}"/>
    <cellStyle name="표_문경내역(1205-최종)" xfId="17890" xr:uid="{00000000-0005-0000-0000-00004D480000}"/>
    <cellStyle name="표_배수공" xfId="17891" xr:uid="{00000000-0005-0000-0000-00004E480000}"/>
    <cellStyle name="표_배수공_노임단가(소프트웨어)" xfId="17892" xr:uid="{00000000-0005-0000-0000-00004F480000}"/>
    <cellStyle name="표_배수로" xfId="17893" xr:uid="{00000000-0005-0000-0000-000050480000}"/>
    <cellStyle name="표_배수로_배수로" xfId="17894" xr:uid="{00000000-0005-0000-0000-000051480000}"/>
    <cellStyle name="표_배수로_배수로_파평산 수목원 조성-내역서" xfId="17895" xr:uid="{00000000-0005-0000-0000-000052480000}"/>
    <cellStyle name="표_배수로_파평산 수목원 조성-내역서" xfId="17896" xr:uid="{00000000-0005-0000-0000-000053480000}"/>
    <cellStyle name="표_백학세천1" xfId="17897" xr:uid="{00000000-0005-0000-0000-000054480000}"/>
    <cellStyle name="표_백학세천1_내지농로(변경)" xfId="17898" xr:uid="{00000000-0005-0000-0000-000055480000}"/>
    <cellStyle name="표_백학세천1_내지농로(변경)_파평산 수목원 조성-내역서" xfId="17899" xr:uid="{00000000-0005-0000-0000-000056480000}"/>
    <cellStyle name="표_백학세천1_돈지수량산출" xfId="17900" xr:uid="{00000000-0005-0000-0000-000057480000}"/>
    <cellStyle name="표_백학세천1_돈지수량산출_파평산 수목원 조성-내역서" xfId="17901" xr:uid="{00000000-0005-0000-0000-000058480000}"/>
    <cellStyle name="표_백학세천1_파평산 수목원 조성-내역서" xfId="17902" xr:uid="{00000000-0005-0000-0000-000059480000}"/>
    <cellStyle name="표_부대공" xfId="17903" xr:uid="{00000000-0005-0000-0000-00005A480000}"/>
    <cellStyle name="표_부대공_파평산 수목원 조성-내역서" xfId="17904" xr:uid="{00000000-0005-0000-0000-00005B480000}"/>
    <cellStyle name="표_부대공사" xfId="17905" xr:uid="{00000000-0005-0000-0000-00005C480000}"/>
    <cellStyle name="표_부대공사_파평산 수목원 조성-내역서" xfId="17906" xr:uid="{00000000-0005-0000-0000-00005D480000}"/>
    <cellStyle name="표_부대공사단위수량" xfId="17907" xr:uid="{00000000-0005-0000-0000-00005E480000}"/>
    <cellStyle name="표_부대공사단위수량_파평산 수목원 조성-내역서" xfId="17908" xr:uid="{00000000-0005-0000-0000-00005F480000}"/>
    <cellStyle name="표_사전환경성검토 내역(20120210)" xfId="17909" xr:uid="{00000000-0005-0000-0000-000060480000}"/>
    <cellStyle name="표_사전환경성검토 내역서" xfId="17910" xr:uid="{00000000-0005-0000-0000-000061480000}"/>
    <cellStyle name="표_서울대 바이오테크 설계내역서" xfId="17911" xr:uid="{00000000-0005-0000-0000-000062480000}"/>
    <cellStyle name="표_서울대 바이오테크 설계내역서(수정)" xfId="17912" xr:uid="{00000000-0005-0000-0000-000063480000}"/>
    <cellStyle name="표_설계내역서(2.5억)" xfId="17913" xr:uid="{00000000-0005-0000-0000-000064480000}"/>
    <cellStyle name="표_설계내역서(2.7억)" xfId="17914" xr:uid="{00000000-0005-0000-0000-000065480000}"/>
    <cellStyle name="표_설계내역서(변경)_0303" xfId="17915" xr:uid="{00000000-0005-0000-0000-000066480000}"/>
    <cellStyle name="표_설계변경내역서(kg)-080925" xfId="17916" xr:uid="{00000000-0005-0000-0000-000067480000}"/>
    <cellStyle name="표_설계비 내역(2010.5.3)" xfId="17917" xr:uid="{00000000-0005-0000-0000-000068480000}"/>
    <cellStyle name="표_설계비 도급내역서(구리행정복지센터)" xfId="17918" xr:uid="{00000000-0005-0000-0000-000069480000}"/>
    <cellStyle name="표_설계예산서(설계)" xfId="17919" xr:uid="{00000000-0005-0000-0000-00006A480000}"/>
    <cellStyle name="표_솔빛마을연결도로(최종)" xfId="17920" xr:uid="{00000000-0005-0000-0000-00006B480000}"/>
    <cellStyle name="표_솔빛마을연결도로(최종)_노임단가(소프트웨어)" xfId="17921" xr:uid="{00000000-0005-0000-0000-00006C480000}"/>
    <cellStyle name="표_수량산출서(수정)" xfId="17922" xr:uid="{00000000-0005-0000-0000-00006D480000}"/>
    <cellStyle name="표_수량산출서(수정)_3. 신광R~숭의R(배수공)" xfId="17923" xr:uid="{00000000-0005-0000-0000-00006E480000}"/>
    <cellStyle name="표_수량산출서(수정)_3. 신광R~숭의R(배수공)_노임단가(소프트웨어)" xfId="17924" xr:uid="{00000000-0005-0000-0000-00006F480000}"/>
    <cellStyle name="표_수량산출서(수정)_깨기" xfId="17925" xr:uid="{00000000-0005-0000-0000-000070480000}"/>
    <cellStyle name="표_수량산출서(수정)_깨기_노임단가(소프트웨어)" xfId="17926" xr:uid="{00000000-0005-0000-0000-000071480000}"/>
    <cellStyle name="표_수량산출서(수정)_깨기_신광R~숭의R(폐기물)" xfId="17927" xr:uid="{00000000-0005-0000-0000-000072480000}"/>
    <cellStyle name="표_수량산출서(수정)_깨기_신광R~숭의R(폐기물)_노임단가(소프트웨어)" xfId="17928" xr:uid="{00000000-0005-0000-0000-000073480000}"/>
    <cellStyle name="표_수량산출서(수정)_노임단가(소프트웨어)" xfId="17929" xr:uid="{00000000-0005-0000-0000-000074480000}"/>
    <cellStyle name="표_수량산출서(수정)_배수공" xfId="17930" xr:uid="{00000000-0005-0000-0000-000075480000}"/>
    <cellStyle name="표_수량산출서(수정)_배수공_노임단가(소프트웨어)" xfId="17931" xr:uid="{00000000-0005-0000-0000-000076480000}"/>
    <cellStyle name="표_수량산출서(수정)_솔빛마을연결도로(최종)" xfId="17932" xr:uid="{00000000-0005-0000-0000-000077480000}"/>
    <cellStyle name="표_수량산출서(수정)_솔빛마을연결도로(최종)_노임단가(소프트웨어)" xfId="17933" xr:uid="{00000000-0005-0000-0000-000078480000}"/>
    <cellStyle name="표_수량산출서(수정)_토공2-333.32최종" xfId="17934" xr:uid="{00000000-0005-0000-0000-000079480000}"/>
    <cellStyle name="표_수량산출서(수정)_토공2-333.32최종_2토공" xfId="17935" xr:uid="{00000000-0005-0000-0000-00007A480000}"/>
    <cellStyle name="표_신리천 친수공간조성 기본 및 실시설계용역(요율1.4)-최종" xfId="18352" xr:uid="{00000000-0005-0000-0000-00007B480000}"/>
    <cellStyle name="표_신리천 친수공간조성 기본 및 실시설계용역(요율1.4)-최종_순포개습지 복원사업-김대리" xfId="18353" xr:uid="{00000000-0005-0000-0000-00007C480000}"/>
    <cellStyle name="표_신평~가양간 사전환경성검토" xfId="17936" xr:uid="{00000000-0005-0000-0000-00007D480000}"/>
    <cellStyle name="표_신평~가양간 사전환경성검토 (version 1)" xfId="17937" xr:uid="{00000000-0005-0000-0000-00007E480000}"/>
    <cellStyle name="표_신평~가양간 용역내역서(8.0억)" xfId="17938" xr:uid="{00000000-0005-0000-0000-00007F480000}"/>
    <cellStyle name="표_실시설계공제요율" xfId="17939" xr:uid="{00000000-0005-0000-0000-000080480000}"/>
    <cellStyle name="표_양주복지지구내역서(품셈)" xfId="17940" xr:uid="{00000000-0005-0000-0000-000081480000}"/>
    <cellStyle name="표_양주복지지구내역서(품셈)_6-1" xfId="17941" xr:uid="{00000000-0005-0000-0000-000082480000}"/>
    <cellStyle name="표_양주복지지구내역서(품셈)_6-2" xfId="17942" xr:uid="{00000000-0005-0000-0000-000083480000}"/>
    <cellStyle name="표_양주복지지구내역서(품셈)_6-3" xfId="17943" xr:uid="{00000000-0005-0000-0000-000084480000}"/>
    <cellStyle name="표_양주복지지구내역서(품셈)_매향리평화공원_용역-조경(949,000)" xfId="17944" xr:uid="{00000000-0005-0000-0000-000085480000}"/>
    <cellStyle name="표_양주복지지구내역서(품셈)_문화재지표조사" xfId="17945" xr:uid="{00000000-0005-0000-0000-000086480000}"/>
    <cellStyle name="표_양주복지지구내역서(품셈)_설계내역서(원머루)작업-1" xfId="17946" xr:uid="{00000000-0005-0000-0000-000087480000}"/>
    <cellStyle name="표_양주복지지구내역서(품셈)_설계내역서(정자말)작업(1)" xfId="17947" xr:uid="{00000000-0005-0000-0000-000088480000}"/>
    <cellStyle name="표_엔지니어링 사업대가의 기준" xfId="18354" xr:uid="{00000000-0005-0000-0000-000089480000}"/>
    <cellStyle name="표_역사공원 설계내역서-100218(원내역)_지반" xfId="17948" xr:uid="{00000000-0005-0000-0000-00008A480000}"/>
    <cellStyle name="표_역사문화촌 조성사업 실시설계용역설계서(안)" xfId="17949" xr:uid="{00000000-0005-0000-0000-00008B480000}"/>
    <cellStyle name="표_옹벽 수량(H=4.5m)" xfId="17950" xr:uid="{00000000-0005-0000-0000-00008C480000}"/>
    <cellStyle name="표_옹벽 수량(H=4.5m)_노임단가(소프트웨어)" xfId="17951" xr:uid="{00000000-0005-0000-0000-00008D480000}"/>
    <cellStyle name="표_울릉숲길조성사업용역설계서" xfId="17952" xr:uid="{00000000-0005-0000-0000-00008E480000}"/>
    <cellStyle name="표_울산 도시개발사업(교평)" xfId="17953" xr:uid="{00000000-0005-0000-0000-00008F480000}"/>
    <cellStyle name="표_울산 도시개발사업(교평)_100903-직산 용역비내역서" xfId="17954" xr:uid="{00000000-0005-0000-0000-000090480000}"/>
    <cellStyle name="표_울산 도시개발사업(교평)_4-1" xfId="17955" xr:uid="{00000000-0005-0000-0000-000091480000}"/>
    <cellStyle name="표_울산 도시개발사업(교평)_4-2" xfId="17956" xr:uid="{00000000-0005-0000-0000-000092480000}"/>
    <cellStyle name="표_울산 도시개발사업(교평)_4-3" xfId="17957" xr:uid="{00000000-0005-0000-0000-000093480000}"/>
    <cellStyle name="표_울산 도시개발사업(교평)_4-4" xfId="17958" xr:uid="{00000000-0005-0000-0000-000094480000}"/>
    <cellStyle name="표_울산 도시개발사업(교평)_노임단가(소프트웨어)" xfId="17959" xr:uid="{00000000-0005-0000-0000-000095480000}"/>
    <cellStyle name="표_울산 도시개발사업(교평)_노임단가(소프트웨어) 2" xfId="17960" xr:uid="{00000000-0005-0000-0000-000096480000}"/>
    <cellStyle name="표_울산 도시개발사업(교평)_노임단가(소프트웨어)_내 역 서(20130112)" xfId="17961" xr:uid="{00000000-0005-0000-0000-000097480000}"/>
    <cellStyle name="표_울산 도시개발사업(교평)_노임단가(소프트웨어)_안성도시관리계획내역서(20100201)" xfId="17962" xr:uid="{00000000-0005-0000-0000-000098480000}"/>
    <cellStyle name="표_울산 도시개발사업(교평)_노임단가(소프트웨어)_안성도시관리계획내역서-내역" xfId="17963" xr:uid="{00000000-0005-0000-0000-000099480000}"/>
    <cellStyle name="표_울산 도시개발사업(교평)_노임단가(소프트웨어)_안성도시관리계획내역서-작업용" xfId="17964" xr:uid="{00000000-0005-0000-0000-00009A480000}"/>
    <cellStyle name="표_울산 도시개발사업(교평)_설계내역서(2.5억)" xfId="17965" xr:uid="{00000000-0005-0000-0000-00009B480000}"/>
    <cellStyle name="표_울산 도시개발사업(교평)_설계내역서(2.7억)" xfId="17966" xr:uid="{00000000-0005-0000-0000-00009C480000}"/>
    <cellStyle name="표_울산 도시개발사업(교평)_양주복지지구내역서(품셈)" xfId="17967" xr:uid="{00000000-0005-0000-0000-00009D480000}"/>
    <cellStyle name="표_울산 도시개발사업(교평)_양주복지지구내역서(품셈)_6-1" xfId="17968" xr:uid="{00000000-0005-0000-0000-00009E480000}"/>
    <cellStyle name="표_울산 도시개발사업(교평)_양주복지지구내역서(품셈)_6-2" xfId="17969" xr:uid="{00000000-0005-0000-0000-00009F480000}"/>
    <cellStyle name="표_울산 도시개발사업(교평)_양주복지지구내역서(품셈)_6-3" xfId="17970" xr:uid="{00000000-0005-0000-0000-0000A0480000}"/>
    <cellStyle name="표_울산 도시개발사업(교평)_양주복지지구내역서(품셈)_매향리평화공원_용역-조경(949,000)" xfId="17971" xr:uid="{00000000-0005-0000-0000-0000A1480000}"/>
    <cellStyle name="표_울산 도시개발사업(교평)_양주복지지구내역서(품셈)_문화재지표조사" xfId="17972" xr:uid="{00000000-0005-0000-0000-0000A2480000}"/>
    <cellStyle name="표_울산 도시개발사업(교평)_양주복지지구내역서(품셈)_설계내역서(원머루)작업-1" xfId="17973" xr:uid="{00000000-0005-0000-0000-0000A3480000}"/>
    <cellStyle name="표_울산 도시개발사업(교평)_양주복지지구내역서(품셈)_설계내역서(정자말)작업(1)" xfId="17974" xr:uid="{00000000-0005-0000-0000-0000A4480000}"/>
    <cellStyle name="표_울산 도시개발사업(교평)_양주복지지구내역서(품셈)_설계내역서(정자말,원머루)100106" xfId="17975" xr:uid="{00000000-0005-0000-0000-0000A5480000}"/>
    <cellStyle name="표_울산 도시개발사업(교평)_양주복지지구내역서(품셈)_설계내역서(정자말,원머루)100114" xfId="17976" xr:uid="{00000000-0005-0000-0000-0000A6480000}"/>
    <cellStyle name="표_울산 도시개발사업(교평)_역사공원 설계내역서-100218(원내역)_지반" xfId="17977" xr:uid="{00000000-0005-0000-0000-0000A7480000}"/>
    <cellStyle name="표_울산 도시개발사업(교평)_용역비내역서" xfId="17978" xr:uid="{00000000-0005-0000-0000-0000A8480000}"/>
    <cellStyle name="표_울산 도시개발사업(교평)_의정부 주차장" xfId="17979" xr:uid="{00000000-0005-0000-0000-0000A9480000}"/>
    <cellStyle name="표_울산 도시개발사업(교평)_의정부 주차장_6-1" xfId="17980" xr:uid="{00000000-0005-0000-0000-0000AA480000}"/>
    <cellStyle name="표_울산 도시개발사업(교평)_의정부 주차장_6-2" xfId="17981" xr:uid="{00000000-0005-0000-0000-0000AB480000}"/>
    <cellStyle name="표_울산 도시개발사업(교평)_의정부 주차장_6-3" xfId="17982" xr:uid="{00000000-0005-0000-0000-0000AC480000}"/>
    <cellStyle name="표_울산 도시개발사업(교평)_의정부 주차장_매향리평화공원_용역-조경(949,000)" xfId="17983" xr:uid="{00000000-0005-0000-0000-0000AD480000}"/>
    <cellStyle name="표_울산 도시개발사업(교평)_의정부_도시관리계획(GB해제,_제1종지구단위계획)_사전환경성검토" xfId="17984" xr:uid="{00000000-0005-0000-0000-0000AE480000}"/>
    <cellStyle name="표_울산 도시개발사업(교평)_의정부_도시관리계획(GB해제,_제1종지구단위계획)_사전환경성검토_6-1" xfId="17985" xr:uid="{00000000-0005-0000-0000-0000AF480000}"/>
    <cellStyle name="표_울산 도시개발사업(교평)_의정부_도시관리계획(GB해제,_제1종지구단위계획)_사전환경성검토_6-2" xfId="17986" xr:uid="{00000000-0005-0000-0000-0000B0480000}"/>
    <cellStyle name="표_울산 도시개발사업(교평)_의정부_도시관리계획(GB해제,_제1종지구단위계획)_사전환경성검토_6-3" xfId="17987" xr:uid="{00000000-0005-0000-0000-0000B1480000}"/>
    <cellStyle name="표_울산 도시개발사업(교평)_의정부_도시관리계획(GB해제,_제1종지구단위계획)_사전환경성검토_매향리평화공원_용역-조경(949,000)" xfId="17988" xr:uid="{00000000-0005-0000-0000-0000B2480000}"/>
    <cellStyle name="표_울산 도시개발사업(교평)_일위대가" xfId="17989" xr:uid="{00000000-0005-0000-0000-0000B3480000}"/>
    <cellStyle name="표_울산 도시개발사업(교평)_천안시북부지역타당성조사(지반조사_설계내역)_2011년_상반기_검토" xfId="17990" xr:uid="{00000000-0005-0000-0000-0000B4480000}"/>
    <cellStyle name="표_울산 도시개발사업(교평)_천안시북부지역타당성조사(지반조사_설계내역)_2011년_상반기_검토_20130117안성일죽면설계내역서" xfId="17991" xr:uid="{00000000-0005-0000-0000-0000B5480000}"/>
    <cellStyle name="표_울산 도시개발사업(교평)_천안시북부지역타당성조사(지반조사_설계내역)_2011년_상반기_검토_20130117안성일죽면설계내역서(1)" xfId="17992" xr:uid="{00000000-0005-0000-0000-0000B6480000}"/>
    <cellStyle name="표_울산 도시개발사업(교평)_천안시북부지역타당성조사(지반조사_설계내역)_2011년_상반기_검토_3.실시설계" xfId="17993" xr:uid="{00000000-0005-0000-0000-0000B7480000}"/>
    <cellStyle name="표_울산 도시개발사업(교평)_천안시북부지역타당성조사(지반조사_설계내역)_2011년_상반기_검토_KG(12-085)발주내역서" xfId="17994" xr:uid="{00000000-0005-0000-0000-0000B8480000}"/>
    <cellStyle name="표_울산 도시개발사업(교평)_토질조사부문 내역서" xfId="17995" xr:uid="{00000000-0005-0000-0000-0000B9480000}"/>
    <cellStyle name="표_울산 도시개발사업(교평)_환경-인력" xfId="17996" xr:uid="{00000000-0005-0000-0000-0000BA480000}"/>
    <cellStyle name="표_울산 도시개발사업(교평)_환경-인력_6-1" xfId="17997" xr:uid="{00000000-0005-0000-0000-0000BB480000}"/>
    <cellStyle name="표_울산 도시개발사업(교평)_환경-인력_6-2" xfId="17998" xr:uid="{00000000-0005-0000-0000-0000BC480000}"/>
    <cellStyle name="표_울산 도시개발사업(교평)_환경-인력_6-3" xfId="17999" xr:uid="{00000000-0005-0000-0000-0000BD480000}"/>
    <cellStyle name="표_울산 도시개발사업(교평)_환경-인력_매향리평화공원_용역-조경(949,000)" xfId="18000" xr:uid="{00000000-0005-0000-0000-0000BE480000}"/>
    <cellStyle name="표_울산 도시개발사업(교평)_환경-일위" xfId="18001" xr:uid="{00000000-0005-0000-0000-0000BF480000}"/>
    <cellStyle name="표_울산 도시개발사업(교평)_환경-일위_6-1" xfId="18002" xr:uid="{00000000-0005-0000-0000-0000C0480000}"/>
    <cellStyle name="표_울산 도시개발사업(교평)_환경-일위_6-2" xfId="18003" xr:uid="{00000000-0005-0000-0000-0000C1480000}"/>
    <cellStyle name="표_울산 도시개발사업(교평)_환경-일위_6-3" xfId="18004" xr:uid="{00000000-0005-0000-0000-0000C2480000}"/>
    <cellStyle name="표_울산 도시개발사업(교평)_환경-일위_매향리평화공원_용역-조경(949,000)" xfId="18005" xr:uid="{00000000-0005-0000-0000-0000C3480000}"/>
    <cellStyle name="표_울산 도시개발사업(교평)_회암사지 주변 공원조성사업 사전환경성검토 내역(100604)" xfId="18006" xr:uid="{00000000-0005-0000-0000-0000C4480000}"/>
    <cellStyle name="표_의정부 주차장" xfId="18007" xr:uid="{00000000-0005-0000-0000-0000C5480000}"/>
    <cellStyle name="표_의정부 주차장_6-1" xfId="18008" xr:uid="{00000000-0005-0000-0000-0000C6480000}"/>
    <cellStyle name="표_의정부 주차장_6-2" xfId="18009" xr:uid="{00000000-0005-0000-0000-0000C7480000}"/>
    <cellStyle name="표_의정부 주차장_6-3" xfId="18010" xr:uid="{00000000-0005-0000-0000-0000C8480000}"/>
    <cellStyle name="표_의정부 주차장_매향리평화공원_용역-조경(949,000)" xfId="18011" xr:uid="{00000000-0005-0000-0000-0000C9480000}"/>
    <cellStyle name="표_의정부_도시관리계획(GB해제,_제1종지구단위계획)_사전환경성검토" xfId="18012" xr:uid="{00000000-0005-0000-0000-0000CA480000}"/>
    <cellStyle name="표_의정부_도시관리계획(GB해제,_제1종지구단위계획)_사전환경성검토_6-1" xfId="18013" xr:uid="{00000000-0005-0000-0000-0000CB480000}"/>
    <cellStyle name="표_의정부_도시관리계획(GB해제,_제1종지구단위계획)_사전환경성검토_6-2" xfId="18014" xr:uid="{00000000-0005-0000-0000-0000CC480000}"/>
    <cellStyle name="표_의정부_도시관리계획(GB해제,_제1종지구단위계획)_사전환경성검토_6-3" xfId="18015" xr:uid="{00000000-0005-0000-0000-0000CD480000}"/>
    <cellStyle name="표_의정부_도시관리계획(GB해제,_제1종지구단위계획)_사전환경성검토_매향리평화공원_용역-조경(949,000)" xfId="18016" xr:uid="{00000000-0005-0000-0000-0000CE480000}"/>
    <cellStyle name="표_의정부공공청사총괄내역서-원내역(20110915)" xfId="18017" xr:uid="{00000000-0005-0000-0000-0000CF480000}"/>
    <cellStyle name="표_일위대가" xfId="18018" xr:uid="{00000000-0005-0000-0000-0000D0480000}"/>
    <cellStyle name="표_일위대가양식" xfId="18019" xr:uid="{00000000-0005-0000-0000-0000D1480000}"/>
    <cellStyle name="표_조소앙_설계내역서(원내역)" xfId="18020" xr:uid="{00000000-0005-0000-0000-0000D2480000}"/>
    <cellStyle name="표_진해 인공해수욕장 유원지 시설결정" xfId="18021" xr:uid="{00000000-0005-0000-0000-0000D3480000}"/>
    <cellStyle name="표_창원시 축구 설계내역(2단계)-발주내역서" xfId="18022" xr:uid="{00000000-0005-0000-0000-0000D4480000}"/>
    <cellStyle name="표_창원시 축구 설계내역(2단계)-발주내역서_111" xfId="18023" xr:uid="{00000000-0005-0000-0000-0000D5480000}"/>
    <cellStyle name="표_천안 스포츠센터(건축+단지부)" xfId="18024" xr:uid="{00000000-0005-0000-0000-0000D6480000}"/>
    <cellStyle name="표_천안시북부지역타당성조사(지반조사_설계내역)_2011년_상반기_검토" xfId="18025" xr:uid="{00000000-0005-0000-0000-0000D7480000}"/>
    <cellStyle name="표_청구내역" xfId="18026" xr:uid="{00000000-0005-0000-0000-0000D8480000}"/>
    <cellStyle name="표_청구내역_내지농로(변경)" xfId="18027" xr:uid="{00000000-0005-0000-0000-0000D9480000}"/>
    <cellStyle name="표_청구내역_내지농로(변경)_돈지수량산출" xfId="18028" xr:uid="{00000000-0005-0000-0000-0000DA480000}"/>
    <cellStyle name="표_청구내역_내지농로(변경)_돈지수량산출_파평산 수목원 조성-내역서" xfId="18029" xr:uid="{00000000-0005-0000-0000-0000DB480000}"/>
    <cellStyle name="표_청구내역_내지농로(변경)_파평산 수목원 조성-내역서" xfId="18030" xr:uid="{00000000-0005-0000-0000-0000DC480000}"/>
    <cellStyle name="표_청구내역_능양수량산출" xfId="18031" xr:uid="{00000000-0005-0000-0000-0000DD480000}"/>
    <cellStyle name="표_청구내역_능양수량산출_돈지수량산출" xfId="18032" xr:uid="{00000000-0005-0000-0000-0000DE480000}"/>
    <cellStyle name="표_청구내역_능양수량산출_돈지수량산출_파평산 수목원 조성-내역서" xfId="18033" xr:uid="{00000000-0005-0000-0000-0000DF480000}"/>
    <cellStyle name="표_청구내역_능양수량산출_파평산 수목원 조성-내역서" xfId="18034" xr:uid="{00000000-0005-0000-0000-0000E0480000}"/>
    <cellStyle name="표_청구내역_돈지안길" xfId="18035" xr:uid="{00000000-0005-0000-0000-0000E1480000}"/>
    <cellStyle name="표_청구내역_돈지안길_배수로" xfId="18036" xr:uid="{00000000-0005-0000-0000-0000E2480000}"/>
    <cellStyle name="표_청구내역_돈지안길_배수로_파평산 수목원 조성-내역서" xfId="18037" xr:uid="{00000000-0005-0000-0000-0000E3480000}"/>
    <cellStyle name="표_청구내역_돈지안길_파평산 수목원 조성-내역서" xfId="18038" xr:uid="{00000000-0005-0000-0000-0000E4480000}"/>
    <cellStyle name="표_청구내역_돈지안길1000" xfId="18039" xr:uid="{00000000-0005-0000-0000-0000E5480000}"/>
    <cellStyle name="표_청구내역_돈지안길1000_배수로" xfId="18040" xr:uid="{00000000-0005-0000-0000-0000E6480000}"/>
    <cellStyle name="표_청구내역_돈지안길1000_배수로_파평산 수목원 조성-내역서" xfId="18041" xr:uid="{00000000-0005-0000-0000-0000E7480000}"/>
    <cellStyle name="표_청구내역_돈지안길1000_파평산 수목원 조성-내역서" xfId="18042" xr:uid="{00000000-0005-0000-0000-0000E8480000}"/>
    <cellStyle name="표_청구내역_배수로" xfId="18043" xr:uid="{00000000-0005-0000-0000-0000E9480000}"/>
    <cellStyle name="표_청구내역_배수로_배수로" xfId="18044" xr:uid="{00000000-0005-0000-0000-0000EA480000}"/>
    <cellStyle name="표_청구내역_배수로_배수로_파평산 수목원 조성-내역서" xfId="18045" xr:uid="{00000000-0005-0000-0000-0000EB480000}"/>
    <cellStyle name="표_청구내역_배수로_파평산 수목원 조성-내역서" xfId="18046" xr:uid="{00000000-0005-0000-0000-0000EC480000}"/>
    <cellStyle name="표_청구내역_파평산 수목원 조성-내역서" xfId="18047" xr:uid="{00000000-0005-0000-0000-0000ED480000}"/>
    <cellStyle name="표_체육관공원 용역 설계내역서(도급)" xfId="18048" xr:uid="{00000000-0005-0000-0000-0000EE480000}"/>
    <cellStyle name="표_최종설계내역서" xfId="18049" xr:uid="{00000000-0005-0000-0000-0000EF480000}"/>
    <cellStyle name="표_최종설계내역서(변경)" xfId="18050" xr:uid="{00000000-0005-0000-0000-0000F0480000}"/>
    <cellStyle name="표_최종파일-3.8억" xfId="18355" xr:uid="{00000000-0005-0000-0000-0000F1480000}"/>
    <cellStyle name="표_최종파일-3.8억_순포개습지 복원사업-김대리" xfId="18356" xr:uid="{00000000-0005-0000-0000-0000F2480000}"/>
    <cellStyle name="표_추가) 문화재지표조사(김해OO산업단지)" xfId="18051" xr:uid="{00000000-0005-0000-0000-0000F3480000}"/>
    <cellStyle name="표_태풍가드레일변경" xfId="18052" xr:uid="{00000000-0005-0000-0000-0000F4480000}"/>
    <cellStyle name="표_태풍가드레일변경_파평산 수목원 조성-내역서" xfId="18053" xr:uid="{00000000-0005-0000-0000-0000F5480000}"/>
    <cellStyle name="표_토공2-333.32최종" xfId="18054" xr:uid="{00000000-0005-0000-0000-0000F6480000}"/>
    <cellStyle name="표_토공2-333.32최종_2토공" xfId="18055" xr:uid="{00000000-0005-0000-0000-0000F7480000}"/>
    <cellStyle name="표_토목내역" xfId="18056" xr:uid="{00000000-0005-0000-0000-0000F8480000}"/>
    <cellStyle name="표_토질조사" xfId="18057" xr:uid="{00000000-0005-0000-0000-0000F9480000}"/>
    <cellStyle name="표_토질조사(변경)" xfId="18058" xr:uid="{00000000-0005-0000-0000-0000FA480000}"/>
    <cellStyle name="표_토질조사부문 내역서" xfId="18059" xr:uid="{00000000-0005-0000-0000-0000FB480000}"/>
    <cellStyle name="표_통영생태숲 내역서(변경)" xfId="18060" xr:uid="{00000000-0005-0000-0000-0000FC480000}"/>
    <cellStyle name="표_통영생태숲 사전재해내역서 - 081002 " xfId="18061" xr:uid="{00000000-0005-0000-0000-0000FD480000}"/>
    <cellStyle name="표_투입인력" xfId="18062" xr:uid="{00000000-0005-0000-0000-0000FE480000}"/>
    <cellStyle name="표_특화거리내역서" xfId="18063" xr:uid="{00000000-0005-0000-0000-0000FF480000}"/>
    <cellStyle name="표_특화거리내역서_20130117안성일죽면설계내역서" xfId="18064" xr:uid="{00000000-0005-0000-0000-000000490000}"/>
    <cellStyle name="표_특화거리내역서_20130117안성일죽면설계내역서(1)" xfId="18065" xr:uid="{00000000-0005-0000-0000-000001490000}"/>
    <cellStyle name="표_특화거리내역서_3.실시설계" xfId="18066" xr:uid="{00000000-0005-0000-0000-000002490000}"/>
    <cellStyle name="표_특화거리내역서_KG(12-085)발주내역서" xfId="18067" xr:uid="{00000000-0005-0000-0000-000003490000}"/>
    <cellStyle name="표_특화거리내역서_토질조사-기계손료" xfId="18068" xr:uid="{00000000-0005-0000-0000-000004490000}"/>
    <cellStyle name="표_특화거리내역서_토질조사-노무비" xfId="18069" xr:uid="{00000000-0005-0000-0000-000005490000}"/>
    <cellStyle name="표_파평산 수목원 조성-내역서" xfId="18070" xr:uid="{00000000-0005-0000-0000-000006490000}"/>
    <cellStyle name="표_포천 시가화예정용지 제1종지구단위계획(총괄내역서)-보정" xfId="18071" xr:uid="{00000000-0005-0000-0000-000007490000}"/>
    <cellStyle name="표_포천 시가화예정용지 제1종지구단위계획(총괄내역서)-보정_노임단가(소프트웨어)" xfId="18072" xr:uid="{00000000-0005-0000-0000-000008490000}"/>
    <cellStyle name="표_현황측량예산서" xfId="18073" xr:uid="{00000000-0005-0000-0000-000009490000}"/>
    <cellStyle name="표_환경영향평가용역비 산출(원내역서)" xfId="18074" xr:uid="{00000000-0005-0000-0000-00000A490000}"/>
    <cellStyle name="표_환경-인력" xfId="18075" xr:uid="{00000000-0005-0000-0000-00000B490000}"/>
    <cellStyle name="표_환경-인력_6-1" xfId="18076" xr:uid="{00000000-0005-0000-0000-00000C490000}"/>
    <cellStyle name="표_환경-인력_6-2" xfId="18077" xr:uid="{00000000-0005-0000-0000-00000D490000}"/>
    <cellStyle name="표_환경-인력_6-3" xfId="18078" xr:uid="{00000000-0005-0000-0000-00000E490000}"/>
    <cellStyle name="표_환경-인력_매향리평화공원_용역-조경(949,000)" xfId="18079" xr:uid="{00000000-0005-0000-0000-00000F490000}"/>
    <cellStyle name="표_환경-일위" xfId="18080" xr:uid="{00000000-0005-0000-0000-000010490000}"/>
    <cellStyle name="표_환경-일위_6-1" xfId="18081" xr:uid="{00000000-0005-0000-0000-000011490000}"/>
    <cellStyle name="표_환경-일위_6-2" xfId="18082" xr:uid="{00000000-0005-0000-0000-000012490000}"/>
    <cellStyle name="표_환경-일위_6-3" xfId="18083" xr:uid="{00000000-0005-0000-0000-000013490000}"/>
    <cellStyle name="표_환경-일위_매향리평화공원_용역-조경(949,000)" xfId="18084" xr:uid="{00000000-0005-0000-0000-000014490000}"/>
    <cellStyle name="표_황방리_조소앙기념공원(내역서)02" xfId="18085" xr:uid="{00000000-0005-0000-0000-000015490000}"/>
    <cellStyle name="표_회암사지 주변 공원조성사업 사전환경성검토 내역(100604)" xfId="18086" xr:uid="{00000000-0005-0000-0000-000016490000}"/>
    <cellStyle name="표머릿글(上)" xfId="18357" xr:uid="{00000000-0005-0000-0000-000017490000}"/>
    <cellStyle name="표머릿글(中)" xfId="18358" xr:uid="{00000000-0005-0000-0000-000018490000}"/>
    <cellStyle name="표머릿글(下)" xfId="18359" xr:uid="{00000000-0005-0000-0000-000019490000}"/>
    <cellStyle name="표제목" xfId="18087" xr:uid="{00000000-0005-0000-0000-00001A490000}"/>
    <cellStyle name="표준" xfId="0" builtinId="0"/>
    <cellStyle name="표준 10" xfId="18088" xr:uid="{00000000-0005-0000-0000-00001C490000}"/>
    <cellStyle name="표준 10 2" xfId="18089" xr:uid="{00000000-0005-0000-0000-00001D490000}"/>
    <cellStyle name="표준 10 3" xfId="8" xr:uid="{00000000-0005-0000-0000-00001E490000}"/>
    <cellStyle name="표준 10 4" xfId="18090" xr:uid="{00000000-0005-0000-0000-00001F490000}"/>
    <cellStyle name="표준 10 5" xfId="18091" xr:uid="{00000000-0005-0000-0000-000020490000}"/>
    <cellStyle name="표준 10 6" xfId="18092" xr:uid="{00000000-0005-0000-0000-000021490000}"/>
    <cellStyle name="표준 10 7" xfId="18093" xr:uid="{00000000-0005-0000-0000-000022490000}"/>
    <cellStyle name="표준 10 7 2" xfId="18866" xr:uid="{00000000-0005-0000-0000-000023490000}"/>
    <cellStyle name="표준 10 8" xfId="18872" xr:uid="{00000000-0005-0000-0000-000024490000}"/>
    <cellStyle name="표준 10_2. 내역" xfId="18360" xr:uid="{00000000-0005-0000-0000-000025490000}"/>
    <cellStyle name="표준 11" xfId="18094" xr:uid="{00000000-0005-0000-0000-000026490000}"/>
    <cellStyle name="표준 11 2" xfId="18095" xr:uid="{00000000-0005-0000-0000-000027490000}"/>
    <cellStyle name="표준 11 2 2" xfId="18873" xr:uid="{00000000-0005-0000-0000-000028490000}"/>
    <cellStyle name="표준 11 3" xfId="18096" xr:uid="{00000000-0005-0000-0000-000029490000}"/>
    <cellStyle name="표준 12" xfId="18097" xr:uid="{00000000-0005-0000-0000-00002A490000}"/>
    <cellStyle name="표준 12 2" xfId="18842" xr:uid="{00000000-0005-0000-0000-00002B490000}"/>
    <cellStyle name="표준 12 2 2" xfId="18856" xr:uid="{00000000-0005-0000-0000-00002C490000}"/>
    <cellStyle name="표준 12 3" xfId="18098" xr:uid="{00000000-0005-0000-0000-00002D490000}"/>
    <cellStyle name="표준 120" xfId="18847" xr:uid="{00000000-0005-0000-0000-00002E490000}"/>
    <cellStyle name="표준 13" xfId="18099" xr:uid="{00000000-0005-0000-0000-00002F490000}"/>
    <cellStyle name="표준 13 2" xfId="18100" xr:uid="{00000000-0005-0000-0000-000030490000}"/>
    <cellStyle name="표준 13_2. 내역" xfId="18361" xr:uid="{00000000-0005-0000-0000-000031490000}"/>
    <cellStyle name="표준 14" xfId="18101" xr:uid="{00000000-0005-0000-0000-000032490000}"/>
    <cellStyle name="표준 14 2" xfId="18102" xr:uid="{00000000-0005-0000-0000-000033490000}"/>
    <cellStyle name="표준 14_2. 내역" xfId="18362" xr:uid="{00000000-0005-0000-0000-000034490000}"/>
    <cellStyle name="표준 15" xfId="18103" xr:uid="{00000000-0005-0000-0000-000035490000}"/>
    <cellStyle name="표준 15 2" xfId="18104" xr:uid="{00000000-0005-0000-0000-000036490000}"/>
    <cellStyle name="표준 15_2. 내역" xfId="18363" xr:uid="{00000000-0005-0000-0000-000037490000}"/>
    <cellStyle name="표준 16" xfId="18105" xr:uid="{00000000-0005-0000-0000-000038490000}"/>
    <cellStyle name="표준 16 2" xfId="19" xr:uid="{00000000-0005-0000-0000-000039490000}"/>
    <cellStyle name="표준 17" xfId="18106" xr:uid="{00000000-0005-0000-0000-00003A490000}"/>
    <cellStyle name="표준 18" xfId="18107" xr:uid="{00000000-0005-0000-0000-00003B490000}"/>
    <cellStyle name="표준 183" xfId="18848" xr:uid="{00000000-0005-0000-0000-00003C490000}"/>
    <cellStyle name="표준 185" xfId="18851" xr:uid="{00000000-0005-0000-0000-00003D490000}"/>
    <cellStyle name="표준 19" xfId="18108" xr:uid="{00000000-0005-0000-0000-00003E490000}"/>
    <cellStyle name="표준 19 2" xfId="18858" xr:uid="{00000000-0005-0000-0000-00003F490000}"/>
    <cellStyle name="표준 2" xfId="1" xr:uid="{00000000-0005-0000-0000-000040490000}"/>
    <cellStyle name="표준 2 10" xfId="18109" xr:uid="{00000000-0005-0000-0000-000041490000}"/>
    <cellStyle name="표준 2 10 7" xfId="18852" xr:uid="{00000000-0005-0000-0000-000042490000}"/>
    <cellStyle name="표준 2 11" xfId="18110" xr:uid="{00000000-0005-0000-0000-000043490000}"/>
    <cellStyle name="표준 2 12" xfId="18111" xr:uid="{00000000-0005-0000-0000-000044490000}"/>
    <cellStyle name="표준 2 13" xfId="18112" xr:uid="{00000000-0005-0000-0000-000045490000}"/>
    <cellStyle name="표준 2 14" xfId="18113" xr:uid="{00000000-0005-0000-0000-000046490000}"/>
    <cellStyle name="표준 2 15" xfId="18114" xr:uid="{00000000-0005-0000-0000-000047490000}"/>
    <cellStyle name="표준 2 16" xfId="18115" xr:uid="{00000000-0005-0000-0000-000048490000}"/>
    <cellStyle name="표준 2 17" xfId="18116" xr:uid="{00000000-0005-0000-0000-000049490000}"/>
    <cellStyle name="표준 2 18" xfId="18117" xr:uid="{00000000-0005-0000-0000-00004A490000}"/>
    <cellStyle name="표준 2 19" xfId="18118" xr:uid="{00000000-0005-0000-0000-00004B490000}"/>
    <cellStyle name="표준 2 2" xfId="18119" xr:uid="{00000000-0005-0000-0000-00004C490000}"/>
    <cellStyle name="표준 2 2 2" xfId="18120" xr:uid="{00000000-0005-0000-0000-00004D490000}"/>
    <cellStyle name="표준 2 2 3" xfId="18121" xr:uid="{00000000-0005-0000-0000-00004E490000}"/>
    <cellStyle name="표준 2 2 4" xfId="15" xr:uid="{00000000-0005-0000-0000-00004F490000}"/>
    <cellStyle name="표준 2 2_2. 내역" xfId="18364" xr:uid="{00000000-0005-0000-0000-000050490000}"/>
    <cellStyle name="표준 2 20" xfId="18122" xr:uid="{00000000-0005-0000-0000-000051490000}"/>
    <cellStyle name="표준 2 21" xfId="18123" xr:uid="{00000000-0005-0000-0000-000052490000}"/>
    <cellStyle name="표준 2 22" xfId="18124" xr:uid="{00000000-0005-0000-0000-000053490000}"/>
    <cellStyle name="표준 2 23" xfId="18125" xr:uid="{00000000-0005-0000-0000-000054490000}"/>
    <cellStyle name="표준 2 24" xfId="18126" xr:uid="{00000000-0005-0000-0000-000055490000}"/>
    <cellStyle name="표준 2 25" xfId="18880" xr:uid="{00000000-0005-0000-0000-000056490000}"/>
    <cellStyle name="표준 2 3" xfId="18127" xr:uid="{00000000-0005-0000-0000-000057490000}"/>
    <cellStyle name="표준 2 3 2" xfId="3" xr:uid="{00000000-0005-0000-0000-000058490000}"/>
    <cellStyle name="표준 2 3 2 2" xfId="18867" xr:uid="{00000000-0005-0000-0000-000059490000}"/>
    <cellStyle name="표준 2 3 3" xfId="18128" xr:uid="{00000000-0005-0000-0000-00005A490000}"/>
    <cellStyle name="표준 2 4" xfId="21" xr:uid="{00000000-0005-0000-0000-00005B490000}"/>
    <cellStyle name="표준 2 5" xfId="18129" xr:uid="{00000000-0005-0000-0000-00005C490000}"/>
    <cellStyle name="표준 2 5 2" xfId="13" xr:uid="{00000000-0005-0000-0000-00005D490000}"/>
    <cellStyle name="표준 2 6" xfId="18130" xr:uid="{00000000-0005-0000-0000-00005E490000}"/>
    <cellStyle name="표준 2 7" xfId="18131" xr:uid="{00000000-0005-0000-0000-00005F490000}"/>
    <cellStyle name="표준 2 8" xfId="18132" xr:uid="{00000000-0005-0000-0000-000060490000}"/>
    <cellStyle name="표준 2 9" xfId="18133" xr:uid="{00000000-0005-0000-0000-000061490000}"/>
    <cellStyle name="표준 2_01.설계내역서" xfId="18134" xr:uid="{00000000-0005-0000-0000-000062490000}"/>
    <cellStyle name="표준 20" xfId="18135" xr:uid="{00000000-0005-0000-0000-000063490000}"/>
    <cellStyle name="표준 21" xfId="18136" xr:uid="{00000000-0005-0000-0000-000064490000}"/>
    <cellStyle name="표준 22" xfId="18137" xr:uid="{00000000-0005-0000-0000-000065490000}"/>
    <cellStyle name="표준 23" xfId="18138" xr:uid="{00000000-0005-0000-0000-000066490000}"/>
    <cellStyle name="표준 24" xfId="18139" xr:uid="{00000000-0005-0000-0000-000067490000}"/>
    <cellStyle name="표준 25" xfId="18140" xr:uid="{00000000-0005-0000-0000-000068490000}"/>
    <cellStyle name="표준 26" xfId="18141" xr:uid="{00000000-0005-0000-0000-000069490000}"/>
    <cellStyle name="표준 27" xfId="18142" xr:uid="{00000000-0005-0000-0000-00006A490000}"/>
    <cellStyle name="표준 28" xfId="5" xr:uid="{00000000-0005-0000-0000-00006B490000}"/>
    <cellStyle name="표준 29" xfId="18143" xr:uid="{00000000-0005-0000-0000-00006C490000}"/>
    <cellStyle name="표준 3" xfId="18144" xr:uid="{00000000-0005-0000-0000-00006D490000}"/>
    <cellStyle name="표준 3 2" xfId="18145" xr:uid="{00000000-0005-0000-0000-00006E490000}"/>
    <cellStyle name="표준 3 2 2" xfId="18878" xr:uid="{00000000-0005-0000-0000-00006F490000}"/>
    <cellStyle name="표준 3 3" xfId="18146" xr:uid="{00000000-0005-0000-0000-000070490000}"/>
    <cellStyle name="표준 3 3 2" xfId="20" xr:uid="{00000000-0005-0000-0000-000071490000}"/>
    <cellStyle name="표준 3 4" xfId="18147" xr:uid="{00000000-0005-0000-0000-000072490000}"/>
    <cellStyle name="표준 3 4 2" xfId="18854" xr:uid="{00000000-0005-0000-0000-000073490000}"/>
    <cellStyle name="표준 3 5" xfId="18376" xr:uid="{00000000-0005-0000-0000-000074490000}"/>
    <cellStyle name="표준 3_150227_청양권 다목적 캠핑공원 실시설계용역 내역서" xfId="18365" xr:uid="{00000000-0005-0000-0000-000075490000}"/>
    <cellStyle name="표준 30" xfId="18870" xr:uid="{00000000-0005-0000-0000-000076490000}"/>
    <cellStyle name="표준 4" xfId="18148" xr:uid="{00000000-0005-0000-0000-000077490000}"/>
    <cellStyle name="표준 4 2" xfId="18149" xr:uid="{00000000-0005-0000-0000-000078490000}"/>
    <cellStyle name="표준 4 3" xfId="18150" xr:uid="{00000000-0005-0000-0000-000079490000}"/>
    <cellStyle name="표준 4 4" xfId="14" xr:uid="{00000000-0005-0000-0000-00007A490000}"/>
    <cellStyle name="표준 4_2. 내역" xfId="18366" xr:uid="{00000000-0005-0000-0000-00007B490000}"/>
    <cellStyle name="표준 5" xfId="18151" xr:uid="{00000000-0005-0000-0000-00007C490000}"/>
    <cellStyle name="표준 5 2" xfId="18152" xr:uid="{00000000-0005-0000-0000-00007D490000}"/>
    <cellStyle name="표준 5 3" xfId="18153" xr:uid="{00000000-0005-0000-0000-00007E490000}"/>
    <cellStyle name="표준 5_2. 내역" xfId="18367" xr:uid="{00000000-0005-0000-0000-00007F490000}"/>
    <cellStyle name="표준 6" xfId="18154" xr:uid="{00000000-0005-0000-0000-000080490000}"/>
    <cellStyle name="표준 6 2" xfId="18155" xr:uid="{00000000-0005-0000-0000-000081490000}"/>
    <cellStyle name="표준 6 2 2" xfId="18868" xr:uid="{00000000-0005-0000-0000-000082490000}"/>
    <cellStyle name="표준 6 3" xfId="18156" xr:uid="{00000000-0005-0000-0000-000083490000}"/>
    <cellStyle name="표준 6_2. 내역" xfId="18368" xr:uid="{00000000-0005-0000-0000-000084490000}"/>
    <cellStyle name="표준 7" xfId="18157" xr:uid="{00000000-0005-0000-0000-000085490000}"/>
    <cellStyle name="표준 7 2" xfId="18158" xr:uid="{00000000-0005-0000-0000-000086490000}"/>
    <cellStyle name="표준 7 3" xfId="18159" xr:uid="{00000000-0005-0000-0000-000087490000}"/>
    <cellStyle name="표준 8" xfId="18160" xr:uid="{00000000-0005-0000-0000-000088490000}"/>
    <cellStyle name="표준 8 2" xfId="18161" xr:uid="{00000000-0005-0000-0000-000089490000}"/>
    <cellStyle name="표준 8 3" xfId="18162" xr:uid="{00000000-0005-0000-0000-00008A490000}"/>
    <cellStyle name="표준 8_2. 내역" xfId="18369" xr:uid="{00000000-0005-0000-0000-00008B490000}"/>
    <cellStyle name="표준 9" xfId="18163" xr:uid="{00000000-0005-0000-0000-00008C490000}"/>
    <cellStyle name="표준 9 2" xfId="18164" xr:uid="{00000000-0005-0000-0000-00008D490000}"/>
    <cellStyle name="표준 9 3" xfId="18165" xr:uid="{00000000-0005-0000-0000-00008E490000}"/>
    <cellStyle name="표준 9_2. 내역" xfId="18370" xr:uid="{00000000-0005-0000-0000-00008F490000}"/>
    <cellStyle name="표준(배분)" xfId="18166" xr:uid="{00000000-0005-0000-0000-000090490000}"/>
    <cellStyle name="표준?총공사원가(집행원가)" xfId="18371" xr:uid="{00000000-0005-0000-0000-000091490000}"/>
    <cellStyle name="標準_’９７アウトドアツールフェア" xfId="18167" xr:uid="{00000000-0005-0000-0000-000092490000}"/>
    <cellStyle name="표준_041130품셈(시원세부수정)" xfId="18876" xr:uid="{00000000-0005-0000-0000-000094490000}"/>
    <cellStyle name="표준_041210품셈(시원세부용)" xfId="18877" xr:uid="{00000000-0005-0000-0000-000095490000}"/>
    <cellStyle name="표준_110000-00시 조성계획 및 실시설계 용역(기준)(rev-1)" xfId="18843" xr:uid="{00000000-0005-0000-0000-000097490000}"/>
    <cellStyle name="표준_2004제1회추경" xfId="18875" xr:uid="{00000000-0005-0000-0000-000098490000}"/>
    <cellStyle name="표준_2008상반기일위대가(탐사,지반조사)" xfId="10" xr:uid="{00000000-0005-0000-0000-000099490000}"/>
    <cellStyle name="표준_a-01.항공사진측량(최종)" xfId="18869" xr:uid="{00000000-0005-0000-0000-00009A490000}"/>
    <cellStyle name="標準_Akia(F）-8" xfId="18168" xr:uid="{00000000-0005-0000-0000-00009B490000}"/>
    <cellStyle name="표준_농어촌휴양지청소년수련시설노인휴양자연휴양림수목원수렵장" xfId="18862" xr:uid="{00000000-0005-0000-0000-00009F490000}"/>
    <cellStyle name="표준_사전환경성검토" xfId="22" xr:uid="{00000000-0005-0000-0000-0000A0490000}"/>
    <cellStyle name="표준_안산시민공원조경계획변" xfId="18863" xr:uid="{00000000-0005-0000-0000-0000A3490000}"/>
    <cellStyle name="표준_토질조사" xfId="6" xr:uid="{00000000-0005-0000-0000-0000A6490000}"/>
    <cellStyle name="표준_토질조사_1" xfId="7" xr:uid="{00000000-0005-0000-0000-0000A7490000}"/>
    <cellStyle name="표준_토질조사부문 내역서" xfId="12" xr:uid="{00000000-0005-0000-0000-0000A8490000}"/>
    <cellStyle name="표준1" xfId="18169" xr:uid="{00000000-0005-0000-0000-0000A9490000}"/>
    <cellStyle name="표준123" xfId="18170" xr:uid="{00000000-0005-0000-0000-0000AA490000}"/>
    <cellStyle name="표준2" xfId="18171" xr:uid="{00000000-0005-0000-0000-0000AB490000}"/>
    <cellStyle name="표준JKDH" xfId="18172" xr:uid="{00000000-0005-0000-0000-0000AC490000}"/>
    <cellStyle name="표준날짜" xfId="18173" xr:uid="{00000000-0005-0000-0000-0000AD490000}"/>
    <cellStyle name="표준숫자" xfId="18174" xr:uid="{00000000-0005-0000-0000-0000AE490000}"/>
    <cellStyle name="표준ۤ총공사원가(집행원가)" xfId="18372" xr:uid="{00000000-0005-0000-0000-0000AF490000}"/>
    <cellStyle name="표쥰" xfId="18175" xr:uid="{00000000-0005-0000-0000-0000B0490000}"/>
    <cellStyle name="하이퍼링크 2" xfId="18176" xr:uid="{00000000-0005-0000-0000-0000B1490000}"/>
    <cellStyle name="하이퍼링크 3" xfId="18177" xr:uid="{00000000-0005-0000-0000-0000B2490000}"/>
    <cellStyle name="합계" xfId="18178" xr:uid="{00000000-0005-0000-0000-0000B3490000}"/>
    <cellStyle name="합산" xfId="18179" xr:uid="{00000000-0005-0000-0000-0000B4490000}"/>
    <cellStyle name="합산 2" xfId="18180" xr:uid="{00000000-0005-0000-0000-0000B5490000}"/>
    <cellStyle name="합산 3" xfId="18181" xr:uid="{00000000-0005-0000-0000-0000B6490000}"/>
    <cellStyle name="합산 4" xfId="18182" xr:uid="{00000000-0005-0000-0000-0000B7490000}"/>
    <cellStyle name="합산 5" xfId="18183" xr:uid="{00000000-0005-0000-0000-0000B8490000}"/>
    <cellStyle name="합산 6" xfId="18184" xr:uid="{00000000-0005-0000-0000-0000B9490000}"/>
    <cellStyle name="합산_09.03.23_장지천 하천기본계획및 하천대장작성(변경) 내역(2008.12품셈적용)" xfId="18185" xr:uid="{00000000-0005-0000-0000-0000BA490000}"/>
    <cellStyle name="桁区切り [0.00]_競合状況" xfId="18186" xr:uid="{00000000-0005-0000-0000-0000BB490000}"/>
    <cellStyle name="桁区切り_競合状況" xfId="18187" xr:uid="{00000000-0005-0000-0000-0000BC490000}"/>
    <cellStyle name="허윤정" xfId="18188" xr:uid="{00000000-0005-0000-0000-0000BD490000}"/>
    <cellStyle name="貨幣 [0]_GARMENT STEP FORM HK" xfId="18189" xr:uid="{00000000-0005-0000-0000-0000BE490000}"/>
    <cellStyle name="貨幣_GARMENT STEP FORM HK" xfId="18190" xr:uid="{00000000-0005-0000-0000-0000BF490000}"/>
    <cellStyle name="화폐기호" xfId="18191" xr:uid="{00000000-0005-0000-0000-0000C0490000}"/>
    <cellStyle name="화폐기호 2" xfId="18192" xr:uid="{00000000-0005-0000-0000-0000C1490000}"/>
    <cellStyle name="화폐기호 3" xfId="18193" xr:uid="{00000000-0005-0000-0000-0000C2490000}"/>
    <cellStyle name="화폐기호 4" xfId="18194" xr:uid="{00000000-0005-0000-0000-0000C3490000}"/>
    <cellStyle name="화폐기호 5" xfId="18195" xr:uid="{00000000-0005-0000-0000-0000C4490000}"/>
    <cellStyle name="화폐기호 6" xfId="18196" xr:uid="{00000000-0005-0000-0000-0000C5490000}"/>
    <cellStyle name="화폐기호_(완주,항공측량)단지계획,설계내역서 총괄-090616(2003)" xfId="18373" xr:uid="{00000000-0005-0000-0000-0000C6490000}"/>
    <cellStyle name="화폐기호0" xfId="18197" xr:uid="{00000000-0005-0000-0000-0000C7490000}"/>
    <cellStyle name="화폐기호0 2" xfId="18198" xr:uid="{00000000-0005-0000-0000-0000C8490000}"/>
    <cellStyle name="화폐기호0 3" xfId="18199" xr:uid="{00000000-0005-0000-0000-0000C9490000}"/>
    <cellStyle name="화폐기호0 4" xfId="18200" xr:uid="{00000000-0005-0000-0000-0000CA490000}"/>
    <cellStyle name="화폐기호0 5" xfId="18201" xr:uid="{00000000-0005-0000-0000-0000CB490000}"/>
    <cellStyle name="화폐기호0 6" xfId="18202" xr:uid="{00000000-0005-0000-0000-0000CC490000}"/>
    <cellStyle name="화폐기호0_(완주,항공측량)단지계획,설계내역서 총괄-090616(2003)" xfId="18374" xr:uid="{00000000-0005-0000-0000-0000CD490000}"/>
    <cellStyle name="회계" xfId="18203" xr:uid="{00000000-0005-0000-0000-0000CE490000}"/>
    <cellStyle name="ㅣ" xfId="18204" xr:uid="{00000000-0005-0000-0000-0000CF490000}"/>
  </cellStyles>
  <dxfs count="0"/>
  <tableStyles count="0" defaultTableStyle="TableStyleMedium2" defaultPivotStyle="PivotStyleLight16"/>
  <colors>
    <mruColors>
      <color rgb="FFFFCC99"/>
      <color rgb="FF0000FF"/>
      <color rgb="FF50B089"/>
      <color rgb="FFCCFFCC"/>
      <color rgb="FF800080"/>
      <color rgb="FFFF9933"/>
      <color rgb="FFFF0066"/>
      <color rgb="FF663300"/>
      <color rgb="FFCC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4.xml"/><Relationship Id="rId299" Type="http://schemas.openxmlformats.org/officeDocument/2006/relationships/externalLink" Target="externalLinks/externalLink286.xml"/><Relationship Id="rId21" Type="http://schemas.openxmlformats.org/officeDocument/2006/relationships/externalLink" Target="externalLinks/externalLink8.xml"/><Relationship Id="rId63" Type="http://schemas.openxmlformats.org/officeDocument/2006/relationships/externalLink" Target="externalLinks/externalLink50.xml"/><Relationship Id="rId159" Type="http://schemas.openxmlformats.org/officeDocument/2006/relationships/externalLink" Target="externalLinks/externalLink146.xml"/><Relationship Id="rId324" Type="http://schemas.openxmlformats.org/officeDocument/2006/relationships/externalLink" Target="externalLinks/externalLink311.xml"/><Relationship Id="rId366" Type="http://schemas.openxmlformats.org/officeDocument/2006/relationships/theme" Target="theme/theme1.xml"/><Relationship Id="rId170" Type="http://schemas.openxmlformats.org/officeDocument/2006/relationships/externalLink" Target="externalLinks/externalLink157.xml"/><Relationship Id="rId226" Type="http://schemas.openxmlformats.org/officeDocument/2006/relationships/externalLink" Target="externalLinks/externalLink213.xml"/><Relationship Id="rId268" Type="http://schemas.openxmlformats.org/officeDocument/2006/relationships/externalLink" Target="externalLinks/externalLink255.xml"/><Relationship Id="rId32" Type="http://schemas.openxmlformats.org/officeDocument/2006/relationships/externalLink" Target="externalLinks/externalLink19.xml"/><Relationship Id="rId74" Type="http://schemas.openxmlformats.org/officeDocument/2006/relationships/externalLink" Target="externalLinks/externalLink61.xml"/><Relationship Id="rId128" Type="http://schemas.openxmlformats.org/officeDocument/2006/relationships/externalLink" Target="externalLinks/externalLink115.xml"/><Relationship Id="rId335" Type="http://schemas.openxmlformats.org/officeDocument/2006/relationships/externalLink" Target="externalLinks/externalLink322.xml"/><Relationship Id="rId5" Type="http://schemas.openxmlformats.org/officeDocument/2006/relationships/worksheet" Target="worksheets/sheet5.xml"/><Relationship Id="rId181" Type="http://schemas.openxmlformats.org/officeDocument/2006/relationships/externalLink" Target="externalLinks/externalLink168.xml"/><Relationship Id="rId237" Type="http://schemas.openxmlformats.org/officeDocument/2006/relationships/externalLink" Target="externalLinks/externalLink224.xml"/><Relationship Id="rId279" Type="http://schemas.openxmlformats.org/officeDocument/2006/relationships/externalLink" Target="externalLinks/externalLink266.xml"/><Relationship Id="rId43" Type="http://schemas.openxmlformats.org/officeDocument/2006/relationships/externalLink" Target="externalLinks/externalLink30.xml"/><Relationship Id="rId139" Type="http://schemas.openxmlformats.org/officeDocument/2006/relationships/externalLink" Target="externalLinks/externalLink126.xml"/><Relationship Id="rId290" Type="http://schemas.openxmlformats.org/officeDocument/2006/relationships/externalLink" Target="externalLinks/externalLink277.xml"/><Relationship Id="rId304" Type="http://schemas.openxmlformats.org/officeDocument/2006/relationships/externalLink" Target="externalLinks/externalLink291.xml"/><Relationship Id="rId346" Type="http://schemas.openxmlformats.org/officeDocument/2006/relationships/externalLink" Target="externalLinks/externalLink333.xml"/><Relationship Id="rId85" Type="http://schemas.openxmlformats.org/officeDocument/2006/relationships/externalLink" Target="externalLinks/externalLink72.xml"/><Relationship Id="rId150" Type="http://schemas.openxmlformats.org/officeDocument/2006/relationships/externalLink" Target="externalLinks/externalLink137.xml"/><Relationship Id="rId192" Type="http://schemas.openxmlformats.org/officeDocument/2006/relationships/externalLink" Target="externalLinks/externalLink179.xml"/><Relationship Id="rId206" Type="http://schemas.openxmlformats.org/officeDocument/2006/relationships/externalLink" Target="externalLinks/externalLink193.xml"/><Relationship Id="rId248" Type="http://schemas.openxmlformats.org/officeDocument/2006/relationships/externalLink" Target="externalLinks/externalLink235.xml"/><Relationship Id="rId12" Type="http://schemas.openxmlformats.org/officeDocument/2006/relationships/worksheet" Target="worksheets/sheet12.xml"/><Relationship Id="rId108" Type="http://schemas.openxmlformats.org/officeDocument/2006/relationships/externalLink" Target="externalLinks/externalLink95.xml"/><Relationship Id="rId315" Type="http://schemas.openxmlformats.org/officeDocument/2006/relationships/externalLink" Target="externalLinks/externalLink302.xml"/><Relationship Id="rId357" Type="http://schemas.openxmlformats.org/officeDocument/2006/relationships/externalLink" Target="externalLinks/externalLink344.xml"/><Relationship Id="rId54" Type="http://schemas.openxmlformats.org/officeDocument/2006/relationships/externalLink" Target="externalLinks/externalLink41.xml"/><Relationship Id="rId96" Type="http://schemas.openxmlformats.org/officeDocument/2006/relationships/externalLink" Target="externalLinks/externalLink83.xml"/><Relationship Id="rId161" Type="http://schemas.openxmlformats.org/officeDocument/2006/relationships/externalLink" Target="externalLinks/externalLink148.xml"/><Relationship Id="rId217" Type="http://schemas.openxmlformats.org/officeDocument/2006/relationships/externalLink" Target="externalLinks/externalLink204.xml"/><Relationship Id="rId259" Type="http://schemas.openxmlformats.org/officeDocument/2006/relationships/externalLink" Target="externalLinks/externalLink246.xml"/><Relationship Id="rId23" Type="http://schemas.openxmlformats.org/officeDocument/2006/relationships/externalLink" Target="externalLinks/externalLink10.xml"/><Relationship Id="rId119" Type="http://schemas.openxmlformats.org/officeDocument/2006/relationships/externalLink" Target="externalLinks/externalLink106.xml"/><Relationship Id="rId270" Type="http://schemas.openxmlformats.org/officeDocument/2006/relationships/externalLink" Target="externalLinks/externalLink257.xml"/><Relationship Id="rId326" Type="http://schemas.openxmlformats.org/officeDocument/2006/relationships/externalLink" Target="externalLinks/externalLink313.xml"/><Relationship Id="rId65" Type="http://schemas.openxmlformats.org/officeDocument/2006/relationships/externalLink" Target="externalLinks/externalLink52.xml"/><Relationship Id="rId130" Type="http://schemas.openxmlformats.org/officeDocument/2006/relationships/externalLink" Target="externalLinks/externalLink117.xml"/><Relationship Id="rId368" Type="http://schemas.openxmlformats.org/officeDocument/2006/relationships/sharedStrings" Target="sharedStrings.xml"/><Relationship Id="rId172" Type="http://schemas.openxmlformats.org/officeDocument/2006/relationships/externalLink" Target="externalLinks/externalLink159.xml"/><Relationship Id="rId228" Type="http://schemas.openxmlformats.org/officeDocument/2006/relationships/externalLink" Target="externalLinks/externalLink215.xml"/><Relationship Id="rId281" Type="http://schemas.openxmlformats.org/officeDocument/2006/relationships/externalLink" Target="externalLinks/externalLink268.xml"/><Relationship Id="rId337" Type="http://schemas.openxmlformats.org/officeDocument/2006/relationships/externalLink" Target="externalLinks/externalLink324.xml"/><Relationship Id="rId34" Type="http://schemas.openxmlformats.org/officeDocument/2006/relationships/externalLink" Target="externalLinks/externalLink21.xml"/><Relationship Id="rId76" Type="http://schemas.openxmlformats.org/officeDocument/2006/relationships/externalLink" Target="externalLinks/externalLink63.xml"/><Relationship Id="rId141" Type="http://schemas.openxmlformats.org/officeDocument/2006/relationships/externalLink" Target="externalLinks/externalLink128.xml"/><Relationship Id="rId7" Type="http://schemas.openxmlformats.org/officeDocument/2006/relationships/worksheet" Target="worksheets/sheet7.xml"/><Relationship Id="rId183" Type="http://schemas.openxmlformats.org/officeDocument/2006/relationships/externalLink" Target="externalLinks/externalLink170.xml"/><Relationship Id="rId239" Type="http://schemas.openxmlformats.org/officeDocument/2006/relationships/externalLink" Target="externalLinks/externalLink226.xml"/><Relationship Id="rId250" Type="http://schemas.openxmlformats.org/officeDocument/2006/relationships/externalLink" Target="externalLinks/externalLink237.xml"/><Relationship Id="rId292" Type="http://schemas.openxmlformats.org/officeDocument/2006/relationships/externalLink" Target="externalLinks/externalLink279.xml"/><Relationship Id="rId306" Type="http://schemas.openxmlformats.org/officeDocument/2006/relationships/externalLink" Target="externalLinks/externalLink293.xml"/><Relationship Id="rId45" Type="http://schemas.openxmlformats.org/officeDocument/2006/relationships/externalLink" Target="externalLinks/externalLink32.xml"/><Relationship Id="rId87" Type="http://schemas.openxmlformats.org/officeDocument/2006/relationships/externalLink" Target="externalLinks/externalLink74.xml"/><Relationship Id="rId110" Type="http://schemas.openxmlformats.org/officeDocument/2006/relationships/externalLink" Target="externalLinks/externalLink97.xml"/><Relationship Id="rId348" Type="http://schemas.openxmlformats.org/officeDocument/2006/relationships/externalLink" Target="externalLinks/externalLink335.xml"/><Relationship Id="rId152" Type="http://schemas.openxmlformats.org/officeDocument/2006/relationships/externalLink" Target="externalLinks/externalLink139.xml"/><Relationship Id="rId194" Type="http://schemas.openxmlformats.org/officeDocument/2006/relationships/externalLink" Target="externalLinks/externalLink181.xml"/><Relationship Id="rId208" Type="http://schemas.openxmlformats.org/officeDocument/2006/relationships/externalLink" Target="externalLinks/externalLink195.xml"/><Relationship Id="rId261" Type="http://schemas.openxmlformats.org/officeDocument/2006/relationships/externalLink" Target="externalLinks/externalLink248.xml"/><Relationship Id="rId14" Type="http://schemas.openxmlformats.org/officeDocument/2006/relationships/externalLink" Target="externalLinks/externalLink1.xml"/><Relationship Id="rId56" Type="http://schemas.openxmlformats.org/officeDocument/2006/relationships/externalLink" Target="externalLinks/externalLink43.xml"/><Relationship Id="rId317" Type="http://schemas.openxmlformats.org/officeDocument/2006/relationships/externalLink" Target="externalLinks/externalLink304.xml"/><Relationship Id="rId359" Type="http://schemas.openxmlformats.org/officeDocument/2006/relationships/externalLink" Target="externalLinks/externalLink346.xml"/><Relationship Id="rId98" Type="http://schemas.openxmlformats.org/officeDocument/2006/relationships/externalLink" Target="externalLinks/externalLink85.xml"/><Relationship Id="rId121" Type="http://schemas.openxmlformats.org/officeDocument/2006/relationships/externalLink" Target="externalLinks/externalLink108.xml"/><Relationship Id="rId163" Type="http://schemas.openxmlformats.org/officeDocument/2006/relationships/externalLink" Target="externalLinks/externalLink150.xml"/><Relationship Id="rId219" Type="http://schemas.openxmlformats.org/officeDocument/2006/relationships/externalLink" Target="externalLinks/externalLink206.xml"/><Relationship Id="rId230" Type="http://schemas.openxmlformats.org/officeDocument/2006/relationships/externalLink" Target="externalLinks/externalLink217.xml"/><Relationship Id="rId25" Type="http://schemas.openxmlformats.org/officeDocument/2006/relationships/externalLink" Target="externalLinks/externalLink12.xml"/><Relationship Id="rId67" Type="http://schemas.openxmlformats.org/officeDocument/2006/relationships/externalLink" Target="externalLinks/externalLink54.xml"/><Relationship Id="rId272" Type="http://schemas.openxmlformats.org/officeDocument/2006/relationships/externalLink" Target="externalLinks/externalLink259.xml"/><Relationship Id="rId328" Type="http://schemas.openxmlformats.org/officeDocument/2006/relationships/externalLink" Target="externalLinks/externalLink315.xml"/><Relationship Id="rId132" Type="http://schemas.openxmlformats.org/officeDocument/2006/relationships/externalLink" Target="externalLinks/externalLink119.xml"/><Relationship Id="rId174" Type="http://schemas.openxmlformats.org/officeDocument/2006/relationships/externalLink" Target="externalLinks/externalLink161.xml"/><Relationship Id="rId241" Type="http://schemas.openxmlformats.org/officeDocument/2006/relationships/externalLink" Target="externalLinks/externalLink228.xml"/><Relationship Id="rId15" Type="http://schemas.openxmlformats.org/officeDocument/2006/relationships/externalLink" Target="externalLinks/externalLink2.xml"/><Relationship Id="rId36" Type="http://schemas.openxmlformats.org/officeDocument/2006/relationships/externalLink" Target="externalLinks/externalLink23.xml"/><Relationship Id="rId57" Type="http://schemas.openxmlformats.org/officeDocument/2006/relationships/externalLink" Target="externalLinks/externalLink44.xml"/><Relationship Id="rId262" Type="http://schemas.openxmlformats.org/officeDocument/2006/relationships/externalLink" Target="externalLinks/externalLink249.xml"/><Relationship Id="rId283" Type="http://schemas.openxmlformats.org/officeDocument/2006/relationships/externalLink" Target="externalLinks/externalLink270.xml"/><Relationship Id="rId318" Type="http://schemas.openxmlformats.org/officeDocument/2006/relationships/externalLink" Target="externalLinks/externalLink305.xml"/><Relationship Id="rId339" Type="http://schemas.openxmlformats.org/officeDocument/2006/relationships/externalLink" Target="externalLinks/externalLink326.xml"/><Relationship Id="rId78" Type="http://schemas.openxmlformats.org/officeDocument/2006/relationships/externalLink" Target="externalLinks/externalLink65.xml"/><Relationship Id="rId99" Type="http://schemas.openxmlformats.org/officeDocument/2006/relationships/externalLink" Target="externalLinks/externalLink86.xml"/><Relationship Id="rId101" Type="http://schemas.openxmlformats.org/officeDocument/2006/relationships/externalLink" Target="externalLinks/externalLink88.xml"/><Relationship Id="rId122" Type="http://schemas.openxmlformats.org/officeDocument/2006/relationships/externalLink" Target="externalLinks/externalLink109.xml"/><Relationship Id="rId143" Type="http://schemas.openxmlformats.org/officeDocument/2006/relationships/externalLink" Target="externalLinks/externalLink130.xml"/><Relationship Id="rId164" Type="http://schemas.openxmlformats.org/officeDocument/2006/relationships/externalLink" Target="externalLinks/externalLink151.xml"/><Relationship Id="rId185" Type="http://schemas.openxmlformats.org/officeDocument/2006/relationships/externalLink" Target="externalLinks/externalLink172.xml"/><Relationship Id="rId350" Type="http://schemas.openxmlformats.org/officeDocument/2006/relationships/externalLink" Target="externalLinks/externalLink337.xml"/><Relationship Id="rId9" Type="http://schemas.openxmlformats.org/officeDocument/2006/relationships/worksheet" Target="worksheets/sheet9.xml"/><Relationship Id="rId210" Type="http://schemas.openxmlformats.org/officeDocument/2006/relationships/externalLink" Target="externalLinks/externalLink197.xml"/><Relationship Id="rId26" Type="http://schemas.openxmlformats.org/officeDocument/2006/relationships/externalLink" Target="externalLinks/externalLink13.xml"/><Relationship Id="rId231" Type="http://schemas.openxmlformats.org/officeDocument/2006/relationships/externalLink" Target="externalLinks/externalLink218.xml"/><Relationship Id="rId252" Type="http://schemas.openxmlformats.org/officeDocument/2006/relationships/externalLink" Target="externalLinks/externalLink239.xml"/><Relationship Id="rId273" Type="http://schemas.openxmlformats.org/officeDocument/2006/relationships/externalLink" Target="externalLinks/externalLink260.xml"/><Relationship Id="rId294" Type="http://schemas.openxmlformats.org/officeDocument/2006/relationships/externalLink" Target="externalLinks/externalLink281.xml"/><Relationship Id="rId308" Type="http://schemas.openxmlformats.org/officeDocument/2006/relationships/externalLink" Target="externalLinks/externalLink295.xml"/><Relationship Id="rId329" Type="http://schemas.openxmlformats.org/officeDocument/2006/relationships/externalLink" Target="externalLinks/externalLink316.xml"/><Relationship Id="rId47" Type="http://schemas.openxmlformats.org/officeDocument/2006/relationships/externalLink" Target="externalLinks/externalLink34.xml"/><Relationship Id="rId68" Type="http://schemas.openxmlformats.org/officeDocument/2006/relationships/externalLink" Target="externalLinks/externalLink55.xml"/><Relationship Id="rId89" Type="http://schemas.openxmlformats.org/officeDocument/2006/relationships/externalLink" Target="externalLinks/externalLink76.xml"/><Relationship Id="rId112" Type="http://schemas.openxmlformats.org/officeDocument/2006/relationships/externalLink" Target="externalLinks/externalLink99.xml"/><Relationship Id="rId133" Type="http://schemas.openxmlformats.org/officeDocument/2006/relationships/externalLink" Target="externalLinks/externalLink120.xml"/><Relationship Id="rId154" Type="http://schemas.openxmlformats.org/officeDocument/2006/relationships/externalLink" Target="externalLinks/externalLink141.xml"/><Relationship Id="rId175" Type="http://schemas.openxmlformats.org/officeDocument/2006/relationships/externalLink" Target="externalLinks/externalLink162.xml"/><Relationship Id="rId340" Type="http://schemas.openxmlformats.org/officeDocument/2006/relationships/externalLink" Target="externalLinks/externalLink327.xml"/><Relationship Id="rId361" Type="http://schemas.openxmlformats.org/officeDocument/2006/relationships/externalLink" Target="externalLinks/externalLink348.xml"/><Relationship Id="rId196" Type="http://schemas.openxmlformats.org/officeDocument/2006/relationships/externalLink" Target="externalLinks/externalLink183.xml"/><Relationship Id="rId200" Type="http://schemas.openxmlformats.org/officeDocument/2006/relationships/externalLink" Target="externalLinks/externalLink187.xml"/><Relationship Id="rId16" Type="http://schemas.openxmlformats.org/officeDocument/2006/relationships/externalLink" Target="externalLinks/externalLink3.xml"/><Relationship Id="rId221" Type="http://schemas.openxmlformats.org/officeDocument/2006/relationships/externalLink" Target="externalLinks/externalLink208.xml"/><Relationship Id="rId242" Type="http://schemas.openxmlformats.org/officeDocument/2006/relationships/externalLink" Target="externalLinks/externalLink229.xml"/><Relationship Id="rId263" Type="http://schemas.openxmlformats.org/officeDocument/2006/relationships/externalLink" Target="externalLinks/externalLink250.xml"/><Relationship Id="rId284" Type="http://schemas.openxmlformats.org/officeDocument/2006/relationships/externalLink" Target="externalLinks/externalLink271.xml"/><Relationship Id="rId319" Type="http://schemas.openxmlformats.org/officeDocument/2006/relationships/externalLink" Target="externalLinks/externalLink306.xml"/><Relationship Id="rId37" Type="http://schemas.openxmlformats.org/officeDocument/2006/relationships/externalLink" Target="externalLinks/externalLink24.xml"/><Relationship Id="rId58" Type="http://schemas.openxmlformats.org/officeDocument/2006/relationships/externalLink" Target="externalLinks/externalLink45.xml"/><Relationship Id="rId79" Type="http://schemas.openxmlformats.org/officeDocument/2006/relationships/externalLink" Target="externalLinks/externalLink66.xml"/><Relationship Id="rId102" Type="http://schemas.openxmlformats.org/officeDocument/2006/relationships/externalLink" Target="externalLinks/externalLink89.xml"/><Relationship Id="rId123" Type="http://schemas.openxmlformats.org/officeDocument/2006/relationships/externalLink" Target="externalLinks/externalLink110.xml"/><Relationship Id="rId144" Type="http://schemas.openxmlformats.org/officeDocument/2006/relationships/externalLink" Target="externalLinks/externalLink131.xml"/><Relationship Id="rId330" Type="http://schemas.openxmlformats.org/officeDocument/2006/relationships/externalLink" Target="externalLinks/externalLink317.xml"/><Relationship Id="rId90" Type="http://schemas.openxmlformats.org/officeDocument/2006/relationships/externalLink" Target="externalLinks/externalLink77.xml"/><Relationship Id="rId165" Type="http://schemas.openxmlformats.org/officeDocument/2006/relationships/externalLink" Target="externalLinks/externalLink152.xml"/><Relationship Id="rId186" Type="http://schemas.openxmlformats.org/officeDocument/2006/relationships/externalLink" Target="externalLinks/externalLink173.xml"/><Relationship Id="rId351" Type="http://schemas.openxmlformats.org/officeDocument/2006/relationships/externalLink" Target="externalLinks/externalLink338.xml"/><Relationship Id="rId211" Type="http://schemas.openxmlformats.org/officeDocument/2006/relationships/externalLink" Target="externalLinks/externalLink198.xml"/><Relationship Id="rId232" Type="http://schemas.openxmlformats.org/officeDocument/2006/relationships/externalLink" Target="externalLinks/externalLink219.xml"/><Relationship Id="rId253" Type="http://schemas.openxmlformats.org/officeDocument/2006/relationships/externalLink" Target="externalLinks/externalLink240.xml"/><Relationship Id="rId274" Type="http://schemas.openxmlformats.org/officeDocument/2006/relationships/externalLink" Target="externalLinks/externalLink261.xml"/><Relationship Id="rId295" Type="http://schemas.openxmlformats.org/officeDocument/2006/relationships/externalLink" Target="externalLinks/externalLink282.xml"/><Relationship Id="rId309" Type="http://schemas.openxmlformats.org/officeDocument/2006/relationships/externalLink" Target="externalLinks/externalLink296.xml"/><Relationship Id="rId27" Type="http://schemas.openxmlformats.org/officeDocument/2006/relationships/externalLink" Target="externalLinks/externalLink14.xml"/><Relationship Id="rId48" Type="http://schemas.openxmlformats.org/officeDocument/2006/relationships/externalLink" Target="externalLinks/externalLink35.xml"/><Relationship Id="rId69" Type="http://schemas.openxmlformats.org/officeDocument/2006/relationships/externalLink" Target="externalLinks/externalLink56.xml"/><Relationship Id="rId113" Type="http://schemas.openxmlformats.org/officeDocument/2006/relationships/externalLink" Target="externalLinks/externalLink100.xml"/><Relationship Id="rId134" Type="http://schemas.openxmlformats.org/officeDocument/2006/relationships/externalLink" Target="externalLinks/externalLink121.xml"/><Relationship Id="rId320" Type="http://schemas.openxmlformats.org/officeDocument/2006/relationships/externalLink" Target="externalLinks/externalLink307.xml"/><Relationship Id="rId80" Type="http://schemas.openxmlformats.org/officeDocument/2006/relationships/externalLink" Target="externalLinks/externalLink67.xml"/><Relationship Id="rId155" Type="http://schemas.openxmlformats.org/officeDocument/2006/relationships/externalLink" Target="externalLinks/externalLink142.xml"/><Relationship Id="rId176" Type="http://schemas.openxmlformats.org/officeDocument/2006/relationships/externalLink" Target="externalLinks/externalLink163.xml"/><Relationship Id="rId197" Type="http://schemas.openxmlformats.org/officeDocument/2006/relationships/externalLink" Target="externalLinks/externalLink184.xml"/><Relationship Id="rId341" Type="http://schemas.openxmlformats.org/officeDocument/2006/relationships/externalLink" Target="externalLinks/externalLink328.xml"/><Relationship Id="rId362" Type="http://schemas.openxmlformats.org/officeDocument/2006/relationships/externalLink" Target="externalLinks/externalLink349.xml"/><Relationship Id="rId201" Type="http://schemas.openxmlformats.org/officeDocument/2006/relationships/externalLink" Target="externalLinks/externalLink188.xml"/><Relationship Id="rId222" Type="http://schemas.openxmlformats.org/officeDocument/2006/relationships/externalLink" Target="externalLinks/externalLink209.xml"/><Relationship Id="rId243" Type="http://schemas.openxmlformats.org/officeDocument/2006/relationships/externalLink" Target="externalLinks/externalLink230.xml"/><Relationship Id="rId264" Type="http://schemas.openxmlformats.org/officeDocument/2006/relationships/externalLink" Target="externalLinks/externalLink251.xml"/><Relationship Id="rId285" Type="http://schemas.openxmlformats.org/officeDocument/2006/relationships/externalLink" Target="externalLinks/externalLink272.xml"/><Relationship Id="rId17" Type="http://schemas.openxmlformats.org/officeDocument/2006/relationships/externalLink" Target="externalLinks/externalLink4.xml"/><Relationship Id="rId38" Type="http://schemas.openxmlformats.org/officeDocument/2006/relationships/externalLink" Target="externalLinks/externalLink25.xml"/><Relationship Id="rId59" Type="http://schemas.openxmlformats.org/officeDocument/2006/relationships/externalLink" Target="externalLinks/externalLink46.xml"/><Relationship Id="rId103" Type="http://schemas.openxmlformats.org/officeDocument/2006/relationships/externalLink" Target="externalLinks/externalLink90.xml"/><Relationship Id="rId124" Type="http://schemas.openxmlformats.org/officeDocument/2006/relationships/externalLink" Target="externalLinks/externalLink111.xml"/><Relationship Id="rId310" Type="http://schemas.openxmlformats.org/officeDocument/2006/relationships/externalLink" Target="externalLinks/externalLink297.xml"/><Relationship Id="rId70" Type="http://schemas.openxmlformats.org/officeDocument/2006/relationships/externalLink" Target="externalLinks/externalLink57.xml"/><Relationship Id="rId91" Type="http://schemas.openxmlformats.org/officeDocument/2006/relationships/externalLink" Target="externalLinks/externalLink78.xml"/><Relationship Id="rId145" Type="http://schemas.openxmlformats.org/officeDocument/2006/relationships/externalLink" Target="externalLinks/externalLink132.xml"/><Relationship Id="rId166" Type="http://schemas.openxmlformats.org/officeDocument/2006/relationships/externalLink" Target="externalLinks/externalLink153.xml"/><Relationship Id="rId187" Type="http://schemas.openxmlformats.org/officeDocument/2006/relationships/externalLink" Target="externalLinks/externalLink174.xml"/><Relationship Id="rId331" Type="http://schemas.openxmlformats.org/officeDocument/2006/relationships/externalLink" Target="externalLinks/externalLink318.xml"/><Relationship Id="rId352" Type="http://schemas.openxmlformats.org/officeDocument/2006/relationships/externalLink" Target="externalLinks/externalLink339.xml"/><Relationship Id="rId1" Type="http://schemas.openxmlformats.org/officeDocument/2006/relationships/worksheet" Target="worksheets/sheet1.xml"/><Relationship Id="rId212" Type="http://schemas.openxmlformats.org/officeDocument/2006/relationships/externalLink" Target="externalLinks/externalLink199.xml"/><Relationship Id="rId233" Type="http://schemas.openxmlformats.org/officeDocument/2006/relationships/externalLink" Target="externalLinks/externalLink220.xml"/><Relationship Id="rId254" Type="http://schemas.openxmlformats.org/officeDocument/2006/relationships/externalLink" Target="externalLinks/externalLink241.xml"/><Relationship Id="rId28" Type="http://schemas.openxmlformats.org/officeDocument/2006/relationships/externalLink" Target="externalLinks/externalLink15.xml"/><Relationship Id="rId49" Type="http://schemas.openxmlformats.org/officeDocument/2006/relationships/externalLink" Target="externalLinks/externalLink36.xml"/><Relationship Id="rId114" Type="http://schemas.openxmlformats.org/officeDocument/2006/relationships/externalLink" Target="externalLinks/externalLink101.xml"/><Relationship Id="rId275" Type="http://schemas.openxmlformats.org/officeDocument/2006/relationships/externalLink" Target="externalLinks/externalLink262.xml"/><Relationship Id="rId296" Type="http://schemas.openxmlformats.org/officeDocument/2006/relationships/externalLink" Target="externalLinks/externalLink283.xml"/><Relationship Id="rId300" Type="http://schemas.openxmlformats.org/officeDocument/2006/relationships/externalLink" Target="externalLinks/externalLink287.xml"/><Relationship Id="rId60" Type="http://schemas.openxmlformats.org/officeDocument/2006/relationships/externalLink" Target="externalLinks/externalLink47.xml"/><Relationship Id="rId81" Type="http://schemas.openxmlformats.org/officeDocument/2006/relationships/externalLink" Target="externalLinks/externalLink68.xml"/><Relationship Id="rId135" Type="http://schemas.openxmlformats.org/officeDocument/2006/relationships/externalLink" Target="externalLinks/externalLink122.xml"/><Relationship Id="rId156" Type="http://schemas.openxmlformats.org/officeDocument/2006/relationships/externalLink" Target="externalLinks/externalLink143.xml"/><Relationship Id="rId177" Type="http://schemas.openxmlformats.org/officeDocument/2006/relationships/externalLink" Target="externalLinks/externalLink164.xml"/><Relationship Id="rId198" Type="http://schemas.openxmlformats.org/officeDocument/2006/relationships/externalLink" Target="externalLinks/externalLink185.xml"/><Relationship Id="rId321" Type="http://schemas.openxmlformats.org/officeDocument/2006/relationships/externalLink" Target="externalLinks/externalLink308.xml"/><Relationship Id="rId342" Type="http://schemas.openxmlformats.org/officeDocument/2006/relationships/externalLink" Target="externalLinks/externalLink329.xml"/><Relationship Id="rId363" Type="http://schemas.openxmlformats.org/officeDocument/2006/relationships/externalLink" Target="externalLinks/externalLink350.xml"/><Relationship Id="rId202" Type="http://schemas.openxmlformats.org/officeDocument/2006/relationships/externalLink" Target="externalLinks/externalLink189.xml"/><Relationship Id="rId223" Type="http://schemas.openxmlformats.org/officeDocument/2006/relationships/externalLink" Target="externalLinks/externalLink210.xml"/><Relationship Id="rId244" Type="http://schemas.openxmlformats.org/officeDocument/2006/relationships/externalLink" Target="externalLinks/externalLink231.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265" Type="http://schemas.openxmlformats.org/officeDocument/2006/relationships/externalLink" Target="externalLinks/externalLink252.xml"/><Relationship Id="rId286" Type="http://schemas.openxmlformats.org/officeDocument/2006/relationships/externalLink" Target="externalLinks/externalLink273.xml"/><Relationship Id="rId50" Type="http://schemas.openxmlformats.org/officeDocument/2006/relationships/externalLink" Target="externalLinks/externalLink37.xml"/><Relationship Id="rId104" Type="http://schemas.openxmlformats.org/officeDocument/2006/relationships/externalLink" Target="externalLinks/externalLink91.xml"/><Relationship Id="rId125" Type="http://schemas.openxmlformats.org/officeDocument/2006/relationships/externalLink" Target="externalLinks/externalLink112.xml"/><Relationship Id="rId146" Type="http://schemas.openxmlformats.org/officeDocument/2006/relationships/externalLink" Target="externalLinks/externalLink133.xml"/><Relationship Id="rId167" Type="http://schemas.openxmlformats.org/officeDocument/2006/relationships/externalLink" Target="externalLinks/externalLink154.xml"/><Relationship Id="rId188" Type="http://schemas.openxmlformats.org/officeDocument/2006/relationships/externalLink" Target="externalLinks/externalLink175.xml"/><Relationship Id="rId311" Type="http://schemas.openxmlformats.org/officeDocument/2006/relationships/externalLink" Target="externalLinks/externalLink298.xml"/><Relationship Id="rId332" Type="http://schemas.openxmlformats.org/officeDocument/2006/relationships/externalLink" Target="externalLinks/externalLink319.xml"/><Relationship Id="rId353" Type="http://schemas.openxmlformats.org/officeDocument/2006/relationships/externalLink" Target="externalLinks/externalLink340.xml"/><Relationship Id="rId71" Type="http://schemas.openxmlformats.org/officeDocument/2006/relationships/externalLink" Target="externalLinks/externalLink58.xml"/><Relationship Id="rId92" Type="http://schemas.openxmlformats.org/officeDocument/2006/relationships/externalLink" Target="externalLinks/externalLink79.xml"/><Relationship Id="rId213" Type="http://schemas.openxmlformats.org/officeDocument/2006/relationships/externalLink" Target="externalLinks/externalLink200.xml"/><Relationship Id="rId234" Type="http://schemas.openxmlformats.org/officeDocument/2006/relationships/externalLink" Target="externalLinks/externalLink221.xml"/><Relationship Id="rId2" Type="http://schemas.openxmlformats.org/officeDocument/2006/relationships/worksheet" Target="worksheets/sheet2.xml"/><Relationship Id="rId29" Type="http://schemas.openxmlformats.org/officeDocument/2006/relationships/externalLink" Target="externalLinks/externalLink16.xml"/><Relationship Id="rId255" Type="http://schemas.openxmlformats.org/officeDocument/2006/relationships/externalLink" Target="externalLinks/externalLink242.xml"/><Relationship Id="rId276" Type="http://schemas.openxmlformats.org/officeDocument/2006/relationships/externalLink" Target="externalLinks/externalLink263.xml"/><Relationship Id="rId297" Type="http://schemas.openxmlformats.org/officeDocument/2006/relationships/externalLink" Target="externalLinks/externalLink284.xml"/><Relationship Id="rId40" Type="http://schemas.openxmlformats.org/officeDocument/2006/relationships/externalLink" Target="externalLinks/externalLink27.xml"/><Relationship Id="rId115" Type="http://schemas.openxmlformats.org/officeDocument/2006/relationships/externalLink" Target="externalLinks/externalLink102.xml"/><Relationship Id="rId136" Type="http://schemas.openxmlformats.org/officeDocument/2006/relationships/externalLink" Target="externalLinks/externalLink123.xml"/><Relationship Id="rId157" Type="http://schemas.openxmlformats.org/officeDocument/2006/relationships/externalLink" Target="externalLinks/externalLink144.xml"/><Relationship Id="rId178" Type="http://schemas.openxmlformats.org/officeDocument/2006/relationships/externalLink" Target="externalLinks/externalLink165.xml"/><Relationship Id="rId301" Type="http://schemas.openxmlformats.org/officeDocument/2006/relationships/externalLink" Target="externalLinks/externalLink288.xml"/><Relationship Id="rId322" Type="http://schemas.openxmlformats.org/officeDocument/2006/relationships/externalLink" Target="externalLinks/externalLink309.xml"/><Relationship Id="rId343" Type="http://schemas.openxmlformats.org/officeDocument/2006/relationships/externalLink" Target="externalLinks/externalLink330.xml"/><Relationship Id="rId364" Type="http://schemas.openxmlformats.org/officeDocument/2006/relationships/externalLink" Target="externalLinks/externalLink351.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 Id="rId199" Type="http://schemas.openxmlformats.org/officeDocument/2006/relationships/externalLink" Target="externalLinks/externalLink186.xml"/><Relationship Id="rId203" Type="http://schemas.openxmlformats.org/officeDocument/2006/relationships/externalLink" Target="externalLinks/externalLink190.xml"/><Relationship Id="rId19" Type="http://schemas.openxmlformats.org/officeDocument/2006/relationships/externalLink" Target="externalLinks/externalLink6.xml"/><Relationship Id="rId224" Type="http://schemas.openxmlformats.org/officeDocument/2006/relationships/externalLink" Target="externalLinks/externalLink211.xml"/><Relationship Id="rId245" Type="http://schemas.openxmlformats.org/officeDocument/2006/relationships/externalLink" Target="externalLinks/externalLink232.xml"/><Relationship Id="rId266" Type="http://schemas.openxmlformats.org/officeDocument/2006/relationships/externalLink" Target="externalLinks/externalLink253.xml"/><Relationship Id="rId287" Type="http://schemas.openxmlformats.org/officeDocument/2006/relationships/externalLink" Target="externalLinks/externalLink274.xml"/><Relationship Id="rId30" Type="http://schemas.openxmlformats.org/officeDocument/2006/relationships/externalLink" Target="externalLinks/externalLink17.xml"/><Relationship Id="rId105" Type="http://schemas.openxmlformats.org/officeDocument/2006/relationships/externalLink" Target="externalLinks/externalLink92.xml"/><Relationship Id="rId126" Type="http://schemas.openxmlformats.org/officeDocument/2006/relationships/externalLink" Target="externalLinks/externalLink113.xml"/><Relationship Id="rId147" Type="http://schemas.openxmlformats.org/officeDocument/2006/relationships/externalLink" Target="externalLinks/externalLink134.xml"/><Relationship Id="rId168" Type="http://schemas.openxmlformats.org/officeDocument/2006/relationships/externalLink" Target="externalLinks/externalLink155.xml"/><Relationship Id="rId312" Type="http://schemas.openxmlformats.org/officeDocument/2006/relationships/externalLink" Target="externalLinks/externalLink299.xml"/><Relationship Id="rId333" Type="http://schemas.openxmlformats.org/officeDocument/2006/relationships/externalLink" Target="externalLinks/externalLink320.xml"/><Relationship Id="rId354" Type="http://schemas.openxmlformats.org/officeDocument/2006/relationships/externalLink" Target="externalLinks/externalLink341.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93" Type="http://schemas.openxmlformats.org/officeDocument/2006/relationships/externalLink" Target="externalLinks/externalLink80.xml"/><Relationship Id="rId189" Type="http://schemas.openxmlformats.org/officeDocument/2006/relationships/externalLink" Target="externalLinks/externalLink176.xml"/><Relationship Id="rId3" Type="http://schemas.openxmlformats.org/officeDocument/2006/relationships/worksheet" Target="worksheets/sheet3.xml"/><Relationship Id="rId214" Type="http://schemas.openxmlformats.org/officeDocument/2006/relationships/externalLink" Target="externalLinks/externalLink201.xml"/><Relationship Id="rId235" Type="http://schemas.openxmlformats.org/officeDocument/2006/relationships/externalLink" Target="externalLinks/externalLink222.xml"/><Relationship Id="rId256" Type="http://schemas.openxmlformats.org/officeDocument/2006/relationships/externalLink" Target="externalLinks/externalLink243.xml"/><Relationship Id="rId277" Type="http://schemas.openxmlformats.org/officeDocument/2006/relationships/externalLink" Target="externalLinks/externalLink264.xml"/><Relationship Id="rId298" Type="http://schemas.openxmlformats.org/officeDocument/2006/relationships/externalLink" Target="externalLinks/externalLink285.xml"/><Relationship Id="rId116" Type="http://schemas.openxmlformats.org/officeDocument/2006/relationships/externalLink" Target="externalLinks/externalLink103.xml"/><Relationship Id="rId137" Type="http://schemas.openxmlformats.org/officeDocument/2006/relationships/externalLink" Target="externalLinks/externalLink124.xml"/><Relationship Id="rId158" Type="http://schemas.openxmlformats.org/officeDocument/2006/relationships/externalLink" Target="externalLinks/externalLink145.xml"/><Relationship Id="rId302" Type="http://schemas.openxmlformats.org/officeDocument/2006/relationships/externalLink" Target="externalLinks/externalLink289.xml"/><Relationship Id="rId323" Type="http://schemas.openxmlformats.org/officeDocument/2006/relationships/externalLink" Target="externalLinks/externalLink310.xml"/><Relationship Id="rId344" Type="http://schemas.openxmlformats.org/officeDocument/2006/relationships/externalLink" Target="externalLinks/externalLink331.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62" Type="http://schemas.openxmlformats.org/officeDocument/2006/relationships/externalLink" Target="externalLinks/externalLink49.xml"/><Relationship Id="rId83" Type="http://schemas.openxmlformats.org/officeDocument/2006/relationships/externalLink" Target="externalLinks/externalLink70.xml"/><Relationship Id="rId179" Type="http://schemas.openxmlformats.org/officeDocument/2006/relationships/externalLink" Target="externalLinks/externalLink166.xml"/><Relationship Id="rId365" Type="http://schemas.openxmlformats.org/officeDocument/2006/relationships/externalLink" Target="externalLinks/externalLink352.xml"/><Relationship Id="rId190" Type="http://schemas.openxmlformats.org/officeDocument/2006/relationships/externalLink" Target="externalLinks/externalLink177.xml"/><Relationship Id="rId204" Type="http://schemas.openxmlformats.org/officeDocument/2006/relationships/externalLink" Target="externalLinks/externalLink191.xml"/><Relationship Id="rId225" Type="http://schemas.openxmlformats.org/officeDocument/2006/relationships/externalLink" Target="externalLinks/externalLink212.xml"/><Relationship Id="rId246" Type="http://schemas.openxmlformats.org/officeDocument/2006/relationships/externalLink" Target="externalLinks/externalLink233.xml"/><Relationship Id="rId267" Type="http://schemas.openxmlformats.org/officeDocument/2006/relationships/externalLink" Target="externalLinks/externalLink254.xml"/><Relationship Id="rId288" Type="http://schemas.openxmlformats.org/officeDocument/2006/relationships/externalLink" Target="externalLinks/externalLink275.xml"/><Relationship Id="rId106" Type="http://schemas.openxmlformats.org/officeDocument/2006/relationships/externalLink" Target="externalLinks/externalLink93.xml"/><Relationship Id="rId127" Type="http://schemas.openxmlformats.org/officeDocument/2006/relationships/externalLink" Target="externalLinks/externalLink114.xml"/><Relationship Id="rId313" Type="http://schemas.openxmlformats.org/officeDocument/2006/relationships/externalLink" Target="externalLinks/externalLink300.xml"/><Relationship Id="rId10" Type="http://schemas.openxmlformats.org/officeDocument/2006/relationships/worksheet" Target="worksheets/sheet10.xml"/><Relationship Id="rId31" Type="http://schemas.openxmlformats.org/officeDocument/2006/relationships/externalLink" Target="externalLinks/externalLink18.xml"/><Relationship Id="rId52" Type="http://schemas.openxmlformats.org/officeDocument/2006/relationships/externalLink" Target="externalLinks/externalLink39.xml"/><Relationship Id="rId73" Type="http://schemas.openxmlformats.org/officeDocument/2006/relationships/externalLink" Target="externalLinks/externalLink60.xml"/><Relationship Id="rId94" Type="http://schemas.openxmlformats.org/officeDocument/2006/relationships/externalLink" Target="externalLinks/externalLink81.xml"/><Relationship Id="rId148" Type="http://schemas.openxmlformats.org/officeDocument/2006/relationships/externalLink" Target="externalLinks/externalLink135.xml"/><Relationship Id="rId169" Type="http://schemas.openxmlformats.org/officeDocument/2006/relationships/externalLink" Target="externalLinks/externalLink156.xml"/><Relationship Id="rId334" Type="http://schemas.openxmlformats.org/officeDocument/2006/relationships/externalLink" Target="externalLinks/externalLink321.xml"/><Relationship Id="rId355" Type="http://schemas.openxmlformats.org/officeDocument/2006/relationships/externalLink" Target="externalLinks/externalLink342.xml"/><Relationship Id="rId4" Type="http://schemas.openxmlformats.org/officeDocument/2006/relationships/worksheet" Target="worksheets/sheet4.xml"/><Relationship Id="rId180" Type="http://schemas.openxmlformats.org/officeDocument/2006/relationships/externalLink" Target="externalLinks/externalLink167.xml"/><Relationship Id="rId215" Type="http://schemas.openxmlformats.org/officeDocument/2006/relationships/externalLink" Target="externalLinks/externalLink202.xml"/><Relationship Id="rId236" Type="http://schemas.openxmlformats.org/officeDocument/2006/relationships/externalLink" Target="externalLinks/externalLink223.xml"/><Relationship Id="rId257" Type="http://schemas.openxmlformats.org/officeDocument/2006/relationships/externalLink" Target="externalLinks/externalLink244.xml"/><Relationship Id="rId278" Type="http://schemas.openxmlformats.org/officeDocument/2006/relationships/externalLink" Target="externalLinks/externalLink265.xml"/><Relationship Id="rId303" Type="http://schemas.openxmlformats.org/officeDocument/2006/relationships/externalLink" Target="externalLinks/externalLink290.xml"/><Relationship Id="rId42" Type="http://schemas.openxmlformats.org/officeDocument/2006/relationships/externalLink" Target="externalLinks/externalLink29.xml"/><Relationship Id="rId84" Type="http://schemas.openxmlformats.org/officeDocument/2006/relationships/externalLink" Target="externalLinks/externalLink71.xml"/><Relationship Id="rId138" Type="http://schemas.openxmlformats.org/officeDocument/2006/relationships/externalLink" Target="externalLinks/externalLink125.xml"/><Relationship Id="rId345" Type="http://schemas.openxmlformats.org/officeDocument/2006/relationships/externalLink" Target="externalLinks/externalLink332.xml"/><Relationship Id="rId191" Type="http://schemas.openxmlformats.org/officeDocument/2006/relationships/externalLink" Target="externalLinks/externalLink178.xml"/><Relationship Id="rId205" Type="http://schemas.openxmlformats.org/officeDocument/2006/relationships/externalLink" Target="externalLinks/externalLink192.xml"/><Relationship Id="rId247" Type="http://schemas.openxmlformats.org/officeDocument/2006/relationships/externalLink" Target="externalLinks/externalLink234.xml"/><Relationship Id="rId107" Type="http://schemas.openxmlformats.org/officeDocument/2006/relationships/externalLink" Target="externalLinks/externalLink94.xml"/><Relationship Id="rId289" Type="http://schemas.openxmlformats.org/officeDocument/2006/relationships/externalLink" Target="externalLinks/externalLink276.xml"/><Relationship Id="rId11" Type="http://schemas.openxmlformats.org/officeDocument/2006/relationships/worksheet" Target="worksheets/sheet11.xml"/><Relationship Id="rId53" Type="http://schemas.openxmlformats.org/officeDocument/2006/relationships/externalLink" Target="externalLinks/externalLink40.xml"/><Relationship Id="rId149" Type="http://schemas.openxmlformats.org/officeDocument/2006/relationships/externalLink" Target="externalLinks/externalLink136.xml"/><Relationship Id="rId314" Type="http://schemas.openxmlformats.org/officeDocument/2006/relationships/externalLink" Target="externalLinks/externalLink301.xml"/><Relationship Id="rId356" Type="http://schemas.openxmlformats.org/officeDocument/2006/relationships/externalLink" Target="externalLinks/externalLink343.xml"/><Relationship Id="rId95" Type="http://schemas.openxmlformats.org/officeDocument/2006/relationships/externalLink" Target="externalLinks/externalLink82.xml"/><Relationship Id="rId160" Type="http://schemas.openxmlformats.org/officeDocument/2006/relationships/externalLink" Target="externalLinks/externalLink147.xml"/><Relationship Id="rId216" Type="http://schemas.openxmlformats.org/officeDocument/2006/relationships/externalLink" Target="externalLinks/externalLink203.xml"/><Relationship Id="rId258" Type="http://schemas.openxmlformats.org/officeDocument/2006/relationships/externalLink" Target="externalLinks/externalLink245.xml"/><Relationship Id="rId22" Type="http://schemas.openxmlformats.org/officeDocument/2006/relationships/externalLink" Target="externalLinks/externalLink9.xml"/><Relationship Id="rId64" Type="http://schemas.openxmlformats.org/officeDocument/2006/relationships/externalLink" Target="externalLinks/externalLink51.xml"/><Relationship Id="rId118" Type="http://schemas.openxmlformats.org/officeDocument/2006/relationships/externalLink" Target="externalLinks/externalLink105.xml"/><Relationship Id="rId325" Type="http://schemas.openxmlformats.org/officeDocument/2006/relationships/externalLink" Target="externalLinks/externalLink312.xml"/><Relationship Id="rId367" Type="http://schemas.openxmlformats.org/officeDocument/2006/relationships/styles" Target="styles.xml"/><Relationship Id="rId171" Type="http://schemas.openxmlformats.org/officeDocument/2006/relationships/externalLink" Target="externalLinks/externalLink158.xml"/><Relationship Id="rId227" Type="http://schemas.openxmlformats.org/officeDocument/2006/relationships/externalLink" Target="externalLinks/externalLink214.xml"/><Relationship Id="rId269" Type="http://schemas.openxmlformats.org/officeDocument/2006/relationships/externalLink" Target="externalLinks/externalLink256.xml"/><Relationship Id="rId33" Type="http://schemas.openxmlformats.org/officeDocument/2006/relationships/externalLink" Target="externalLinks/externalLink20.xml"/><Relationship Id="rId129" Type="http://schemas.openxmlformats.org/officeDocument/2006/relationships/externalLink" Target="externalLinks/externalLink116.xml"/><Relationship Id="rId280" Type="http://schemas.openxmlformats.org/officeDocument/2006/relationships/externalLink" Target="externalLinks/externalLink267.xml"/><Relationship Id="rId336" Type="http://schemas.openxmlformats.org/officeDocument/2006/relationships/externalLink" Target="externalLinks/externalLink323.xml"/><Relationship Id="rId75" Type="http://schemas.openxmlformats.org/officeDocument/2006/relationships/externalLink" Target="externalLinks/externalLink62.xml"/><Relationship Id="rId140" Type="http://schemas.openxmlformats.org/officeDocument/2006/relationships/externalLink" Target="externalLinks/externalLink127.xml"/><Relationship Id="rId182" Type="http://schemas.openxmlformats.org/officeDocument/2006/relationships/externalLink" Target="externalLinks/externalLink169.xml"/><Relationship Id="rId6" Type="http://schemas.openxmlformats.org/officeDocument/2006/relationships/worksheet" Target="worksheets/sheet6.xml"/><Relationship Id="rId238" Type="http://schemas.openxmlformats.org/officeDocument/2006/relationships/externalLink" Target="externalLinks/externalLink225.xml"/><Relationship Id="rId291" Type="http://schemas.openxmlformats.org/officeDocument/2006/relationships/externalLink" Target="externalLinks/externalLink278.xml"/><Relationship Id="rId305" Type="http://schemas.openxmlformats.org/officeDocument/2006/relationships/externalLink" Target="externalLinks/externalLink292.xml"/><Relationship Id="rId347" Type="http://schemas.openxmlformats.org/officeDocument/2006/relationships/externalLink" Target="externalLinks/externalLink334.xml"/><Relationship Id="rId44" Type="http://schemas.openxmlformats.org/officeDocument/2006/relationships/externalLink" Target="externalLinks/externalLink31.xml"/><Relationship Id="rId86" Type="http://schemas.openxmlformats.org/officeDocument/2006/relationships/externalLink" Target="externalLinks/externalLink73.xml"/><Relationship Id="rId151" Type="http://schemas.openxmlformats.org/officeDocument/2006/relationships/externalLink" Target="externalLinks/externalLink138.xml"/><Relationship Id="rId193" Type="http://schemas.openxmlformats.org/officeDocument/2006/relationships/externalLink" Target="externalLinks/externalLink180.xml"/><Relationship Id="rId207" Type="http://schemas.openxmlformats.org/officeDocument/2006/relationships/externalLink" Target="externalLinks/externalLink194.xml"/><Relationship Id="rId249" Type="http://schemas.openxmlformats.org/officeDocument/2006/relationships/externalLink" Target="externalLinks/externalLink236.xml"/><Relationship Id="rId13" Type="http://schemas.openxmlformats.org/officeDocument/2006/relationships/worksheet" Target="worksheets/sheet13.xml"/><Relationship Id="rId109" Type="http://schemas.openxmlformats.org/officeDocument/2006/relationships/externalLink" Target="externalLinks/externalLink96.xml"/><Relationship Id="rId260" Type="http://schemas.openxmlformats.org/officeDocument/2006/relationships/externalLink" Target="externalLinks/externalLink247.xml"/><Relationship Id="rId316" Type="http://schemas.openxmlformats.org/officeDocument/2006/relationships/externalLink" Target="externalLinks/externalLink303.xml"/><Relationship Id="rId55" Type="http://schemas.openxmlformats.org/officeDocument/2006/relationships/externalLink" Target="externalLinks/externalLink42.xml"/><Relationship Id="rId97" Type="http://schemas.openxmlformats.org/officeDocument/2006/relationships/externalLink" Target="externalLinks/externalLink84.xml"/><Relationship Id="rId120" Type="http://schemas.openxmlformats.org/officeDocument/2006/relationships/externalLink" Target="externalLinks/externalLink107.xml"/><Relationship Id="rId358" Type="http://schemas.openxmlformats.org/officeDocument/2006/relationships/externalLink" Target="externalLinks/externalLink345.xml"/><Relationship Id="rId162" Type="http://schemas.openxmlformats.org/officeDocument/2006/relationships/externalLink" Target="externalLinks/externalLink149.xml"/><Relationship Id="rId218" Type="http://schemas.openxmlformats.org/officeDocument/2006/relationships/externalLink" Target="externalLinks/externalLink205.xml"/><Relationship Id="rId271" Type="http://schemas.openxmlformats.org/officeDocument/2006/relationships/externalLink" Target="externalLinks/externalLink258.xml"/><Relationship Id="rId24" Type="http://schemas.openxmlformats.org/officeDocument/2006/relationships/externalLink" Target="externalLinks/externalLink11.xml"/><Relationship Id="rId66" Type="http://schemas.openxmlformats.org/officeDocument/2006/relationships/externalLink" Target="externalLinks/externalLink53.xml"/><Relationship Id="rId131" Type="http://schemas.openxmlformats.org/officeDocument/2006/relationships/externalLink" Target="externalLinks/externalLink118.xml"/><Relationship Id="rId327" Type="http://schemas.openxmlformats.org/officeDocument/2006/relationships/externalLink" Target="externalLinks/externalLink314.xml"/><Relationship Id="rId369" Type="http://schemas.openxmlformats.org/officeDocument/2006/relationships/calcChain" Target="calcChain.xml"/><Relationship Id="rId173" Type="http://schemas.openxmlformats.org/officeDocument/2006/relationships/externalLink" Target="externalLinks/externalLink160.xml"/><Relationship Id="rId229" Type="http://schemas.openxmlformats.org/officeDocument/2006/relationships/externalLink" Target="externalLinks/externalLink216.xml"/><Relationship Id="rId240" Type="http://schemas.openxmlformats.org/officeDocument/2006/relationships/externalLink" Target="externalLinks/externalLink227.xml"/><Relationship Id="rId35" Type="http://schemas.openxmlformats.org/officeDocument/2006/relationships/externalLink" Target="externalLinks/externalLink22.xml"/><Relationship Id="rId77" Type="http://schemas.openxmlformats.org/officeDocument/2006/relationships/externalLink" Target="externalLinks/externalLink64.xml"/><Relationship Id="rId100" Type="http://schemas.openxmlformats.org/officeDocument/2006/relationships/externalLink" Target="externalLinks/externalLink87.xml"/><Relationship Id="rId282" Type="http://schemas.openxmlformats.org/officeDocument/2006/relationships/externalLink" Target="externalLinks/externalLink269.xml"/><Relationship Id="rId338" Type="http://schemas.openxmlformats.org/officeDocument/2006/relationships/externalLink" Target="externalLinks/externalLink325.xml"/><Relationship Id="rId8" Type="http://schemas.openxmlformats.org/officeDocument/2006/relationships/worksheet" Target="worksheets/sheet8.xml"/><Relationship Id="rId142" Type="http://schemas.openxmlformats.org/officeDocument/2006/relationships/externalLink" Target="externalLinks/externalLink129.xml"/><Relationship Id="rId184" Type="http://schemas.openxmlformats.org/officeDocument/2006/relationships/externalLink" Target="externalLinks/externalLink171.xml"/><Relationship Id="rId251" Type="http://schemas.openxmlformats.org/officeDocument/2006/relationships/externalLink" Target="externalLinks/externalLink238.xml"/><Relationship Id="rId46" Type="http://schemas.openxmlformats.org/officeDocument/2006/relationships/externalLink" Target="externalLinks/externalLink33.xml"/><Relationship Id="rId293" Type="http://schemas.openxmlformats.org/officeDocument/2006/relationships/externalLink" Target="externalLinks/externalLink280.xml"/><Relationship Id="rId307" Type="http://schemas.openxmlformats.org/officeDocument/2006/relationships/externalLink" Target="externalLinks/externalLink294.xml"/><Relationship Id="rId349" Type="http://schemas.openxmlformats.org/officeDocument/2006/relationships/externalLink" Target="externalLinks/externalLink336.xml"/><Relationship Id="rId88" Type="http://schemas.openxmlformats.org/officeDocument/2006/relationships/externalLink" Target="externalLinks/externalLink75.xml"/><Relationship Id="rId111" Type="http://schemas.openxmlformats.org/officeDocument/2006/relationships/externalLink" Target="externalLinks/externalLink98.xml"/><Relationship Id="rId153" Type="http://schemas.openxmlformats.org/officeDocument/2006/relationships/externalLink" Target="externalLinks/externalLink140.xml"/><Relationship Id="rId195" Type="http://schemas.openxmlformats.org/officeDocument/2006/relationships/externalLink" Target="externalLinks/externalLink182.xml"/><Relationship Id="rId209" Type="http://schemas.openxmlformats.org/officeDocument/2006/relationships/externalLink" Target="externalLinks/externalLink196.xml"/><Relationship Id="rId360" Type="http://schemas.openxmlformats.org/officeDocument/2006/relationships/externalLink" Target="externalLinks/externalLink347.xml"/><Relationship Id="rId220" Type="http://schemas.openxmlformats.org/officeDocument/2006/relationships/externalLink" Target="externalLinks/externalLink20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52264;&#52285;&#50857;\&#52649;&#45224;&#45224;&#48512;&#44428;&#44305;&#50669;&#49345;&#49688;&#46020;\&#51076;&#49884;\&#44277;&#53685;\&#44288;&#44221;&#44208;&#512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8149;&#51456;&#52384;\&#44277;&#50976;\DOO-SAN\&#48372;-&#44592;&#46181;\&#44592;&#4618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3.&#48176;&#49688;&#44277;\&#48149;&#44592;&#49324;-&#47732;&#48317;.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060;&#49849;&#51452;\&#52572;&#51333;&#49457;&#44284;&#54408;\My%20Documents\&#49437;&#50864;&#44368;%20&#45909;&#46020;&#48169;&#5469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4608;&#54812;&#51652;\&#51109;&#54788;&#51228;\DOOSAN\RAHMEN\R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9436;&#51221;&#49885;\project\kim\&#49688;&#47049;\2001\994004(&#52572;&#51333;&#50500;&#45784;)\kim\&#49688;&#47049;\&#50577;&#51648;&#49688;&#47049;\994004\U-TYP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EXCEL-DA\BUSAN\pcbeam\&#49436;&#50689;35m.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9436;&#51221;&#49885;\project\&#50864;&#52404;&#44397;\&#44396;&#51312;&#48512;\PKIDS\SURYANG\DONGC\TOP-BS\D-CHSOI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608;&#54840;&#51333;\C\XECELL\&#49548;&#50577;2-P5.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9436;&#51221;&#49885;\project\&#50864;&#52404;&#44397;\&#44396;&#51312;&#48512;\&#45347;&#50612;&#51452;&#49464;&#50836;\&#49345;&#48512;&#49688;&#4704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4\pc4d\SA-EXCEL\&#49444;&#48320;&#47784;&#51020;\6&#54924;-&#49688;&#47049;(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0504;&#47749;&#44396;\&#49892;&#49884;&#49444;&#44228;\EXDAT\&#45824;&#44396;&#54252;&#54637;\PCBEAM\PIER\&#48317;&#44228;&#5238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0937;&#49436;&#48260;\&#46020;&#47196;2&#54016;\2.&#44284;&#50629;&#51333;&#44208;\6.&#48124;&#46973;IC\&#48124;&#46973;3&#44368;&#48320;&#44221;&#49444;&#44228;\&#48124;&#46973;3&#44368;(&#49688;&#47049;)\&#53664;&#44277;\Soilnai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Project\project_06\&#44592;&#53440;\&#47928;&#49436;\&#44204;&#51201;\&#51333;&#47448;&#48324;%20&#48516;&#47448;\&#51068;&#50948;&#45824;&#44032;\040615-&#45796;&#49328;(&#50668;&#51452;&#44264;&#5453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SR_NOTE\&#44277;&#50857;&#51088;&#47308;&#48169;\&#44277;&#50857;&#51088;&#47308;&#48169;\Sheet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54532;&#47196;&#44536;&#47016;\down\&#50629;&#47924;&#54801;&#51312;\&#50629;&#47924;&#54801;&#51312;\&#54644;&#50724;&#46972;&#44592;\&#52397;&#49569;&#44288;&#44305;&#51648;\&#47928;&#49436;\&#44204;&#51201;\&#51333;&#47448;&#48324;%20&#48516;&#47448;\&#51068;&#50948;&#45824;&#44032;\040615-&#45796;&#49328;(&#50668;&#51452;&#44264;&#5453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54620;&#51652;&#50864;\&#46300;&#46972;&#51060;&#48652;%20(d)\SE0-DWG\&#52404;&#50977;\XLS\ALL-XLS\ULSAN\PRICE.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8149;&#50857;&#48177;&#44284;&#51109;\EDATA\SINGLE\OFFICE40\temp\&#50689;&#51333;&#46020;IBC&#49892;&#54665;&#44208;&#5111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50629;&#47924;&#54801;&#51312;\&#50629;&#47924;&#54801;&#51312;\&#46020;&#49884;&#44060;&#48156;&#49324;&#50629;\&#52397;&#49569;&#51652;&#48372;\&#47928;&#49436;\&#44204;&#51201;\&#51333;&#47448;&#48324;%20&#48516;&#47448;\&#51068;&#50948;&#45824;&#44032;\040615-&#45796;&#49328;(&#50668;&#51452;&#44264;&#54532;).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46160;&#48512;&#48372;&#44053;&#54805;&#49885;&#48320;&#44221;(2&#52264;&#48320;&#4422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51221;&#54872;\&#46020;&#44553;\2&#52264;&#48516;\1&#52264;&#48320;&#44221;\&#49688;&#47049;&#49328;&#5263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1109;&#51652;&#49692;1\&#44596;&#44553;&#51204;&#54868;\&#44608;&#50857;&#54732;\&#45936;&#51060;&#53092;\3.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54217;&#53469;&#49884;\&#49884;&#48169;\PT-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54620;&#48124;&#44508;\D\&#45208;&#52649;&#50685;\&#49444;&#44228;&#49436;\1999&#49444;&#44228;&#49436;\GIS\&#49436;&#50872;&#49884;&#54616;&#49688;&#46020;&#44288;&#47532;\2000&#45380;&#50696;&#49328;\&#51068;&#50948;&#45824;&#4403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lp1843\&#49828;&#52880;&#45320;&#44277;&#50976;&#48169;\My%20Documents\TK.&#45824;&#50504;,&#48124;&#51088;\&#44053;&#45224;&#49692;&#54872;\&#49892;&#54665;(020204&#49892;&#49884;&#49444;&#44228;&#54869;&#51221;&#44552;&#50529;)\&#49892;&#54665;(&#44160;&#53664;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Project\project_06\&#44592;&#53440;\&#47928;&#49436;\&#44204;&#51201;\&#51333;&#47448;&#48324;%20&#48516;&#47448;\&#51068;&#50948;&#45824;&#44032;\040615-&#45796;&#49328;(&#50668;&#51452;&#44264;&#5453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Project/project_06/&#44592;&#53440;/&#47928;&#49436;/&#44204;&#51201;/&#51333;&#47448;&#48324;%20&#48516;&#47448;/&#51068;&#50948;&#45824;&#44032;/040615-&#45796;&#49328;(&#50668;&#51452;&#44264;&#5453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54532;&#47196;&#44536;&#47016;\down\&#47928;&#49436;\&#44204;&#51201;\&#51333;&#47448;&#48324;%20&#48516;&#47448;\&#51068;&#50948;&#45824;&#44032;\040615-&#45796;&#49328;(&#50668;&#51452;&#44264;&#5453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4608;&#44221;&#45224;\(%20&#44277;%20%20&#50976;%20%20%20&#48169;%20)\&#44608;&#49437;&#54984;\&#50549;&#52964;&#48143;&#53440;&#51060;&#52992;&#51060;&#48660;\&#44592;&#53440;&#44277;&#48277;\FRP\2002\4&#50900;\&#51473;&#48512;&#45236;&#47449;&#44256;&#49549;&#46020;&#47196;3&#44277;&#44396;\&#45236;&#50669;\&#48156;&#51452;&#52376;&#48324;&#51068;&#45824;(02&#45380;&#49345;&#45432;&#51076;)\FRP&#49324;&#47732;\Program%20Files\Microsoft%20Office\Office\JIN\&#49328;&#52636;&#44540;&#4414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44608;&#48120;&#54788;\C\MYDOCU~1\SIN\&#49888;&#45236;&#46041;~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48120;&#54788;\C\MYDOCU~1\SINCHA~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50668;&#44609;&#45768;&#45796;&#50836;\2005&#44284;&#50629;&#51648;&#49884;&#49436;\&#45824;&#54252;&#52380;\&#45824;&#54252;&#5238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www.eiaa.or.kr/0-&#51652;&#54665;&#50629;&#47924;/00000-&#54801;&#51312;/000-&#54028;&#51452;&#49884;/20080918-&#54028;&#51452;&#44277;&#50896;&#45433;&#51648;&#44592;&#48376;&#44228;&#54925;/&#54028;&#51452;&#44277;&#50896;&#45433;&#51648;&#44592;&#48376;&#44228;&#54925;+&#46020;&#49884;&#51088;&#50672;&#44277;&#50896;&#44396;&#50669;&#44208;&#51221;-&#45236;&#50669;&#49436;-2008091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54812;&#50672;\D\&#50857;&#50669;&#50756;&#47308;\&#54788;&#46041;&#53552;&#45328;\&#53552;&#45328;\32&#45236;&#50669;&#49436;\LEEYONG\PUSAN154\&#44305;&#50577;&#51204;&#4459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45236;&#50669;&#47784;&#51020;\1&#52264;&#45236;&#50669;.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Startup" Target="&#46020;&#47196;/&#50857;&#49324;/&#51204;&#524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51060;&#49457;&#49437;\&#47196;&#52972;%20&#46356;&#49828;&#53356;%20(d)\job\source\&#53664;&#47785;\&#54868;&#49888;\hwa-8\&#51648;&#50896;&#46020;&#47196;(2&#54840;&#49440;)\&#50976;&#52380;&#44368;\&#49688;&#47049;&#49328;&#52636;&#49436;\&#50864;&#52404;&#44397;\&#44396;&#51312;&#48512;\PKIDS\SURYANG\DONGC\TOP-BS\D-CHSOI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Y:\&#54532;&#47196;&#51229;&#53944;\XLS\&#44396;&#51312;&#44228;&#49328;\&#50745;&#48317;&#44396;&#51312;&#44228;&#4932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49436;&#51221;&#49885;\project\&#50864;&#52404;&#44397;\&#44396;&#51312;&#48512;\PKIDS\SURYANG\DONGC\TOP-BS\D-CHPIE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KEC_EB1\EB_1\1-1WORK\021&#49436;&#52488;&#46041;&#51452;&#49345;&#48373;&#54633;\&#46020;&#44553;&#51228;&#52636;3(5.2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8169;&#48393;&#51652;\2000&#45380;&#51088;&#47308;&#48169;\&#47928;&#49436;&#50577;&#49885;\&#54252;&#52380;&#51032;&#47308;&#508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4\&#51064;&#52380;&#48120;&#44288;&#44305;&#51109;\&#51089;&#50629;\&#49688;&#47049;\RC&#49836;&#46972;&#48652;\&#54620;&#44221;\&#51473;&#49328;&#4436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0504;&#47749;&#44396;\&#49892;&#49884;&#49444;&#44228;\EXDAT\&#50900;&#44228;&#44368;\&#50900;&#44228;-H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windows\TEMP\&#45453;-&#54200;&#51077;&#48516;&#54624;&#51312;&#4943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060;&#44221;&#53468;\&#47196;&#52972;%20&#46356;&#49828;&#53356;%20(f)\2000&#52572;&#50980;&#47925;&#50629;&#47924;&#54260;&#45908;\&#54788;&#51109;&#48324;&#49444;&#44228;\&#44592;&#53440;&#51648;&#44396;7&#50900;\&#54644;&#52285;&#51088;&#46041;&#48708;20032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TEMP\&#51648;&#44396;&#45800;&#50948;&#44228;&#54925;&#54408;&#49480;.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064;&#44257;&#44368;\&#51064;&#44257;&#44368;.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Startup" Target="&#46020;&#47196;/&#48512;&#47548;&#44368;/&#51204;&#52404;.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105.7.1.1:8090/&#51088;&#47308;&#49892;(&#44060;&#51064;)/EXCEL/&#54616;&#49688;&#44288;&#47196;&#44277;&#49324;&#48708;(2004&#45380;3&#5090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608;&#48373;&#49692;\C\Excel\&#51068;&#48152;&#49436;&#49885;.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109;&#48337;&#52380;\C\&#46041;&#54644;EXP\&#48376;&#49440;&#45800;&#44032;\&#50641;&#49472;\&#44396;-&#48320;&#4968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48177;&#48124;&#44221;\&#44221;&#50896;&#49440;&#49688;&#47049;\8.&#44032;&#49884;&#49444;\&#47588;&#508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A:\C_D.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8149;&#47749;&#54984;\NETWORK\&#50976;&#49688;&#51648;\Q-NEW\PIER2.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1109;&#49437;&#44260;\&#54616;&#44221;\&#44053;&#46041;ENG\&#44221;&#52632;&#49440;-TK\&#44228;&#49328;&#49436;\&#48149;&#49828;\&#49688;&#47196;&#48149;&#49828;\&#49688;&#47196;-&#47560;&#49437;&#51228;2.xl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TEMP\&#50857;&#50669;&#48708;&#49328;&#51221;200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652;&#51204;&#44368;\&#51652;&#51204;&#4436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44608;&#54812;&#51652;\&#51109;&#54788;&#51228;\project\&#46041;&#47749;\&#51109;&#54637;&#49440;\&#44396;&#51312;&#44228;&#49328;\BO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8149;&#47749;&#54984;\C\NETWORK\&#44221;&#48512;&#49440;-&#44368;&#44033;\&#49688;&#47049;&#51692;&#48981;\PIER44.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two\&#49436;&#50872;&#49884;(&#44053;&#48320;&#48513;&#47196;)\&#51204;&#51452;-&#44305;&#50577;\000&#44396;&#51312;&#47932;&#46020;\&#49688;&#47049;\&#49836;&#47000;&#48652;\&#49692;&#52380;JCT1&#44368;\&#49692;&#52380;JCT1&#44368;&#49345;&#48512;&#44277;&#53685;&#44277;&#49324;.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2636;&#47141;&#50857;\D\My%20Documents\&#52397;&#51452;&#44032;&#44221;4&#51648;&#44396;\&#49688;&#47049;&#49328;&#52636;&#49436;\&#50864;&#49688;&#44277;\My%20Documents\&#44592;&#53440;\projct\ANSAN\EXL\GONG181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Nds\&#50976;&#49888;-&#49688;&#47049;&#52572;&#51333;\project\2002\&#51228;&#52380;&#46020;&#45812;&#49892;&#49884;&#49444;&#44228;\&#49688;&#47049;sample\2000\1-1%20(&#49345;&#47196;)&#51109;&#54217;&#52380;\&#44368;&#4582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4620;&#49437;&#50864;\D\&#44148;&#52629;\&#44148;&#51221;&#44148;&#52629;\&#50689;&#51452;&#44221;&#47452;&#54984;&#47144;&#50896;\&#49688;&#47049;\Excel\EXCEL\SUCK\HANBIT\3-2\3-2P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50577;&#50896;&#47784;\JUKJUN\00\GPBR\&#49444;&#44228;_&#45236;&#51652;&#44160;&#53664;.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ungjh\9809ndbr\Aaa\9806YDBR\PCBeam\&#49444;&#44228;9806.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project/10_&#54644;&#50577;&#44221;&#52272;%20&#49688;&#47144;&#49884;&#49444;%20&#51312;&#49457;&#50640;%20&#46384;&#47480;%20&#46020;&#49884;&#44288;&#47532;(&#48320;&#44221;)&#44228;&#54925;&#50857;&#50669;/01_&#44228;&#50557;&#44288;&#47144;/(&#52824;&#47308;)&#49340;&#52377;&#49884;_&#44288;&#47532;&#44228;&#54925;(&#50857;&#46020;&#51648;&#50669;)&#48320;&#44221;_&#51228;2&#51333;_&#51648;&#44396;&#45800;&#50948;&#44228;&#54925;&#49688;&#47549;&#50857;&#50669;(&#52509;&#44292;&#4851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KMPARK\&#50864;&#47532;%20&#46020;&#47732;\MY%20DOCUMENTS\&#51652;&#46041;\&#51064;&#44257;&#44368;\&#51064;&#44257;&#44368;&#49345;&#4851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49444;&#44228;&#54016;&#51109;\&#53076;&#47532;&#50500;&#50640;&#49828;&#51060;&#51088;&#47308;\&#44608;&#49437;&#54984;\2002&#45380;\&#49444;&#44228;&#49324;\&#52397;&#49437;\&#51064;&#52380;&#44277;&#54637;&#52384;&#46020;\&#49436;&#44053;\&#44221;&#51032;&#49440;&#54872;&#44592;&#44396;12E(&#49688;&#512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54840;&#51333;\C\TEST\&#51473;&#49328;&#4436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44608;&#51008;&#50689;\D\MSOFFICE\EXCEL\HBH\&#44368;&#4582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48149;&#47749;&#54984;\NETWORK\&#50976;&#49688;&#51648;\Q-NEW\PIER4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8177;&#48124;&#44221;\&#44221;&#50896;&#49440;&#49688;&#47049;\&#51473;&#50521;&#49440;\&#49688;&#47049;(1&#52264;&#48516;)\2&#44396;&#44036;\5.&#51077;&#52404;&#44368;&#52264;\&#49340;&#53468;&#44257;BOX(5.0x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B:\&#44608;&#50857;&#44592;\&#50641;&#49472;\GUMI4B2\&#44396;&#48120;4&#45800;2.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My%20Documents\1999&#45380;\&#50696;&#49328;-&#45236;&#50669;&#49436;\&#50696;&#49328;&#44288;&#47144;&#49436;&#47448;\99-05-&#49436;&#50872;&#45824;&#45236;&#50669;&#49436;\&#52572;&#51333;&#54028;&#51068;\99-05-10-&#49436;&#50872;&#45824;&#44288;&#47144;(&#45236;&#50669;&#49436;-1&#49688;&#51221;&#51473;).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50504;&#53469;\1.PROJECT\1999\GUNIL&#45824;&#44396;\PROJECT\QUANT\gasul\JB-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2636;&#47141;&#50857;\D\My%20Documents\&#52397;&#51452;&#44032;&#44221;4&#51648;&#44396;\&#49688;&#47049;&#49328;&#52636;&#49436;\&#50864;&#49688;&#44277;\My%20Documents\&#44592;&#53440;\projct\ANSAN\EXL\gongsu.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8149;&#48120;&#46976;\&#48120;&#46976;&#50896;&#44032;&#44228;&#49328;\2004\2&#50900;\ATM(&#52397;&#54840;,LG&#50644;&#49884;&#49828;)\&#50672;&#4420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My%20Documents/2001&#51077;&#52272;/&#49884;&#54868;&#48176;&#49688;&#51648;/EST/civil/345kv&#44256;&#47161;/H&#54620;&#51204;&#51201;&#44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www.eiaa.or.kr/LJK-LAST/ILWIDAGA.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44608;&#50689;&#54872;\&#45224;&#50896;-1\&#45824;&#50808;&#44277;&#47924;(&#50577;&#54805;&#49437;)\&#50668;&#44148;&#48372;&#44256;\99(1&#52264;&#49444;&#48320;)\&#49892;&#51221;&#48372;&#44256;\&#44204;&#51201;\&#50689;&#46041;8\&#50689;&#46041;&#44160;&#5366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44221;&#46041;&#44592;&#49696;&#44277;&#49324;\&#49888;&#54413;~&#50864;&#49457;\&#49444;&#44228;&#51088;&#47308;\&#49328;&#51221;&#44368;%20&#45236;&#51652;&#44228;&#49328;\&#45796;&#44032;&#44368;-&#45236;&#51652;.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0724;&#51648;&#50689;\D\TEST\&#51473;&#49328;&#4436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ok\&#45824;&#44396;-&#45824;&#46041;\&#44396;&#51312;&#44228;&#49328;&#49436;\&#48513;&#48128;&#50577;IC1&#44368;\PC30-3\PC30-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48149;&#51652;&#49437;\C\WINDOWS\9605G\DS-LOAD.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50896;&#49884;&#50672;\00-PROJECT\&#45224;&#51221;&#50864;\&#54861;&#49328;&#52380;\&#45224;&#52492;&#51648;&#44396;\&#49688;&#47049;(&#45224;&#52492;).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PC4\&#51064;&#52380;&#48120;&#44288;&#44305;&#51109;\TEST\&#51473;&#49328;&#44368;.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J5\&#44277;&#49324;&#51068;&#44148;01\EXCEL\DATAPCS\DDD.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Sj4\c\EXCEL\DATAPCS\DDD.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50504;&#47749;&#44396;\&#49892;&#49884;&#49444;&#44228;\EXGOC\SLAB\&#49836;&#47000;&#4865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49444;&#44228;&#54028;&#51068;&#47784;&#51020;\&#49444;&#44228;&#54532;&#47196;&#44536;&#47016;\&#51068;&#50948;&#45824;&#44032;&#5436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DATA\project\&#51473;&#48512;&#45236;&#47449;(8&#44277;&#44396;)\&#47784;&#44257;3&#44368;%205@50\&#49345;&#48512;\SHIN.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44608;&#44221;&#45224;\(%20&#44277;%20%20&#50976;%20%20%20&#48169;%20)\PROJECT\LOAD\28LINE\HWP\LOAD\KH\HWP\OUT\Y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44608;&#54840;&#51333;\C\My%20Documents\EXCEL\&#44396;&#51312;\RAHMEN\&#54028;&#51060;&#54805;~1\&#46041;&#47932;&#5106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Pc4\pc4d\&#46041;&#54644;&#49688;&#47049;\&#49345;&#48512;&#44144;&#45908;.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C4\&#51064;&#52380;&#48120;&#44288;&#44305;&#51109;\KHJ\XLS\RC&#49836;&#46972;&#48652;\&#54620;&#44221;\&#51473;&#49328;&#44368;.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8177;&#49849;&#50868;\D\YOUNGDOC\CIVIL\EXCLE\DAT\&#44256;&#50577;&#44288;&#5111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Hjpark\c\My%20Documents\esc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44396;&#51312;1&#48512;\&#50864;&#47532;&#45180;&#47532;&#44277;&#50976;\&#45432;&#44032;&#45796;\&#54036;&#50773;&#44368;\DONGSEO\EXCEL\bbb.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51060;&#49849;&#51452;\&#52572;&#51333;&#49457;&#44284;&#54408;\1.&#51089;&#50629;&#51473;\02.&#44544;\01.&#51204;&#51452;-&#44305;&#50577;\&#49340;&#52397;&#44368;&#44228;&#49328;\03.&#44368;&#45824;\&#49884;&#51216;&#44368;&#4582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4608;&#44221;&#49688;\KKS-WORK\HK-JOB\jukjun\CAL\&#49444;&#44228;_&#48376;&#4944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0724;&#51648;&#50689;\D\KHJ\XLS\RC%20RAHMEN\&#54620;&#44221;\&#54620;&#44397;\&#51473;&#49328;&#4436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NTSERVER\hdd4\My%20Documents\PERSONAL\Q-ty-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A:\99&#45380;3&#52264;&#44277;&#49324;\3&#52264;&#44277;&#49324;\99&#45380;&#46020;3&#52264;&#44228;&#50557;&#45236;&#50669;5.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Startup" Target="KHJ/XLS/RC&#49836;&#46972;&#48652;/&#54620;&#44221;/&#51473;&#49328;&#44368;.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4608;&#49464;&#51652;\1999\Office\&#48149;&#44592;&#49324;%20&#51089;&#50629;&#50857;\DATA\MR-BAB\&#50641;&#49472;DATA\2.&#53664;&#44277;\&#48149;&#44592;&#49324;-&#45800;&#50948;&#49688;&#47049;.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PC4\&#51064;&#52380;&#48120;&#44288;&#44305;&#51109;\KHJ\XLS\DATA\&#51473;&#49328;&#44368;.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9436;&#45804;&#49885;\&#54532;&#47196;&#51229;&#53944;\&#50715;&#51089;&#50629;&#46308;\2001&#44032;&#54217;\&#44032;&#54217;&#49444;&#50501;\2.&#48176;&#49688;&#44277;\Office\&#48149;&#44592;&#49324;%20&#51089;&#50629;&#50857;\DATA\MR-BAB\&#50641;&#49472;DATA\2.&#53664;&#44277;\&#48149;&#44592;&#49324;-&#45800;&#50948;&#49688;&#47049;.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50976;&#50689;&#48124;&#51060;&#49324;\&#51089;&#50629;&#48169;%20(d)\project-dwg\&#44053;&#47497;&#44397;&#46020;&#50976;&#51648;\&#49444;&#44228;&#45236;&#50669;&#49436;(&#44053;&#47497;)\&#44053;&#47497;&#49884;&#50725;&#44228;&#47732;&#45209;&#54413;&#47532;(&#51652;&#49457;&#53664;&#44148;&#50526;)&#50808;1&#44060;&#49548;&#49688;&#54644;&#48373;&#44396;&#45236;&#50669;&#49436;.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44608;&#54840;&#51333;\C\KHJ\XLS\DATA\&#51473;&#49328;&#4436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G:\&#54532;&#47004;(PLAN)\&#52397;&#52380;\200&#48156;&#51452;\2000&#52397;&#52380;-&#45909;&#54217;&#48156;&#5145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51060;&#44221;&#53468;\&#47196;&#52972;%20&#46356;&#49828;&#53356;%20(f)\&#50629;&#47924;&#54260;&#45908;\&#45236;&#50669;&#49436;\&#50900;&#48324;&#49444;&#44228;&#45236;&#50669;&#49436;\juns&#50629;&#47924;&#54260;&#45908;\&#45236;&#50669;&#49436;\&#50900;&#48324;&#49444;&#44228;&#45236;&#50669;\&#50689;&#44305;&#50976;&#54413;&#51648;&#44396;%20&#52628;&#44032;&#48516;.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1204;&#49457;&#54840;\&#49688;&#47049;\project\&#46041;&#47749;\&#44053;&#45224;&#49692;&#54872;&#44256;&#49549;&#46020;&#47196;\&#51228;&#54805;\stiff.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c4\pc4d\SA-EXCEL\&#49444;&#48320;\DSC-98&#45380;(&#44060;&#5122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54788;&#511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www.eiaa.or.kr/LJK-SI/4GONGGU.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1076;&#44221;&#47196;\&#51089;&#50629;&#48169;\&#51089;&#50629;&#48169;\&#49436;&#44221;\&#53468;&#48177;&#49884;-&#52572;&#51333;\&#49688;%20&#47049;\&#44368;&#47049;&#49688;&#47049;\&#49345;&#48512;&#49688;&#47049;&#48143;&#51665;&#44228;.xls" TargetMode="External"/></Relationships>
</file>

<file path=xl/externalLinks/_rels/externalLink131.xml.rels><?xml version="1.0" encoding="UTF-8" standalone="yes"?>
<Relationships xmlns="http://schemas.openxmlformats.org/package/2006/relationships"><Relationship Id="rId1" Type="http://schemas.microsoft.com/office/2006/relationships/xlExternalLinkPath/xlPathMissing" Target="&#51652;&#51077;&#46020;&#47196;.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50504;&#47749;&#44396;\&#45225;&#54408;\&#51333;&#49440;&#51060;&#44732;\AHN\&#51453;&#51204;&#47532;%20&#51473;&#50521;&#50500;&#54028;&#53944;\&#50641;&#49472;\&#51453;&#51204;&#47532;&#49688;&#47049;&#49328;&#52636;&#49436;2.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2016%20&#54532;&#47196;&#51229;&#53944;/&#44284;&#52380;&#49884;&#52896;&#54609;&#51109;/&#49324;&#48376;%20-%20&#52509;&#44292;%20(68,536&#13217;)..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50577;&#50896;&#47784;\JUKJUN\00\ndbr\NDB.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Koot\c\&#45236;&#50669;&#47784;&#51020;\1&#52264;&#45236;&#50669;.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98pro\SONGI\2X2_BOX\EXCEL\BOX2-1.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0724;&#51648;&#50689;\D\KHJ\XLS\DATA\&#51473;&#49328;&#4436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G:\&#49436;&#49885;&#47784;&#51020;\&#49900;&#48268;\Documents%20and%20Settings\Administrator\My%20Documents\&#47928;&#49436;\&#49328;&#47749;&#54840;\MSOffice\Excel\work\&#45236;&#50669;.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4217;&#52285;&#44036;&#51060;&#49345;&#49688;&#46020;\&#49345;&#49688;D100&#53664;&#44277;.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0976;&#50689;&#48124;&#51060;&#49324;\&#51089;&#50629;&#48169;%20(d)\project-dwg\&#44053;&#47497;&#44397;&#46020;&#50976;&#51648;\&#49444;&#44228;&#45236;&#50669;&#49436;(&#44053;&#47497;)\&#44053;&#47497;&#49884;&#44053;&#46041;&#47732;&#49328;&#49457;&#50864;&#47532;(&#47924;&#51648;&#44060;&#49324;&#47308;&#50526;)&#50808;1&#44060;&#49548;&#49688;&#54644;&#48373;&#44396;&#45236;&#50669;&#4943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A:\&#49884;&#55141;&#49884;&#51116;&#51221;&#48708;\&#51116;&#51221;&#48708;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4608;&#51221;&#49688;\&#54200;&#51648;&#54632;\2005-pro\01-&#51312;&#44221;&#48512;\02-&#49888;&#51116;&#49373;&#50640;&#45320;&#51648;pp\09-&#50808;&#51452;&#44288;&#47144;\&#49368;&#54540;\&#48156;&#51452;&#49436;&#47448;\02&#44592;&#53440;&#44277;&#49324;\&#53664;&#47785;&#44592;&#51456;-&#52397;&#45812;\&#50868;&#51204;&#47732;&#54728;&#49884;&#54744;&#51109;\&#47928;&#52404;&#49884;&#49444;&#49324;&#50629;&#49548;.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4889;&#50857;&#44428;\C\My%20Documents\gaduk\jd\ENG\SAMAN\DOHWA03.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Lee\c\&#44148;&#52629;\&#44148;&#51221;&#44148;&#52629;\&#50689;&#51452;&#44221;&#47452;&#54984;&#47144;&#50896;\&#49688;&#47049;\Excel\EXCEL\SUCK\HANBIT\3-2\3-2PS.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1221;&#49849;&#51649;\&#44277;&#50976;\&#45824;&#50808;&#54028;&#51068;\&#51060;&#49849;&#51652;\&#45824;&#50808;&#54028;&#51068;\&#48512;&#45824;&#44277;.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www.eiaa.or.kr/&#46041;&#46160;&#52380;/&#45236;&#50669;/&#54644;&#44400;5APT.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WOOMI\&#50864;&#48120;&#47928;&#49436;&#48169;\&#48512;&#49436;&#48143;&#44060;&#51064;&#47928;&#49436;\&#53664;&#47785;&#48512;\&#44032;_&#44060;&#51064;&#45936;&#51060;&#53552;\&#44608;&#54805;&#49437;\&#50629;&#47924;&#47700;&#45684;&#50620;\&#44277;&#47924;-&#49892;&#54665;&#50577;&#49885;.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44148;&#49444;3-3&#44608;&#45224;&#54788;\&#44608;&#49688;&#54788;\&#47928;&#50976;&#49457;\2001&#45800;&#44032;&#44228;&#50557;(&#44148;&#49444;&#44277;&#49324;).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4620;&#51652;&#50864;\&#46300;&#46972;&#51060;&#48652;%20(d)\&#48320;&#53468;&#55148;&#51089;&#50629;\&#51089;&#50629;&#48169;\&#50500;&#53412;&#53457;&#44148;&#52629;\&#49444;&#44228;&#50696;&#49328;&#49436;\My%20Documents\&#45236;&#50669;&#51089;&#50629;&#48516;\154KV&#54868;&#50577;&#48320;&#51204;&#49548;\&#44592;&#44228;&#49368;&#54540;&#51088;&#47308;\&#44592;&#44228;&#49444;&#48708;&#49444;&#44228;&#49436;.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A:\design\&#44221;&#49688;\&#52572;&#51333;\&#48176;&#49688;&#44060;&#49440;\&#44592;&#48376;&#49444;&#44228;\&#45236;&#44396;\excel\&#45236;&#44396;&#44277;&#49324;&#48708;1.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1060;&#51333;&#54840;\&#50896;&#51452;PROJECT\My%20Documents\&#51060;&#52380;\&#44036;&#51060;&#49345;&#49688;&#46020;\99&#45380;&#46020;\&#45453;&#52492;&#45236;&#50669;(2).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www.eiaa.or.kr/down/LJK-SI/1&#44277;&#44396;.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www.eiaa.or.kr/down/LJK-EX~1/&#48152;&#50900;&#51312;&#44221;.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50773;&#51452;&#50857;\00PROJECT\00Project(&#51652;&#54665;&#51473;)\00lks(&#50885;&#52380;&#51648;&#44396;)\&#49688;&#47049;&#49328;&#52636;(&#52509;&#44292;)\&#44288;&#47196;&#53664;&#44277;\1&#45800;&#44228;\My%20Documents\&#51228;&#51452;&#50724;&#46972;\&#49345;&#49688;\&#44277;&#44592;&#48320;&#49892;&#49688;&#47049;&#49328;&#52636;-&#48176;&#49688;.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51060;&#49849;&#51452;\&#52572;&#51333;&#49457;&#44284;&#54408;\My%20Documents\HB\&#45824;&#52285;&#49688;&#47049;.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51008;&#45824;&#49440;\C\&#46020;&#47196;&#48143;&#44277;&#54637;\&#46020;&#47196;\&#49569;&#50516;&#49440;\&#50516;&#44144;&#44277;-&#49569;&#50516;.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www.eiaa.or.kr/KIM/ILWIDAGA.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www.eiaa.or.kr/&#47560;&#51012;&#47560;&#45817;/excel(&#52572;&#51333;)/&#51312;&#44221;/&#44053;&#49436;&#4439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I:\Sp00c033(&#51204;&#51452;&#52264;&#51665;&#44288;&#47196;)\&#49688;&#47049;&#49328;&#52636;&#52572;&#51333;\&#49688;&#47049;&#49328;&#52636;&#49436;(&#54036;&#48373;).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EXCEL\&#44552;&#47560;~&#50672;&#47924;\abut\&#50668;&#49328;&#44256;&#44032;&#44368;\a1-p.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A:\WORK\&#51089;99-00\&#52632;&#52380;\&#48176;&#49688;&#47196;.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8177;&#51228;03\C\My%20Documents\&#51076;&#49892;&#50724;&#48393;&#49440;\&#49444;&#44228;&#54028;&#51068;&#47784;&#51020;\&#49444;&#44228;&#54532;&#47196;&#44536;&#47016;\&#51068;&#50948;&#45824;&#44032;&#54364;.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www.eiaa.or.kr/LJK-EX/&#53664;&#47785;&#51068;&#50948;.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A:\&#48156;&#51452;-2&#53664;&#51656;\0.&#45800;&#44032;&#49328;&#52636;&#51088;&#47308;\&#44256;&#52384;&#45800;&#44032;(2004)\2004&#49444;&#44228;&#45800;&#44032;.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1312;&#51473;&#53468;\&#50864;&#52404;&#53685;\&#45236;&#50669;&#51089;&#50629;\&#51221;&#51088;&#51648;&#44396;\&#45236;&#50669;&#49436;\&#51221;&#51088;&#51648;&#44396;\&#45236;&#50669;(~2.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A:\WORK\down\&#51060;&#49345;&#44508;98\&#44277;&#49324;&#47928;&#49436;\&#44033;&#51333;&#49444;&#44228;\&#49444;&#44228;&#51088;&#47308;\&#45817;&#54616;&#50516;&#44144;.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G:\My%20Documents\&#51076;&#49892;&#50724;&#48393;&#49440;\&#49444;&#44228;&#54028;&#51068;&#47784;&#51020;\&#49444;&#44228;&#54532;&#47196;&#44536;&#47016;\&#51068;&#50948;&#45824;&#44032;&#54364;.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20.3.103.120\&#55092;&#50577;&#47928;&#54868;5&#44284;\&#48149;&#49457;&#50857;\&#51076;&#49884;&#48169;\&#50857;&#50669;&#48708;\&#44053;&#50896;&#48176;&#54980;.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MJU\EX\GISUNG\KWOAN\&#44592;&#49457;&#45236;&#50669;.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4869;&#54253;&#48512;.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Kjb.dr\d\1&#52397;&#49328;&#47732;\&#49688;&#47049;\CIVIL\EXCLE\DAT\&#44256;&#50577;&#44288;&#51116;.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060;&#54788;&#54840;xp\&#44277;&#49324;\YOUNGDOC\CIVIL\EXCLE\DAT\&#44256;&#50577;&#44288;&#51116;.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A:\HNCDOC\&#50504;&#46041;-&#50689;&#5145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107.5.123.15/wp/&#44032;&#49437;&#51648;&#44396;/&#45236;&#50669;&#4943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48149;&#51116;&#50857;\&#48155;&#50500;&#44032;&#45716;&#48169;\wp\&#44032;&#49437;&#51648;&#44396;\&#45236;&#50669;&#49436;.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G:\TEMP\&#51312;&#51221;3&#50900;13&#51068;&#47308;&#51068;&#49352;&#48317;.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A:\My%20Documents\&#45208;&#51452;&#44400;\&#44221;&#51648;&#51221;&#47532;&#49444;&#44228;\&#50976;&#54217;&#44592;&#53440;&#47928;&#49436;.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A:\My%20Documents\&#45224;&#50577;&#51452;&#51060;&#49885;&#51089;&#50629;\&#50976;&#50857;&#51068;.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C:\&#51068;\&#54616;&#46041;&#52397;&#54617;&#46041;\&#50857;&#50669;&#48708;&#49328;&#52636;(&#49688;&#51221;050119).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49436;&#51221;&#49885;\project\JOBDATA\&#52280;&#44256;&#52384;\&#45800;&#50948;&#49688;&#47049;\&#44592;&#48376;&#53664;&#49324;.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www.eiaa.or.kr/LJK-LAST/TOWER/&#48169;&#50500;.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49436;&#51221;&#49885;\project\&#51089;&#50629;\&#51109;&#54840;&#50896;\&#44396;&#51312;&#47932;\&#44032;&#49884;&#49444;&#44277;\&#44592;&#48376;&#53664;&#49324;.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44608;&#51652;&#55148;\&#51652;&#50504;1&#51648;&#44396;\&#54868;&#51068;&#51452;&#49464;&#50836;\basu\&#48149;&#44592;&#49324;-&#51665;&#49688;&#51221;.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50980;&#52824;&#44221;\&#51473;&#50521;&#49440;&#49688;&#47049;\MSOFFICE\EXCEL\HBH\&#44368;&#45824;.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44608;two\&#49436;&#50872;&#49884;(&#44053;&#48320;&#48513;&#47196;)\DWG\&#49884;&#54868;&#51648;&#44396;&#53556;&#53412;\&#51089;&#50629;\&#51228;5&#44036;&#49440;\&#49688;&#47049;\&#52572;&#51333;&#49688;&#47049;\&#49884;&#54868;2&#44368;&#49688;&#47049;.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50976;&#44277;&#54217;\&#51652;&#52380;-&#46160;&#44368;\&#49688;&#47049;&#49328;&#52636;\&#49892;&#50896;2&#44368;\&#49892;&#50896;&#44368;&#46972;&#47704;.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A:\&#47588;&#51068;&#47588;&#51068;\23&#51068;\3&#50900;%2023&#51068;\&#44396;&#51312;&#54868;%20&#48143;%20&#49549;&#49457;%20DB&#51077;&#47141;.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50937;&#49436;&#48260;\&#46020;&#47196;2&#54016;\Documents%20and%20Settings\All%20Users.WINDOWS\Documents\&#49444;&#44228;&#48320;&#44221;\2003\&#48124;&#46973;ic&#48320;&#44221;&#48516;\&#51204;&#52404;&#49328;&#52636;&#49436;\&#51204;&#52404;&#48516;\&#51204;&#52404;&#48516;3&#54924;\&#53552;&#45328;\&#44081;&#47928;&#48143;&#50745;&#48317;&#49688;&#47049;&#51665;&#44228;&#54364;.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A:\5&#44277;&#44396;\&#50668;&#44148;&#48372;&#44256;\&#48176;&#49688;&#44277;\&#50516;&#44144;%20&#46263;&#52292;&#50880;&#44277;&#51228;.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Lee\c\111\&#44552;&#44053;\EXCEL\SUCK\HANBIT\3-2\3-2P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0896;&#49884;&#50672;\DRAWING\111\&#44552;&#44053;\EXCEL\SUCK\HANBIT\3-2\3-2PS.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2572;&#44305;&#49885;\&#54200;&#51648;&#54632;\&#51089;&#50629;&#54260;&#45908;\&#51109;&#47896;\&#50857;&#50669;&#48708;&#49328;&#52636;\&#51109;&#47896;&#49324;&#50629;&#50857;&#50669;&#48708;.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www.eiaa.or.kr/ARCH/&#49444;&#48708;.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www.eiaa.or.kr/&#46041;&#46160;&#52380;/&#45236;&#50669;/BYN/JUNKIDAN.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51221;&#49849;&#51649;\&#51060;&#50577;&#45733;&#51452;(&#44277;\WINDOWS\&#48148;&#53461;%20&#54868;&#47732;\&#45824;&#50808;&#54028;&#51068;\&#48512;&#45824;&#44277;.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Innoyou\Project\project\&#49884;&#55141;\INCHON-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KSJ\HW\&#44592;&#49457;&#45236;&#50669;.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44608;&#51221;&#49688;\&#54200;&#51648;&#54632;\&#52397;&#45812;&#51665;%20work\&#49884;&#49444;&#44277;&#49324;\'02&#51221;&#49688;&#51109;&#49884;&#49444;&#48372;&#50756;&#44277;&#49324;\&#49444;&#44228;&#50696;&#49328;&#49436;\&#45236;&#50669;(&#48320;&#44221;)\&#53944;&#47336;&#49828;\&#46020;&#47196;&#48512;&#45824;&#49884;&#49444;&#47932;\&#46041;&#49324;&#50629;(01)\&#53685;&#44264;.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54889;&#50672;&#51333;\d%20&#46300;&#46972;&#51060;&#48652;\$&#44608;&#54861;&#49885;%20&#45824;&#51109;&#45784;\ENERGY\&#45236;&#50669;&#49436;\&#49328;&#50629;&#51088;&#50896;&#48512;(&#50504;)%20.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h:\2&#45236;&#50669;_&#44284;&#50629;&#51648;&#49884;&#49436;\2001\&#51064;&#51228;&#44400;\&#49548;&#54616;&#52380;JH.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http://www.eiaa.or.kr/MIA/china.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STRUC\earth-q\CHUN-NAMBU\&#45796;&#44032;&#44368;-&#45236;&#51652;.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51312;&#48276;&#54945;\C\DataBackup\&#49688;&#47049;&#49328;&#52636;&#49436;\09&#54252;&#51109;\&#51217;&#49549;&#46020;&#47196;.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9436;&#51221;&#49885;\project\data\&#50868;&#44592;\&#44221;&#54252;&#52380;\&#50516;&#44144;1-1.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A:\EXCEL\1DATA\SUNGDAE.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44608;&#50672;&#44600;-1\SharedDocs\Documents%20and%20Settings\&#44608;&#50672;&#44600;\My%20Documents\07%20&#44608;&#50672;&#44600;\&#50896;&#44032;&#44228;&#49328;\&#51228;&#51312;&#50896;&#44032;\&#45824;&#54620;&#51452;&#53469;&#44277;&#49324;\&#48156;&#53076;&#45768;&#45212;&#44036;\99&#45380;&#46020;\&#49849;&#51068;(&#52572;&#51333;).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design\&#44221;&#49688;\&#52572;&#51333;\My%20Documents\&#54924;&#47329;&#44592;&#48376;\&#44277;&#49324;&#48708;.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51060;&#44221;&#51116;\C\&#51089;&#50629;\&#49692;&#52285;-&#50868;&#50516;\&#49692;&#52285;~&#50868;&#50516;(&#51089;&#50629;)\&#49692;&#52285;&#53664;&#44277;\&#50516;&#44144;(&#49688;&#47049;&#48143;%20&#44396;&#51312;&#44228;&#49328;&#49436;)\&#49688;&#47049;\&#53685;&#47196;\3.5x3.5\&#53685;&#47196;(STA.5+020.000).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51200;&#51109;&#44256;\&#46020;&#47196;2\JMS\GA-DAE\&#48512;&#45824;&#49688;&#47049;\&#48512;&#45824;~04.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http://www.eiaa.or.kr/LJK-LAST/OBJECT/OBJECT.XLW"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51060;&#50885;&#51116;\D\&#51060;&#49324;&#45784;\&#49892;&#49884;&#49444;&#44228;&#50857;&#50669;\2002-&#48156;&#51452;or&#46020;&#44553;&#45236;&#50669;.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52572;&#51060;&#44049;\C\&#46020;&#47196;&#48143;&#44277;&#54637;\&#46020;&#47196;\&#49569;&#50516;&#49440;\&#50516;&#44144;&#44277;-&#49569;&#50516;.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51060;&#51333;&#47749;\&#52380;&#50504;&#52397;&#49688;&#53469;&#51648;\&#51060;&#51333;&#49688;\&#44592;&#53440;\&#49444;&#44228;\2002&#51068;&#50948;&#45824;&#4403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4053;&#53468;&#49457;\D\&#54861;&#52380;&#44400;2000&#44400;&#46020;\&#54413;&#52380;&#47532;\&#49688;&#47049;\&#54252;&#51109;&#44277;.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A:\31\DATA\DONGA4.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YMCHOI\&#54868;&#51068;&#51012;%20&#46041;&#49884;\&#50724;&#47532;-&#51453;&#51204;%20&#51089;&#50629;\&#48376;&#49440;BOX.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A:\&#45224;&#49328;-&#45733;&#49440;&#44036;(&#49884;&#54665;)\&#48176;&#49688;&#44288;.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WOOMI\&#50864;&#48120;&#47928;&#49436;&#48169;\&#48512;&#49436;&#48143;&#44060;&#51064;&#47928;&#49436;\&#44277;&#47924;&#48512;\96_&#44060;&#51064;&#47928;&#49436;&#54632;\&#51221;&#51456;&#49457;\&#45936;&#51060;&#53552;\JUNG-J-S\MOK-PO\&#49892;&#54665;&#48169;\MP&#49892;&#54665;&#50896;&#48376;.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1060;&#51452;&#55148;\DATA\&#45236;&#50669;&#51089;&#50629;\&#51221;&#51088;&#51648;&#44396;\&#45236;&#50669;&#49436;\&#51221;&#51088;&#51648;&#44396;\&#45236;&#50669;(~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54861;&#49457;&#51068;&#52980;\&#50896;&#44032;&#44277;&#50976;\C\JUNG\&#45824;&#54217;\&#51222;&#51648;.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WOOMI\&#50864;&#48120;&#47928;&#49436;&#48169;\EXCEL\JUNG-J-S\HYUNJANG\&#51204;&#51061;&#48516;A.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HMW\&#50689;&#46041;-&#44608;&#52380;(LM\03-&#49688;&#47049;&#49328;&#52636;&#49436;(&#50896;&#44032;&#49688;&#47049;)\08-&#54889;&#44036;IC&#50977;&#44368;\01-&#49345;&#48512;\11.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54620;&#51652;&#50864;\&#46300;&#46972;&#51060;&#48652;%20(d)\&#48320;&#53468;&#55148;&#51089;&#50629;\&#51089;&#50629;&#48169;\&#50500;&#53412;&#53457;&#44148;&#52629;\&#49444;&#44228;&#50696;&#49328;&#49436;\My%20Documents\Seeljuk\&#54364;&#51456;&#45236;&#50669;&#44160;&#53664;&#54869;&#51221;&#49688;&#51221;&#48516;\&#53664;&#47785;\&#51648;&#51473;\&#51648;&#51473;&#53664;&#47785;&#54364;&#51456;&#45236;&#50669;.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060;&#49849;&#51452;\&#52572;&#51333;&#49457;&#44284;&#54408;\My%20Documents\&#50857;&#49328;1&#49688;&#4704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A:\data\&#50868;&#44592;\&#44221;&#54252;&#52380;\&#50516;&#44144;1-1.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G:\&#46020;&#47196;&#48143;&#44277;&#54637;\&#46020;&#47196;\&#49569;&#50516;&#49440;\&#50516;&#44144;&#44277;-&#49569;&#50516;.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44608;&#54840;&#51333;\C\KHJ\XLS\RC%20RAHMEN\&#54620;&#44397;\&#51473;&#49328;&#44368;.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G:\&#45347;&#50612;&#51452;&#49464;&#50836;\2004-08&#49548;&#48169;&#48169;&#51116;&#52397;-&#50672;&#44396;&#50857;&#50669;7&#44148;\office-file\2004FILE\&#51076;&#49884;&#54028;&#51068;\KNK\2002&#45380;\&#50896;&#44032;&#44228;&#49328;\&#47560;&#54252;&#44221;&#52272;&#49436;\&#48372;&#46972;&#47588;&#48337;&#50896;\OFFICE%20&#50577;&#49885;\N&#36035;&#63963;-&#32887;.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J:\10&#51333;&#44397;&#51068;&#48169;&#51060;&#50836;!\0&#44053;&#48320;&#47196;3&#45800;&#44228;\03&#49444;&#44228;&#50696;&#49328;&#49436;\&#50696;&#51221;&#44277;&#51221;&#54364;.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44204;&#51201;\&#44305;&#51452;\&#50857;&#51064;\&#50689;&#46041;8\&#50689;&#46041;&#44160;&#53664;.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J:\TEAM-5\My%20Documents\dacom\&#50896;&#51452;~&#51228;&#52380;\&#50896;&#51452;&#52572;&#51333;\&#53685;&#51068;&#51068;&#50948;1.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My%20Documents\&#48376;&#54217;&#44368;-&#45236;&#51652;&#49444;&#44228;.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49436;&#51221;&#49885;\project\dwg\&#50577;&#44305;\&#51109;&#55141;&#44400;\8&#50900;&#49688;&#51221;\&#49688;&#47049;\&#44256;&#47560;1&#44368;.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http://www.eiaa.or.kr/&#51221;&#44396;/&#50641;&#49472;&#47928;&#49436;/&#45236;&#48512;&#50696;&#49328;&#51665;&#54665;&#44228;&#54925;&#49688;&#51221;&#49436;(0127).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10.100.120.60\&#44148;&#52629;2&#48512;\&#49464;&#51068;&#51333;&#54633;&#44592;&#49696;&#44277;&#49324;\&#49328;&#45800;&#54408;\@&#45208;&#51032;%20&#50629;&#47924;&#48169;\&#51077;&#52272;&#44208;&#44284;&#49436;\&#44608;&#50857;&#44592;\&#50641;&#49472;\GUMI4B2\&#44396;&#48120;4&#45800;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54812;&#50672;\D\&#51652;&#54665;&#54532;&#47196;&#51229;&#53944;\&#45208;&#51452;&#52629;&#49328;\&#45236;&#50669;(&#46020;&#44553;)\LEEYONG\PUSAN154\&#44305;&#50577;&#51204;&#44592;.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44608;&#44221;&#45224;\(%20&#44277;%20%20&#50976;%20%20%20&#48169;%20)\&#49888;&#44277;&#54637;\worldcup\2&#52264;\4&#44277;&#44396;\&#44032;&#49884;&#49444;\3&#44277;&#44396;-&#50612;&#49828;&#50521;&#52852;&#44277;%20&#51665;&#44228;&#54364;.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C:\2005data\&#52397;&#49569;&#49689;&#48149;\&#45236;&#50669;&#49436;.xls" TargetMode="External"/></Relationships>
</file>

<file path=xl/externalLinks/_rels/externalLink245.xml.rels><?xml version="1.0" encoding="UTF-8" standalone="yes"?>
<Relationships xmlns="http://schemas.openxmlformats.org/package/2006/relationships"><Relationship Id="rId1" Type="http://schemas.microsoft.com/office/2006/relationships/xlExternalLinkPath/xlPathMissing" Target="Book9"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51060;&#49849;&#51452;\&#52572;&#51333;&#49457;&#44284;&#54408;\My%20Documents\&#44228;&#47548;&#49688;&#47049;.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A:\DB\700\740\742\&#44396;&#51312;&#44160;&#53664;&#49436;\&#52384;&#44540;%20&#44277;&#49324;&#48708;%20&#45824;&#48708;&#54364;.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A:\MJU\EX\&#48169;&#52840;&#48320;&#44221;\&#46020;&#47196;&#44277;&#49324;\&#52265;&#51456;&#44277;&#44228;\95&#51456;&#44277;.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0745;&#48317;&#44277;\CIVIL\EXCLE\DAT\&#44256;&#50577;&#44288;&#51116;.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44608;&#49340;\C\My%20Documents\&#46020;&#47196;\&#49444;&#44228;&#54028;&#51068;&#47784;&#51020;\&#49444;&#44228;&#54532;&#47196;&#44536;&#47016;\&#51068;&#50948;&#45824;&#44032;&#54364;.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51221;&#51116;&#54788;\C\WORK\&#46020;&#47196;\&#51076;&#49892;&#48177;&#50868;&#44036;%20&#46020;&#47196;%20&#54869;&#54252;&#51109;&#44277;&#49324;\&#49444;&#44228;&#54028;&#51068;&#47784;&#51020;\&#49444;&#44228;&#54532;&#47196;&#44536;&#47016;\&#51068;&#50948;&#45824;&#44032;&#54364;.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www.eiaa.or.kr/EXPORT/&#54644;&#44400;2APT.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A:\HNCDOC\J-DORO\0619\&#45824;&#44396;&#50504;&#46041;.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51204;&#54644;&#52384;\D\Office\&#48149;&#44592;&#49324;%20&#51089;&#50629;&#50857;\DATA\MR-BAB\&#50641;&#49472;DATA\4.&#44396;&#51312;&#47932;&#44277;\&#48149;&#44592;&#49324;-3.&#44396;&#51312;&#47932;&#44277;(&#49437;&#52629;).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44608;&#49464;&#48156;\&#44608;&#49464;&#48156;D\&#44608;&#49464;&#48156;\&#54252;&#52380;&#49688;&#54644;\&#44284;&#50629;2\&#51068;&#46041;&#49548;1\&#47732;&#48317;&#49548;1.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A:\&#48156;&#51452;-2&#53664;&#51656;\0.&#45800;&#44032;&#49328;&#52636;&#51088;&#47308;\&#44256;&#52384;&#45800;&#44032;(2004)\&#49444;&#44228;&#45800;&#44032;\2003&#45380;\99&#49444;&#44228;&#44592;&#51456;&#45800;&#44032;.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51060;&#49849;&#51452;\&#52572;&#51333;&#49457;&#44284;&#54408;\&#50668;&#44592;&#50640;%20&#45347;&#50612;\&#49688;&#47049;(&#47329;&#51204;).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46020;&#51116;&#49440;\DO\DO\&#51312;&#45804;&#52397;\&#44148;&#49444;&#48512;\&#47928;&#45236;&#54889;&#49328;.97.12.11\&#53804;&#52272;\&#51200;&#44032;\&#51200;&#44032;1.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http://www.eiaa.or.kr/&#46041;&#46160;&#52380;/&#45236;&#50669;/&#48152;&#50900;&#51312;&#44221;.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mars\projects\1\&#50724;&#49373;-&#44305;&#50900;&#50808;1&#44060;&#49548;\&#50724;&#49373;-&#44305;&#50900;\&#49892;&#49884;&#49444;&#44228;\&#49688;&#47049;&#49328;&#52636;&#49436;\&#48176;&#49688;&#44277;\&#46020;&#49688;&#47196;&#44277;.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ok\2000\&#45824;&#44396;-&#45824;&#46041;\&#44396;&#51312;&#44228;&#49328;&#49436;\example-1\&#49688;&#51221;\analysis\analysis\temp\4-2&#50976;&#54952;&#54253;.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A:\DATA\&#49888;&#54868;\&#44032;&#54217;&#51648;&#44396;\&#46020;&#47732;\&#44256;&#52285;&#51200;&#49688;&#51648;\&#44277;&#49324;&#48708;&#52509;&#44292;\&#44032;&#54217;&#44277;&#49324;&#48708;.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45432;&#44592;&#45224;\TEMP\yunchun2\yunchun\&#50672;&#52380;&#51088;&#47308;\&#45224;&#49324;&#44060;&#47029;&#44277;&#49324;&#48708;&#49328;&#52636;&#44592;&#51456;.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44221;&#46041;&#44592;&#49696;&#44277;&#49324;\&#49888;&#54413;~&#50864;&#49457;\&#49328;&#51221;&#44368;%20&#45236;&#51652;&#44228;&#49328;\&#45796;&#44032;&#44368;-&#45236;&#5165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http://www.eiaa.or.kr/LJK-LAST/TOWER/&#44592;&#45392;&#53457;.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C:\Users\&#44608;&#51333;&#51652;\Desktop\2017&#51088;&#50672;&#55092;&#50577;&#47548;&#49444;&#44228;&#50696;&#49328;&#49436;\&#44204;&#51201;&#49436;.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WINDOWS/Temporary%20Internet%20Files/Content.IE5/ALPITIWR/&#46020;&#49569;&#49688;&#49884;&#49444;/&#53804;&#52272;/Valve.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44608;&#54805;&#49688;\C\WORK\&#50504;&#52380;&#49345;&#49688;&#46020;\&#51076;&#49892;&#50724;&#48393;&#49440;\&#49444;&#44228;&#54028;&#51068;&#47784;&#51020;\&#49444;&#44228;&#54532;&#47196;&#44536;&#47016;\&#51068;&#50948;&#45824;&#44032;&#54364;.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48177;&#51228;03\C\WORK\&#50504;&#52380;&#49345;&#49688;&#46020;\&#51076;&#49892;&#50724;&#48393;&#49440;\&#49444;&#44228;&#54028;&#51068;&#47784;&#51020;\&#49444;&#44228;&#54532;&#47196;&#44536;&#47016;\&#51068;&#50948;&#45824;&#44032;&#54364;.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Lee\c\&#54532;&#47196;&#51229;&#53944;\&#50641;&#49472;\&#54620;&#44053;\&#49688;&#47049;&#49328;&#52636;\&#51025;&#50857;\111\&#49688;&#47049;date\Excel-DATA\EXCEL\SUCK\HANBIT\3-2\3-2PS.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B:\&#44553;&#50672;97.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20.3.103.120\&#55092;&#50577;&#47928;&#54868;5&#44284;\&#49328;&#50629;&#45800;&#51648;\&#47609;&#46041;&#49328;&#45800;\&#44397;&#48124;&#51076;&#45824;&#49328;&#45800;\&#45800;&#51648;&#51312;&#49457;&#44277;&#49324;\&#44048;&#47532;&#50857;&#50669;\&#47609;&#46041;&#51312;&#49457;&#44048;&#47532;&#50857;&#50669;.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G:\&#49436;&#49885;&#47784;&#51020;\&#49436;&#47732;&#50752;&#49688;&#46020;&#49884;&#44228;&#54925;&#46020;&#47196;(&#50752;&#49688;&#52488;&#44368;~&#47924;&#44552;&#52380;)&#44060;&#49444;&#44277;&#49324;\(&#51204;&#52404;)&#48516;&#49444;&#44228;&#49436;(2004.6.18)\&#49688;&#47049;(&#51204;&#52404;&#48516;)\&#48176;&#49688;&#44277;1.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44608;&#51221;&#49688;\&#54200;&#51648;&#54632;\2&#45236;&#50669;_&#44284;&#50629;&#51648;&#49884;&#49436;\2001\&#51064;&#51228;&#44400;\&#49548;&#54616;&#52380;JH.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Pc4\pc4d\&#49440;&#54840;1\&#49444;&#44228;&#48320;&#44221;\&#44053;&#47497;&#44368;&#46041;.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A:\GISUNG\KWOAN\&#44592;&#49457;&#45236;&#50669;.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A:\5&#44277;&#44396;\&#50668;&#44148;&#48372;&#44256;\&#48176;&#49688;&#44277;\&#50516;&#44144;&#48320;&#44221;.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C:\Documents%20and%20Settings\tg\&#48148;&#53461;%20&#54868;&#47732;\2008&#49444;&#44228;&#45800;\2008&#45453;&#50629;&#49884;&#49444;\&#48169;&#51068;3&#47532;%20&#45453;&#47196;&#54252;&#51109;&#44277;&#49324;(&#49688;&#47049;&#50756;&#47308;)\&#48169;&#51068;3&#47532;%20&#45453;&#47196;&#54252;&#51109;&#44277;&#49324;.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A:\design\&#44221;&#49688;\&#52572;&#51333;\BAEKPO\DAN1.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49436;&#51221;&#49885;\project\MSOFFICE\EXCEL\DATA\UL-SAN\BT.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49436;&#51221;&#49885;\project\dwg\&#46041;&#49457;\&#46972;&#47704;\&#44396;&#51312;&#44228;&#49328;\&#54868;&#46041;&#44368;\ok\&#45824;&#44396;-&#45824;&#46041;\&#44396;&#51312;&#44228;&#49328;&#49436;\&#52572;&#51333;\&#44368;&#45824;\777.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Dimpleman\&#51089;&#50629;(2004)\&#50500;&#49328;&#44256;&#52285;\&#46028;&#45812;&#44368;\&#49688;&#47049;\&#48177;&#49345;&#54984;LAN\&#44368;&#45824;-1.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51221;&#49849;&#51649;\&#51060;&#50577;&#45733;&#51452;(&#44277;\&#45824;&#50808;&#54028;&#51068;\&#51060;&#49849;&#51652;\&#48512;&#45824;&#44277;.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54620;&#49345;&#55148;\&#54924;&#51652;~&#50857;&#49328;(&#52572;\&#50976;&#49688;&#51648;\Q-NEW\PIER2.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HJY\&#44032;&#51256;&#44032;&#49464;&#50836;\&#54788;&#51116;%20&#51089;&#50629;&#51473;&#51077;&#45768;&#45796;\&#46020;&#44277;-&#51088;&#44592;&#53685;&#54665;&#44428;\2003&#45380;&#54364;&#51648;&#50577;&#49885;\&#48372;&#46972;&#47588;&#48337;&#50896;\&#51076;&#49884;&#54028;&#51068;\KNK\file\&#49436;&#50872;&#49884;CCTV.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http://www.eiaa.or.kr/LJK-LAST/1GONGGU.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D951652\d\&#44608;&#50857;&#44592;\&#50641;&#49472;\GUMI4B2\&#44396;&#48120;4&#45800;2.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A:\&#54616;&#49688;&#49884;&#49444;&#49444;&#44228;\&#49688;&#47049;&#49328;&#52636;\&#54217;&#49440;&#50504;&#44600;.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10.100.120.60\&#44148;&#52629;2&#48512;\&#49884;&#49444;&#44277;&#49324;.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44053;&#44032;&#46360;\C\EL&#52968;&#49444;&#54021;\PROJECT\&#50977;&#44400;&#48376;&#48512;\&#45236;&#50669;&#52572;&#51333;\&#44288;&#49324;\&#45236;&#50669;&#49436;(&#44288;&#49324;).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Z:\project\-&#49340;&#50504;\00%20&#52572;&#51333;&#45225;&#54408;\-%20&#45236;&#50669;&#49436;\&#50504;&#49457;&#44277;&#46020;&#51648;&#44396;(&#54868;&#51109;&#49892;&#51204;&#44592;)&#50696;&#49328;&#49436;.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Seil/&#44284;&#50629;&#51648;&#49884;&#49436;,&#45236;&#50669;&#49436;,&#44277;&#51221;&#54364;/2007&#45380;/&#52380;&#50504;&#49884;/&#46020;&#49884;&#44060;&#48156;&#49324;&#50629;&#49548;/&#45224;&#48512;&#45824;&#47196;/&#50864;&#50689;&#49340;/88/&#49688;&#47049;&#49328;&#52636;/&#44592;&#53440;/&#48176;&#49688;&#44277;-.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C:\&#49352;%20&#54260;&#45908;\&#50504;&#46041;&#54840;&#44288;&#44305;&#51648;\&#44277;&#45800;.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48124;&#46020;&#49885;\&#48177;&#46160;&#49328;\Documents%20and%20Settings\User\My%20Documents\&#51649;&#50896;.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B:\95&#51312;&#44221;&#44277;.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51312;&#51473;&#53468;\&#50864;&#52404;&#53685;\&#44277;&#50976;&#54616;&#45716;%20&#48169;\&#44277;&#45800;.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51060;&#49849;&#54805;\&#54200;&#51648;&#54632;\&#49352;%20&#54260;&#45908;\&#50504;&#46041;&#54840;&#44288;&#44305;&#51648;\&#44277;&#45800;.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45824;&#51652;8\ACAD%20DAT\work&#51088;&#47308;\&#50724;&#49688;&#48143;&#50864;&#49688;&#49345;&#49688;&#51088;&#47308;\&#51088;&#47308;\&#50689;&#45909;\&#52572;&#51116;&#50725;(&#51089;&#50629;&#48169;)\&#51648;&#54616;&#52384;&#49892;&#49884;&#49444;&#44228;\911(&#49892;&#49884;&#49444;&#44228;)\919(&#47560;&#51648;&#47561;)\&#49688;&#47049;\PROJECT\&#51109;&#54637;&#49440;\&#49688;&#47049;\&#44396;&#44368;\ins.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A:\IKSAN\&#51061;&#49328;&#49444;&#44228;.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A:\MJU\&#44277;&#49324;&#51068;&#51648;\&#48320;&#44221;&#44277;&#49324;.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A:\MJU\EX\&#48320;&#44221;&#44277;&#49324;.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51060;&#53468;&#44508;\C\&#51204;&#44592;&#45236;&#50669;&#49436;\2000&#45380;\&#49457;&#49688;&#50808;3&#44397;\&#51204;&#44592;&#45236;&#50669;&#49436;\(&#50577;&#49885;)&#45236;&#50669;&#49436;,%20&#46041;&#50896;&#51064;&#47141;,%20&#51088;&#51116;&#45800;&#44032;.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C:\Task\&#54876;&#54868;&#49328;\&#44592;&#53440;%20&#48512;&#53441;&#49324;&#54637;%20&#46308;&#50612;&#51452;&#44592;\&#54632;&#54217;&#46020;&#49884;&#44228;&#54925;\&#44032;&#51256;&#44032;&#49800;\&#12615;&#12615;&#51648;&#44396;%20&#46020;&#49884;&#44060;&#48156;&#49324;&#50629;.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BDLEE\&#45236;&#50669;&#49436;\2003&#45236;&#50669;&#49436;\&#44032;&#51256;&#44032;&#49800;\&#12615;&#12615;&#51648;&#44396;%20&#46020;&#49884;&#44060;&#48156;&#49324;&#50629;.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A:\My%20Documents\&#44033;&#51333;&#49444;&#44228;&#45236;&#50669;\&#44221;&#51648;&#51221;&#47532;&#49444;&#44228;\&#51652;&#46020;&#45208;&#47532;&#44221;&#51648;&#51221;&#47532;&#49444;&#44228;&#52509;\&#50976;&#54217;&#44592;&#53440;&#47928;&#49436;.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A:\&#53468;&#54217;&#44368;.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44608;&#54812;&#51652;\&#51109;&#54788;&#51228;\BANDAL\EXCEL\RAHMEN\RAHMEN.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A:\&#48169;&#52840;&#48320;&#44221;\&#46020;&#47196;&#44277;&#49324;\&#52265;&#51456;&#44277;&#44228;\95&#51456;&#44277;.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44608;&#54840;&#51333;\C\KHJ\XLS\RC&#49836;&#46972;&#48652;\&#54620;&#44221;\&#51473;&#49328;&#44368;.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44608;&#44221;&#45224;\&#54532;&#47196;&#51229;&#53944;\Download\&#47932;&#44032;.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49436;&#51221;&#49885;\project\Office\&#48149;&#44592;&#49324;%20&#51089;&#50629;&#50857;\DATA\MR-BAB\&#50641;&#49472;DATA\3.&#48176;&#49688;&#44277;\BUDAE.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A:\&#52572;&#51333;&#51665;&#44228;&#54364;.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48124;&#54805;&#51652;\MY%20DOCUMENTS\&#45824;&#50808;&#54028;&#51068;\&#48512;&#45824;&#44277;.XLS" TargetMode="External"/></Relationships>
</file>

<file path=xl/externalLinks/_rels/externalLink319.xml.rels><?xml version="1.0" encoding="UTF-8" standalone="yes"?>
<Relationships xmlns="http://schemas.openxmlformats.org/package/2006/relationships"><Relationship Id="rId1" Type="http://schemas.openxmlformats.org/officeDocument/2006/relationships/externalLinkPath" Target="file:///A:\BRAKET.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A:\MJU\&#51105;&#46041;\&#47928;.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A:\&#46020;&#47196;&#48143;&#44277;&#54637;\&#46020;&#47196;\&#49569;&#50516;&#49440;\&#50516;&#44144;&#44277;-&#49569;&#50516;.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52292;&#51648;&#50689;\D\&#45236;&#50669;&#51089;&#50629;\&#51221;&#51088;&#51648;&#44396;\&#45236;&#50669;&#49436;\&#51221;&#51088;&#51648;&#44396;\&#45236;&#50669;(~2.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44608;&#44221;&#45224;\(%20&#44277;%20%20&#50976;%20%20%20&#48169;%20)\&#51060;&#51221;&#49885;&#51089;&#50629;&#48169;\&#51221;&#49885;&#44284;&#50629;&#48169;\2003&#45380;&#44284;&#50629;\&#45824;&#50896;&#49324;&#46988;&#46308;\2&#52789;\&#51109;&#49440;&#52384;&#44284;&#51109;&#45784;\&#44260;&#51648;&#50516;%20&#47560;&#51012;&#54924;&#44288;\&#50885;&#44257;-&#54632;&#50577;&#49688;&#47049;.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51221;&#49849;&#51649;\&#51060;&#50577;&#45733;&#51452;(&#44277;\&#45824;&#50808;&#54028;&#51068;\&#49888;&#54413;(&#51221;&#49849;&#51649;).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DYENG-01\&#44592;&#51316;&#49436;&#47448;\My%20Documents\&#54868;&#49692;&#49548;&#54616;&#52380;(2001.11)\&#49933;&#50725;&#52380;&#51221;&#48708;&#49324;&#50629;.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G:\&#49324;&#50629;2000excell\E&#44397;&#51648;&#46020;\&#47928;&#44305;&#52397;&#52380;\2000year\&#52397;&#52380;&#44396;&#44036;\&#51648;&#52492;&#45909;&#54217;\2000&#51648;&#52492;-&#45909;&#54217;&#48156;&#51452;.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C:\Documents%20and%20Settings\&#44608;&#49892;&#51109;.1&#44608;&#49892;&#51109;\&#48148;&#53461;%20&#54868;&#47732;\&#44277;&#50976;&#54028;&#51068;\&#50641;&#49464;&#47476;\&#50689;&#44305;&#44288;&#47532;&#44228;&#54925;&#50696;&#49328;&#49436;(&#46020;&#49884;-03.11.11&#52572;&#51333;).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44608;&#44221;&#45224;\(%20&#44277;%20%20&#50976;%20%20%20&#48169;%20)\It's%20my%20job\&#50725;&#52380;-&#49548;&#51221;&#44036;\&#50715;&#45216;%20&#52980;&#54504;&#53552;%20D%20drive\2000&#45380;&#51089;&#50629;&#45236;&#50857;&#48143;%202001&#45380;%20&#48156;&#51452;&#49444;&#44228;\&#44053;&#44592;&#49324;&#51032;%20&#51089;&#50629;&#48169;\&#50516;&#54032;&#51221;\6+548&#50516;&#44144;&#53552;&#54028;&#44592;\&#44277;&#49324;&#48708;&#51613;&#44048;&#45236;&#50669;.xls" TargetMode="External"/></Relationships>
</file>

<file path=xl/externalLinks/_rels/externalLink330.xml.rels><?xml version="1.0" encoding="UTF-8" standalone="yes"?>
<Relationships xmlns="http://schemas.openxmlformats.org/package/2006/relationships"><Relationship Id="rId1" Type="http://schemas.openxmlformats.org/officeDocument/2006/relationships/externalLinkPath" Target="file:///C:\SHIN345\&#54945;&#48169;&#54693;.xls" TargetMode="External"/></Relationships>
</file>

<file path=xl/externalLinks/_rels/externalLink331.xml.rels><?xml version="1.0" encoding="UTF-8" standalone="yes"?>
<Relationships xmlns="http://schemas.openxmlformats.org/package/2006/relationships"><Relationship Id="rId1" Type="http://schemas.openxmlformats.org/officeDocument/2006/relationships/externalLinkPath" Target="file:///\\&#54620;&#49345;&#55148;\&#54924;&#51652;~&#50857;&#49328;(&#52572;\&#44221;&#52632;&#49440;%20&#52572;&#51333;\&#44221;&#52632;&#49440;%20&#49688;&#47049;\&#49688;&#47049;\&#49688;&#47049;(&#50896;&#48376;)\&#52384;&#44540;&#47049;\KU-R.xls" TargetMode="External"/></Relationships>
</file>

<file path=xl/externalLinks/_rels/externalLink332.xml.rels><?xml version="1.0" encoding="UTF-8" standalone="yes"?>
<Relationships xmlns="http://schemas.openxmlformats.org/package/2006/relationships"><Relationship Id="rId1" Type="http://schemas.openxmlformats.org/officeDocument/2006/relationships/externalLinkPath" Target="file:///C:\01-&#45236;&#47928;&#49436;\2011Project\02-&#54036;&#45909;&#51648;x\01-&#44228;&#50557;&#44288;&#47144;&#52384;\Documents%20and%20Settings\swj\&#48148;&#53461;%20&#54868;&#47732;\Chang_data\Project%20Files\&#45812;&#50577;&#44400;\&#49444;&#44228;&#50696;&#49328;&#49436;.xls" TargetMode="External"/></Relationships>
</file>

<file path=xl/externalLinks/_rels/externalLink333.xml.rels><?xml version="1.0" encoding="UTF-8" standalone="yes"?>
<Relationships xmlns="http://schemas.openxmlformats.org/package/2006/relationships"><Relationship Id="rId1" Type="http://schemas.microsoft.com/office/2006/relationships/xlExternalLinkPath/xlPathMissing" Target="&#53580;&#45768;&#49828;&#51109;.XLS" TargetMode="External"/></Relationships>
</file>

<file path=xl/externalLinks/_rels/externalLink334.xml.rels><?xml version="1.0" encoding="UTF-8" standalone="yes"?>
<Relationships xmlns="http://schemas.openxmlformats.org/package/2006/relationships"><Relationship Id="rId1" Type="http://schemas.openxmlformats.org/officeDocument/2006/relationships/externalLinkPath" Target="file:///\\&#44608;&#44221;&#45224;\(%20&#44277;%20%20&#50976;%20%20%20&#48169;%20)\&#47784;&#46304;%20&#51089;&#50629;%20&#44277;&#50976;\&#50976;&#44540;&#54840;\&#49679;&#53356;&#47532;&#53944;%20&#45236;&#50669;&#49436;.xls" TargetMode="External"/></Relationships>
</file>

<file path=xl/externalLinks/_rels/externalLink335.xml.rels><?xml version="1.0" encoding="UTF-8" standalone="yes"?>
<Relationships xmlns="http://schemas.openxmlformats.org/package/2006/relationships"><Relationship Id="rId1" Type="http://schemas.openxmlformats.org/officeDocument/2006/relationships/externalLinkPath" Target="file:///\\&#50724;&#54788;&#49688;\C\JMS\GA-DAE\&#48512;&#45824;&#49688;&#47049;\&#48512;&#45824;~04.XLS" TargetMode="External"/></Relationships>
</file>

<file path=xl/externalLinks/_rels/externalLink336.xml.rels><?xml version="1.0" encoding="UTF-8" standalone="yes"?>
<Relationships xmlns="http://schemas.openxmlformats.org/package/2006/relationships"><Relationship Id="rId1" Type="http://schemas.openxmlformats.org/officeDocument/2006/relationships/externalLinkPath" Target="file:///\\&#52572;&#54785;&#51116;1118\C\&#44608;\&#44284;&#50629;&#51221;&#47532;\&#44284;&#50629;-2001\2001-11\&#52572;&#51333;\&#48276;&#50864;\&#49688;&#47049;\&#44032;&#51104;&#49688;&#47049;\&#44036;&#51648;.xls" TargetMode="External"/></Relationships>
</file>

<file path=xl/externalLinks/_rels/externalLink337.xml.rels><?xml version="1.0" encoding="UTF-8" standalone="yes"?>
<Relationships xmlns="http://schemas.openxmlformats.org/package/2006/relationships"><Relationship Id="rId1" Type="http://schemas.openxmlformats.org/officeDocument/2006/relationships/externalLinkPath" Target="file:///\\&#54620;&#51652;&#50864;\&#46300;&#46972;&#51060;&#48652;%20(d)\&#48320;&#53468;&#55148;&#51089;&#50629;\&#51089;&#50629;&#48169;\&#50500;&#53412;&#53457;&#44148;&#52629;\&#49444;&#44228;&#50696;&#49328;&#49436;\Temp\&#51648;&#50669;&#51648;&#50896;&#49884;&#49444;&#45236;&#50669;\&#51648;&#50669;&#51648;&#50896;&#49884;&#49444;&#44148;&#52629;&#45236;&#50669;(&#51652;&#54665;&#51473;).xls" TargetMode="External"/></Relationships>
</file>

<file path=xl/externalLinks/_rels/externalLink338.xml.rels><?xml version="1.0" encoding="UTF-8" standalone="yes"?>
<Relationships xmlns="http://schemas.openxmlformats.org/package/2006/relationships"><Relationship Id="rId1" Type="http://schemas.openxmlformats.org/officeDocument/2006/relationships/externalLinkPath" Target="file:///\\&#48149;BJ\&#44277;&#50976;&#48169;\PROJECT\&#51109;&#54637;&#49440;\&#49688;&#47049;\&#44396;&#44368;\ins.xls" TargetMode="External"/></Relationships>
</file>

<file path=xl/externalLinks/_rels/externalLink339.xml.rels><?xml version="1.0" encoding="UTF-8" standalone="yes"?>
<Relationships xmlns="http://schemas.openxmlformats.org/package/2006/relationships"><Relationship Id="rId1" Type="http://schemas.openxmlformats.org/officeDocument/2006/relationships/externalLinkPath" Target="file:///\\&#49569;&#51452;&#54872;\work\&#50857;&#50669;&#50756;&#47308;(3)-2002&#45380;\&#46041;&#49457;&#51060;&#50532;&#50472;\&#46041;&#49457;&#51060;&#50644;&#51648;\&#52649;&#45224;&#44368;&#50977;&#50896;&#50724;&#49688;&#52376;&#47532;\&#51228;3&#49457;&#44284;&#47932;(&#52572;&#51333;)\&#45236;&#50669;&#49436;\&#51652;&#54665;&#54532;&#47196;&#51229;&#53944;\&#44305;&#51452;&#46020;&#47196;\&#44032;&#47196;&#46321;\13&#45236;&#50669;&#49436;\&#54217;&#53469;&#49884;\&#49884;&#48169;\PT-01.XLS" TargetMode="External"/></Relationships>
</file>

<file path=xl/externalLinks/_rels/externalLink340.xml.rels><?xml version="1.0" encoding="UTF-8" standalone="yes"?>
<Relationships xmlns="http://schemas.openxmlformats.org/package/2006/relationships"><Relationship Id="rId1" Type="http://schemas.openxmlformats.org/officeDocument/2006/relationships/externalLinkPath" Target="file:///C:\&#54200;&#51648;&#54632;\&#54924;&#46041;&#45433;&#51652;&#45236;&#50669;&#49436;.xls" TargetMode="External"/></Relationships>
</file>

<file path=xl/externalLinks/_rels/externalLink341.xml.rels><?xml version="1.0" encoding="UTF-8" standalone="yes"?>
<Relationships xmlns="http://schemas.openxmlformats.org/package/2006/relationships"><Relationship Id="rId1" Type="http://schemas.openxmlformats.org/officeDocument/2006/relationships/externalLinkPath" Target="file:///\\&#50504;&#51221;&#54840;\&#51089;&#50629;&#51473;\&#45236;&#50669;&#49436;&#48143;pq\&#51648;&#44396;&#45800;&#50948;&#44228;&#54925;\030305&#50724;&#49328;&#12615;&#12615;&#51648;&#44396;&#45800;&#50948;&#44228;&#54925;\&#54408;&#49480;(&#44060;&#51221;&#54032;).xls" TargetMode="External"/></Relationships>
</file>

<file path=xl/externalLinks/_rels/externalLink342.xml.rels><?xml version="1.0" encoding="UTF-8" standalone="yes"?>
<Relationships xmlns="http://schemas.openxmlformats.org/package/2006/relationships"><Relationship Id="rId1" Type="http://schemas.openxmlformats.org/officeDocument/2006/relationships/externalLinkPath" Target="file:///\\&#44608;&#54805;&#49688;\C\WORK\&#50756;&#51452;&#44036;&#51060;&#44552;&#54924;\&#51076;&#49892;&#50724;&#48393;&#49440;\&#49444;&#44228;&#54028;&#51068;&#47784;&#51020;\&#49444;&#44228;&#54532;&#47196;&#44536;&#47016;\&#51068;&#50948;&#45824;&#44032;&#54364;.xls" TargetMode="External"/></Relationships>
</file>

<file path=xl/externalLinks/_rels/externalLink343.xml.rels><?xml version="1.0" encoding="UTF-8" standalone="yes"?>
<Relationships xmlns="http://schemas.openxmlformats.org/package/2006/relationships"><Relationship Id="rId1" Type="http://schemas.openxmlformats.org/officeDocument/2006/relationships/externalLinkPath" Target="file:///\\&#49436;&#51221;&#49885;\project\&#46020;&#47196;&#48143;&#44277;&#54637;\&#46020;&#47196;\&#49569;&#50516;&#49440;\&#50516;&#44144;&#44277;-&#49569;&#50516;.xls" TargetMode="External"/></Relationships>
</file>

<file path=xl/externalLinks/_rels/externalLink344.xml.rels><?xml version="1.0" encoding="UTF-8" standalone="yes"?>
<Relationships xmlns="http://schemas.openxmlformats.org/package/2006/relationships"><Relationship Id="rId1" Type="http://schemas.openxmlformats.org/officeDocument/2006/relationships/externalLinkPath" Target="file:///C:\Documents%20and%20Settings\&#48149;&#51221;&#51068;\&#48148;&#53461;%20&#54868;&#47732;\&#49444;&#44228;&#54028;&#51068;\&#51088;&#52404;&#49444;&#44228;\2007%20&#49548;&#44508;&#47784;&#54200;&#51061;&#49324;&#50629;\&#48169;&#51068;3&#47532;%20&#50857;&#49688;&#47196;&#44277;&#49324;\&#48169;&#51068;3&#47532;%20&#50857;&#49688;&#47196;%20&#49688;&#47049;+&#49444;&#47749;+&#49884;&#48169;+&#53664;&#51201;.xls" TargetMode="External"/></Relationships>
</file>

<file path=xl/externalLinks/_rels/externalLink345.xml.rels><?xml version="1.0" encoding="UTF-8" standalone="yes"?>
<Relationships xmlns="http://schemas.openxmlformats.org/package/2006/relationships"><Relationship Id="rId1" Type="http://schemas.openxmlformats.org/officeDocument/2006/relationships/externalLinkPath" Target="file:///\\10.100.120.60\&#44148;&#52629;2&#48512;\&#54861;&#52384;&#51060;&#54028;&#51068;\&#44277;&#49324;\&#44592;&#44204;&#51201;\&#46020;&#47196;\&#44397;&#46020;21&#54840;&#49440;\&#50868;&#46041;&#51109;&#44204;&#51201;.xls" TargetMode="External"/></Relationships>
</file>

<file path=xl/externalLinks/_rels/externalLink346.xml.rels><?xml version="1.0" encoding="UTF-8" standalone="yes"?>
<Relationships xmlns="http://schemas.openxmlformats.org/package/2006/relationships"><Relationship Id="rId1" Type="http://schemas.openxmlformats.org/officeDocument/2006/relationships/externalLinkPath" Target="file:///B:\&#48169;&#52840;&#48320;&#44221;\&#46020;&#47196;&#44277;&#49324;\&#52265;&#51456;&#44277;&#44228;\95&#51456;&#44277;.XLS" TargetMode="External"/></Relationships>
</file>

<file path=xl/externalLinks/_rels/externalLink347.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2264;&#49440;&#46020;&#49353;.xls" TargetMode="External"/></Relationships>
</file>

<file path=xl/externalLinks/_rels/externalLink348.xml.rels><?xml version="1.0" encoding="UTF-8" standalone="yes"?>
<Relationships xmlns="http://schemas.openxmlformats.org/package/2006/relationships"><Relationship Id="rId1" Type="http://schemas.openxmlformats.org/officeDocument/2006/relationships/externalLinkPath" Target="file:///A:\&#44592;&#44228;&#44221;&#48708;.xls" TargetMode="External"/></Relationships>
</file>

<file path=xl/externalLinks/_rels/externalLink349.xml.rels><?xml version="1.0" encoding="UTF-8" standalone="yes"?>
<Relationships xmlns="http://schemas.openxmlformats.org/package/2006/relationships"><Relationship Id="rId1" Type="http://schemas.openxmlformats.org/officeDocument/2006/relationships/externalLinkPath" Target="file:///\\&#48149;&#48124;&#51221;\C\&#51088;&#47308;&#48373;&#44396;\&#47928;&#49436;%2002\&#46020;&#47732;\&#54924;&#44288;\&#50696;&#51452;&#47928;&#54868;&#54924;&#44288;\&#45236;&#50669;&#49436;&#47448;\&#50629;&#52404;&#44204;&#51201;.xls" TargetMode="External"/></Relationships>
</file>

<file path=xl/externalLinks/_rels/externalLink350.xml.rels><?xml version="1.0" encoding="UTF-8" standalone="yes"?>
<Relationships xmlns="http://schemas.openxmlformats.org/package/2006/relationships"><Relationship Id="rId1" Type="http://schemas.openxmlformats.org/officeDocument/2006/relationships/externalLinkPath" Target="file:///G:\&#49688;&#54788;%20D%20&#51089;&#50629;\&#49688;&#54788;&#51089;&#50629;\2011&#45380;\3&#50900;\1103%20&#49436;&#50872;&#53945;&#48324;&#49884;&#46020;&#49884;&#52384;&#46020;&#44277;&#49324;-7&#54840;&#49440;&#50672;&#51109;&#44592;&#51316;&#51204;&#46041;&#52264;&#44060;&#47049;&#49324;&#50629;\&#48372;&#44256;&#49436;%20&#51089;&#50629;\1103%20&#49436;&#50872;&#53945;&#48324;&#49884;&#46020;&#49884;&#52384;&#46020;&#44277;&#49324;-7&#54840;&#49440;&#50672;&#51109;&#44592;&#51316;&#51204;&#46041;&#52264;&#44060;&#47049;&#49324;&#50629;.xls" TargetMode="External"/></Relationships>
</file>

<file path=xl/externalLinks/_rels/externalLink351.xml.rels><?xml version="1.0" encoding="UTF-8" standalone="yes"?>
<Relationships xmlns="http://schemas.openxmlformats.org/package/2006/relationships"><Relationship Id="rId1" Type="http://schemas.openxmlformats.org/officeDocument/2006/relationships/externalLinkPath" Target="file:///A:\My%20Documents\&#50641;&#49472;&#50896;&#48376;\&#48176;&#49688;&#44277;\&#48149;&#44592;&#49324;-&#47732;&#48317;.XLS" TargetMode="External"/></Relationships>
</file>

<file path=xl/externalLinks/_rels/externalLink352.xml.rels><?xml version="1.0" encoding="UTF-8" standalone="yes"?>
<Relationships xmlns="http://schemas.openxmlformats.org/package/2006/relationships"><Relationship Id="rId1" Type="http://schemas.openxmlformats.org/officeDocument/2006/relationships/externalLinkPath" Target="file:///A:\&#51109;&#49328;&#51648;&#44396;\&#50857;&#49688;&#44036;&#4944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공사비집계"/>
      <sheetName val="교각계산"/>
      <sheetName val="입찰안"/>
      <sheetName val="설치원가"/>
      <sheetName val="직재"/>
      <sheetName val="PAD TR보호대기초"/>
      <sheetName val="HANDHOLE(2)"/>
      <sheetName val="가로등기초"/>
      <sheetName val="공사내역"/>
      <sheetName val="내역서"/>
      <sheetName val="현장관리비"/>
      <sheetName val="노임이"/>
      <sheetName val="첨부1"/>
      <sheetName val="공통가설"/>
      <sheetName val="간접"/>
      <sheetName val="집계표"/>
      <sheetName val="손익분석"/>
      <sheetName val="수입"/>
      <sheetName val="C-A(취합)파리"/>
      <sheetName val="손익"/>
      <sheetName val="현금흐름"/>
      <sheetName val="손익기01"/>
      <sheetName val="Sheet1"/>
      <sheetName val="동선(을)"/>
      <sheetName val="COL"/>
      <sheetName val="A4288"/>
      <sheetName val="수정시산표"/>
      <sheetName val="SG"/>
      <sheetName val="주택"/>
      <sheetName val="주택(백만원)"/>
      <sheetName val="SUMMARY"/>
      <sheetName val="PAINT"/>
      <sheetName val="관로내역원"/>
      <sheetName val="자바라1"/>
      <sheetName val="CTEMCOST"/>
      <sheetName val="ELECTRIC"/>
      <sheetName val="설계내역서"/>
      <sheetName val="공사개요"/>
      <sheetName val="인사자료총집계"/>
      <sheetName val="금액내역서"/>
      <sheetName val="원가계산서"/>
      <sheetName val="신공항A-9(원가수정)"/>
      <sheetName val="KUNGDEVI"/>
      <sheetName val="전계가"/>
      <sheetName val="그래프"/>
      <sheetName val="GDP"/>
      <sheetName val="5Traffic1"/>
      <sheetName val="부문인원3"/>
      <sheetName val="실행내역"/>
      <sheetName val="예가표"/>
      <sheetName val="내역"/>
      <sheetName val="시멘트"/>
      <sheetName val="감독1130"/>
      <sheetName val="금융"/>
      <sheetName val="결재인"/>
      <sheetName val="CC Down load 0716"/>
      <sheetName val="화물2팀"/>
      <sheetName val="변경실행(2차) "/>
      <sheetName val="bm(CIcable)"/>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01"/>
      <sheetName val="단가"/>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SCHEDULE"/>
      <sheetName val="JUCKEYK"/>
      <sheetName val="APT"/>
      <sheetName val="여흥"/>
      <sheetName val="#REF"/>
      <sheetName val="기성청구 공문"/>
      <sheetName val="IW-LIST"/>
      <sheetName val="6PILE  (돌출)"/>
      <sheetName val="호프"/>
      <sheetName val="DATA"/>
      <sheetName val="실적공사"/>
      <sheetName val="업무처리전"/>
      <sheetName val="노임단가"/>
      <sheetName val="유림골조"/>
      <sheetName val="산근"/>
      <sheetName val="b_balju (2)"/>
      <sheetName val="b_gunmul"/>
      <sheetName val="  한국 AMP ASP-23 판매가격  "/>
      <sheetName val="SIL98"/>
      <sheetName val="982월원안"/>
      <sheetName val="TR제작사양"/>
      <sheetName val="감가상각"/>
      <sheetName val="노무비"/>
      <sheetName val="공통비총괄표"/>
      <sheetName val="방배동내역(리라)"/>
      <sheetName val="2연암거"/>
      <sheetName val="경사수로집계표"/>
      <sheetName val="경사수로"/>
      <sheetName val="진입교량"/>
      <sheetName val="ABUT수량-A1"/>
      <sheetName val="갑지(추정)"/>
      <sheetName val="화의-현금흐름"/>
      <sheetName val="일위대가표"/>
      <sheetName val="Variables"/>
      <sheetName val="woo(mac)"/>
      <sheetName val="제조원가 원단위 분석"/>
      <sheetName val="종합표양식(품의 &amp; 입고)_2"/>
      <sheetName val="상각스케쥴(조정)"/>
      <sheetName val="요약"/>
      <sheetName val="총괄내역서"/>
      <sheetName val="금융비용"/>
      <sheetName val="원가관리 (동월대비)"/>
      <sheetName val="물량표"/>
      <sheetName val="Calen"/>
      <sheetName val="실행철강하도"/>
      <sheetName val="추가예산"/>
      <sheetName val="기본DATA"/>
      <sheetName val="45,46"/>
      <sheetName val="원가계산하도"/>
      <sheetName val="기계경비(시간당)"/>
      <sheetName val="램머"/>
      <sheetName val="A-4"/>
      <sheetName val="영동(D)"/>
      <sheetName val="견적의뢰"/>
      <sheetName val="중기조종사 단위단가"/>
      <sheetName val="장기대여금1"/>
      <sheetName val="예정(3)"/>
      <sheetName val="동원(3)"/>
      <sheetName val="37개월"/>
      <sheetName val="주형"/>
      <sheetName val="sum1 (2)"/>
      <sheetName val="익월수주전망"/>
      <sheetName val="980731"/>
      <sheetName val="광곡세부내역"/>
      <sheetName val="S&amp;R"/>
      <sheetName val="시산표(매출조정전)"/>
      <sheetName val="93"/>
      <sheetName val="토목검측서"/>
      <sheetName val="적격"/>
      <sheetName val="적용건축"/>
      <sheetName val="원가(통신)"/>
      <sheetName val="공통부대관리"/>
      <sheetName val="MIJIBI"/>
      <sheetName val="입찰내역서"/>
      <sheetName val="Total"/>
      <sheetName val="조명시설"/>
      <sheetName val="재료"/>
      <sheetName val="Sheet13"/>
      <sheetName val="Sheet14"/>
      <sheetName val="MIBK원단위"/>
      <sheetName val="RECIMAKE"/>
      <sheetName val="Proposal"/>
      <sheetName val="수주현황2월"/>
      <sheetName val="집행내역"/>
      <sheetName val="단가(반정3교-원주)"/>
      <sheetName val="2-2.매출분석"/>
      <sheetName val="A-100전제"/>
      <sheetName val="몰드시스템 리스트"/>
      <sheetName val="정비손익"/>
      <sheetName val="200"/>
      <sheetName val="Borrower"/>
      <sheetName val="7 (2)"/>
      <sheetName val="역T형"/>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표지"/>
      <sheetName val="설비원가"/>
      <sheetName val="세부내역서"/>
      <sheetName val="Y-WORK"/>
      <sheetName val="CC16-내역서"/>
      <sheetName val="XZLC004_PART2"/>
      <sheetName val="XZLC003_PART1"/>
      <sheetName val="SO416"/>
      <sheetName val="개발비자산성검토"/>
      <sheetName val="가공MH"/>
      <sheetName val="08년(Form1)"/>
      <sheetName val="조경"/>
      <sheetName val="Sheet1 (2)"/>
      <sheetName val="손익현황"/>
      <sheetName val="현황CODE"/>
      <sheetName val="SM1-09"/>
      <sheetName val="SM2-09"/>
      <sheetName val="BD-09"/>
      <sheetName val="CAUDIT"/>
      <sheetName val="총내역서"/>
      <sheetName val="2.총괄표"/>
      <sheetName val="일위대가"/>
      <sheetName val="점수계산1-2"/>
      <sheetName val="LinerWt"/>
      <sheetName val="입찰내역 발주처 양식"/>
      <sheetName val="_x0018__x0000_"/>
      <sheetName val=""/>
      <sheetName val="3.바닥판설계"/>
      <sheetName val="산출근거"/>
      <sheetName val="일위(토목)"/>
      <sheetName val="12년 CF(9월)"/>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97년추정손익계산서"/>
      <sheetName val="대비표"/>
      <sheetName val="골조시행"/>
      <sheetName val="업무연락"/>
      <sheetName val="Ethylene"/>
      <sheetName val="월별매출"/>
      <sheetName val="ChlorAlkali"/>
      <sheetName val="VXXXXXXX"/>
      <sheetName val="미드수량"/>
      <sheetName val="참조"/>
      <sheetName val="DATE"/>
      <sheetName val="단가표"/>
      <sheetName val="slipsumpR"/>
      <sheetName val="지점장"/>
      <sheetName val="부서코드표"/>
      <sheetName val="RE9604"/>
      <sheetName val="평가제외"/>
      <sheetName val="13월별BS"/>
      <sheetName val="하수급견적대비"/>
      <sheetName val="참조시트"/>
      <sheetName val="D-623D"/>
      <sheetName val="BQMPALOC"/>
      <sheetName val="현장지지물물량"/>
      <sheetName val="입찰보고"/>
      <sheetName val="자재단가"/>
      <sheetName val="부하계산서"/>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表21 净利润调节表"/>
      <sheetName val="물량표(신)"/>
      <sheetName val="대공종"/>
      <sheetName val="504전기실 동부하-L"/>
      <sheetName val="Sheet15"/>
      <sheetName val="Sheet9"/>
      <sheetName val="DUT-BAT1"/>
      <sheetName val="0001new"/>
      <sheetName val="입출재고현황 (2)"/>
      <sheetName val="ADR"/>
      <sheetName val="월별수입"/>
      <sheetName val="차수"/>
      <sheetName val="담보"/>
      <sheetName val="1유리"/>
      <sheetName val="예적금"/>
      <sheetName val="월별손익"/>
      <sheetName val="매출"/>
      <sheetName val="비가동-20"/>
      <sheetName val="완제품3"/>
      <sheetName val="TRE TABLE"/>
      <sheetName val="C3"/>
      <sheetName val="실행간접비용"/>
      <sheetName val="품셈TABLE"/>
      <sheetName val="INPUT"/>
      <sheetName val="신공"/>
      <sheetName val="회사정보"/>
      <sheetName val="설계명세서"/>
      <sheetName val="전신환매도율"/>
      <sheetName val="경비"/>
      <sheetName val="슬래브"/>
      <sheetName val="자금추ȕ"/>
      <sheetName val="05년말(건재)"/>
      <sheetName val="2.주요계수총괄"/>
      <sheetName val="인원계획-미화"/>
      <sheetName val="Prices"/>
      <sheetName val="A"/>
      <sheetName val="Training"/>
      <sheetName val="Facility Information"/>
      <sheetName val="General"/>
      <sheetName val="Instructions"/>
      <sheetName val="People"/>
      <sheetName val="Quality"/>
      <sheetName val="Risk"/>
      <sheetName val="주차"/>
      <sheetName val="주현(해보)"/>
      <sheetName val="주현(영광)"/>
      <sheetName val="부속동"/>
      <sheetName val="물량표S"/>
      <sheetName val="건축내역"/>
      <sheetName val="품셈표"/>
      <sheetName val="갑근세납세필증명원"/>
      <sheetName val="Project Brief"/>
      <sheetName val="현금"/>
      <sheetName val="BEST"/>
      <sheetName val="통장출금액"/>
      <sheetName val="카메라"/>
      <sheetName val="실적"/>
      <sheetName val="YES-T"/>
      <sheetName val="MEMORY"/>
      <sheetName val="cp-e1"/>
      <sheetName val="원가서"/>
      <sheetName val="Sheet4"/>
      <sheetName val="BAND(200)"/>
      <sheetName val="OUTER AREA(겹침없음)"/>
      <sheetName val="EG-09"/>
      <sheetName val="M3산출"/>
      <sheetName val="EL 표면적"/>
      <sheetName val="양식(직판용)"/>
      <sheetName val="部署名"/>
      <sheetName val="車両別燃費及び油類単価"/>
      <sheetName val="시산표"/>
      <sheetName val="월별예산"/>
      <sheetName val="목록"/>
      <sheetName val="중기"/>
      <sheetName val="연돌일위집계"/>
      <sheetName val="퇴충"/>
      <sheetName val="1_종합손익(도급)1"/>
      <sheetName val="推移グラフ"/>
      <sheetName val="상가지급현황"/>
      <sheetName val="음료실행"/>
      <sheetName val="GAEYO"/>
      <sheetName val="내역표지"/>
      <sheetName val="일위(PN)"/>
      <sheetName val="1.본사계정별"/>
      <sheetName val="국내총괄"/>
      <sheetName val="특판제외"/>
      <sheetName val="건축공사실행"/>
      <sheetName val="건축원가"/>
      <sheetName val="5사남"/>
      <sheetName val="020114"/>
      <sheetName val="0111월"/>
      <sheetName val="양식3"/>
      <sheetName val="요약PL"/>
      <sheetName val="FAB"/>
      <sheetName val="수지"/>
      <sheetName val="감가상각비"/>
      <sheetName val="Year"/>
      <sheetName val="조정내역"/>
      <sheetName val="CF6"/>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KAM설비"/>
      <sheetName val="P.M 별"/>
      <sheetName val="FRQ"/>
      <sheetName val="기준"/>
      <sheetName val="주행"/>
      <sheetName val="1_종합손익(도급)2"/>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자금운용계획표"/>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C"/>
      <sheetName val="D"/>
      <sheetName val="Sheet2"/>
      <sheetName val="Sheet1"/>
      <sheetName val="산근1(인건비)"/>
      <sheetName val="버스운행안내"/>
      <sheetName val="예방접종계획"/>
      <sheetName val="근태계획서"/>
      <sheetName val="관접합및부설"/>
      <sheetName val="단가"/>
      <sheetName val="차수공개요"/>
      <sheetName val="총괄내역서"/>
      <sheetName val="#REF"/>
      <sheetName val="지구단위계획"/>
      <sheetName val="일위대가(계측기설치)"/>
      <sheetName val="1호맨홀토공"/>
      <sheetName val="관경결정"/>
    </sheetNames>
    <sheetDataSet>
      <sheetData sheetId="0">
        <row r="24">
          <cell r="B24">
            <v>490300</v>
          </cell>
        </row>
        <row r="25">
          <cell r="B25">
            <v>425000</v>
          </cell>
        </row>
        <row r="26">
          <cell r="B26">
            <v>389000</v>
          </cell>
        </row>
        <row r="27">
          <cell r="B27">
            <v>326300</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62-X방향 "/>
    </sheetNames>
    <sheetDataSet>
      <sheetData sheetId="0" refreshError="1">
        <row r="92">
          <cell r="A92" t="str">
            <v>1-2) 사용성 및 축하중 검토</v>
          </cell>
        </row>
        <row r="94">
          <cell r="A94" t="str">
            <v xml:space="preserve"> ① X-방향</v>
          </cell>
        </row>
        <row r="96">
          <cell r="A96" t="str">
            <v xml:space="preserve">  a) 단면제원</v>
          </cell>
        </row>
        <row r="102">
          <cell r="A102" t="str">
            <v xml:space="preserve">  b) 세장비</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도장수량(하1)"/>
      <sheetName val="주형"/>
      <sheetName val="기초공"/>
      <sheetName val="기둥(원형)"/>
      <sheetName val="간선계산"/>
      <sheetName val="양수장(기계)"/>
      <sheetName val="교각계산"/>
      <sheetName val="최적단면"/>
      <sheetName val="투찰"/>
      <sheetName val="수로BOX(시점부)"/>
      <sheetName val="ABUT수량-A1"/>
      <sheetName val="Sheet3"/>
      <sheetName val="D-3109"/>
      <sheetName val="산출근거"/>
      <sheetName val="도색집계"/>
      <sheetName val="노임이"/>
      <sheetName val="INPUT"/>
      <sheetName val="유림골조"/>
      <sheetName val="2.단면가정 "/>
      <sheetName val="A-4"/>
      <sheetName val="수로교총재료집계"/>
      <sheetName val="공문"/>
      <sheetName val="북방3터널"/>
      <sheetName val="관로"/>
      <sheetName val="BOX-E"/>
      <sheetName val="BQ List"/>
      <sheetName val="PipWT"/>
      <sheetName val="경비"/>
      <sheetName val="요율"/>
      <sheetName val="자재대"/>
      <sheetName val="공사내역"/>
      <sheetName val="000000"/>
      <sheetName val="ETC"/>
      <sheetName val="다곡2교"/>
      <sheetName val="교각1"/>
      <sheetName val="data_dci"/>
      <sheetName val="data_mci"/>
      <sheetName val="behind"/>
      <sheetName val="Main"/>
      <sheetName val="#REF"/>
      <sheetName val="1.설계조건"/>
      <sheetName val="인건비"/>
      <sheetName val="품셈"/>
      <sheetName val="입찰안"/>
      <sheetName val="기성2"/>
      <sheetName val="공사비예산서(토목분)"/>
      <sheetName val="BID"/>
      <sheetName val="CABLE SIZE-3"/>
      <sheetName val="ASP포장"/>
      <sheetName val="SLIDES"/>
      <sheetName val="포장복구집계"/>
      <sheetName val="COPING"/>
      <sheetName val="관로토공집계표"/>
      <sheetName val="데이타"/>
      <sheetName val="DATA"/>
      <sheetName val="Sheet1"/>
      <sheetName val="실행철강하도"/>
      <sheetName val="단가 및 재료비"/>
      <sheetName val="집수정"/>
      <sheetName val="JUCKEYK"/>
      <sheetName val="단면가정"/>
      <sheetName val="소업1교"/>
      <sheetName val="날1"/>
      <sheetName val="진주방향"/>
      <sheetName val="단가목록"/>
      <sheetName val="총괄"/>
      <sheetName val="내역"/>
      <sheetName val="장문교(대전)"/>
      <sheetName val="원내역"/>
      <sheetName val="옹벽1"/>
      <sheetName val="전계가"/>
      <sheetName val="중기비"/>
      <sheetName val="건식PD설치현황표"/>
      <sheetName val="배수내역 (2)"/>
      <sheetName val="자재단가비교표"/>
      <sheetName val="반중력식옹벽"/>
      <sheetName val="기둥"/>
      <sheetName val="저판(버림100)"/>
      <sheetName val="5CHBDC"/>
      <sheetName val="자재단가"/>
      <sheetName val="AC포장수량"/>
      <sheetName val="도장수량"/>
      <sheetName val="INPUT_DATA_(2)"/>
      <sheetName val="단면_(2)"/>
      <sheetName val="BOX본체수량_(2)"/>
      <sheetName val="BOX토공_(2)"/>
      <sheetName val="설계조건"/>
      <sheetName val="내역서"/>
      <sheetName val="점수계산1-2"/>
      <sheetName val="96보완계획7.12"/>
      <sheetName val=" 상부공통집계(총괄)"/>
      <sheetName val="전신환매도율"/>
      <sheetName val="준검 내역서"/>
      <sheetName val="상수도토공집계표"/>
      <sheetName val="3.공통공사대비"/>
      <sheetName val="Sheet1 (2)"/>
      <sheetName val="일위대가"/>
      <sheetName val="공통가설"/>
      <sheetName val="부서현황"/>
      <sheetName val="2000.11월설계내역"/>
      <sheetName val="제-노임"/>
      <sheetName val="제직재"/>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6PILE  (돌출)"/>
      <sheetName val="물질수지(2011)"/>
      <sheetName val="노임단가"/>
      <sheetName val="AS복구"/>
      <sheetName val="1-1"/>
      <sheetName val="전차선로 물량표"/>
      <sheetName val="가정단면"/>
      <sheetName val="주beam"/>
      <sheetName val="전기일위대가"/>
      <sheetName val="전체도급"/>
      <sheetName val="표지"/>
      <sheetName val="B부대공"/>
      <sheetName val="토사(PE)"/>
      <sheetName val="Y-WORK"/>
      <sheetName val="SLAB&quot;1&quot;"/>
      <sheetName val="2.단면가정"/>
      <sheetName val="내역서(총)"/>
      <sheetName val="I.설계조건"/>
      <sheetName val="2F 회의실견적(5_14 일대)"/>
      <sheetName val="ITEM"/>
      <sheetName val="CONCRETE"/>
      <sheetName val="하수급견적대비"/>
      <sheetName val="포장공"/>
      <sheetName val="2_단면가정_"/>
      <sheetName val="1_설계조건"/>
      <sheetName val="CABLE_SIZE-3"/>
      <sheetName val="BQ_List"/>
      <sheetName val="배수내역_(2)"/>
      <sheetName val="단가_및_재료비"/>
      <sheetName val="수목단가"/>
      <sheetName val="시설수량표"/>
      <sheetName val="시설일위"/>
      <sheetName val="식재수량표"/>
      <sheetName val="식재일위"/>
      <sheetName val="일위목록"/>
      <sheetName val="일위대가목차"/>
      <sheetName val="대비"/>
      <sheetName val="변경집계표"/>
      <sheetName val="SLAB근거-1"/>
      <sheetName val="옹벽"/>
      <sheetName val="R.C RAHMEN 해석"/>
      <sheetName val="본체 설 계"/>
      <sheetName val="98지급계획"/>
      <sheetName val="카메라"/>
      <sheetName val="4)유동표"/>
      <sheetName val="부대내역"/>
      <sheetName val="guard(mac)"/>
      <sheetName val="금액내역서"/>
      <sheetName val="수량산출"/>
      <sheetName val="세부내역(직접인건비)"/>
      <sheetName val="6.교좌면보강"/>
      <sheetName val="지급자재"/>
      <sheetName val="기본DATA"/>
      <sheetName val="CTEMCOST"/>
      <sheetName val="code"/>
      <sheetName val="EQUIP-H"/>
      <sheetName val="중기터파기"/>
      <sheetName val="변수값"/>
      <sheetName val="중기상차"/>
      <sheetName val="ACUNIT"/>
      <sheetName val="현장관리비내역서"/>
      <sheetName val="설계개요"/>
      <sheetName val="말뚝기초(안정검토)-외측"/>
      <sheetName val="Sheet2"/>
      <sheetName val="총괄집계 "/>
      <sheetName val="기흥하도용"/>
      <sheetName val="말뚝설계"/>
      <sheetName val="화산경계"/>
      <sheetName val="AAA"/>
      <sheetName val="장비가동"/>
      <sheetName val="타공종이기"/>
      <sheetName val="국공유지및사유지"/>
      <sheetName val="예정(3)"/>
      <sheetName val="동원(3)"/>
      <sheetName val="횡배수관"/>
      <sheetName val="갑지1"/>
      <sheetName val="기초INPUT"/>
      <sheetName val="내역서적용수량"/>
      <sheetName val="낙석방지망현황"/>
      <sheetName val="Sheet4"/>
      <sheetName val="갑지(추정)"/>
      <sheetName val="INPUT-DATA"/>
      <sheetName val="공사비증감"/>
      <sheetName val="2BOX본체"/>
      <sheetName val="뚝토공"/>
      <sheetName val="총괄내역서"/>
      <sheetName val="원가"/>
      <sheetName val="INPUT_DATA_(2)1"/>
      <sheetName val="단면_(2)1"/>
      <sheetName val="BOX본체수량_(2)1"/>
      <sheetName val="BOX토공_(2)1"/>
      <sheetName val="2_단면가정_1"/>
      <sheetName val="BQ_List1"/>
      <sheetName val="단가_및_재료비1"/>
      <sheetName val="구조물포장"/>
      <sheetName val="2000전체분"/>
      <sheetName val="2000년1차"/>
      <sheetName val="데리네이타현황"/>
      <sheetName val="원가계산서"/>
      <sheetName val="I一般比"/>
      <sheetName val="표준계약서"/>
      <sheetName val="단위수량"/>
      <sheetName val="플랜트 설치"/>
      <sheetName val="오수관"/>
      <sheetName val="오수관토공"/>
      <sheetName val="공사비집계"/>
      <sheetName val="고창방향"/>
      <sheetName val="1.설계기준"/>
      <sheetName val="1호인버트수량"/>
      <sheetName val="전체내역"/>
      <sheetName val="노무비"/>
      <sheetName val="DATE"/>
      <sheetName val="적용단위길이"/>
      <sheetName val="106C0300"/>
      <sheetName val="BOX단위철근"/>
      <sheetName val="현장관리비 산출내역"/>
      <sheetName val="이기(집계)"/>
      <sheetName val="예가표"/>
      <sheetName val="7단가"/>
      <sheetName val="ⴭⴭⴭⴭⴭ"/>
      <sheetName val="건축내역"/>
      <sheetName val="노임"/>
      <sheetName val="중기"/>
      <sheetName val="제수변수량"/>
      <sheetName val="공기변수량"/>
      <sheetName val="일위대가표"/>
      <sheetName val="U-TYPE(1)"/>
      <sheetName val="우수공"/>
      <sheetName val="설계예산2"/>
      <sheetName val="안산기계장치"/>
      <sheetName val="자금청구"/>
      <sheetName val="철근량"/>
      <sheetName val="말뚝지지력산정"/>
      <sheetName val="Sheet6"/>
      <sheetName val="마산방향"/>
      <sheetName val="일  위  대  가  목  록"/>
      <sheetName val="SLAB"/>
      <sheetName val="CVT산정"/>
      <sheetName val="주빔의 설계"/>
      <sheetName val="입력DATA"/>
      <sheetName val="바닥판"/>
      <sheetName val="기계내역"/>
      <sheetName val="정부노임단가"/>
      <sheetName val="갑지"/>
      <sheetName val="경비2내역"/>
      <sheetName val="총괄표"/>
      <sheetName val="전기"/>
      <sheetName val="날개벽수량표"/>
      <sheetName val="8.PILE  (돌출)"/>
      <sheetName val="combi(wall)"/>
      <sheetName val="투찰내역"/>
      <sheetName val="집계표"/>
      <sheetName val="신공항A-9(원가수정)"/>
      <sheetName val="수량3"/>
      <sheetName val="EACT10"/>
      <sheetName val="3BL공동구 수량"/>
      <sheetName val="주방환기"/>
      <sheetName val="취수탑"/>
      <sheetName val="배수갑문"/>
      <sheetName val="반중력식옹벽3.5"/>
      <sheetName val="차선도색현황"/>
      <sheetName val="본체"/>
      <sheetName val="도장"/>
      <sheetName val="보현동3교종점측"/>
      <sheetName val="SG"/>
      <sheetName val="공사비내역"/>
      <sheetName val="구리토평1전기"/>
      <sheetName val="단면별연장"/>
      <sheetName val="TOT"/>
      <sheetName val="TYPE-1"/>
      <sheetName val="자재 집계표"/>
      <sheetName val="BOX형 교대"/>
      <sheetName val="본사S"/>
      <sheetName val="설산1.나"/>
      <sheetName val="안정검토"/>
      <sheetName val="노원열병합  건축공사기성내역서"/>
      <sheetName val="입력자료(노무비)"/>
      <sheetName val="98수문일위"/>
      <sheetName val="설계명세서(선로)"/>
      <sheetName val="상행선"/>
      <sheetName val="터파기및재료"/>
      <sheetName val="5지구단위"/>
      <sheetName val="포장재료집계표"/>
      <sheetName val="-몰탈콘크리트"/>
      <sheetName val="-배수구조물공토공"/>
      <sheetName val="횡배수관재료-"/>
      <sheetName val="계산서(직선부)"/>
      <sheetName val="콘크리트측구연장"/>
      <sheetName val="맨홀토공(3)"/>
      <sheetName val="목동1절주.bh01"/>
      <sheetName val="공사비총괄"/>
      <sheetName val="개요"/>
      <sheetName val="조명시설"/>
      <sheetName val="일위대가(계측기설치)"/>
      <sheetName val="합계금액"/>
      <sheetName val="산출근거1"/>
      <sheetName val="석"/>
      <sheetName val="경비실"/>
      <sheetName val="우수"/>
      <sheetName val="공주방향"/>
      <sheetName val="협의단가"/>
      <sheetName val="좌측"/>
      <sheetName val="표층포설및다짐"/>
      <sheetName val="품셈TABLE"/>
      <sheetName val="단가"/>
      <sheetName val="법면단"/>
      <sheetName val="석축단"/>
      <sheetName val="법면수집"/>
      <sheetName val="석축설면"/>
      <sheetName val="공정양식(원본)"/>
      <sheetName val="CON포장수량"/>
      <sheetName val="Sheet5"/>
      <sheetName val="전체제잡비"/>
      <sheetName val="산출2-기기동력"/>
      <sheetName val="설 계"/>
      <sheetName val="재료집계(분수관)"/>
      <sheetName val="관음목장(제출용)자105인97.5"/>
      <sheetName val="식재가격"/>
      <sheetName val="식재총괄"/>
      <sheetName val="단가산출"/>
      <sheetName val="차액보증"/>
      <sheetName val="DANGA"/>
      <sheetName val="가격조사서"/>
      <sheetName val="교통표지판기초자료"/>
      <sheetName val="DATA 입력란"/>
      <sheetName val="40총괄"/>
      <sheetName val="40집계"/>
      <sheetName val="PSV"/>
      <sheetName val="포장수량집계"/>
      <sheetName val="골재산출"/>
      <sheetName val="조명율표"/>
      <sheetName val="200"/>
      <sheetName val="암거공"/>
      <sheetName val="옹벽철근"/>
      <sheetName val="sw1"/>
      <sheetName val="NOMUBI"/>
      <sheetName val="지장물조서"/>
      <sheetName val="수안보-MBR1"/>
      <sheetName val="CCTV내역서"/>
      <sheetName val="자재조서"/>
      <sheetName val="자료"/>
      <sheetName val="방음벽기초"/>
      <sheetName val="전선"/>
      <sheetName val="철거총괄집계"/>
      <sheetName val="철근총괄집계"/>
      <sheetName val="슬래브"/>
      <sheetName val="구조물철거타공정이월"/>
      <sheetName val="재집"/>
      <sheetName val="직재"/>
      <sheetName val="제수변수량H2.15"/>
      <sheetName val="_공기변수량"/>
      <sheetName val="토공계산서(부체도로)"/>
      <sheetName val="VXXXXXXX"/>
      <sheetName val="도급"/>
      <sheetName val="인사자료총집계"/>
      <sheetName val="판"/>
      <sheetName val="BQMPALOC"/>
      <sheetName val="Ⅴ-2.공종별내역"/>
      <sheetName val="토적표"/>
      <sheetName val="재료"/>
      <sheetName val="5.정산서"/>
      <sheetName val="고유코드_설계"/>
      <sheetName val="COVER"/>
      <sheetName val="토공사"/>
      <sheetName val="IN"/>
      <sheetName val="백호우계수"/>
      <sheetName val="코드표"/>
      <sheetName val="맨홀토공수량"/>
      <sheetName val="수량"/>
      <sheetName val="P4-C"/>
      <sheetName val="INPUT(덕도방향-시점)"/>
      <sheetName val="AS포장복구 "/>
      <sheetName val="¿Á¿Üµî½Å¼³"/>
      <sheetName val="설직재-1"/>
      <sheetName val="TEL"/>
      <sheetName val="제수"/>
      <sheetName val="공기"/>
      <sheetName val="96까지"/>
      <sheetName val="97년"/>
      <sheetName val="98이후"/>
      <sheetName val="찍기"/>
      <sheetName val="ERECIN"/>
      <sheetName val="적격분석"/>
      <sheetName val="Pier 3"/>
      <sheetName val="가로등기초"/>
      <sheetName val="HANDHOLE(2)"/>
      <sheetName val="시설물"/>
      <sheetName val="대림경상68억"/>
      <sheetName val="공사개요"/>
      <sheetName val="02자재"/>
      <sheetName val="기계경비일람"/>
      <sheetName val="Sheet17"/>
      <sheetName val="FB25JN"/>
      <sheetName val="ENE-CAL 1"/>
      <sheetName val="직접경비"/>
      <sheetName val="경영상태"/>
      <sheetName val="BOX(1.5X1.5)"/>
      <sheetName val="설계기준"/>
      <sheetName val="CPM챠트"/>
      <sheetName val="수토공단위당"/>
      <sheetName val="순서도"/>
      <sheetName val="날개벽(시점좌측)"/>
      <sheetName val="전체"/>
      <sheetName val="일위대가(가설)"/>
      <sheetName val="약품공급2"/>
      <sheetName val="토공"/>
      <sheetName val="기별-공가용"/>
      <sheetName val="설계예산서(전체)"/>
      <sheetName val="토공정보"/>
      <sheetName val="MOTOR"/>
      <sheetName val="XL4Poppy"/>
      <sheetName val="wall"/>
      <sheetName val="화해(함평)"/>
      <sheetName val="화해(장성)"/>
      <sheetName val="단면기준"/>
      <sheetName val="내역서(삼호)"/>
      <sheetName val="이토변실(A3-LINE)"/>
      <sheetName val="배수관 제원표(DON'T PLOT)"/>
      <sheetName val="수로관단위수량"/>
      <sheetName val="배수관설치현황"/>
      <sheetName val="배수관단위수량"/>
      <sheetName val="tggwan(mac)"/>
      <sheetName val="c_balju"/>
      <sheetName val="단가표"/>
      <sheetName val="적용환율"/>
      <sheetName val="252K444"/>
      <sheetName val="변경현황"/>
      <sheetName val="markup"/>
      <sheetName val="JOIN(2span)"/>
      <sheetName val="철근량산정및사용성검토"/>
      <sheetName val="더돋기량"/>
      <sheetName val="고분전시관"/>
      <sheetName val="산출내역서집계표"/>
      <sheetName val="조경"/>
      <sheetName val="기초코드"/>
      <sheetName val="입출재고현황 (2)"/>
      <sheetName val="woo(mac)"/>
      <sheetName val="교대(A1)"/>
      <sheetName val="비계,CON'C"/>
      <sheetName val="경상비"/>
      <sheetName val="전문하도급"/>
      <sheetName val="교량전기"/>
      <sheetName val="평가데이터"/>
      <sheetName val="남양시작동자105노65기1.3화1.2"/>
      <sheetName val="총집계2"/>
      <sheetName val="98비정기소모"/>
      <sheetName val="상부공"/>
      <sheetName val="우배수"/>
      <sheetName val="낙찰표"/>
      <sheetName val="토목"/>
      <sheetName val="내역서(기성청구)"/>
      <sheetName val="Regenerator  Concrete Structure"/>
      <sheetName val="토 목"/>
      <sheetName val="97년 추정"/>
      <sheetName val="일반전기"/>
      <sheetName val="수문일1"/>
      <sheetName val="배수통관(좌)"/>
      <sheetName val="단가산출2"/>
      <sheetName val="내역표지"/>
      <sheetName val="배치계획"/>
      <sheetName val="유효폭의 계산"/>
      <sheetName val="청주-교대(A1)"/>
      <sheetName val="D-623D"/>
      <sheetName val="CAL"/>
      <sheetName val="준검_내역서"/>
      <sheetName val="7.PILE  (돌출)"/>
      <sheetName val="3.하중산정4.지지력"/>
      <sheetName val="condition"/>
      <sheetName val="단면검토"/>
      <sheetName val="입상내역"/>
      <sheetName val="제잡비"/>
      <sheetName val="상부집계표"/>
      <sheetName val="4.장비손료"/>
      <sheetName val="총괄-1"/>
      <sheetName val="총수량집계표"/>
      <sheetName val="TOTAL_BOQ"/>
      <sheetName val="가시설(TYPE-A)"/>
      <sheetName val="1-1평균터파기고(1)"/>
      <sheetName val="통합"/>
      <sheetName val="종단계산"/>
      <sheetName val="용산1(해보)"/>
      <sheetName val="언양휴게소배수관 흄관설치"/>
      <sheetName val="제출내역 (2)"/>
      <sheetName val="단가산출서"/>
      <sheetName val="조명일위"/>
      <sheetName val="배지거총재료집계표"/>
      <sheetName val="총사업비명세"/>
      <sheetName val="민감도"/>
      <sheetName val="Sens&amp;Anal"/>
      <sheetName val="총투자비산정"/>
      <sheetName val="L형옹벽단위수량(35)"/>
      <sheetName val="suk(mac)"/>
      <sheetName val="MYUN(MAC)"/>
      <sheetName val="부대공"/>
      <sheetName val="전체_1설계"/>
      <sheetName val="시화점실행"/>
      <sheetName val="지장물건조서"/>
      <sheetName val="역T형(H=6.0) (2)"/>
      <sheetName val="횡날개수집"/>
      <sheetName val="제경비"/>
      <sheetName val="실적공사비"/>
      <sheetName val="입력(K0)"/>
      <sheetName val="장비기준"/>
      <sheetName val="재료비"/>
      <sheetName val="환율"/>
      <sheetName val="N賃率-職"/>
      <sheetName val="건축공사"/>
      <sheetName val="처리단락"/>
      <sheetName val="수로단위수량"/>
      <sheetName val="교대(A1-A2)"/>
      <sheetName val="실행"/>
      <sheetName val="지주목시비량산출서"/>
      <sheetName val="견적서(대외) (2)"/>
      <sheetName val="식재인부"/>
      <sheetName val="참고-설계변경검토(2012년예정분)-내부관리"/>
      <sheetName val="참고-예비비현황"/>
      <sheetName val="IMPEADENCE MAP 취수장"/>
      <sheetName val="청천내"/>
      <sheetName val="경성자금"/>
      <sheetName val="삼성전기"/>
      <sheetName val="정렬"/>
      <sheetName val="P5"/>
      <sheetName val="P6"/>
      <sheetName val="P7"/>
      <sheetName val="P8"/>
      <sheetName val="P14"/>
      <sheetName val="CONUNIT"/>
      <sheetName val="법면설면"/>
      <sheetName val="본선 토공 분배표"/>
      <sheetName val="업무연락 갑지"/>
      <sheetName val="수량산출서"/>
      <sheetName val="출자한도"/>
      <sheetName val="공사수행방안"/>
      <sheetName val="견적대비표"/>
      <sheetName val="상-교대(A1-A2)"/>
      <sheetName val="횡배수관토공수량"/>
      <sheetName val="2.공사비내역서(당초,변경)"/>
      <sheetName val="5.단면설계"/>
      <sheetName val="내역및총괄"/>
      <sheetName val="전신"/>
      <sheetName val="유동표"/>
      <sheetName val="장비집계"/>
      <sheetName val="공사별총괄표(도급)"/>
      <sheetName val="960318-1"/>
      <sheetName val="건축"/>
      <sheetName val="9GNG운반"/>
      <sheetName val="수목데이타 "/>
      <sheetName val="수목표준대가"/>
      <sheetName val="노안2지구총(시행계획)"/>
      <sheetName val="관로경고2"/>
      <sheetName val="부대공자재집계표"/>
      <sheetName val="설계요율"/>
      <sheetName val="낙차공산출근거"/>
      <sheetName val="을지"/>
      <sheetName val="골조시행"/>
      <sheetName val="홍보비디오"/>
      <sheetName val="수량이동"/>
      <sheetName val="가로등내역서"/>
      <sheetName val="가격"/>
      <sheetName val="토공(우물통,기타) "/>
      <sheetName val="발파유용(3)"/>
      <sheetName val="R_C_RAHMEN_해석"/>
      <sheetName val="본체_설_계"/>
      <sheetName val="Sheet1_(2)"/>
      <sheetName val="6PILE__(돌출)"/>
      <sheetName val="2000_11월설계내역"/>
      <sheetName val="입찰"/>
      <sheetName val="현경"/>
      <sheetName val="단가대비표"/>
      <sheetName val="일위대가목록"/>
      <sheetName val="설계"/>
      <sheetName val="설계명세서"/>
      <sheetName val="관리비현황"/>
      <sheetName val="L형옹벽단위수량(25)"/>
      <sheetName val="물가자료"/>
      <sheetName val="총집계표"/>
      <sheetName val="식재"/>
      <sheetName val="식재출력용"/>
      <sheetName val="유지관리"/>
      <sheetName val="직접인건비"/>
      <sheetName val="지구단위계획"/>
      <sheetName val="용소리교"/>
      <sheetName val="별표"/>
      <sheetName val="소산진입"/>
      <sheetName val="J형측구단위수량"/>
      <sheetName val="시험물량산출"/>
      <sheetName val="공통부대비"/>
      <sheetName val="방음벽 기초(H=2.0m)"/>
      <sheetName val="내역1"/>
      <sheetName val="포장공사"/>
      <sheetName val="일위_파일"/>
      <sheetName val="입력값"/>
      <sheetName val="단면치수"/>
      <sheetName val="측구집계"/>
      <sheetName val="설계기준 및 하중계산"/>
      <sheetName val="단면설계"/>
      <sheetName val="변경후-SHEET"/>
      <sheetName val="비탈면보호공수량산출"/>
      <sheetName val="부대대비"/>
      <sheetName val="냉연집계"/>
      <sheetName val="MORTAR생산및타설(1;3)"/>
      <sheetName val="부대비율"/>
      <sheetName val="type-F"/>
      <sheetName val="여흥"/>
      <sheetName val="입력"/>
      <sheetName val="DAN"/>
      <sheetName val="C-직노1"/>
      <sheetName val="깎기 4구간"/>
      <sheetName val="깎기 2-3구간"/>
      <sheetName val="금융비용"/>
      <sheetName val="원형측구(B-type)"/>
      <sheetName val="특2호하천산근"/>
      <sheetName val="특2호부관하천산근"/>
      <sheetName val="1.토공"/>
      <sheetName val="6공구(당초)"/>
      <sheetName val="토량1-1"/>
      <sheetName val="보차도낮춤경계석재료집계"/>
      <sheetName val="토질별천공수량(2공구)"/>
      <sheetName val="계산내역"/>
      <sheetName val="기계경비(시간당)"/>
      <sheetName val="반중력식옹벽3_5"/>
      <sheetName val="unit 4"/>
      <sheetName val="2.계약외추가비계물량"/>
      <sheetName val="3.지하층끊어치기라스물량"/>
      <sheetName val="역T형"/>
      <sheetName val="공작물조직표(용배수)"/>
      <sheetName val="단위중량"/>
      <sheetName val="을"/>
      <sheetName val="VENDOR LIST"/>
      <sheetName val="예산M12A"/>
      <sheetName val="RAHMEN"/>
      <sheetName val="실행예산"/>
      <sheetName val="MAT"/>
      <sheetName val="부하(성남)"/>
      <sheetName val="포장면적산출"/>
      <sheetName val="식생블럭단위수량"/>
      <sheetName val="총공사내역서"/>
      <sheetName val="배수통관토공수량"/>
      <sheetName val="포장공자재집계표"/>
      <sheetName val="대운산출"/>
      <sheetName val="깨기수량"/>
      <sheetName val="BQ"/>
      <sheetName val="간지(1)"/>
      <sheetName val="접수"/>
      <sheetName val="일위대가(출입)"/>
      <sheetName val="B"/>
      <sheetName val="착공계"/>
      <sheetName val="환경기계공정표 (3)"/>
      <sheetName val="철근단면적"/>
      <sheetName val="사용성검토"/>
      <sheetName val="내역서-CCTV"/>
      <sheetName val="3.현장배치"/>
      <sheetName val="현장배치"/>
      <sheetName val="공종"/>
      <sheetName val="충주"/>
      <sheetName val="98NS-N"/>
      <sheetName val="01"/>
      <sheetName val="POOM_MOTO"/>
      <sheetName val="상부수로교(입력용)"/>
      <sheetName val="날개벽"/>
      <sheetName val="총공비"/>
      <sheetName val="8. 안정검토"/>
      <sheetName val="단가비교표"/>
      <sheetName val="인구밀도산정"/>
      <sheetName val="근고 블록 유형별 수량"/>
      <sheetName val="동물이동경사현황"/>
      <sheetName val="증감대비"/>
      <sheetName val="3.하중계산"/>
      <sheetName val="1TL종점(1)"/>
      <sheetName val="개거호형별수량"/>
      <sheetName val="수축이음"/>
      <sheetName val="신축이음"/>
      <sheetName val="1"/>
      <sheetName val="중기사용료산출근거"/>
      <sheetName val="단가산출1"/>
      <sheetName val="(C)원내역"/>
      <sheetName val="일  위  _x0002__x0000_陀6_x0000__x0000__x0001_ࠀ 록"/>
      <sheetName val="내역서(䰍‶"/>
      <sheetName val="토공 total"/>
      <sheetName val="형식 - 1-2-3"/>
      <sheetName val="TYPE A"/>
      <sheetName val="SP-B1"/>
      <sheetName val="맨홀수량산출"/>
      <sheetName val="기본"/>
      <sheetName val="9811"/>
      <sheetName val="3련 BOX"/>
      <sheetName val="본장"/>
      <sheetName val="견적사양비교표"/>
      <sheetName val="견적"/>
      <sheetName val="버스운행안내"/>
      <sheetName val="예방접종계획"/>
      <sheetName val="근태계획서"/>
      <sheetName val="공정 (총괄) (2)"/>
      <sheetName val="1_x0018_9"/>
      <sheetName val="耀㺇_x0000__x0000_Ā_x0000_ЈĀ부대내역_x0006_ā꧈Ҳ㣇璮েĀ배지거총재쓁⸹栀柹㑷"/>
      <sheetName val="구조물집계표"/>
      <sheetName val="터널조도"/>
      <sheetName val="해전배수"/>
      <sheetName val="주현(해보)"/>
      <sheetName val="주현(영광)"/>
      <sheetName val="1단계"/>
      <sheetName val="시멘트"/>
      <sheetName val="인수공규격"/>
      <sheetName val="_x0000__x0000__x0000__x0000__x0000__x0000__x0000__x0000__x0000_"/>
      <sheetName val="원가계산(총괄)"/>
      <sheetName val="지계"/>
      <sheetName val="건설성적"/>
      <sheetName val="직공비"/>
      <sheetName val="연돌일위집계"/>
      <sheetName val=" 노임단가"/>
      <sheetName val="당진1,2호기전선관설치및접지4차공사내역서-을지"/>
      <sheetName val="DHEQSUPT"/>
      <sheetName val="장부(05상)"/>
      <sheetName val="노견단위수량"/>
      <sheetName val="자재조사표"/>
      <sheetName val="하수실행"/>
      <sheetName val="1SGATE97"/>
      <sheetName val="목표세부명세"/>
      <sheetName val="한강운반비"/>
      <sheetName val="자재"/>
      <sheetName val="공통(20-91)"/>
      <sheetName val="토목검측서"/>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옹벽(수량)"/>
      <sheetName val="TOWER 12TON"/>
      <sheetName val="TOWER 10TON"/>
      <sheetName val="밸브설치"/>
      <sheetName val="토공집계(rp)"/>
      <sheetName val="3CHBDC"/>
      <sheetName val="GAEYO"/>
      <sheetName val="예산변경사항"/>
      <sheetName val="CABLE"/>
      <sheetName val="예상"/>
      <sheetName val="음료실행"/>
      <sheetName val="건축원가계산서"/>
      <sheetName val="결재란"/>
      <sheetName val="진접"/>
      <sheetName val="양천현"/>
      <sheetName val="맨홀토공산출"/>
      <sheetName val="집계표(육상)"/>
      <sheetName val="PAD TR보호대기초"/>
      <sheetName val="NYS"/>
      <sheetName val="교량하부공"/>
      <sheetName val="토공집계표"/>
      <sheetName val="Eq. Mobilization"/>
      <sheetName val="하중계산"/>
      <sheetName val="탑(을지)"/>
      <sheetName val="2공구산출내역"/>
      <sheetName val="6호기"/>
      <sheetName val="설계내역일위"/>
      <sheetName val="1062-X방향 "/>
      <sheetName val="항목(1)"/>
      <sheetName val="하수관로재료집계"/>
      <sheetName val="사통"/>
      <sheetName val="Paint,Fire-Proof,Insul(48)"/>
      <sheetName val="1.취수장"/>
      <sheetName val="돌담교 상부수량"/>
      <sheetName val="중기사용료목록"/>
      <sheetName val="차수"/>
      <sheetName val="C.배수관공"/>
      <sheetName val="BOQ(전체)"/>
      <sheetName val="단가일람"/>
      <sheetName val="조경일람"/>
      <sheetName val="DC-O-4-S(설명서)"/>
      <sheetName val="가감수량"/>
      <sheetName val="현장관리비"/>
      <sheetName val="부하계산서"/>
      <sheetName val="장비"/>
      <sheetName val="TYPE-A"/>
      <sheetName val="공사증감"/>
      <sheetName val="직원인원"/>
      <sheetName val="1,2공구원가계산서"/>
      <sheetName val="1공구산출내역서"/>
      <sheetName val="원형변실 단위수량"/>
      <sheetName val="마감사양"/>
      <sheetName val="1호맨홀수량산출"/>
      <sheetName val="방음벽 기초 일반수량"/>
      <sheetName val="U형측구 토공"/>
      <sheetName val="이기수량"/>
      <sheetName val="SCHEDULE"/>
      <sheetName val="견적대비"/>
      <sheetName val="J直材4"/>
      <sheetName val="경산"/>
      <sheetName val="토목주소"/>
      <sheetName val="교통대책내역"/>
      <sheetName val="건축원가"/>
      <sheetName val=" 총괄표"/>
      <sheetName val="기존"/>
      <sheetName val="수량집계표"/>
      <sheetName val="실행대비"/>
      <sheetName val="원가계산"/>
      <sheetName val="세금자료"/>
      <sheetName val="예정공정표"/>
      <sheetName val="설계예산서"/>
      <sheetName val="총계"/>
      <sheetName val="예산내역서"/>
      <sheetName val="THPDMoi  (2)"/>
      <sheetName val="A2"/>
      <sheetName val="input (2)"/>
      <sheetName val="기초계산 (2)"/>
      <sheetName val="1,2,3,4,5단위수량"/>
      <sheetName val="0226"/>
      <sheetName val="소비자가"/>
      <sheetName val="내역서 "/>
      <sheetName val="지(2)"/>
      <sheetName val="3.빗물받이연결관"/>
      <sheetName val="1.우수맨홀"/>
      <sheetName val="시행후면적"/>
      <sheetName val="재료단가"/>
      <sheetName val="2"/>
      <sheetName val="아파트 "/>
      <sheetName val="전체철근집계"/>
      <sheetName val="도로정위치부표"/>
      <sheetName val="도로조사부표"/>
      <sheetName val="기초일위"/>
      <sheetName val="설계내역서"/>
      <sheetName val="아스팔트포장재료 단위수량"/>
      <sheetName val="설계예시"/>
      <sheetName val="각종장비전압강하계산"/>
      <sheetName val="연결관암거"/>
      <sheetName val="결과조달"/>
      <sheetName val="Customer Databas"/>
      <sheetName val="공통"/>
      <sheetName val="耀㺇_x0000__x0000_Ā_x0000_ЈĀ부대내역_"/>
      <sheetName val="전정 수량표 (2)"/>
      <sheetName val="RE9604"/>
      <sheetName val="청산공사"/>
      <sheetName val="별총"/>
      <sheetName val="IW-LIST"/>
      <sheetName val="역T형교대-2수량"/>
      <sheetName val="대림정보통신"/>
      <sheetName val="약품설비"/>
      <sheetName val="입력란"/>
      <sheetName val="97노임단가"/>
      <sheetName val="물가시세"/>
      <sheetName val="우석문틀"/>
      <sheetName val="참고-설계변경검토(2012년예정분)-내㓡L∈"/>
      <sheetName val="의뢰서"/>
      <sheetName val="Mc1"/>
      <sheetName val="신표지1"/>
      <sheetName val="몰탈재료산출"/>
      <sheetName val="일반수량집계표"/>
      <sheetName val="대치판정"/>
      <sheetName val="94"/>
      <sheetName val="횡배수관수량집계"/>
      <sheetName val="노무단가"/>
      <sheetName val="※참고자료※"/>
      <sheetName val="내역서(당초변경)"/>
      <sheetName val="개발계획수립"/>
      <sheetName val="토공집계"/>
      <sheetName val="Macro1"/>
      <sheetName val="배수공"/>
      <sheetName val="측구공"/>
      <sheetName val="원형1호맨홀토공수량"/>
      <sheetName val="안정계산"/>
      <sheetName val="BɏX형 교대"/>
      <sheetName val="간지(12)"/>
      <sheetName val="BOX 본체"/>
      <sheetName val="자료입력"/>
      <sheetName val="예산명세서"/>
      <sheetName val="단위수량(출력X)"/>
      <sheetName val="수량집계"/>
      <sheetName val="조도"/>
      <sheetName val="발전기"/>
      <sheetName val="간선"/>
      <sheetName val="XXXXXX"/>
      <sheetName val="1. 설계조건 2.단면가정 3. 하중계산"/>
      <sheetName val="전차선로_물량표"/>
      <sheetName val="중기조종사_단위단가"/>
      <sheetName val="계수시트"/>
      <sheetName val="노무비단가"/>
      <sheetName val="96노임기준"/>
      <sheetName val="빗물받이(910-510-410)"/>
      <sheetName val="4차원가계산서"/>
      <sheetName val="단가결정"/>
      <sheetName val="원가서"/>
      <sheetName val="집수정(600-700)"/>
      <sheetName val="전차선로_물량표1"/>
      <sheetName val="배수내역_(2)1"/>
      <sheetName val="1_설계조건1"/>
      <sheetName val="6PILE__(돌출)1"/>
      <sheetName val="중기조종사_단위단가1"/>
      <sheetName val="INPUT_DATA_(2)2"/>
      <sheetName val="단면_(2)2"/>
      <sheetName val="BOX본체수량_(2)2"/>
      <sheetName val="BOX토공_(2)2"/>
      <sheetName val="전차선로_물량표2"/>
      <sheetName val="2_단면가정_2"/>
      <sheetName val="BQ_List2"/>
      <sheetName val="배수내역_(2)2"/>
      <sheetName val="1_설계조건2"/>
      <sheetName val="6PILE__(돌출)2"/>
      <sheetName val="중기조종사_단위단가2"/>
      <sheetName val="INPUT_DATA_(2)4"/>
      <sheetName val="단면_(2)4"/>
      <sheetName val="BOX본체수량_(2)4"/>
      <sheetName val="BOX토공_(2)4"/>
      <sheetName val="전차선로_물량표4"/>
      <sheetName val="2_단면가정_4"/>
      <sheetName val="BQ_List4"/>
      <sheetName val="배수내역_(2)4"/>
      <sheetName val="1_설계조건4"/>
      <sheetName val="6PILE__(돌출)4"/>
      <sheetName val="INPUT_DATA_(2)3"/>
      <sheetName val="단면_(2)3"/>
      <sheetName val="BOX본체수량_(2)3"/>
      <sheetName val="BOX토공_(2)3"/>
      <sheetName val="전차선로_물량표3"/>
      <sheetName val="2_단면가정_3"/>
      <sheetName val="BQ_List3"/>
      <sheetName val="배수내역_(2)3"/>
      <sheetName val="1_설계조건3"/>
      <sheetName val="6PILE__(돌출)3"/>
      <sheetName val="耀㺇"/>
      <sheetName val="기준"/>
      <sheetName val="일  위  _x0002_"/>
      <sheetName val="U형측구"/>
      <sheetName val="_산근2_"/>
      <sheetName val="_산근5_"/>
      <sheetName val="CABLE_SIZE-31"/>
      <sheetName val="3_공통공사대비"/>
      <sheetName val="총괄집계_"/>
      <sheetName val="일__위__대__가__목__록"/>
      <sheetName val="_상부공통집계(총괄)"/>
      <sheetName val="96보완계획7_12"/>
      <sheetName val="I_설계조건"/>
      <sheetName val="2F_회의실견적(5_14_일대)"/>
      <sheetName val="현장관리비_산출내역"/>
      <sheetName val="플랜트_설치"/>
      <sheetName val="6_교좌면보강"/>
      <sheetName val="Ⅴ-2_공종별내역"/>
      <sheetName val="2_단면가정"/>
      <sheetName val="노원열병합__건축공사기성내역서"/>
      <sheetName val="관음목장(제출용)자105인97_5"/>
      <sheetName val="5_정산서"/>
      <sheetName val="조직"/>
      <sheetName val="아스팔트 포장총괄집계표"/>
      <sheetName val="3지구단위"/>
      <sheetName val="FOOTING단면력"/>
      <sheetName val="BOX-1510"/>
      <sheetName val="입력시트"/>
      <sheetName val="설비"/>
      <sheetName val="월별자금계획"/>
      <sheetName val="날개수량1.5"/>
      <sheetName val="날개벽및면벽토공"/>
      <sheetName val="관로조서"/>
      <sheetName val="집계표(OPTION)"/>
      <sheetName val="산정표"/>
      <sheetName val="산재 안전"/>
      <sheetName val="노무비 경비"/>
      <sheetName val="DATA98"/>
      <sheetName val="전선 및 전선관"/>
      <sheetName val="금액"/>
      <sheetName val="깬잡석1.3"/>
      <sheetName val="70%"/>
      <sheetName val="산출및내역"/>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sheetData sheetId="759"/>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암거공"/>
      <sheetName val="B부대공"/>
    </sheetNames>
    <sheetDataSet>
      <sheetData sheetId="0" refreshError="1">
        <row r="1">
          <cell r="A1" t="str">
            <v>bs_chekjum</v>
          </cell>
          <cell r="C1" t="str">
            <v>bs_chekplus</v>
          </cell>
          <cell r="E1" t="str">
            <v>bs_chekwave</v>
          </cell>
        </row>
      </sheetData>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덕도집계"/>
      <sheetName val="덕도"/>
      <sheetName val="INPUT(덕도방향-시점)"/>
      <sheetName val="COPING"/>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전산입력자료"/>
      <sheetName val="하중조합"/>
      <sheetName val="단면력집계"/>
      <sheetName val="FOOTING1"/>
      <sheetName val="FOOTING2"/>
      <sheetName val="FOOTING3"/>
      <sheetName val="말뚝기초설계"/>
      <sheetName val="FOOTING 배근도"/>
      <sheetName val="날개벽"/>
      <sheetName val="처짐"/>
      <sheetName val="INPUT(덕도방향-시점)"/>
      <sheetName val="조명시설"/>
    </sheetNames>
    <sheetDataSet>
      <sheetData sheetId="0" refreshError="1"/>
      <sheetData sheetId="1"/>
      <sheetData sheetId="2"/>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YPE일반수량집계"/>
      <sheetName val="U-TYPE(1)"/>
      <sheetName val="U-TYPE(2)"/>
      <sheetName val="U-TYPE(3)"/>
      <sheetName val="U-TYPE(4)"/>
      <sheetName val="3련 BOX"/>
    </sheetNames>
    <sheetDataSet>
      <sheetData sheetId="0"/>
      <sheetData sheetId="1">
        <row r="10">
          <cell r="F10">
            <v>5</v>
          </cell>
        </row>
      </sheetData>
      <sheetData sheetId="2"/>
      <sheetData sheetId="3"/>
      <sheetData sheetId="4"/>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 val="바닥판그림"/>
      <sheetName val="바닥판"/>
      <sheetName val="연속지점부(2경간)"/>
      <sheetName val="연속지점부(3경간)"/>
      <sheetName val="반력산정-사하중"/>
      <sheetName val="반력산정-활하중"/>
      <sheetName val="반력집계"/>
      <sheetName val="CROSS"/>
      <sheetName val="SLAB철근"/>
      <sheetName val="CROSS BEAM CENTER철근"/>
      <sheetName val="1.설계조건"/>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DATA"/>
      <sheetName val="수안보-MBR1"/>
      <sheetName val="소업1교"/>
      <sheetName val="교각계산"/>
      <sheetName val="Sheet1 (2)"/>
      <sheetName val="과천MAIN"/>
      <sheetName val="6PILE  (돌출)"/>
      <sheetName val="DATE"/>
      <sheetName val="단면 (2)"/>
      <sheetName val="JUCK"/>
      <sheetName val="BOX"/>
      <sheetName val="예산서"/>
      <sheetName val="예정(3)"/>
      <sheetName val="동원(3)"/>
      <sheetName val="ABUT수량-A1"/>
      <sheetName val="부하계산서"/>
      <sheetName val="정부노임단가"/>
      <sheetName val="내역서"/>
      <sheetName val="수질정화시설"/>
      <sheetName val="중기일위대가"/>
      <sheetName val="PIER42"/>
      <sheetName val="#REF"/>
      <sheetName val="주형"/>
      <sheetName val="당초"/>
      <sheetName val="Pier 3"/>
      <sheetName val="Sheet17"/>
      <sheetName val="Sheet2"/>
      <sheetName val="노임단가"/>
      <sheetName val="Sheet3"/>
      <sheetName val="1-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s>
    <sheetDataSet>
      <sheetData sheetId="0" refreshError="1">
        <row r="3">
          <cell r="C3" t="str">
            <v>S</v>
          </cell>
          <cell r="E3" t="str">
            <v>S</v>
          </cell>
        </row>
        <row r="18">
          <cell r="C18" t="str">
            <v>S</v>
          </cell>
          <cell r="E18" t="str">
            <v>S</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단면 (2)"/>
      <sheetName val="설계조건"/>
      <sheetName val="안정계산"/>
      <sheetName val="단면검토"/>
    </sheetNames>
    <sheetDataSet>
      <sheetData sheetId="0" refreshError="1">
        <row r="38">
          <cell r="M38">
            <v>0.222</v>
          </cell>
        </row>
        <row r="40">
          <cell r="M40">
            <v>5</v>
          </cell>
        </row>
        <row r="86">
          <cell r="K86">
            <v>162.30099999999999</v>
          </cell>
        </row>
        <row r="98">
          <cell r="K98">
            <v>42.49</v>
          </cell>
        </row>
        <row r="108">
          <cell r="G108">
            <v>32.67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
      <sheetName val="교대수량"/>
      <sheetName val="교대철근집계"/>
      <sheetName val="전체수량집계"/>
      <sheetName val="전체철근집계"/>
      <sheetName val="교대토공 "/>
      <sheetName val="교대전체토공"/>
      <sheetName val="타공종 수량"/>
      <sheetName val="주요자재집계"/>
      <sheetName val="골재대"/>
      <sheetName val="BOQ"/>
      <sheetName val="Ⅱ.자재집계표"/>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수량산출서 갑지"/>
      <sheetName val="수량산출서 속지"/>
      <sheetName val="토공 갑지"/>
      <sheetName val="토적집계"/>
      <sheetName val="토-2(변)"/>
      <sheetName val="터널공 갑지"/>
      <sheetName val="1) NATM 터널"/>
      <sheetName val="2) 사갱 NATM 터널"/>
      <sheetName val="3) 개착식 터널"/>
      <sheetName val="P-3보강 수량산출서"/>
      <sheetName val="터널토적집계"/>
      <sheetName val="터토2-2"/>
      <sheetName val="터토4-1"/>
      <sheetName val="부대공 갑지"/>
      <sheetName val="흄관 집계표"/>
      <sheetName val="흄관-1"/>
      <sheetName val="흄관-2"/>
      <sheetName val="흄관-3"/>
      <sheetName val="흄관-4"/>
      <sheetName val="흄관-5"/>
      <sheetName val="흄관-6"/>
      <sheetName val="흄관-7"/>
      <sheetName val="갑지"/>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구조물철거타공정이월"/>
    </sheetNames>
    <sheetDataSet>
      <sheetData sheetId="0"/>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평배수공"/>
      <sheetName val="Sheet1"/>
      <sheetName val="Sheet2"/>
      <sheetName val="Sheet3"/>
      <sheetName val="Soilnail"/>
      <sheetName val="#REF"/>
      <sheetName val="집계표"/>
      <sheetName val="공사비증감"/>
      <sheetName val="토공계산서(부체도로)"/>
      <sheetName val="설계"/>
      <sheetName val="배수공 주요자재 집계표"/>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단가"/>
      <sheetName val="표지"/>
      <sheetName val="개요"/>
      <sheetName val="사통"/>
      <sheetName val="단가검토"/>
      <sheetName val="설치중량 "/>
      <sheetName val="철거중량"/>
      <sheetName val="수문일위 "/>
      <sheetName val="자재단가"/>
      <sheetName val="발주내역"/>
      <sheetName val="설계개요"/>
      <sheetName val="계약일반사항"/>
      <sheetName val="사유서(출)"/>
      <sheetName val="내역"/>
      <sheetName val="ABUT수량-A1"/>
      <sheetName val="제경비요율"/>
      <sheetName val="예가표"/>
      <sheetName val="도로구조공사비"/>
      <sheetName val="도로토공공사비"/>
      <sheetName val="여수토공사비"/>
      <sheetName val="집계표"/>
      <sheetName val="약품설비"/>
      <sheetName val="한전납입금"/>
      <sheetName val="실행철강하도"/>
      <sheetName val="수토공단위당"/>
      <sheetName val="철집"/>
      <sheetName val="노무비"/>
      <sheetName val="총괄표"/>
      <sheetName val="조경일람"/>
      <sheetName val="unit"/>
      <sheetName val="CCTV내역서"/>
      <sheetName val="재료값"/>
      <sheetName val="조명시설"/>
      <sheetName val="제출내역 (2)"/>
      <sheetName val="밸브설치"/>
      <sheetName val="금액내역서"/>
      <sheetName val="부안일위"/>
      <sheetName val="98NS-N"/>
      <sheetName val="사리부설"/>
      <sheetName val="전차선로 물량표"/>
      <sheetName val="내역서"/>
      <sheetName val="INPUT"/>
      <sheetName val="MODELING"/>
      <sheetName val="1호맨홀토공"/>
      <sheetName val="일위대가목차"/>
      <sheetName val="다곡2교"/>
      <sheetName val="공종단가"/>
      <sheetName val="결과조달"/>
      <sheetName val="공사비예산서(토목분)"/>
      <sheetName val="TOTAL3"/>
      <sheetName val="#REF"/>
      <sheetName val="총괄내역서"/>
      <sheetName val="3.하중산정4.지지력"/>
      <sheetName val="DATA"/>
      <sheetName val="수량산출"/>
      <sheetName val="일위"/>
      <sheetName val="일위대가표"/>
      <sheetName val="설명"/>
      <sheetName val="시공여유율"/>
      <sheetName val="현장관리비 산출내역"/>
      <sheetName val="공사비집계"/>
      <sheetName val="내역표지"/>
      <sheetName val="자재견적 (대왕) (2)"/>
      <sheetName val="산출근거"/>
      <sheetName val="공사비"/>
      <sheetName val="전기"/>
      <sheetName val="품셈(기초)"/>
      <sheetName val="PAD TR보호대기초"/>
      <sheetName val="가로등기초"/>
      <sheetName val="HANDHOLE(2)"/>
      <sheetName val="일위대가(계측기설치)"/>
      <sheetName val="VXXXXX"/>
      <sheetName val="1.동력공사"/>
      <sheetName val="구조물철거타공정이월"/>
      <sheetName val="일위대가(가설)"/>
      <sheetName val="산수배수"/>
      <sheetName val="1,2공구원가계산서"/>
      <sheetName val="2공구산출내역"/>
      <sheetName val="1공구산출내역서"/>
      <sheetName val="투찰내역"/>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단위가격 "/>
      <sheetName val="교각계산"/>
      <sheetName val="재료비"/>
      <sheetName val="일위대가"/>
      <sheetName val="DATE"/>
      <sheetName val="A(Rev.3)"/>
      <sheetName val="Macro"/>
      <sheetName val="Taux"/>
      <sheetName val="BID"/>
      <sheetName val="전기혼잡제경비(45)"/>
      <sheetName val="단면가정"/>
      <sheetName val="부대내역"/>
      <sheetName val="터파기및재료"/>
      <sheetName val="설계"/>
      <sheetName val="1단계"/>
      <sheetName val="단면 (2)"/>
      <sheetName val="A-4"/>
      <sheetName val="공문"/>
      <sheetName val="상 부"/>
      <sheetName val="98수문일위"/>
      <sheetName val="단면설계"/>
      <sheetName val="안정검토"/>
      <sheetName val="DT"/>
      <sheetName val="롤러"/>
      <sheetName val="BH"/>
      <sheetName val="펌프차타설"/>
      <sheetName val="년도별"/>
      <sheetName val="중기비"/>
      <sheetName val="남양내역"/>
      <sheetName val="SG"/>
      <sheetName val="공사비총괄표"/>
      <sheetName val="참조"/>
      <sheetName val="날개벽(시점좌측)"/>
      <sheetName val="입찰안"/>
      <sheetName val="토적"/>
      <sheetName val="NYS"/>
      <sheetName val="공내역"/>
      <sheetName val="일위집계표"/>
      <sheetName val="입상내역"/>
      <sheetName val="요율"/>
      <sheetName val="Sheet2"/>
      <sheetName val="횡배수관집현황(2공구)"/>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1.토공"/>
      <sheetName val="전선 및 전선관"/>
      <sheetName val="찍기"/>
      <sheetName val="P-산#1-1(WOWA1)"/>
      <sheetName val="매립"/>
      <sheetName val="고창방향"/>
      <sheetName val="일위대가(목록)"/>
      <sheetName val="자원리스트"/>
      <sheetName val="조건표"/>
      <sheetName val="유림골조"/>
      <sheetName val="가설공사비"/>
      <sheetName val="대비"/>
      <sheetName val="별첨1-임식"/>
      <sheetName val="기본자료"/>
      <sheetName val="Sheet1 (2)"/>
      <sheetName val="천방교접속"/>
      <sheetName val="일위_파일"/>
      <sheetName val="양수장내역"/>
      <sheetName val="양수장"/>
      <sheetName val="견적대비"/>
      <sheetName val="지급자재"/>
      <sheetName val="변경집계표"/>
      <sheetName val="건              축"/>
      <sheetName val="참조자료"/>
      <sheetName val="날개벽"/>
      <sheetName val="PIPE내역_FCN_"/>
      <sheetName val="원가계산서 "/>
      <sheetName val="고용보험료"/>
      <sheetName val="예산내역서"/>
      <sheetName val="9509"/>
      <sheetName val="배수내역"/>
      <sheetName val="96보완계획7.12"/>
      <sheetName val="업무처리전"/>
      <sheetName val="설계내역서"/>
      <sheetName val="Sheet1"/>
      <sheetName val="반중력식옹벽"/>
      <sheetName val="당초명세(평)"/>
      <sheetName val="작업일보"/>
      <sheetName val="표준계약서"/>
      <sheetName val="대치판정"/>
      <sheetName val="문학간접"/>
      <sheetName val="건축"/>
      <sheetName val="건축-물가변동"/>
      <sheetName val="일반문틀 설치"/>
      <sheetName val="샌딩 에폭시 도장"/>
      <sheetName val="스텐문틀설치"/>
      <sheetName val="주beam"/>
      <sheetName val="1.설계조건"/>
      <sheetName val="교각1"/>
      <sheetName val="CODE"/>
      <sheetName val="COPING"/>
      <sheetName val="기초공"/>
      <sheetName val="기둥(원형)"/>
      <sheetName val="계화배수"/>
      <sheetName val="목표세부명세"/>
      <sheetName val="계산근거"/>
      <sheetName val="_x0000__x000c__x0000__x000c__x0000__x0000_耀僵䅛_x0000__x0000__x0000__x0000__x0001__x0000__x0000__x0000_‎ӥ_x001b__x0000__x000c__x0000__x000c__x0000__x0000_"/>
      <sheetName val="설치중량_"/>
      <sheetName val="수문일위_"/>
      <sheetName val="_x0000__x000c__x0000__x000c__x0000__x0000_렀హ䆍_x0000__x0000__x0000__x0000__x0001__x0000__x0000__x0000_2_x0000__x0000__x0000__x0000__x0000__x001c__x0000__x000c__x0000_"/>
      <sheetName val="9GNG운반"/>
      <sheetName val="왕십리방향"/>
      <sheetName val="투찰"/>
      <sheetName val="계수시트"/>
      <sheetName val="단가조사"/>
      <sheetName val="원가계산서"/>
      <sheetName val="새공통"/>
      <sheetName val="화해(함평)"/>
      <sheetName val="화해(장성)"/>
      <sheetName val="지장물C"/>
      <sheetName val="원형1호맨홀토공수량"/>
      <sheetName val="1NYS(당)"/>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기자재비"/>
      <sheetName val="EP0618"/>
      <sheetName val="6PILE  (돌출)"/>
      <sheetName val="기존구조물철거집계계표"/>
      <sheetName val="1.설계기준"/>
      <sheetName val="MOTOR"/>
      <sheetName val="ESC(K치)"/>
      <sheetName val="I一般比"/>
      <sheetName val="도근좌표"/>
      <sheetName val="갑지"/>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M-EQPT-Z"/>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MACRO(MCC)"/>
      <sheetName val="공  종  별  집  계  표"/>
      <sheetName val="일  위  대  가  목  록"/>
      <sheetName val="일 위 대 가 표"/>
      <sheetName val="단  가  대  비  표"/>
      <sheetName val="연습"/>
      <sheetName val="건축내역"/>
      <sheetName val="본지점중"/>
      <sheetName val="단가일람"/>
      <sheetName val="8.PILE  (돌출)"/>
      <sheetName val="현산지구200420"/>
      <sheetName val="가공비"/>
      <sheetName val="총괄내역"/>
      <sheetName val="제진기"/>
      <sheetName val="자재단가비교표"/>
      <sheetName val="CAT_5"/>
      <sheetName val="관급수량총"/>
      <sheetName val="설계조건"/>
      <sheetName val="안정계산"/>
      <sheetName val="단면검토"/>
      <sheetName val="수지예산서(세부) (2)"/>
      <sheetName val="단가산출"/>
      <sheetName val="청하배수"/>
      <sheetName val="설계명세서"/>
      <sheetName val="예산명세서"/>
      <sheetName val="자료입력"/>
      <sheetName val="200"/>
      <sheetName val="원가계산서(집계)"/>
      <sheetName val="석탄2.3물량"/>
      <sheetName val="수문일위(2012)"/>
      <sheetName val="공장유"/>
      <sheetName val="토공총괄표"/>
      <sheetName val="TYPE-A"/>
      <sheetName val="견적"/>
      <sheetName val="수량이동"/>
      <sheetName val="가도공"/>
      <sheetName val="분전함신설"/>
      <sheetName val="접지1종"/>
      <sheetName val="기기리스트"/>
      <sheetName val="충돌 내용"/>
      <sheetName val="장문교(대전)"/>
      <sheetName val="주재료비"/>
      <sheetName val="계화총괄"/>
      <sheetName val="계화배수(3대)"/>
      <sheetName val="공통"/>
      <sheetName val="약품공급2"/>
      <sheetName val="단가산출내역(노임부분수정)"/>
      <sheetName val="공통비총괄표"/>
      <sheetName val="재개발"/>
      <sheetName val="토총괄 (2)"/>
      <sheetName val="음봉방향"/>
      <sheetName val="내역서1"/>
      <sheetName val="차액보증"/>
      <sheetName val="자재견적_(대왕)_(2)"/>
      <sheetName val="D-623D"/>
      <sheetName val="경비2내역"/>
      <sheetName val="국내"/>
      <sheetName val="아파트 "/>
      <sheetName val="입력시트"/>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2000년1차"/>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증감내역서"/>
      <sheetName val="기계경비일람"/>
      <sheetName val="각형맨홀"/>
      <sheetName val="정공공사"/>
      <sheetName val="기계경비(시간당)"/>
      <sheetName val="램머"/>
      <sheetName val="Baby일위대가"/>
      <sheetName val="조건"/>
      <sheetName val="전체도급"/>
      <sheetName val="부대대비"/>
      <sheetName val="냉연집계"/>
      <sheetName val="1-1"/>
      <sheetName val="Y-WORK"/>
      <sheetName val="Sheet4"/>
      <sheetName val="준검 내역서"/>
      <sheetName val="strut type"/>
      <sheetName val="DATA1"/>
      <sheetName val="부표총괄"/>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이형관중량"/>
      <sheetName val="산근(목록)"/>
      <sheetName val="경비"/>
      <sheetName val="토공"/>
      <sheetName val="가격조사서"/>
      <sheetName val="설비집계"/>
      <sheetName val="설비내역"/>
      <sheetName val="기계원가계산"/>
      <sheetName val="하수처리장-기계내역"/>
      <sheetName val="중계펌프장-기계내역"/>
      <sheetName val="자재일위(경)"/>
      <sheetName val="Macro2"/>
      <sheetName val="COPING-1"/>
      <sheetName val="역T형교대-2수량"/>
      <sheetName val="인부신상자료"/>
      <sheetName val="부안변전"/>
      <sheetName val="U-TYPE(1)"/>
      <sheetName val="NAI"/>
      <sheetName val="유입량"/>
      <sheetName val="총괄집계표"/>
      <sheetName val="신표지1"/>
      <sheetName val="S.중기사용료"/>
      <sheetName val="입력란"/>
      <sheetName val="97노임단가"/>
      <sheetName val="국공유지및사유지"/>
      <sheetName val="단위가격"/>
      <sheetName val="list"/>
      <sheetName val="수문보고"/>
      <sheetName val="공사비증감"/>
      <sheetName val="DHEQSUPT"/>
      <sheetName val="PIPE내역(FCN)"/>
      <sheetName val="b_balju_cho"/>
      <sheetName val="포장물량집계"/>
      <sheetName val="3.공통공사대비"/>
      <sheetName val="이설도로유용토"/>
      <sheetName val="BLOCK(1)"/>
      <sheetName val="위치조서"/>
      <sheetName val="입력단가"/>
      <sheetName val="노견단위수량"/>
      <sheetName val="시행후면적"/>
      <sheetName val="수지예산"/>
      <sheetName val="1TL종점(1)"/>
      <sheetName val="Macro1"/>
      <sheetName val="48일위(기존)"/>
      <sheetName val="(A)내역서"/>
      <sheetName val="호안블럭단가"/>
      <sheetName val="대림경상68억"/>
      <sheetName val="착공내역서"/>
      <sheetName val="BSD (2)"/>
      <sheetName val="대부예산서"/>
      <sheetName val="일반부표"/>
      <sheetName val="전기원가"/>
      <sheetName val="전기집계"/>
      <sheetName val="하수처리장-전기집계"/>
      <sheetName val="하수처리장-전기내역"/>
      <sheetName val="중계펌프장-전기집계"/>
      <sheetName val="중계펌프장-전기내역"/>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설 계"/>
      <sheetName val="WORK"/>
      <sheetName val="일반공사"/>
      <sheetName val="노임"/>
      <sheetName val="충주"/>
      <sheetName val="2000전체분"/>
      <sheetName val="CC16-내역서"/>
      <sheetName val="손익분석"/>
      <sheetName val="우수공"/>
      <sheetName val=" 냉각수펌프"/>
      <sheetName val="INPUT(덕도방향-시점)"/>
      <sheetName val="갑지(추정)"/>
      <sheetName val="연결관산출조서"/>
      <sheetName val="집수정(600-700)"/>
      <sheetName val="DANGA"/>
      <sheetName val="TARGET"/>
      <sheetName val="DATA-UPS"/>
      <sheetName val="단가보완"/>
      <sheetName val="포장공위치조서"/>
      <sheetName val="정부노임단가"/>
      <sheetName val="지선량"/>
      <sheetName val="맨홀수량산출"/>
      <sheetName val="입력값"/>
      <sheetName val="설계기준 및 하중계산"/>
      <sheetName val="N賃率-職"/>
      <sheetName val="시설물일위"/>
      <sheetName val="말뚝지지력산정"/>
      <sheetName val="날개벽수량표"/>
      <sheetName val="주행"/>
      <sheetName val="산출내역서"/>
      <sheetName val="간접재료비산출표-27-30"/>
      <sheetName val="IW-LIST"/>
      <sheetName val="신고분기설정참고"/>
      <sheetName val="G.R300경비"/>
      <sheetName val="cal"/>
      <sheetName val="Eq. Mobilization"/>
      <sheetName val="PI"/>
      <sheetName val="견적대비표"/>
      <sheetName val="집계표(육상)"/>
      <sheetName val="플랜트 설치"/>
      <sheetName val="교량하부공"/>
      <sheetName val="A1"/>
      <sheetName val="용수간선"/>
      <sheetName val="01"/>
      <sheetName val="공통부대비"/>
      <sheetName val="대로근거"/>
      <sheetName val="내역서01"/>
      <sheetName val="CTEMCOST"/>
      <sheetName val="Electricity"/>
      <sheetName val="깨기"/>
      <sheetName val="공사비내역서"/>
      <sheetName val="산근터빈"/>
      <sheetName val="Macro(전선)"/>
      <sheetName val="Total"/>
      <sheetName val="하수처리장-사급자재대"/>
      <sheetName val="사급자재대-기계"/>
      <sheetName val="사급자재대-전기"/>
      <sheetName val="시운전비"/>
      <sheetName val="차집관로, 중계펌프장원가"/>
      <sheetName val="000000"/>
      <sheetName val="소산진입"/>
      <sheetName val="사업수지"/>
      <sheetName val=""/>
      <sheetName val="3도로"/>
      <sheetName val="Sheet3"/>
      <sheetName val="차집관로, 중계펌프장"/>
      <sheetName val="중계펌프장-건축"/>
      <sheetName val="중계펌프장-사급자재대"/>
      <sheetName val="JUCK"/>
      <sheetName val="연결관암거"/>
      <sheetName val="간접비총계"/>
      <sheetName val="연면적(평)단가"/>
      <sheetName val="구의33고"/>
      <sheetName val="B.O.M"/>
      <sheetName val="tggwan(mac)"/>
      <sheetName val="S0"/>
      <sheetName val="중로근거"/>
      <sheetName val="진로도급"/>
      <sheetName val="백호우계수"/>
      <sheetName val="연돌일위집계"/>
      <sheetName val="실행예산(97.12.17)"/>
      <sheetName val="세골재  T2 변경 현황"/>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수로단위수량"/>
      <sheetName val="총집계표"/>
      <sheetName val="LRT Style BOQ"/>
      <sheetName val="3.바닥판설계"/>
      <sheetName val="TOWER 12TON"/>
      <sheetName val="TOWER 10TON"/>
      <sheetName val="골조시행"/>
      <sheetName val="데리네이타현황"/>
      <sheetName val="옹벽수량집계"/>
      <sheetName val="토적계산서(전체)"/>
      <sheetName val="종단유용(전체)"/>
      <sheetName val="96노임기준"/>
      <sheetName val="보온 회사분"/>
      <sheetName val="RING WALL"/>
      <sheetName val="아울렛박스"/>
      <sheetName val="토사(PE)"/>
      <sheetName val="환경기계공정표 (3)"/>
      <sheetName val="내역적용"/>
      <sheetName val="내역서적용집계표"/>
      <sheetName val="용역비내역-진짜"/>
      <sheetName val="기계경비"/>
      <sheetName val="1062-X방향 "/>
      <sheetName val="수량산출서 갑지"/>
      <sheetName val="data2"/>
      <sheetName val="바닥판"/>
      <sheetName val="관로조서"/>
      <sheetName val="화설내"/>
      <sheetName val="산근(PE,300)"/>
      <sheetName val="특2호부관하천산근"/>
      <sheetName val="자료"/>
      <sheetName val="옹벽"/>
      <sheetName val="_x005f_x0000__x005f_x000c__x005f_x0000__x005f_x000c__x0"/>
      <sheetName val="대가수량"/>
      <sheetName val="제수변수량"/>
      <sheetName val="PKG"/>
      <sheetName val="본부소개"/>
      <sheetName val="다곡땭⾘"/>
      <sheetName val="1.레미콘집계"/>
      <sheetName val="2.아스콘집계"/>
      <sheetName val="3.보도집계"/>
      <sheetName val="4.보차도경계석및 도로경계블럭"/>
      <sheetName val="Ⅰ.골재집계 "/>
      <sheetName val="청구서 (별지)(3차분)"/>
      <sheetName val="기성내역서(전체,3차)"/>
      <sheetName val="기계원가계_xd800_"/>
      <sheetName val="공사총원가계多⾊"/>
      <sheetName val="직원유류수불현황"/>
      <sheetName val="사  업  비  수  지  예  산  서"/>
      <sheetName val="Requirement(Work Crew)"/>
      <sheetName val="건축내역서"/>
      <sheetName val="설비내역서"/>
      <sheetName val="전기내역서"/>
      <sheetName val="신당동집계표"/>
      <sheetName val="데이타"/>
      <sheetName val="식재인부"/>
      <sheetName val="자재일람"/>
      <sheetName val="FOOTING단면력"/>
      <sheetName val="석문"/>
      <sheetName val="인지"/>
      <sheetName val="신흑2"/>
      <sheetName val="괴산"/>
      <sheetName val="단월"/>
      <sheetName val="산척"/>
      <sheetName val="바인드"/>
      <sheetName val="노무비계"/>
      <sheetName val="공구원가계산"/>
      <sheetName val="3련 BOX"/>
      <sheetName val="YES-T"/>
      <sheetName val="1차네트공정"/>
      <sheetName val="관리비"/>
      <sheetName val="C3"/>
      <sheetName val="인건비"/>
      <sheetName val="AHU집계"/>
      <sheetName val="공조기휀"/>
      <sheetName val="공조기"/>
      <sheetName val="무근깨기"/>
      <sheetName val="woo(mac)"/>
      <sheetName val="배관배선 단가조사"/>
      <sheetName val="일위대가집계"/>
      <sheetName val="3.공통공사_x0000__x0000_"/>
      <sheetName val="정_x0000__x0000__x0005_"/>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설치중량_1"/>
      <sheetName val="수문일위_1"/>
      <sheetName val="1_동력공사"/>
      <sheetName val="자재견적_(대왕)_(2)1"/>
      <sheetName val="전차선로_물량표"/>
      <sheetName val="단위가격_"/>
      <sheetName val="Sheet1_(2)"/>
      <sheetName val="내역서_(변경)"/>
      <sheetName val="_U형배수관"/>
      <sheetName val="집수정_(우오수)"/>
      <sheetName val="단면_(2)"/>
      <sheetName val="제출내역_(2)"/>
      <sheetName val="현장관리비_산출내역"/>
      <sheetName val="1_토공"/>
      <sheetName val="전선_및_전선관"/>
      <sheetName val="6PILE__(돌출)"/>
      <sheetName val="1_설계기준"/>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본선_토공_분배표"/>
      <sheetName val="전화번호DATA_(2001)"/>
      <sheetName val="원가계산서_"/>
      <sheetName val="96보완계획7_12"/>
      <sheetName val="공__종__별__집__계__표"/>
      <sheetName val="일__위__대__가__목__록"/>
      <sheetName val="일_위_대_가_표"/>
      <sheetName val="단__가__대__비__표"/>
      <sheetName val="8_PILE__(돌출)"/>
      <sheetName val="토총괄_(2)"/>
      <sheetName val="아파트_"/>
      <sheetName val="1공구_건정토건_철콘"/>
      <sheetName val="준검_내역서"/>
      <sheetName val="충돌_내용"/>
      <sheetName val="일반문틀_설치"/>
      <sheetName val="샌딩_에폭시_도장"/>
      <sheetName val="상_부"/>
      <sheetName val="1_설계조건"/>
      <sheetName val="1공구8_개소"/>
      <sheetName val="조립식_가설건물"/>
      <sheetName val="석탄2_3물량"/>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송라터널총괄"/>
      <sheetName val="빗물받이(910-510-410)"/>
      <sheetName val="날개벽(TYPE1)"/>
      <sheetName val="P.M 별"/>
      <sheetName val="COVER"/>
      <sheetName val="전력"/>
      <sheetName val="설계예시"/>
      <sheetName val="최적단면"/>
      <sheetName val="전체내역서"/>
      <sheetName val="6.7.8.우물통"/>
      <sheetName val="3BL공동구 수량"/>
      <sheetName val="1공구원가계산서"/>
      <sheetName val="2.단면가정"/>
      <sheetName val="견"/>
      <sheetName val="GI-LIST"/>
      <sheetName val="순공사비"/>
      <sheetName val="일_방수"/>
      <sheetName val="대상1"/>
      <sheetName val="현금"/>
      <sheetName val="교대(A1)"/>
      <sheetName val="저리조양"/>
      <sheetName val="와동수량"/>
      <sheetName val="입력정보"/>
      <sheetName val="T13(P68~72,78)"/>
      <sheetName val="신규일위대가"/>
      <sheetName val="포장복구집계"/>
      <sheetName val="Baby일_x0000__x0000__x0005_"/>
      <sheetName val="Baby일鄀谏Û"/>
      <sheetName val="Baby일닑⾸_x0005_"/>
      <sheetName val="평균H"/>
      <sheetName val="우수"/>
      <sheetName val="4.포장집계"/>
      <sheetName val="집계표(OPTION)"/>
      <sheetName val="외주비"/>
      <sheetName val="요약서"/>
      <sheetName val="단"/>
      <sheetName val="SLAB"/>
      <sheetName val="공종"/>
      <sheetName val="견적조건"/>
      <sheetName val="평가데이터"/>
      <sheetName val="곡관산근원본"/>
      <sheetName val="설계서을"/>
      <sheetName val="화산경계"/>
      <sheetName val="공사총원가계_x0000__x0000_"/>
      <sheetName val="공사총원가계芨-"/>
      <sheetName val="b_balj_x0000__x0000__x0005__x0000_彀"/>
      <sheetName val="b_balj_x0000__x0000__x0005__x0000_㻀"/>
      <sheetName val="김포IO"/>
      <sheetName val="일지-H"/>
      <sheetName val="약전닥트"/>
      <sheetName val="FD"/>
      <sheetName val="건축부하"/>
      <sheetName val="FA설치명세"/>
      <sheetName val="처리단락"/>
      <sheetName val="99관저"/>
      <sheetName val="LD"/>
      <sheetName val="정"/>
      <sheetName val="비탈면보호공수량산출"/>
      <sheetName val="횡배수관"/>
      <sheetName val="1.설_x0000__x0000_Ā"/>
      <sheetName val="1.설_x0000__x0000__x0005_"/>
      <sheetName val="1.설壆⿜_x0000_"/>
      <sheetName val="범례"/>
      <sheetName val="マージン"/>
      <sheetName val="설명(1~8) "/>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30신설일위대가"/>
      <sheetName val="30집계표"/>
      <sheetName val="B"/>
      <sheetName val="옵션"/>
      <sheetName val="합산자재"/>
      <sheetName val="노임근거"/>
      <sheetName val="옵션1"/>
      <sheetName val="합산자재1"/>
      <sheetName val="3. GROUNDING SYSTEM"/>
      <sheetName val="1.경관조명산출"/>
      <sheetName val="1.경관조명산출집계"/>
      <sheetName val="수량산출표"/>
      <sheetName val="시운전연료"/>
      <sheetName val="횡배수관설치현황"/>
      <sheetName val="노임,재료비"/>
      <sheetName val="철근단면적"/>
      <sheetName val="전기일위대가"/>
      <sheetName val="예산총괄표"/>
      <sheetName val="ENE-CAL 1"/>
      <sheetName val="토적계산"/>
      <sheetName val="산업_x0000__x0000__x0005_"/>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type-F"/>
      <sheetName val="금액집계"/>
      <sheetName val="내역서(총)"/>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견적의뢰"/>
      <sheetName val="DATA2000"/>
      <sheetName val="소운반"/>
      <sheetName val="건축집계"/>
      <sheetName val="기성내역"/>
      <sheetName val="1을"/>
      <sheetName val="제직재"/>
      <sheetName val="설직재-1"/>
      <sheetName val="제-노임"/>
      <sheetName val="유동표"/>
      <sheetName val="토공,철콘"/>
      <sheetName val="40총괄"/>
      <sheetName val="40집계"/>
      <sheetName val="가시설(TYPE-A)"/>
      <sheetName val="1호맨홀가감수량"/>
      <sheetName val="1호맨홀수량산출"/>
      <sheetName val="현장급여"/>
      <sheetName val="기초일위"/>
      <sheetName val="시설일위"/>
      <sheetName val="조명일위"/>
      <sheetName val="납부서"/>
      <sheetName val="기자재대비표"/>
      <sheetName val="일위목록"/>
      <sheetName val="기성내역1"/>
      <sheetName val="금액결정"/>
      <sheetName val="공정계획"/>
      <sheetName val="진주방향"/>
      <sheetName val="철골"/>
      <sheetName val="마감산출"/>
      <sheetName val="펌프장토공수량산출"/>
      <sheetName val="woo_mac_"/>
      <sheetName val="예정_3_"/>
      <sheetName val="동원_3_"/>
      <sheetName val="자재 집계표"/>
      <sheetName val="I.설계조건"/>
      <sheetName val="EQT-ESTN"/>
      <sheetName val="세목전체"/>
      <sheetName val="이토변실(A3-LINE)"/>
      <sheetName val="L형옹벽(key)"/>
      <sheetName val="수량"/>
      <sheetName val="건축(공종별내역서)"/>
      <sheetName val="대운산출"/>
      <sheetName val="전정1"/>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TEST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5.모델링"/>
      <sheetName val="2"/>
      <sheetName val="변경내역대비표(2)"/>
      <sheetName val="경산"/>
      <sheetName val="실행"/>
      <sheetName val="간접"/>
      <sheetName val="일위대가(건축)"/>
      <sheetName val="조도계산"/>
      <sheetName val="산출내역_x0000__x0000_Ԁ_x0000_"/>
      <sheetName val="마-2.전화"/>
      <sheetName val="구천"/>
      <sheetName val="산출2-기기동력"/>
      <sheetName val="용산1(해보)"/>
      <sheetName val="공사비명세서"/>
      <sheetName val="Eq__Mobilization"/>
      <sheetName val="플랜트_설치"/>
      <sheetName val="설계기준_및_하중계산"/>
      <sheetName val="3_공통공사대비"/>
      <sheetName val="耀僵䅛‎ӥ"/>
      <sheetName val="렀హ䆍2"/>
      <sheetName val="입출재고현황_(2)"/>
      <sheetName val="설_계"/>
      <sheetName val="_냉각수펌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내역(한신APT)"/>
      <sheetName val="기초자료"/>
      <sheetName val="L형옹벽단위수량(35)"/>
      <sheetName val="2000시행총괄"/>
      <sheetName val="화전내"/>
      <sheetName val="유천배수장"/>
      <sheetName val="총집계"/>
      <sheetName val="Baby嚸×닑『"/>
      <sheetName val="인건-측정"/>
      <sheetName val="재료_x0000__x0000_Ԁ_x0000_"/>
      <sheetName val="사유"/>
      <sheetName val="증감내역"/>
      <sheetName val="99노임"/>
      <sheetName val="산출서"/>
      <sheetName val="증설시공분"/>
      <sheetName val="교대(A1-A2)"/>
      <sheetName val="감액총괄표"/>
      <sheetName val="금융비용"/>
      <sheetName val="1.설"/>
      <sheetName val="Baby일"/>
      <sheetName val="산업"/>
      <sheetName val="b_balj"/>
      <sheetName val="공종별내역서"/>
      <sheetName val="1.공사원가"/>
      <sheetName val="GAS"/>
      <sheetName val="수안보-MBR1"/>
      <sheetName val="bm(CIcable)"/>
      <sheetName val="설산1.나"/>
      <sheetName val="본사S"/>
      <sheetName val="ASCEandUBC"/>
      <sheetName val="복통공Á_x0000_"/>
      <sheetName val="품셈총괄표"/>
      <sheetName val="정산내역서"/>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FACTOR"/>
      <sheetName val="3.하중산정枵⿯_x0000__x0000_肨"/>
      <sheetName val="석탄2ဴ_x0000_倀ﰨ"/>
      <sheetName val="석탄2쎕々/_x0000_"/>
      <sheetName val="표준건축비"/>
      <sheetName val="여주,이천(명세)"/>
      <sheetName val="직재"/>
      <sheetName val="원데이타"/>
      <sheetName val="해전배수"/>
      <sheetName val="05년"/>
      <sheetName val="일위대가-1"/>
      <sheetName val="2000양배"/>
      <sheetName val="L형옹벽_x0006__x0004__x0004__x001a__x001b__x0003__x0004__x000b_"/>
      <sheetName val="_x0000__x0006__x0000__x0000__x0000__x0000_"/>
      <sheetName val="토적1"/>
      <sheetName val="교대"/>
      <sheetName val="단가표"/>
      <sheetName val="[내역.XLS]A__MSOffice_Excel_wor_2"/>
      <sheetName val="[내역.XLS]A__MSOffice_Excel_wo_11"/>
      <sheetName val="[내역.XLS]A__MSOffice_Excel_wor_4"/>
      <sheetName val="[내역.XLS]A__MSOffice_Excel_wor_3"/>
      <sheetName val="[내역.XLS]A__MSOffice_Excel_wor_5"/>
      <sheetName val="[내역.XLS]A__MSOffice_Excel_wor_8"/>
      <sheetName val="[내역.XLS]A__MSOffice_Excel_wor_6"/>
      <sheetName val="[내역.XLS]A__MSOffice_Excel_wor_7"/>
      <sheetName val="[내역.XLS]A__MSOffice_Excel_wo_10"/>
      <sheetName val="[내역.XLS]A__MSOffice_Excel_wor_9"/>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1공구8.개쌃"/>
      <sheetName val="중기일위대가"/>
      <sheetName val="[내역.XLS]A__MSOffice_Excel_wo_20"/>
      <sheetName val="[내역.XLS]A__MSOffice_Excel_wo_22"/>
      <sheetName val="[내역.XLS]A__MSOffice_Excel_wo_21"/>
      <sheetName val="산출내역"/>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3.하중산정枵⿯"/>
      <sheetName val="석탄2ဴ"/>
      <sheetName val="주현(해보)"/>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원가계산서(남측)"/>
      <sheetName val="유효성검사"/>
      <sheetName val="9호관로"/>
      <sheetName val="부하집계표"/>
      <sheetName val="식재가격"/>
      <sheetName val="식재총괄"/>
      <sheetName val="청주(철골발주의뢰서)"/>
      <sheetName val="남양주댠가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SORCE1"/>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7.PILE  (돌출)"/>
      <sheetName val="Macro(차단기)"/>
      <sheetName val="흄관헐기(원본)"/>
      <sheetName val="옹벽식측구단위"/>
      <sheetName val="Rekap Addendum"/>
      <sheetName val="Har-mat"/>
      <sheetName val="금융"/>
      <sheetName val="중간부"/>
      <sheetName val="2_x0000__x0000__x0005_"/>
      <sheetName val="아파트"/>
      <sheetName val="견적서갑지연속"/>
      <sheetName val="MAT"/>
      <sheetName val="제진헾"/>
      <sheetName val="용소리교"/>
      <sheetName val="부표怀_x0010_"/>
      <sheetName val="배선DATA"/>
      <sheetName val="개거산출내역"/>
      <sheetName val="화해(장︀跕"/>
      <sheetName val="제잡비집계"/>
      <sheetName val="내역(총)"/>
      <sheetName val="[내역.XLS]A__MSOffice_Excel_wo_25"/>
      <sheetName val="[내역.XLS]A__MSOffice_Excel_wo_23"/>
      <sheetName val="[내역.XLS]A__MSOffice_Excel_wo_24"/>
      <sheetName val="[내역.XLS]A__MSOffice_Excel_wo_31"/>
      <sheetName val="[내역.XLS]A__MSOffice_Excel_wo_27"/>
      <sheetName val="[내역.XLS]A__MSOffice_Excel_wo_26"/>
      <sheetName val="[내역.XLS]A__MSOffice_Excel_wo_28"/>
      <sheetName val="[내역.XLS]A__MSOffice_Excel_wo_29"/>
      <sheetName val="[내역.XLS]A__MSOffice_Excel_wo_30"/>
      <sheetName val="[내역.XLS]A__MSOffice_Excel_wo_32"/>
      <sheetName val="?_x000c_?_x000c_??耀僵䅛????_x0001_???‎ӥ_x001b_?_x000c_?_x000c_??"/>
      <sheetName val="?_x000c_?_x000c_??렀హ䆍????_x0001_???2?????_x001c_?_x000c_?"/>
      <sheetName val="본체"/>
      <sheetName val="새공·"/>
      <sheetName val="예정(3)"/>
      <sheetName val="동원(3)"/>
      <sheetName val="가락화장을지"/>
      <sheetName val="JUCKEY_x0000_"/>
      <sheetName val="하수처리장-토_x0002__x0004__x0004_"/>
      <sheetName val="ఀ᠀갇_x0001__x0000_"/>
      <sheetName val="착공내"/>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J直材4"/>
      <sheetName val="통합"/>
      <sheetName val="로우프"/>
      <sheetName val="데이터입력"/>
      <sheetName val="설계단Ä"/>
      <sheetName val="1.(5억 미만)원가계산서(지급) "/>
      <sheetName val="토공수량집계"/>
      <sheetName val="유입_x0000_"/>
      <sheetName val="아이콘"/>
      <sheetName val="COPk_x0000__x0000__x0001_Ԁ"/>
      <sheetName val="입찰내역 발주처 양식"/>
      <sheetName val="Hauptdaten"/>
      <sheetName val="기계공사"/>
      <sheetName val="106C0300"/>
      <sheetName val="Prabu"/>
      <sheetName val="PESANTREN"/>
      <sheetName val="On Time"/>
      <sheetName val="Cash Flow bulanan"/>
      <sheetName val="Galian 1"/>
      <sheetName val="schbhn"/>
      <sheetName val="schalt"/>
      <sheetName val="schtng"/>
      <sheetName val="HARGA MATERIAL"/>
      <sheetName val=" PE-F-42 MR 9 Manpower"/>
      <sheetName val="총투입계"/>
      <sheetName val="Sensitivity"/>
      <sheetName val="설계기준"/>
      <sheetName val="내역1"/>
      <sheetName val="예산변경사항"/>
      <sheetName val="MAT_N048"/>
      <sheetName val="자재(원원+원대)"/>
      <sheetName val="종배수관"/>
      <sheetName val="[내역.XLS]석탄2쎕々/_x0000_"/>
      <sheetName val="INSTR"/>
      <sheetName val="1.설Ꙩօ됨"/>
      <sheetName val="차선도색(1)"/>
      <sheetName val="FB25JN"/>
      <sheetName val="총내"/>
      <sheetName val="간접비총_x0000_"/>
      <sheetName val="DATA(내업)"/>
      <sheetName val="냉연집ç"/>
      <sheetName val="식재일위"/>
      <sheetName val="기계설비"/>
      <sheetName val="저"/>
      <sheetName val="Supplement2"/>
      <sheetName val="BM"/>
      <sheetName val="본사공가현황"/>
      <sheetName val="원가계산서(변경)"/>
      <sheetName val="부대공Ⅱ"/>
      <sheetName val="3.공통공사??"/>
      <sheetName val="정??_x0005_"/>
      <sheetName val="패널"/>
      <sheetName val="1-6(반품내역)"/>
      <sheetName val="2Ვ쭻"/>
      <sheetName val="재료"/>
      <sheetName val="조ﱍ"/>
      <sheetName val="[내역.XLS]A__MSOffice_Excel_wo_46"/>
      <sheetName val="[내역.XLS]A__MSOffice_Excel_wo_33"/>
      <sheetName val="[내역.XLS]A__MSOffice_Excel_wo_34"/>
      <sheetName val="[내역.XLS]A__MSOffice_Excel_wo_35"/>
      <sheetName val="[내역.XLS]A__MSOffice_Excel_wo_44"/>
      <sheetName val="[내역.XLS]A__MSOffice_Excel_wo_36"/>
      <sheetName val="[내역.XLS]A__MSOffice_Excel_wo_37"/>
      <sheetName val="[내역.XLS]A__MSOffice_Excel_wo_38"/>
      <sheetName val="[내역.XLS]A__MSOffice_Excel_wo_39"/>
      <sheetName val="아수배전(1회)"/>
      <sheetName val="[내역.XLS]A__MSOffice_Excel_wo_40"/>
      <sheetName val="[내역.XLS]A__MSOffice_Excel_wo_41"/>
      <sheetName val="[내역.XLS]A__MSOffice_Excel_wo_42"/>
      <sheetName val="[내역.XLS]A__MSOffice_Excel_wo_43"/>
      <sheetName val="[내역.XLS]A__MSOffice_Excel_wo_45"/>
      <sheetName val=" 상부공통집계(총괄)"/>
      <sheetName val="[내역.XLS]A__MSOffice_Excel_wo_54"/>
      <sheetName val="유림콘도"/>
      <sheetName val="[내역.XLS]A__MSOffice_Excel_wo_47"/>
      <sheetName val="[내역.XLS]A__MSOffice_Excel_wo_48"/>
      <sheetName val="[내역.XLS]A__MSOffice_Excel_wo_49"/>
      <sheetName val="[내역.XLS]A__MSOffice_Excel_wo_50"/>
      <sheetName val="[내역.XLS]A__MSOffice_Excel_wo_51"/>
      <sheetName val="[내역.XLS]A__MSOffice_Excel_wo_52"/>
      <sheetName val="[내역.XLS]A__MSOffice_Excel_wo_53"/>
      <sheetName val="[내역.XLS]A__MSOffice_Excel_wo_64"/>
      <sheetName val="[내역.XLS]A__MSOffice_Excel_wo_55"/>
      <sheetName val="[내역.XLS]A__MSOffice_Excel_wo_56"/>
      <sheetName val="[내역.XLS]A__MSOffice_Excel_wo_57"/>
      <sheetName val="[내역.XLS]A__MSOffice_Excel_wo_58"/>
      <sheetName val="[내역.XLS]A__MSOffice_Excel_wo_59"/>
      <sheetName val="[내역.XLS]A__MSOffice_Excel_wo_60"/>
      <sheetName val="[내역.XLS]A__MSOffice_Excel_wo_61"/>
      <sheetName val="[내역.XLS]A__MSOffice_Excel_wo_62"/>
      <sheetName val="[내역.XLS]A__MSOffice_Excel_wo_63"/>
      <sheetName val="BQMPALOC"/>
      <sheetName val="집행예산"/>
      <sheetName val="건축공사 집계표"/>
      <sheetName val="골조"/>
      <sheetName val="0226"/>
      <sheetName val="부속동"/>
      <sheetName val="돈암사업"/>
      <sheetName val="동력"/>
      <sheetName val="변압기"/>
      <sheetName val="상하차비용(기계상차)"/>
      <sheetName val="수간보호"/>
      <sheetName val="운반비"/>
      <sheetName val="[내역.XLS]A__MSOffice_Excel_wo_81"/>
      <sheetName val="[내역.XLS]A__MSOffice_Excel_wo_68"/>
      <sheetName val="[내역.XLS]A__MSOffice_Excel_wo_65"/>
      <sheetName val="[내역.XLS]A__MSOffice_Excel_wo_66"/>
      <sheetName val="[내역.XLS]A__MSOffice_Excel_wo_67"/>
      <sheetName val="[내역.XLS]A__MSOffice_Excel_wo_69"/>
      <sheetName val="[내역.XLS]A__MSOffice_Excel_wo_70"/>
      <sheetName val="[내역.XLS]A__MSOffice_Excel_wo_71"/>
      <sheetName val="[내역.XLS]A__MSOffice_Excel_wo_72"/>
      <sheetName val="[내역.XLS]A__MSOffice_Excel_wo_73"/>
      <sheetName val="[내역.XLS]A__MSOffice_Excel_wo_74"/>
      <sheetName val="[내역.XLS]A__MSOffice_Excel_wo_75"/>
      <sheetName val="[내역.XLS]A__MSOffice_Excel_wo_76"/>
      <sheetName val="[내역.XLS]A__MSOffice_Excel_wo_77"/>
      <sheetName val="[내역.XLS]A__MSOffice_Excel_wo_78"/>
      <sheetName val="[내역.XLS]A__MSOffice_Excel_wo_79"/>
      <sheetName val="[내역.XLS]A__MSOffice_Excel_wo_80"/>
      <sheetName val="[내역.XLS]A__MSOffice_Excel_wo_83"/>
      <sheetName val="[내역.XLS]A__MSOffice_Excel_wo_82"/>
      <sheetName val="하수처리_x0000__x0000_Ԁ_x0000_"/>
      <sheetName val="부서별(배부후)_계획"/>
      <sheetName val="[내역.XLS]A__MSOffice_Excel_w_119"/>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Macro(전기)"/>
      <sheetName val="방음벽기초"/>
      <sheetName val="TinhGiaNC"/>
      <sheetName val="VCBo"/>
      <sheetName val="DMCP"/>
      <sheetName val="BocXep"/>
      <sheetName val="TinhGiaMTC"/>
      <sheetName val="TH N.Cong"/>
      <sheetName val="VCThuy"/>
      <sheetName val="Gia cuoc moi"/>
      <sheetName val="Bang gia cuoc"/>
      <sheetName val="Bu nhien lieu"/>
      <sheetName val="현설갑지"/>
      <sheetName val="L형옹벽측구"/>
      <sheetName val="Medagama"/>
      <sheetName val="하도급대비"/>
      <sheetName val="기초목"/>
      <sheetName val="설비원가"/>
      <sheetName val="주입재산출조서"/>
      <sheetName val="Sheet17"/>
      <sheetName val="구조물공수량집계표 (2)"/>
      <sheetName val="[내역.XLS]A__MSOffice_Excel_w_118"/>
      <sheetName val="[내역.XLS]A__MSOffice_Excel_w_117"/>
      <sheetName val="[내역.XLS]A__MSOffice_Excel_w_100"/>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22"/>
      <sheetName val="[내역.XLS]A__MSOffice_Excel_w_120"/>
      <sheetName val="[내역.XLS]A__MSOffice_Excel_w_121"/>
      <sheetName val="[내역.XLS]A__MSOffice_Excel_w_123"/>
      <sheetName val="[내역.XLS]A__MSOffice_Excel_w_129"/>
      <sheetName val="건축집계표이수"/>
      <sheetName val="건축집계합계"/>
      <sheetName val="당정동경상이수"/>
      <sheetName val="당정동공통이수"/>
      <sheetName val="입찰결과보고"/>
      <sheetName val="4)유동표"/>
      <sheetName val="연장조서"/>
      <sheetName val="산근"/>
      <sheetName val="아파트 기성내역서"/>
      <sheetName val="[내역.XLS]A__MSOffice_Excel_w_125"/>
      <sheetName val="[내역.XLS]A__MSOffice_Excel_w_124"/>
      <sheetName val="[내역.XLS]A__MSOffice_Excel_w_126"/>
      <sheetName val="설계단®"/>
      <sheetName val="1. 설계조건 2.단면가정 3. 하중계산"/>
      <sheetName val="DATA 입력란"/>
      <sheetName val="방배동내역(리라)"/>
      <sheetName val="마감사양"/>
      <sheetName val="부대공사총괄"/>
      <sheetName val="건축공사집계표"/>
      <sheetName val="공통가설"/>
      <sheetName val="현장경비"/>
      <sheetName val="방배동내역 (총괄)"/>
      <sheetName val="[내역.XLS]A__MSOffice_Excel_w_127"/>
      <sheetName val="[내역.XLS]A__MSOffice_Excel_w_128"/>
      <sheetName val="DESIGN CRITERIA"/>
      <sheetName val="아스팔트 포장총괄집계표"/>
      <sheetName val="[내역.XLS]A__MSOffice_Excel_w_131"/>
      <sheetName val="[내역.XLS]A__MSOffice_Excel_w_130"/>
      <sheetName val="[내역.XLS]A__MSOffice_Excel_w_133"/>
      <sheetName val="[내역.XLS]A__MSOffice_Excel_w_132"/>
      <sheetName val="[내역.XLS]A__MSOffice_Excel_w_134"/>
      <sheetName val="[내역.XLS]A__MSOffice_Excel_w_135"/>
      <sheetName val="[내역.XLS]A__MSOffice_Excel_w_136"/>
      <sheetName val="[내역.XLS]A__MSOffice_Excel_w_137"/>
      <sheetName val="[내역.XLS]A__MSOffice_Excel_w_138"/>
      <sheetName val="일위대가(1_x0000_"/>
      <sheetName val="VT,NC,M"/>
      <sheetName val="WT-LIST"/>
      <sheetName val="TH-Dien"/>
      <sheetName val="NOTE"/>
      <sheetName val="MOS"/>
      <sheetName val="Analisa"/>
      <sheetName val="3-PTDGR5 "/>
      <sheetName val="Phan tich ca may"/>
      <sheetName val="Chenh lech ca may"/>
      <sheetName val="Chiet tinh don gia CM"/>
      <sheetName val="TLg CN&amp;Laixe"/>
      <sheetName val="TLg CN&amp;Laixe (2)"/>
      <sheetName val="TLg Laitau"/>
      <sheetName val="TLg Laitau (2)"/>
      <sheetName val="Gia"/>
      <sheetName val="LEGEND"/>
      <sheetName val="TH-XL"/>
      <sheetName val="CHITIET VL-NC"/>
      <sheetName val="Du_lieu"/>
      <sheetName val="Elemental Breakdown+20%"/>
      <sheetName val="He so"/>
      <sheetName val="물량표"/>
      <sheetName val="Summary - Budget"/>
      <sheetName val="thao-go"/>
      <sheetName val="PARTS"/>
      <sheetName val="MOTO"/>
      <sheetName val="BOM系"/>
      <sheetName val="nhapT7"/>
      <sheetName val="THCtr đký-ProgramRegis total"/>
      <sheetName val="BM03.CODE"/>
      <sheetName val="COA"/>
      <sheetName val="1995 Cellular"/>
      <sheetName val="__x000c___x000c___耀僵䅛_____x0001____‎ӥ_x001b___x000c___x000c___"/>
      <sheetName val="__x000c___x000c___렀హ䆍_____x0001____2______x001c___x000c__"/>
      <sheetName val="3.공통공사__"/>
      <sheetName val="PTVT_(MAU)4"/>
      <sheetName val="RAB_AR&amp;STR4"/>
      <sheetName val="BTT_(CAT_COC)4"/>
      <sheetName val="4-Lane_bridge4"/>
      <sheetName val="아파트_4"/>
      <sheetName val="M_673"/>
      <sheetName val="dongia_(2)3"/>
      <sheetName val="Schedule_S-Curve_Revision#33"/>
      <sheetName val="KET_CAU_CT53"/>
      <sheetName val="Eq__Mobilization2"/>
      <sheetName val="설계기준_및_하중계산2"/>
      <sheetName val="CỘT+VÁCH_CHỜ_L1-NS22"/>
      <sheetName val="CỘT+VÁCH_CHỜ_L1-NS2_B1-B22"/>
      <sheetName val="CỘT+VÁCH_CHỜ_L1-NS2_B2-B42"/>
      <sheetName val="DivA1_-_He_thong_nuoc_cap2"/>
      <sheetName val="Nhan_cong2"/>
      <sheetName val="Thiet_bi2"/>
      <sheetName val="Vat_tu2"/>
      <sheetName val="DM_ChiPhi2"/>
      <sheetName val="May_TC2"/>
      <sheetName val="Phan_tich2"/>
      <sheetName val="Bang_KL2"/>
      <sheetName val="TH_Kinh_phi2"/>
      <sheetName val="Chiet_tinh_dz352"/>
      <sheetName val="4_MECH2"/>
      <sheetName val="1995년_섹터별_매출2"/>
      <sheetName val="표지_(2)2"/>
      <sheetName val="CT_Thang_Mo2"/>
      <sheetName val="CT__PL2"/>
      <sheetName val="THÔNG_TIN2"/>
      <sheetName val="dtct_cong2"/>
      <sheetName val="ocean_voyage2"/>
      <sheetName val="NVN_Hotel2"/>
      <sheetName val="KL_THÉP_MÓNG,DẦM,_SÀN,_CỘT_B22"/>
      <sheetName val="THKLTT_THÉP_B22"/>
      <sheetName val="CHITIET_VL-NC-TT_-1p2"/>
      <sheetName val="Cao_độ2"/>
      <sheetName val="Bill_1_CPC1"/>
      <sheetName val="Bill_2_BoQ1"/>
      <sheetName val="Bill_3_PL1"/>
      <sheetName val="Bill_4_Do_boc_KL1"/>
      <sheetName val="Bill5__VT_CDT_cap1"/>
      <sheetName val="II_6_111"/>
      <sheetName val="BẢNG_TH_CỬA_CC1"/>
      <sheetName val="BẢNG_TH_PHU_KIEN1"/>
      <sheetName val="DG_duoi1"/>
      <sheetName val="CT_-THVLNC1"/>
      <sheetName val="Gia_vat_tu1"/>
      <sheetName val="PROD_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Analisa_Gabungan1"/>
      <sheetName val="TONGKE3p_1"/>
      <sheetName val="Du_toan1"/>
      <sheetName val="Bill_01_-_CTN1"/>
      <sheetName val="built-up_rate1"/>
      <sheetName val="List_of_works1"/>
      <sheetName val="TK_CỬA1"/>
      <sheetName val="Chi_tiết_KL1"/>
      <sheetName val="Chenh_lech_vat_tu1"/>
      <sheetName val="Annex_B1"/>
      <sheetName val="dtct_cau"/>
      <sheetName val="TH_N_Cong"/>
      <sheetName val="All_CCDC_lam_viec-dong_phuc"/>
      <sheetName val="141119_Vinhomes_-_RC_Ky_thuat_v"/>
      <sheetName val="成本核算_"/>
      <sheetName val="CFA_Sumary"/>
      <sheetName val="SL"/>
      <sheetName val="Benefit Form"/>
      <sheetName val="_x0000__x000c__x0000__x000c__x0000__x0000_耀僵䅛_x0000__x0000__x00"/>
      <sheetName val="_x0000__x000c__x0000__x000c__x0000__x0000_렀హ䆍_x0000__x0000__x00"/>
      <sheetName val="Piano Montaggio PO-02 bozza2"/>
      <sheetName val="SEX"/>
      <sheetName val="T.KE CP1"/>
      <sheetName val="Đon gia"/>
      <sheetName val="TH_CPTB"/>
      <sheetName val="CP Khac cuoc VC"/>
      <sheetName val="BẢNG ÁP GIÁ (in)"/>
      <sheetName val="NT (KL) IN"/>
      <sheetName val="DOM D2"/>
      <sheetName val="nhà ăn"/>
      <sheetName val="Công nhật"/>
      <sheetName val="btkt cột"/>
      <sheetName val="Overview"/>
      <sheetName val="調整項目マスタ"/>
      <sheetName val="工数データ"/>
      <sheetName val="GIAVLIEU"/>
      <sheetName val="NNDN-VND"/>
      <sheetName val="Parem"/>
      <sheetName val="Thoat nuoc"/>
      <sheetName val="Final(1)summary"/>
      <sheetName val="EQUIPOS"/>
      <sheetName val="HVAC"/>
      <sheetName val="현장관리비"/>
      <sheetName val="실행내역"/>
      <sheetName val="Benchmark"/>
      <sheetName val="Vari by Vendor"/>
      <sheetName val="백분율"/>
      <sheetName val="D-3109"/>
      <sheetName val="8-31-98"/>
      <sheetName val="worksheet inchican"/>
      <sheetName val="combined 9-30"/>
      <sheetName val="0000"/>
      <sheetName val="TRADUCTION LISTES"/>
      <sheetName val="TOSHIBA-Structure"/>
      <sheetName val="Arch"/>
      <sheetName val="h-013211-2"/>
      <sheetName val="float&amp;bear"/>
      <sheetName val="Kfracture"/>
      <sheetName val="VC2 10.99"/>
      <sheetName val="CIM"/>
      <sheetName val="Forecast"/>
      <sheetName val="PM"/>
      <sheetName val="CONPRIS"/>
      <sheetName val="Flour WH"/>
      <sheetName val="CPA_EQP"/>
      <sheetName val="ind'l cp"/>
      <sheetName val="LLEGADA"/>
      <sheetName val="Land Dev't. Ph-1"/>
      <sheetName val="Bored Pile"/>
      <sheetName val="ﾄﾞﾊﾞｲFUEL GAS追見"/>
      <sheetName val="BD"/>
      <sheetName val="THISWORKSHEET"/>
      <sheetName val="UPA(Part C,D,E,G,H)"/>
      <sheetName val="UPA(Part F)"/>
      <sheetName val="Rate Analysis"/>
      <sheetName val="REBAR"/>
      <sheetName val="COA-17"/>
      <sheetName val="C-18"/>
      <sheetName val="Equipt Rental"/>
      <sheetName val="LABOR"/>
      <sheetName val="eqpmt"/>
      <sheetName val="mat'ls"/>
      <sheetName val="hauling"/>
      <sheetName val="UC"/>
      <sheetName val="structural ratios"/>
      <sheetName val="ok slab on grade"/>
      <sheetName val="Assump (Static)"/>
      <sheetName val="main1"/>
      <sheetName val="Direct Cost Summary"/>
      <sheetName val="2.2 STAFF Scedule"/>
      <sheetName val="95삼성급(본사)"/>
      <sheetName val="9-1차이내역"/>
      <sheetName val="주관사업"/>
      <sheetName val="PRO_DCI"/>
      <sheetName val="INST_DCI"/>
      <sheetName val="HVAC_DCI"/>
      <sheetName val="PIPE_DCI"/>
      <sheetName val="Change Order Log"/>
      <sheetName val="UPA"/>
      <sheetName val="Material_Database"/>
      <sheetName val="TRUCK HAUL CYCLE-waste"/>
      <sheetName val="2.2 띠장의 설계"/>
      <sheetName val="Rebars"/>
      <sheetName val="INTERIOR WALLS"/>
      <sheetName val="Front Page"/>
      <sheetName val="HaulingLine hardware"/>
      <sheetName val="formul"/>
      <sheetName val="STATUS REPORT"/>
      <sheetName val="WORKER"/>
      <sheetName val="Tension"/>
      <sheetName val="[내역.XLS]A__MSOffice_Excel_w_139"/>
      <sheetName val="입력DATA"/>
      <sheetName val="당진1,2호기전선관설치및접지4차공사내역서-을지"/>
      <sheetName val="안산기계장치"/>
      <sheetName val="TOTAL_BOQ"/>
      <sheetName val="단면"/>
      <sheetName val="[내역.XLS]A__MSOffice_Excel_w_140"/>
      <sheetName val="[내역.XLS]A__MSOffice_Excel_w_141"/>
      <sheetName val="[내역.XLS]A__MSOffice_Excel_w_142"/>
      <sheetName val="cable-data"/>
      <sheetName val="정리내역"/>
      <sheetName val="J형측구단위수량"/>
      <sheetName val="[내역.XLS]A__MSOffice_Excel_w_143"/>
      <sheetName val="[내역.XLS]A__MSOffice_Excel_w_146"/>
      <sheetName val="[내역.XLS]A__MSOffice_Excel_w_144"/>
      <sheetName val="[내역.XLS]A__MSOffice_Excel_w_145"/>
      <sheetName val="[내역.XLS]A__MSOffice_Excel_w_147"/>
      <sheetName val="[내역.XLS]A__MSOffice_Excel_w_148"/>
      <sheetName val="[내역.XLS]A__MSOffice_Excel_w_149"/>
      <sheetName val="[내역.XLS]A__MSOffice_Excel_w_150"/>
      <sheetName val="[내역.XLS]A__MSOffice_Excel_w_151"/>
      <sheetName val="[내역.XLS]A__MSOffice_Excel_w_152"/>
      <sheetName val="[내역.XLS]A__MSOffice_Excel_w_153"/>
      <sheetName val="역T형(H=6.0) (2)"/>
      <sheetName val="공사비 내역 (가)"/>
      <sheetName val="[내역.XLS]A__MSOffice_Excel_w_194"/>
      <sheetName val="1ST"/>
      <sheetName val="[내역.XLS]A__MSOffice_Excel_w_159"/>
      <sheetName val="[내역.XLS]A__MSOffice_Excel_w_154"/>
      <sheetName val="[내역.XLS]A__MSOffice_Excel_w_155"/>
      <sheetName val="[내역.XLS]A__MSOffice_Excel_w_158"/>
      <sheetName val="운E"/>
      <sheetName val="[내역.XLS]A__MSOffice_Excel_w_156"/>
      <sheetName val="[내역.XLS]A__MSOffice_Excel_w_157"/>
      <sheetName val="변경현황"/>
      <sheetName val="[내역.XLS][내역.XLS][내역.XLS]석탄2쎕々/_x0000_"/>
      <sheetName val="3.하중산정4_x0000__x0000__x0005__x0000_"/>
      <sheetName val="[내역.XLS]A__MSOffice_Excel_w_163"/>
      <sheetName val="부표_x0014_䠀"/>
      <sheetName val="적용단가"/>
      <sheetName val="[내역.XLS]A__MSOffice_Excel_w_160"/>
      <sheetName val="[내역.XLS]A__MSOffice_Excel_w_161"/>
      <sheetName val="[내역.XLS]A__MSOffice_Excel_w_162"/>
      <sheetName val="경영혁신본부"/>
      <sheetName val="1SGATE97"/>
      <sheetName val="가⣐鳋"/>
      <sheetName val="가颌亸"/>
      <sheetName val="[내역.XLS]A__MSOffice_Excel_w_164"/>
      <sheetName val="[내역.XLS]A__MSOffice_Excel_w_165"/>
      <sheetName val="[내역.XLS]A__MSOffice_Excel_w_166"/>
      <sheetName val="[내역.XLS]A__MSOffice_Excel_w_167"/>
      <sheetName val="QT_Ky_T11"/>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BQ"/>
      <sheetName val="IT-BAT"/>
      <sheetName val="뜃맟뭁돽띿맟?-BLDG"/>
      <sheetName val="BREAKDOWN(철거설치)"/>
      <sheetName val="ANX3A65"/>
      <sheetName val="cable"/>
      <sheetName val="lookup"/>
      <sheetName val="UBC(WIND)"/>
      <sheetName val="out_prog"/>
      <sheetName val="선적schedule (2)"/>
      <sheetName val="mhrrate"/>
      <sheetName val=" Sum"/>
      <sheetName val="일위대가표(DEEP)"/>
      <sheetName val="[내역.XLS]A__MSOffice_Excel_w_178"/>
      <sheetName val="[내역.XLS]A__MSOffice_Excel_w_169"/>
      <sheetName val="[내역.XLS]A__MSOffice_Excel_w_168"/>
      <sheetName val="[내역.XLS]A__MSOffice_Excel_w_172"/>
      <sheetName val="[내역.XLS]A__MSOffice_Excel_w_170"/>
      <sheetName val="[내역.XLS]A__MSOffice_Excel_w_171"/>
      <sheetName val="[내역.XLS]A__MSOffice_Excel_w_173"/>
      <sheetName val="[내역.XLS]A__MSOffice_Excel_w_176"/>
      <sheetName val="[내역.XLS]A__MSOffice_Excel_w_174"/>
      <sheetName val="[내역.XLS]A__MSOffice_Excel_w_175"/>
      <sheetName val="[내역.XLS]A__MSOffice_Excel_w_177"/>
      <sheetName val="[내역.XLS]A__MSOffice_Excel_w_179"/>
      <sheetName val="COPk"/>
      <sheetName val="하수처리"/>
      <sheetName val="Hac.Lots"/>
      <sheetName val="Res.Lots"/>
      <sheetName val="Spine Road"/>
      <sheetName val="BOQ"/>
      <sheetName val="insulation-BQ"/>
      <sheetName val="Budget"/>
      <sheetName val="MAIN GATE HOUSE"/>
      <sheetName val="LIBRARY"/>
      <sheetName val="lookups"/>
      <sheetName val="ref"/>
      <sheetName val="[내역.XLS]A__MSOffice_Excel_w_193"/>
      <sheetName val="[내역.XLS]A__MSOffice_Excel_w_187"/>
      <sheetName val="[내역.XLS]A__MSOffice_Excel_w_180"/>
      <sheetName val="[내역.XLS]A__MSOffice_Excel_w_181"/>
      <sheetName val="[내역.XLS]A__MSOffice_Excel_w_183"/>
      <sheetName val="[내역.XLS]A__MSOffice_Excel_w_182"/>
      <sheetName val="[내역.XLS]A__MSOffice_Excel_w_184"/>
      <sheetName val="[내역.XLS]A__MSOffice_Excel_w_185"/>
      <sheetName val="[내역.XLS]A__MSOffice_Excel_w_186"/>
      <sheetName val="[내역.XLS]A__MSOffice_Excel_w_189"/>
      <sheetName val="[내역.XLS]A__MSOffice_Excel_w_188"/>
      <sheetName val="[내역.XLS]A__MSOffice_Excel_w_190"/>
      <sheetName val="[내역.XLS]A__MSOffice_Excel_w_191"/>
      <sheetName val="[내역.XLS]A__MSOffice_Excel_w_192"/>
      <sheetName val="수로교깨기"/>
      <sheetName val="깨기 총괄"/>
      <sheetName val="신_x0000__x0000_Ԁ"/>
      <sheetName val="1.CB"/>
      <sheetName val="제비율"/>
      <sheetName val="일위대가목록"/>
      <sheetName val="관보호공조서"/>
      <sheetName val="[내역.XLS]A__MSOffice_Excel_w_195"/>
      <sheetName val="심사계산"/>
      <sheetName val="심사물량"/>
      <sheetName val="[내역.XLS]A__MSOffice_Excel_w_197"/>
      <sheetName val="[내역.XLS]A__MSOffice_Excel_w_196"/>
      <sheetName val="[내역.XLS]A__MSOffice_Excel_w_198"/>
      <sheetName val="지수"/>
      <sheetName val="예총"/>
      <sheetName val="[내역.XLS]A__MSOffice_Excel_w_199"/>
      <sheetName val="[내역.XLS]A__MSOffice_Excel_w_200"/>
      <sheetName val="[내역.XLS]A__MSOffice_Excel_w_201"/>
      <sheetName val="[내역.XLS]A__MSOffice_Excel_w_216"/>
      <sheetName val="잔여세부내역"/>
      <sheetName val="[내역.XLS]A__MSOffice_Excel_w_213"/>
      <sheetName val="[내역.XLS]A__MSOffice_Excel_w_202"/>
      <sheetName val="[내역.XLS]A__MSOffice_Excel_w_203"/>
      <sheetName val="[내역.XLS]A__MSOffice_Excel_w_204"/>
      <sheetName val="[내역.XLS]A__MSOffice_Excel_w_205"/>
      <sheetName val="[내역.XLS]A__MSOffice_Excel_w_206"/>
      <sheetName val="[내역.XLS]A__MSOffice_Excel_w_207"/>
      <sheetName val="[내역.XLS]A__MSOffice_Excel_w_209"/>
      <sheetName val="[내역.XLS]A__MSOffice_Excel_w_208"/>
      <sheetName val="[내역.XLS]A__MSOffice_Excel_w_210"/>
      <sheetName val="[내역.XLS]A__MSOffice_Excel_w_211"/>
      <sheetName val="[내역.XLS]A__MSOffice_Excel_w_212"/>
      <sheetName val="[내역.XLS]A__MSOffice_Excel_w_214"/>
      <sheetName val="[내역.XLS]A__MSOffice_Excel_w_215"/>
      <sheetName val="[내역.XLS]A__MSOffice_Excel_w_218"/>
      <sheetName val="[내역.XLS]A__MSOffice_Excel_w_217"/>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ow r="1">
          <cell r="C1" t="str">
            <v>F_CODE</v>
          </cell>
        </row>
      </sheetData>
      <sheetData sheetId="812">
        <row r="1">
          <cell r="C1" t="str">
            <v>F_CODE</v>
          </cell>
        </row>
      </sheetData>
      <sheetData sheetId="813">
        <row r="1">
          <cell r="C1" t="str">
            <v>F_CODE</v>
          </cell>
        </row>
      </sheetData>
      <sheetData sheetId="814">
        <row r="1">
          <cell r="C1" t="str">
            <v>F_CODE</v>
          </cell>
        </row>
      </sheetData>
      <sheetData sheetId="815"/>
      <sheetData sheetId="816"/>
      <sheetData sheetId="817">
        <row r="1">
          <cell r="C1" t="str">
            <v>F_CODE</v>
          </cell>
        </row>
      </sheetData>
      <sheetData sheetId="818">
        <row r="1">
          <cell r="C1" t="str">
            <v>F_CODE</v>
          </cell>
        </row>
      </sheetData>
      <sheetData sheetId="819"/>
      <sheetData sheetId="820">
        <row r="1">
          <cell r="C1" t="str">
            <v>F_CODE</v>
          </cell>
        </row>
      </sheetData>
      <sheetData sheetId="821">
        <row r="1">
          <cell r="C1" t="str">
            <v>F_CODE</v>
          </cell>
        </row>
      </sheetData>
      <sheetData sheetId="822">
        <row r="1">
          <cell r="C1" t="str">
            <v>F_CODE</v>
          </cell>
        </row>
      </sheetData>
      <sheetData sheetId="823"/>
      <sheetData sheetId="824"/>
      <sheetData sheetId="825">
        <row r="1">
          <cell r="C1" t="str">
            <v>F_CODE</v>
          </cell>
        </row>
      </sheetData>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1">
          <cell r="C1" t="str">
            <v>F_CODE</v>
          </cell>
        </row>
      </sheetData>
      <sheetData sheetId="856">
        <row r="1">
          <cell r="C1" t="str">
            <v>F_CODE</v>
          </cell>
        </row>
      </sheetData>
      <sheetData sheetId="857"/>
      <sheetData sheetId="858">
        <row r="1">
          <cell r="C1" t="str">
            <v>F_CODE</v>
          </cell>
        </row>
      </sheetData>
      <sheetData sheetId="859"/>
      <sheetData sheetId="860">
        <row r="1">
          <cell r="C1" t="str">
            <v>F_CODE</v>
          </cell>
        </row>
      </sheetData>
      <sheetData sheetId="861">
        <row r="1">
          <cell r="C1" t="str">
            <v>F_CODE</v>
          </cell>
        </row>
      </sheetData>
      <sheetData sheetId="862">
        <row r="1">
          <cell r="C1" t="str">
            <v>F_CODE</v>
          </cell>
        </row>
      </sheetData>
      <sheetData sheetId="863">
        <row r="1">
          <cell r="C1" t="str">
            <v>F_CODE</v>
          </cell>
        </row>
      </sheetData>
      <sheetData sheetId="864">
        <row r="1">
          <cell r="C1" t="str">
            <v>F_CODE</v>
          </cell>
        </row>
      </sheetData>
      <sheetData sheetId="865">
        <row r="1">
          <cell r="C1" t="str">
            <v>F_CODE</v>
          </cell>
        </row>
      </sheetData>
      <sheetData sheetId="866">
        <row r="1">
          <cell r="C1" t="str">
            <v>F_CODE</v>
          </cell>
        </row>
      </sheetData>
      <sheetData sheetId="867">
        <row r="1">
          <cell r="C1" t="str">
            <v>F_CODE</v>
          </cell>
        </row>
      </sheetData>
      <sheetData sheetId="868">
        <row r="1">
          <cell r="C1" t="str">
            <v>F_CODE</v>
          </cell>
        </row>
      </sheetData>
      <sheetData sheetId="869">
        <row r="1">
          <cell r="C1" t="str">
            <v>F_CODE</v>
          </cell>
        </row>
      </sheetData>
      <sheetData sheetId="870">
        <row r="1">
          <cell r="C1" t="str">
            <v>F_CODE</v>
          </cell>
        </row>
      </sheetData>
      <sheetData sheetId="871">
        <row r="1">
          <cell r="C1" t="str">
            <v>F_CODE</v>
          </cell>
        </row>
      </sheetData>
      <sheetData sheetId="872">
        <row r="1">
          <cell r="C1" t="str">
            <v>F_CODE</v>
          </cell>
        </row>
      </sheetData>
      <sheetData sheetId="873">
        <row r="1">
          <cell r="C1" t="str">
            <v>F_CODE</v>
          </cell>
        </row>
      </sheetData>
      <sheetData sheetId="874">
        <row r="1">
          <cell r="C1" t="str">
            <v>F_CODE</v>
          </cell>
        </row>
      </sheetData>
      <sheetData sheetId="875">
        <row r="1">
          <cell r="C1" t="str">
            <v>F_CODE</v>
          </cell>
        </row>
      </sheetData>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sheetData sheetId="1018"/>
      <sheetData sheetId="1019" refreshError="1"/>
      <sheetData sheetId="1020" refreshError="1"/>
      <sheetData sheetId="1021" refreshError="1"/>
      <sheetData sheetId="1022"/>
      <sheetData sheetId="1023"/>
      <sheetData sheetId="1024"/>
      <sheetData sheetId="1025"/>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ow r="1">
          <cell r="C1" t="str">
            <v>F_CODE</v>
          </cell>
        </row>
      </sheetData>
      <sheetData sheetId="1188">
        <row r="1">
          <cell r="C1" t="str">
            <v>F_CODE</v>
          </cell>
        </row>
      </sheetData>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ow r="1">
          <cell r="C1" t="str">
            <v>F_CODE</v>
          </cell>
        </row>
      </sheetData>
      <sheetData sheetId="1346" refreshError="1"/>
      <sheetData sheetId="1347">
        <row r="1">
          <cell r="C1" t="str">
            <v>F_CODE</v>
          </cell>
        </row>
      </sheetData>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ow r="1">
          <cell r="C1" t="str">
            <v>F_CODE</v>
          </cell>
        </row>
      </sheetData>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ow r="1">
          <cell r="C1" t="str">
            <v>F_CODE</v>
          </cell>
        </row>
      </sheetData>
      <sheetData sheetId="1409">
        <row r="1">
          <cell r="C1" t="str">
            <v>F_CODE</v>
          </cell>
        </row>
      </sheetData>
      <sheetData sheetId="1410">
        <row r="1">
          <cell r="C1" t="str">
            <v>F_CODE</v>
          </cell>
        </row>
      </sheetData>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ow r="1">
          <cell r="C1" t="str">
            <v>F_CODE</v>
          </cell>
        </row>
      </sheetData>
      <sheetData sheetId="1421">
        <row r="1">
          <cell r="C1" t="str">
            <v>F_CODE</v>
          </cell>
        </row>
      </sheetData>
      <sheetData sheetId="1422">
        <row r="1">
          <cell r="C1" t="str">
            <v>F_CODE</v>
          </cell>
        </row>
      </sheetData>
      <sheetData sheetId="1423">
        <row r="1">
          <cell r="C1" t="str">
            <v>F_CODE</v>
          </cell>
        </row>
      </sheetData>
      <sheetData sheetId="1424">
        <row r="1">
          <cell r="C1" t="str">
            <v>F_CODE</v>
          </cell>
        </row>
      </sheetData>
      <sheetData sheetId="1425" refreshError="1"/>
      <sheetData sheetId="1426" refreshError="1"/>
      <sheetData sheetId="1427" refreshError="1"/>
      <sheetData sheetId="1428" refreshError="1"/>
      <sheetData sheetId="1429" refreshError="1"/>
      <sheetData sheetId="1430" refreshError="1"/>
      <sheetData sheetId="1431" refreshError="1"/>
      <sheetData sheetId="1432">
        <row r="1">
          <cell r="C1" t="str">
            <v>F_CODE</v>
          </cell>
        </row>
      </sheetData>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row r="1">
          <cell r="C1" t="str">
            <v>F_CODE</v>
          </cell>
        </row>
      </sheetData>
      <sheetData sheetId="1449">
        <row r="1">
          <cell r="C1" t="str">
            <v>F_CODE</v>
          </cell>
        </row>
      </sheetData>
      <sheetData sheetId="1450" refreshError="1"/>
      <sheetData sheetId="1451" refreshError="1"/>
      <sheetData sheetId="1452" refreshError="1"/>
      <sheetData sheetId="1453">
        <row r="1">
          <cell r="C1" t="str">
            <v>F_CODE</v>
          </cell>
        </row>
      </sheetData>
      <sheetData sheetId="1454">
        <row r="1">
          <cell r="C1" t="str">
            <v>F_CODE</v>
          </cell>
        </row>
      </sheetData>
      <sheetData sheetId="1455" refreshError="1"/>
      <sheetData sheetId="1456">
        <row r="1">
          <cell r="C1" t="str">
            <v>F_CODE</v>
          </cell>
        </row>
      </sheetData>
      <sheetData sheetId="1457">
        <row r="1">
          <cell r="C1" t="str">
            <v>F_CODE</v>
          </cell>
        </row>
      </sheetData>
      <sheetData sheetId="1458">
        <row r="1">
          <cell r="C1" t="str">
            <v>F_CODE</v>
          </cell>
        </row>
      </sheetData>
      <sheetData sheetId="1459">
        <row r="1">
          <cell r="C1" t="str">
            <v>F_CODE</v>
          </cell>
        </row>
      </sheetData>
      <sheetData sheetId="1460">
        <row r="1">
          <cell r="C1" t="str">
            <v>F_CODE</v>
          </cell>
        </row>
      </sheetData>
      <sheetData sheetId="1461">
        <row r="1">
          <cell r="C1" t="str">
            <v>F_CODE</v>
          </cell>
        </row>
      </sheetData>
      <sheetData sheetId="1462">
        <row r="1">
          <cell r="C1" t="str">
            <v>F_CODE</v>
          </cell>
        </row>
      </sheetData>
      <sheetData sheetId="1463">
        <row r="1">
          <cell r="C1" t="str">
            <v>F_CODE</v>
          </cell>
        </row>
      </sheetData>
      <sheetData sheetId="1464">
        <row r="1">
          <cell r="C1" t="str">
            <v>F_CODE</v>
          </cell>
        </row>
      </sheetData>
      <sheetData sheetId="1465">
        <row r="1">
          <cell r="C1" t="str">
            <v>F_CODE</v>
          </cell>
        </row>
      </sheetData>
      <sheetData sheetId="1466">
        <row r="1">
          <cell r="C1" t="str">
            <v>F_CODE</v>
          </cell>
        </row>
      </sheetData>
      <sheetData sheetId="1467">
        <row r="1">
          <cell r="C1" t="str">
            <v>F_CODE</v>
          </cell>
        </row>
      </sheetData>
      <sheetData sheetId="1468">
        <row r="1">
          <cell r="C1" t="str">
            <v>F_CODE</v>
          </cell>
        </row>
      </sheetData>
      <sheetData sheetId="1469">
        <row r="1">
          <cell r="C1" t="str">
            <v>F_CODE</v>
          </cell>
        </row>
      </sheetData>
      <sheetData sheetId="1470">
        <row r="1">
          <cell r="C1" t="str">
            <v>F_CODE</v>
          </cell>
        </row>
      </sheetData>
      <sheetData sheetId="1471">
        <row r="1">
          <cell r="C1" t="str">
            <v>F_CODE</v>
          </cell>
        </row>
      </sheetData>
      <sheetData sheetId="1472">
        <row r="1">
          <cell r="C1" t="str">
            <v>F_CODE</v>
          </cell>
        </row>
      </sheetData>
      <sheetData sheetId="1473">
        <row r="1">
          <cell r="C1" t="str">
            <v>F_CODE</v>
          </cell>
        </row>
      </sheetData>
      <sheetData sheetId="1474">
        <row r="1">
          <cell r="C1" t="str">
            <v>F_CODE</v>
          </cell>
        </row>
      </sheetData>
      <sheetData sheetId="1475">
        <row r="1">
          <cell r="C1" t="str">
            <v>F_CODE</v>
          </cell>
        </row>
      </sheetData>
      <sheetData sheetId="1476">
        <row r="1">
          <cell r="C1" t="str">
            <v>F_CODE</v>
          </cell>
        </row>
      </sheetData>
      <sheetData sheetId="1477">
        <row r="1">
          <cell r="C1" t="str">
            <v>F_CODE</v>
          </cell>
        </row>
      </sheetData>
      <sheetData sheetId="1478">
        <row r="1">
          <cell r="C1" t="str">
            <v>F_CODE</v>
          </cell>
        </row>
      </sheetData>
      <sheetData sheetId="1479">
        <row r="1">
          <cell r="C1" t="str">
            <v>F_CODE</v>
          </cell>
        </row>
      </sheetData>
      <sheetData sheetId="1480">
        <row r="1">
          <cell r="C1" t="str">
            <v>F_CODE</v>
          </cell>
        </row>
      </sheetData>
      <sheetData sheetId="1481">
        <row r="1">
          <cell r="C1" t="str">
            <v>F_CODE</v>
          </cell>
        </row>
      </sheetData>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sheetData sheetId="1590"/>
      <sheetData sheetId="1591"/>
      <sheetData sheetId="1592"/>
      <sheetData sheetId="1593" refreshError="1"/>
      <sheetData sheetId="1594" refreshError="1"/>
      <sheetData sheetId="1595"/>
      <sheetData sheetId="1596"/>
      <sheetData sheetId="1597"/>
      <sheetData sheetId="1598"/>
      <sheetData sheetId="1599"/>
      <sheetData sheetId="1600">
        <row r="1">
          <cell r="C1" t="str">
            <v>F_CODE</v>
          </cell>
        </row>
      </sheetData>
      <sheetData sheetId="1601">
        <row r="1">
          <cell r="C1" t="str">
            <v>F_CODE</v>
          </cell>
        </row>
      </sheetData>
      <sheetData sheetId="1602">
        <row r="1">
          <cell r="C1" t="str">
            <v>F_CODE</v>
          </cell>
        </row>
      </sheetData>
      <sheetData sheetId="1603">
        <row r="1">
          <cell r="C1" t="str">
            <v>F_CODE</v>
          </cell>
        </row>
      </sheetData>
      <sheetData sheetId="1604">
        <row r="1">
          <cell r="C1" t="str">
            <v>F_CODE</v>
          </cell>
        </row>
      </sheetData>
      <sheetData sheetId="1605">
        <row r="1">
          <cell r="C1" t="str">
            <v>F_CODE</v>
          </cell>
        </row>
      </sheetData>
      <sheetData sheetId="1606">
        <row r="1">
          <cell r="C1" t="str">
            <v>F_CODE</v>
          </cell>
        </row>
      </sheetData>
      <sheetData sheetId="1607">
        <row r="1">
          <cell r="C1" t="str">
            <v>F_CODE</v>
          </cell>
        </row>
      </sheetData>
      <sheetData sheetId="1608">
        <row r="1">
          <cell r="C1" t="str">
            <v>F_CODE</v>
          </cell>
        </row>
      </sheetData>
      <sheetData sheetId="1609"/>
      <sheetData sheetId="1610"/>
      <sheetData sheetId="1611">
        <row r="1">
          <cell r="C1" t="str">
            <v>F_CODE</v>
          </cell>
        </row>
      </sheetData>
      <sheetData sheetId="1612" refreshError="1"/>
      <sheetData sheetId="1613">
        <row r="1">
          <cell r="C1" t="str">
            <v>F_CODE</v>
          </cell>
        </row>
      </sheetData>
      <sheetData sheetId="1614">
        <row r="1">
          <cell r="C1" t="str">
            <v>F_CODE</v>
          </cell>
        </row>
      </sheetData>
      <sheetData sheetId="1615">
        <row r="1">
          <cell r="C1" t="str">
            <v>F_CODE</v>
          </cell>
        </row>
      </sheetData>
      <sheetData sheetId="1616"/>
      <sheetData sheetId="1617">
        <row r="1">
          <cell r="C1" t="str">
            <v>F_CODE</v>
          </cell>
        </row>
      </sheetData>
      <sheetData sheetId="1618">
        <row r="1">
          <cell r="C1" t="str">
            <v>F_CODE</v>
          </cell>
        </row>
      </sheetData>
      <sheetData sheetId="1619">
        <row r="1">
          <cell r="C1" t="str">
            <v>F_CODE</v>
          </cell>
        </row>
      </sheetData>
      <sheetData sheetId="1620">
        <row r="1">
          <cell r="C1" t="str">
            <v>F_CODE</v>
          </cell>
        </row>
      </sheetData>
      <sheetData sheetId="1621">
        <row r="1">
          <cell r="C1" t="str">
            <v>F_CODE</v>
          </cell>
        </row>
      </sheetData>
      <sheetData sheetId="1622"/>
      <sheetData sheetId="1623">
        <row r="1">
          <cell r="C1" t="str">
            <v>F_CODE</v>
          </cell>
        </row>
      </sheetData>
      <sheetData sheetId="1624">
        <row r="1">
          <cell r="C1" t="str">
            <v>F_CODE</v>
          </cell>
        </row>
      </sheetData>
      <sheetData sheetId="1625"/>
      <sheetData sheetId="1626"/>
      <sheetData sheetId="1627"/>
      <sheetData sheetId="1628"/>
      <sheetData sheetId="1629"/>
      <sheetData sheetId="1630">
        <row r="1">
          <cell r="C1" t="str">
            <v>F_CODE</v>
          </cell>
        </row>
      </sheetData>
      <sheetData sheetId="1631"/>
      <sheetData sheetId="1632" refreshError="1"/>
      <sheetData sheetId="1633">
        <row r="1">
          <cell r="C1" t="str">
            <v>F_CODE</v>
          </cell>
        </row>
      </sheetData>
      <sheetData sheetId="1634">
        <row r="1">
          <cell r="C1" t="str">
            <v>F_CODE</v>
          </cell>
        </row>
      </sheetData>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row r="1">
          <cell r="C1" t="str">
            <v>F_CODE</v>
          </cell>
        </row>
      </sheetData>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row r="1">
          <cell r="C1" t="str">
            <v>F_CODE</v>
          </cell>
        </row>
      </sheetData>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row r="1">
          <cell r="C1" t="str">
            <v>F_CODE</v>
          </cell>
        </row>
      </sheetData>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row r="1">
          <cell r="C1" t="str">
            <v>F_CODE</v>
          </cell>
        </row>
      </sheetData>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ow r="1">
          <cell r="C1" t="str">
            <v>F_CODE</v>
          </cell>
        </row>
      </sheetData>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sheetData sheetId="1881" refreshError="1"/>
      <sheetData sheetId="1882" refreshError="1"/>
      <sheetData sheetId="1883" refreshError="1"/>
      <sheetData sheetId="1884">
        <row r="1">
          <cell r="C1" t="str">
            <v>F_CODE</v>
          </cell>
        </row>
      </sheetData>
      <sheetData sheetId="1885">
        <row r="1">
          <cell r="C1" t="str">
            <v>F_CODE</v>
          </cell>
        </row>
      </sheetData>
      <sheetData sheetId="1886">
        <row r="1">
          <cell r="C1" t="str">
            <v>F_CODE</v>
          </cell>
        </row>
      </sheetData>
      <sheetData sheetId="1887">
        <row r="1">
          <cell r="C1" t="str">
            <v>F_CODE</v>
          </cell>
        </row>
      </sheetData>
      <sheetData sheetId="1888">
        <row r="1">
          <cell r="C1" t="str">
            <v>F_CODE</v>
          </cell>
        </row>
      </sheetData>
      <sheetData sheetId="1889">
        <row r="1">
          <cell r="C1" t="str">
            <v>F_CODE</v>
          </cell>
        </row>
      </sheetData>
      <sheetData sheetId="1890">
        <row r="1">
          <cell r="C1" t="str">
            <v>F_CODE</v>
          </cell>
        </row>
      </sheetData>
      <sheetData sheetId="1891">
        <row r="1">
          <cell r="C1" t="str">
            <v>F_CODE</v>
          </cell>
        </row>
      </sheetData>
      <sheetData sheetId="1892">
        <row r="1">
          <cell r="C1" t="str">
            <v>F_CODE</v>
          </cell>
        </row>
      </sheetData>
      <sheetData sheetId="1893">
        <row r="1">
          <cell r="C1" t="str">
            <v>F_CODE</v>
          </cell>
        </row>
      </sheetData>
      <sheetData sheetId="1894">
        <row r="1">
          <cell r="C1" t="str">
            <v>F_CODE</v>
          </cell>
        </row>
      </sheetData>
      <sheetData sheetId="1895">
        <row r="1">
          <cell r="C1" t="str">
            <v>F_CODE</v>
          </cell>
        </row>
      </sheetData>
      <sheetData sheetId="1896">
        <row r="1">
          <cell r="C1" t="str">
            <v>F_CODE</v>
          </cell>
        </row>
      </sheetData>
      <sheetData sheetId="1897">
        <row r="1">
          <cell r="C1" t="str">
            <v>F_CODE</v>
          </cell>
        </row>
      </sheetData>
      <sheetData sheetId="1898">
        <row r="1">
          <cell r="C1" t="str">
            <v>F_CODE</v>
          </cell>
        </row>
      </sheetData>
      <sheetData sheetId="1899">
        <row r="1">
          <cell r="C1" t="str">
            <v>F_CODE</v>
          </cell>
        </row>
      </sheetData>
      <sheetData sheetId="1900">
        <row r="1">
          <cell r="C1" t="str">
            <v>F_CODE</v>
          </cell>
        </row>
      </sheetData>
      <sheetData sheetId="1901">
        <row r="1">
          <cell r="C1" t="str">
            <v>F_CODE</v>
          </cell>
        </row>
      </sheetData>
      <sheetData sheetId="1902">
        <row r="1">
          <cell r="C1" t="str">
            <v>F_CODE</v>
          </cell>
        </row>
      </sheetData>
      <sheetData sheetId="1903">
        <row r="1">
          <cell r="C1" t="str">
            <v>F_CODE</v>
          </cell>
        </row>
      </sheetData>
      <sheetData sheetId="1904">
        <row r="1">
          <cell r="C1" t="str">
            <v>F_CODE</v>
          </cell>
        </row>
      </sheetData>
      <sheetData sheetId="1905">
        <row r="1">
          <cell r="C1" t="str">
            <v>F_CODE</v>
          </cell>
        </row>
      </sheetData>
      <sheetData sheetId="1906">
        <row r="1">
          <cell r="C1" t="str">
            <v>F_CODE</v>
          </cell>
        </row>
      </sheetData>
      <sheetData sheetId="1907">
        <row r="1">
          <cell r="C1" t="str">
            <v>F_CODE</v>
          </cell>
        </row>
      </sheetData>
      <sheetData sheetId="1908">
        <row r="1">
          <cell r="C1" t="str">
            <v>F_CODE</v>
          </cell>
        </row>
      </sheetData>
      <sheetData sheetId="1909">
        <row r="1">
          <cell r="C1" t="str">
            <v>F_CODE</v>
          </cell>
        </row>
      </sheetData>
      <sheetData sheetId="1910">
        <row r="1">
          <cell r="C1" t="str">
            <v>F_CODE</v>
          </cell>
        </row>
      </sheetData>
      <sheetData sheetId="1911">
        <row r="1">
          <cell r="C1" t="str">
            <v>F_CODE</v>
          </cell>
        </row>
      </sheetData>
      <sheetData sheetId="1912">
        <row r="1">
          <cell r="C1" t="str">
            <v>F_CODE</v>
          </cell>
        </row>
      </sheetData>
      <sheetData sheetId="1913">
        <row r="1">
          <cell r="C1" t="str">
            <v>F_CODE</v>
          </cell>
        </row>
      </sheetData>
      <sheetData sheetId="1914">
        <row r="1">
          <cell r="C1" t="str">
            <v>F_CODE</v>
          </cell>
        </row>
      </sheetData>
      <sheetData sheetId="1915">
        <row r="1">
          <cell r="C1" t="str">
            <v>F_CODE</v>
          </cell>
        </row>
      </sheetData>
      <sheetData sheetId="1916">
        <row r="1">
          <cell r="C1" t="str">
            <v>F_CODE</v>
          </cell>
        </row>
      </sheetData>
      <sheetData sheetId="1917">
        <row r="1">
          <cell r="C1" t="str">
            <v>F_CODE</v>
          </cell>
        </row>
      </sheetData>
      <sheetData sheetId="1918">
        <row r="1">
          <cell r="C1" t="str">
            <v>F_CODE</v>
          </cell>
        </row>
      </sheetData>
      <sheetData sheetId="1919">
        <row r="1">
          <cell r="C1" t="str">
            <v>F_CODE</v>
          </cell>
        </row>
      </sheetData>
      <sheetData sheetId="1920">
        <row r="1">
          <cell r="C1" t="str">
            <v>F_CODE</v>
          </cell>
        </row>
      </sheetData>
      <sheetData sheetId="1921">
        <row r="1">
          <cell r="C1" t="str">
            <v>F_CODE</v>
          </cell>
        </row>
      </sheetData>
      <sheetData sheetId="1922">
        <row r="1">
          <cell r="C1" t="str">
            <v>F_CODE</v>
          </cell>
        </row>
      </sheetData>
      <sheetData sheetId="1923">
        <row r="1">
          <cell r="C1" t="str">
            <v>F_CODE</v>
          </cell>
        </row>
      </sheetData>
      <sheetData sheetId="1924">
        <row r="1">
          <cell r="C1" t="str">
            <v>F_CODE</v>
          </cell>
        </row>
      </sheetData>
      <sheetData sheetId="1925">
        <row r="1">
          <cell r="C1" t="str">
            <v>F_CODE</v>
          </cell>
        </row>
      </sheetData>
      <sheetData sheetId="1926">
        <row r="1">
          <cell r="C1" t="str">
            <v>F_CODE</v>
          </cell>
        </row>
      </sheetData>
      <sheetData sheetId="1927">
        <row r="1">
          <cell r="C1" t="str">
            <v>F_CODE</v>
          </cell>
        </row>
      </sheetData>
      <sheetData sheetId="1928">
        <row r="1">
          <cell r="C1" t="str">
            <v>F_CODE</v>
          </cell>
        </row>
      </sheetData>
      <sheetData sheetId="1929">
        <row r="1">
          <cell r="C1" t="str">
            <v>F_CODE</v>
          </cell>
        </row>
      </sheetData>
      <sheetData sheetId="1930">
        <row r="1">
          <cell r="C1" t="str">
            <v>F_CODE</v>
          </cell>
        </row>
      </sheetData>
      <sheetData sheetId="1931">
        <row r="1">
          <cell r="C1" t="str">
            <v>F_CODE</v>
          </cell>
        </row>
      </sheetData>
      <sheetData sheetId="1932">
        <row r="1">
          <cell r="C1" t="str">
            <v>F_CODE</v>
          </cell>
        </row>
      </sheetData>
      <sheetData sheetId="1933">
        <row r="1">
          <cell r="C1" t="str">
            <v>F_CODE</v>
          </cell>
        </row>
      </sheetData>
      <sheetData sheetId="1934">
        <row r="1">
          <cell r="C1" t="str">
            <v>F_CODE</v>
          </cell>
        </row>
      </sheetData>
      <sheetData sheetId="1935">
        <row r="1">
          <cell r="C1" t="str">
            <v>F_CODE</v>
          </cell>
        </row>
      </sheetData>
      <sheetData sheetId="1936">
        <row r="1">
          <cell r="C1" t="str">
            <v>F_CODE</v>
          </cell>
        </row>
      </sheetData>
      <sheetData sheetId="1937">
        <row r="1">
          <cell r="C1" t="str">
            <v>F_CODE</v>
          </cell>
        </row>
      </sheetData>
      <sheetData sheetId="1938">
        <row r="1">
          <cell r="C1" t="str">
            <v>F_CODE</v>
          </cell>
        </row>
      </sheetData>
      <sheetData sheetId="1939">
        <row r="1">
          <cell r="C1" t="str">
            <v>F_CODE</v>
          </cell>
        </row>
      </sheetData>
      <sheetData sheetId="1940">
        <row r="1">
          <cell r="C1" t="str">
            <v>F_CODE</v>
          </cell>
        </row>
      </sheetData>
      <sheetData sheetId="1941">
        <row r="1">
          <cell r="C1" t="str">
            <v>F_CODE</v>
          </cell>
        </row>
      </sheetData>
      <sheetData sheetId="1942">
        <row r="1">
          <cell r="C1" t="str">
            <v>F_CODE</v>
          </cell>
        </row>
      </sheetData>
      <sheetData sheetId="1943">
        <row r="1">
          <cell r="C1" t="str">
            <v>F_CODE</v>
          </cell>
        </row>
      </sheetData>
      <sheetData sheetId="1944">
        <row r="1">
          <cell r="C1" t="str">
            <v>F_CODE</v>
          </cell>
        </row>
      </sheetData>
      <sheetData sheetId="1945">
        <row r="1">
          <cell r="C1" t="str">
            <v>F_CODE</v>
          </cell>
        </row>
      </sheetData>
      <sheetData sheetId="1946">
        <row r="1">
          <cell r="C1" t="str">
            <v>F_CODE</v>
          </cell>
        </row>
      </sheetData>
      <sheetData sheetId="1947">
        <row r="1">
          <cell r="C1" t="str">
            <v>F_CODE</v>
          </cell>
        </row>
      </sheetData>
      <sheetData sheetId="1948">
        <row r="1">
          <cell r="C1" t="str">
            <v>F_CODE</v>
          </cell>
        </row>
      </sheetData>
      <sheetData sheetId="1949">
        <row r="1">
          <cell r="C1" t="str">
            <v>F_CODE</v>
          </cell>
        </row>
      </sheetData>
      <sheetData sheetId="1950">
        <row r="1">
          <cell r="C1" t="str">
            <v>F_CODE</v>
          </cell>
        </row>
      </sheetData>
      <sheetData sheetId="1951">
        <row r="1">
          <cell r="C1" t="str">
            <v>F_CODE</v>
          </cell>
        </row>
      </sheetData>
      <sheetData sheetId="1952">
        <row r="1">
          <cell r="C1" t="str">
            <v>F_CODE</v>
          </cell>
        </row>
      </sheetData>
      <sheetData sheetId="1953">
        <row r="1">
          <cell r="C1" t="str">
            <v>F_CODE</v>
          </cell>
        </row>
      </sheetData>
      <sheetData sheetId="1954">
        <row r="1">
          <cell r="C1" t="str">
            <v>F_CODE</v>
          </cell>
        </row>
      </sheetData>
      <sheetData sheetId="1955">
        <row r="1">
          <cell r="C1" t="str">
            <v>F_CODE</v>
          </cell>
        </row>
      </sheetData>
      <sheetData sheetId="1956">
        <row r="1">
          <cell r="C1" t="str">
            <v>F_CODE</v>
          </cell>
        </row>
      </sheetData>
      <sheetData sheetId="1957">
        <row r="1">
          <cell r="C1" t="str">
            <v>F_CODE</v>
          </cell>
        </row>
      </sheetData>
      <sheetData sheetId="1958">
        <row r="1">
          <cell r="C1" t="str">
            <v>F_CODE</v>
          </cell>
        </row>
      </sheetData>
      <sheetData sheetId="1959">
        <row r="1">
          <cell r="C1" t="str">
            <v>F_CODE</v>
          </cell>
        </row>
      </sheetData>
      <sheetData sheetId="1960">
        <row r="1">
          <cell r="C1" t="str">
            <v>F_CODE</v>
          </cell>
        </row>
      </sheetData>
      <sheetData sheetId="1961">
        <row r="1">
          <cell r="C1" t="str">
            <v>F_CODE</v>
          </cell>
        </row>
      </sheetData>
      <sheetData sheetId="1962">
        <row r="1">
          <cell r="C1" t="str">
            <v>F_CODE</v>
          </cell>
        </row>
      </sheetData>
      <sheetData sheetId="1963">
        <row r="1">
          <cell r="C1" t="str">
            <v>F_CODE</v>
          </cell>
        </row>
      </sheetData>
      <sheetData sheetId="1964">
        <row r="1">
          <cell r="C1" t="str">
            <v>F_CODE</v>
          </cell>
        </row>
      </sheetData>
      <sheetData sheetId="1965">
        <row r="1">
          <cell r="C1" t="str">
            <v>F_CODE</v>
          </cell>
        </row>
      </sheetData>
      <sheetData sheetId="1966">
        <row r="1">
          <cell r="C1" t="str">
            <v>F_CODE</v>
          </cell>
        </row>
      </sheetData>
      <sheetData sheetId="1967">
        <row r="1">
          <cell r="C1" t="str">
            <v>F_CODE</v>
          </cell>
        </row>
      </sheetData>
      <sheetData sheetId="1968">
        <row r="1">
          <cell r="C1" t="str">
            <v>F_CODE</v>
          </cell>
        </row>
      </sheetData>
      <sheetData sheetId="1969">
        <row r="1">
          <cell r="C1" t="str">
            <v>F_CODE</v>
          </cell>
        </row>
      </sheetData>
      <sheetData sheetId="1970">
        <row r="1">
          <cell r="C1" t="str">
            <v>F_CODE</v>
          </cell>
        </row>
      </sheetData>
      <sheetData sheetId="1971">
        <row r="1">
          <cell r="C1" t="str">
            <v>F_CODE</v>
          </cell>
        </row>
      </sheetData>
      <sheetData sheetId="1972">
        <row r="1">
          <cell r="C1" t="str">
            <v>F_CODE</v>
          </cell>
        </row>
      </sheetData>
      <sheetData sheetId="1973">
        <row r="1">
          <cell r="C1" t="str">
            <v>F_CODE</v>
          </cell>
        </row>
      </sheetData>
      <sheetData sheetId="1974">
        <row r="1">
          <cell r="C1" t="str">
            <v>F_CODE</v>
          </cell>
        </row>
      </sheetData>
      <sheetData sheetId="1975">
        <row r="1">
          <cell r="C1" t="str">
            <v>F_CODE</v>
          </cell>
        </row>
      </sheetData>
      <sheetData sheetId="1976">
        <row r="1">
          <cell r="C1" t="str">
            <v>F_CODE</v>
          </cell>
        </row>
      </sheetData>
      <sheetData sheetId="1977">
        <row r="1">
          <cell r="C1" t="str">
            <v>F_CODE</v>
          </cell>
        </row>
      </sheetData>
      <sheetData sheetId="1978">
        <row r="1">
          <cell r="C1" t="str">
            <v>F_CODE</v>
          </cell>
        </row>
      </sheetData>
      <sheetData sheetId="1979">
        <row r="1">
          <cell r="C1" t="str">
            <v>F_CODE</v>
          </cell>
        </row>
      </sheetData>
      <sheetData sheetId="1980">
        <row r="1">
          <cell r="C1" t="str">
            <v>F_CODE</v>
          </cell>
        </row>
      </sheetData>
      <sheetData sheetId="1981">
        <row r="1">
          <cell r="C1" t="str">
            <v>F_CODE</v>
          </cell>
        </row>
      </sheetData>
      <sheetData sheetId="1982">
        <row r="1">
          <cell r="C1" t="str">
            <v>F_CODE</v>
          </cell>
        </row>
      </sheetData>
      <sheetData sheetId="1983">
        <row r="1">
          <cell r="C1" t="str">
            <v>F_CODE</v>
          </cell>
        </row>
      </sheetData>
      <sheetData sheetId="1984">
        <row r="1">
          <cell r="C1" t="str">
            <v>F_CODE</v>
          </cell>
        </row>
      </sheetData>
      <sheetData sheetId="1985">
        <row r="1">
          <cell r="C1" t="str">
            <v>F_CODE</v>
          </cell>
        </row>
      </sheetData>
      <sheetData sheetId="1986">
        <row r="1">
          <cell r="C1" t="str">
            <v>F_CODE</v>
          </cell>
        </row>
      </sheetData>
      <sheetData sheetId="1987">
        <row r="1">
          <cell r="C1" t="str">
            <v>F_CODE</v>
          </cell>
        </row>
      </sheetData>
      <sheetData sheetId="1988">
        <row r="1">
          <cell r="C1" t="str">
            <v>F_CODE</v>
          </cell>
        </row>
      </sheetData>
      <sheetData sheetId="1989">
        <row r="1">
          <cell r="C1" t="str">
            <v>F_CODE</v>
          </cell>
        </row>
      </sheetData>
      <sheetData sheetId="1990">
        <row r="1">
          <cell r="C1" t="str">
            <v>F_CODE</v>
          </cell>
        </row>
      </sheetData>
      <sheetData sheetId="1991">
        <row r="1">
          <cell r="C1" t="str">
            <v>F_CODE</v>
          </cell>
        </row>
      </sheetData>
      <sheetData sheetId="1992">
        <row r="1">
          <cell r="C1" t="str">
            <v>F_CODE</v>
          </cell>
        </row>
      </sheetData>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sheetData sheetId="2044"/>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efreshError="1"/>
      <sheetData sheetId="2416" refreshError="1"/>
      <sheetData sheetId="2417"/>
      <sheetData sheetId="2418"/>
      <sheetData sheetId="2419" refreshError="1"/>
      <sheetData sheetId="2420" refreshError="1"/>
      <sheetData sheetId="2421" refreshError="1"/>
      <sheetData sheetId="2422" refreshError="1"/>
      <sheetData sheetId="2423" refreshError="1"/>
      <sheetData sheetId="2424" refreshError="1"/>
      <sheetData sheetId="2425"/>
      <sheetData sheetId="2426"/>
      <sheetData sheetId="2427"/>
      <sheetData sheetId="2428"/>
      <sheetData sheetId="2429"/>
      <sheetData sheetId="2430"/>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단가"/>
      <sheetName val="TOTAL3"/>
      <sheetName val="#REF"/>
      <sheetName val="결과조달"/>
      <sheetName val="공종단가"/>
      <sheetName val="설계조건"/>
      <sheetName val="영업.일1"/>
      <sheetName val="단면 (2)"/>
      <sheetName val="Sheet1 (2)"/>
      <sheetName val="U-TYPE(1)"/>
      <sheetName val="말뚝물량"/>
      <sheetName val="조명시설"/>
      <sheetName val="가격조사서"/>
      <sheetName val="1-1 소하천 제원"/>
      <sheetName val="단-토공"/>
      <sheetName val="하천제원"/>
      <sheetName val="내역서 "/>
      <sheetName val="Sheet2"/>
      <sheetName val="내역서"/>
      <sheetName val="현장설명서"/>
      <sheetName val="갑지"/>
      <sheetName val="일위대가(계측기설치)"/>
      <sheetName val="중기비"/>
      <sheetName val="최적단면"/>
      <sheetName val="1062-X방향 "/>
      <sheetName val="안산기계장치"/>
      <sheetName val="차수공개요"/>
      <sheetName val="수로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목표세부명세"/>
      <sheetName val="투찰"/>
      <sheetName val="예가표"/>
      <sheetName val="노임단가"/>
      <sheetName val="중기비"/>
      <sheetName val="사통"/>
      <sheetName val="실적공사"/>
      <sheetName val="재료"/>
      <sheetName val="자동제어"/>
      <sheetName val="4월실적"/>
      <sheetName val="시멘트"/>
      <sheetName val="노임이"/>
      <sheetName val="4.공사별"/>
      <sheetName val="7 (2)"/>
      <sheetName val="금액내역서"/>
      <sheetName val="내역"/>
      <sheetName val="6공구(당초)"/>
      <sheetName val="전선 및 전선관"/>
      <sheetName val="식재"/>
      <sheetName val="시설물 "/>
      <sheetName val="목통"/>
      <sheetName val="집계표"/>
      <sheetName val="갑지1"/>
      <sheetName val="일반부표"/>
      <sheetName val="c_balju"/>
      <sheetName val="DATA"/>
      <sheetName val="2단지_원가"/>
      <sheetName val="계획고"/>
      <sheetName val="현장관리비"/>
      <sheetName val="입찰안"/>
      <sheetName val="DATA2000"/>
      <sheetName val="연돌일위집계"/>
      <sheetName val="내역표지"/>
      <sheetName val="화전내"/>
      <sheetName val="음료실행"/>
      <sheetName val="유림골조"/>
      <sheetName val="도급FORM"/>
      <sheetName val="동선(을)"/>
      <sheetName val="물가자료"/>
      <sheetName val="부대공Ⅱ"/>
      <sheetName val="잡비"/>
      <sheetName val="Sheet1"/>
      <sheetName val="Sheet10"/>
      <sheetName val="CTEMCOST"/>
      <sheetName val="직원인원"/>
      <sheetName val="A"/>
      <sheetName val="장기차입금"/>
      <sheetName val="지급자재"/>
      <sheetName val="ABUT수량-A1"/>
      <sheetName val="BREAKDOWN(철거설치)"/>
      <sheetName val="조직도"/>
      <sheetName val="GAEYO"/>
      <sheetName val="총괄집계"/>
      <sheetName val="스포회원매출"/>
      <sheetName val="에너지동"/>
      <sheetName val="COVER"/>
      <sheetName val="당초"/>
      <sheetName val="01"/>
      <sheetName val="옥외외등집계표"/>
      <sheetName val="정부노임단가"/>
      <sheetName val="설산1.나"/>
      <sheetName val="본사S"/>
      <sheetName val="설계내역서"/>
      <sheetName val="Shape code"/>
      <sheetName val="TOWER 12TON"/>
      <sheetName val="TOWER 10TON"/>
      <sheetName val="실행철강하도"/>
      <sheetName val="화설내"/>
      <sheetName val="P.M 별"/>
      <sheetName val="분류코드 이름관리"/>
      <sheetName val="#REF"/>
      <sheetName val="실행"/>
      <sheetName val="RESOURCE"/>
      <sheetName val="부안일위"/>
      <sheetName val="DHEQSUPT"/>
      <sheetName val="실적62"/>
      <sheetName val="Equipment"/>
      <sheetName val="TL,Termination"/>
      <sheetName val="Cable,Conduit"/>
      <sheetName val="공통비총괄표"/>
      <sheetName val="Sheet2"/>
      <sheetName val="공사개요"/>
      <sheetName val="원가계산서"/>
      <sheetName val="내역서"/>
      <sheetName val="업무처리전"/>
      <sheetName val="조도계산서 (도서)"/>
      <sheetName val="단가"/>
      <sheetName val="본사공가현황"/>
      <sheetName val="6PILE  (돌출)"/>
      <sheetName val="표지"/>
      <sheetName val="설비원가"/>
      <sheetName val="TRE TABLE"/>
      <sheetName val="Sheet13"/>
      <sheetName val="발전기"/>
      <sheetName val="Sheet14"/>
      <sheetName val="견적서"/>
      <sheetName val="전체"/>
      <sheetName val="trf(36%)"/>
      <sheetName val="1공구(을)"/>
      <sheetName val="기계 도급내역서"/>
      <sheetName val="수량산출서(마감)"/>
      <sheetName val="금융비용"/>
      <sheetName val="수량집계1"/>
      <sheetName val="수량집계2"/>
      <sheetName val="공사비예산서(토목분)"/>
      <sheetName val="예정(3)"/>
      <sheetName val="동원(3)"/>
      <sheetName val="Y-WORK"/>
      <sheetName val="P-산#1-1(WOWA1)"/>
      <sheetName val="주요량(96)"/>
      <sheetName val="품"/>
      <sheetName val="12호기내역서(건축분)"/>
      <sheetName val="수입"/>
      <sheetName val="현금흐름"/>
      <sheetName val="2공구산출내역"/>
      <sheetName val="단가표 (건축)"/>
      <sheetName val="B"/>
      <sheetName val="도시가스현황"/>
      <sheetName val="결과조달"/>
      <sheetName val="대림경상68억"/>
      <sheetName val="70%"/>
      <sheetName val="대비표"/>
      <sheetName val="도급원가"/>
      <sheetName val="Total"/>
      <sheetName val="경율산정"/>
      <sheetName val="4_공사별"/>
      <sheetName val="7_(2)"/>
      <sheetName val="전선_및_전선관"/>
      <sheetName val="시설물_"/>
      <sheetName val="D-3109"/>
      <sheetName val="자재일람"/>
      <sheetName val="실행예산"/>
      <sheetName val="입찰내역 발주처 양식"/>
      <sheetName val="EHP설치"/>
      <sheetName val="매립"/>
      <sheetName val="일위대가"/>
      <sheetName val="갑지(추정)"/>
      <sheetName val="WORK"/>
      <sheetName val="공통가설"/>
      <sheetName val="별표"/>
      <sheetName val="경비"/>
      <sheetName val="백분율"/>
      <sheetName val="Hoja1"/>
      <sheetName val="F4-F7"/>
      <sheetName val="Cash2"/>
      <sheetName val="Z"/>
      <sheetName val="단면 (2)"/>
      <sheetName val="인원현황"/>
      <sheetName val="Sheet3"/>
      <sheetName val="4차원가계산서"/>
      <sheetName val="골조시행"/>
      <sheetName val="관기성공.내"/>
      <sheetName val="갑지"/>
      <sheetName val="O＆P"/>
      <sheetName val="설비내역"/>
      <sheetName val="내역서을지"/>
      <sheetName val="약품공급2"/>
      <sheetName val="공통부대비"/>
      <sheetName val="영업2"/>
      <sheetName val="영업3"/>
      <sheetName val="자료"/>
      <sheetName val="가설공사내역"/>
      <sheetName val="401"/>
      <sheetName val="세부내역서"/>
      <sheetName val="토목주소"/>
      <sheetName val="È£Ç¥"/>
      <sheetName val="금융"/>
      <sheetName val="J直材4"/>
      <sheetName val="b_balju_cho"/>
      <sheetName val="동해묵호1내역"/>
      <sheetName val="설비"/>
      <sheetName val="대치판정"/>
      <sheetName val="신우"/>
      <sheetName val="VXXXXXX"/>
      <sheetName val="인사자료총집계"/>
      <sheetName val="직재"/>
      <sheetName val="SCHE"/>
      <sheetName val="UPRI"/>
      <sheetName val="건축공사실행"/>
      <sheetName val="직노"/>
      <sheetName val="시설물기초"/>
      <sheetName val="BQMPALOC"/>
      <sheetName val="이토변실(A3-LINE)"/>
      <sheetName val="집계표(OPTION)"/>
      <sheetName val="1.설계조건"/>
      <sheetName val="코드"/>
      <sheetName val="1.토공사 수량산출 및 집계"/>
      <sheetName val="돈암사업"/>
      <sheetName val="타일산근"/>
      <sheetName val="집계표(육상)"/>
      <sheetName val="Sheet4"/>
      <sheetName val="설계명세서(선로)"/>
      <sheetName val="전계가"/>
      <sheetName val="하도금액분계"/>
      <sheetName val="프랜트면허"/>
      <sheetName val="30신설일위대가"/>
      <sheetName val="NYS"/>
      <sheetName val="동원인원"/>
      <sheetName val="수목표준대가"/>
      <sheetName val="연동금액산출근거"/>
      <sheetName val="물가연동제총괄표"/>
      <sheetName val="공사비집계"/>
      <sheetName val="첨부#2.Cash Flow(현장작성)"/>
      <sheetName val="식재수량표"/>
      <sheetName val="일위목록"/>
      <sheetName val="자재단가"/>
      <sheetName val="연습"/>
      <sheetName val="설비2차"/>
      <sheetName val="패널"/>
      <sheetName val="파이프류"/>
      <sheetName val="40총괄"/>
      <sheetName val="40집계"/>
      <sheetName val="가격조사서"/>
      <sheetName val="집계"/>
      <sheetName val="입상내역"/>
      <sheetName val="106동"/>
      <sheetName val="설변내역서"/>
      <sheetName val="분전함신설"/>
      <sheetName val="접지1종"/>
      <sheetName val="FAB별"/>
      <sheetName val="1TL종점(1)"/>
      <sheetName val="Category"/>
      <sheetName val="설계조건"/>
      <sheetName val="1-11조직표"/>
      <sheetName val="APT"/>
      <sheetName val="할증 "/>
      <sheetName val="EQUIP"/>
      <sheetName val="공예을"/>
      <sheetName val="공사내역"/>
      <sheetName val="변수 정의"/>
      <sheetName val="수량산출내역1115"/>
      <sheetName val="산출내역서"/>
      <sheetName val="노임"/>
      <sheetName val="단위수량"/>
      <sheetName val="맨홀수량산출"/>
      <sheetName val="수정시산표"/>
      <sheetName val="산출내역서집계표"/>
      <sheetName val="수리결과"/>
      <sheetName val="마산월령동골조물량변경"/>
      <sheetName val="설계명세"/>
      <sheetName val="익산"/>
      <sheetName val="I一般比"/>
      <sheetName val="CABLE SIZE-3"/>
      <sheetName val="ENE-CAL 1"/>
      <sheetName val="제-노임"/>
      <sheetName val="N賃率-職"/>
      <sheetName val="PIPE"/>
      <sheetName val="일위대가(목록)"/>
      <sheetName val="재료비"/>
      <sheetName val="하부철근수량"/>
      <sheetName val="설계내역2"/>
      <sheetName val="환경기계공정표 (3)"/>
      <sheetName val="982월원안"/>
      <sheetName val="인원계획-미화"/>
      <sheetName val="시화점실행"/>
      <sheetName val="FORM-0"/>
      <sheetName val="부표총괄"/>
      <sheetName val="요율"/>
      <sheetName val="조명시설"/>
      <sheetName val="판가반영"/>
      <sheetName val="경제성분석"/>
      <sheetName val="95월별매출"/>
      <sheetName val="유화"/>
      <sheetName val="HISTORICAL"/>
      <sheetName val="FORECASTING"/>
      <sheetName val="hGH정제"/>
      <sheetName val="본선 토공 분배표"/>
      <sheetName val="3.공통공사대비"/>
      <sheetName val="기계"/>
      <sheetName val="정화조"/>
      <sheetName val="조경"/>
      <sheetName val="토목"/>
      <sheetName val="Ⅴ-2.공종별내역"/>
      <sheetName val="전기일위대가"/>
      <sheetName val="기초1"/>
      <sheetName val="기초"/>
      <sheetName val="EP0618"/>
      <sheetName val="설산1_나"/>
      <sheetName val="Shape_code"/>
      <sheetName val="조도계산서_(도서)"/>
      <sheetName val="TOWER_12TON"/>
      <sheetName val="TOWER_10TON"/>
      <sheetName val="분류코드_이름관리"/>
      <sheetName val="6PILE__(돌출)"/>
      <sheetName val="TRE_TABLE"/>
      <sheetName val="P_M_별"/>
      <sheetName val="기계_도급내역서"/>
      <sheetName val="방배동내역(리라)"/>
      <sheetName val="동축분 종합설계서"/>
      <sheetName val="입출재고현황 (2)"/>
      <sheetName val="한강운반비"/>
      <sheetName val="Risk Catefory"/>
      <sheetName val="PAD TR보호대기초"/>
      <sheetName val="가로등기초"/>
      <sheetName val="HANDHOLE(2)"/>
      <sheetName val="CON'C"/>
      <sheetName val="wall"/>
      <sheetName val="항목(1)"/>
      <sheetName val="인구"/>
      <sheetName val="환경평가"/>
      <sheetName val="횡배수관토공수량"/>
      <sheetName val="예총"/>
      <sheetName val="공통비(전체)"/>
      <sheetName val="총괄"/>
      <sheetName val="피벗테이블데이터분석"/>
      <sheetName val="평균높이산출근거"/>
      <sheetName val="횡배수관위치조서"/>
      <sheetName val="토목공사"/>
      <sheetName val="1ST"/>
      <sheetName val="예상"/>
      <sheetName val="예산실적전체당월"/>
      <sheetName val="000000"/>
      <sheetName val="직발주계획안(전기최종)"/>
      <sheetName val="129"/>
      <sheetName val="PAD_TR보호대기초"/>
      <sheetName val="4_공사별1"/>
      <sheetName val="전선_및_전선관1"/>
      <sheetName val="7_(2)1"/>
      <sheetName val="시설물_1"/>
      <sheetName val="단가표_(건축)"/>
      <sheetName val="단면_(2)"/>
      <sheetName val="입찰내역_발주처_양식"/>
      <sheetName val="관기성공_내"/>
      <sheetName val="첨부#2_Cash_Flow(현장작성)"/>
      <sheetName val="1_토공사_수량산출_및_집계"/>
      <sheetName val="책임감리공제요율"/>
      <sheetName val="등급별 배치기준"/>
      <sheetName val="수우미양가(Vlookup)"/>
      <sheetName val="archi(본사)"/>
      <sheetName val="Cashflow Analysis"/>
      <sheetName val="BID"/>
      <sheetName val="00노임기준"/>
      <sheetName val="노임단가표"/>
      <sheetName val="단위중량"/>
      <sheetName val="공제량"/>
      <sheetName val="배관"/>
      <sheetName val="Proposal"/>
      <sheetName val="수량산출"/>
      <sheetName val="단가비교표"/>
      <sheetName val="마감사양"/>
      <sheetName val="교각계산"/>
      <sheetName val="질문"/>
      <sheetName val="예제"/>
      <sheetName val="평가&amp;선급.미지급"/>
      <sheetName val="자재표"/>
      <sheetName val="업체월별(전기)"/>
      <sheetName val="SPEC LIST(EQUP, SYS)"/>
      <sheetName val="SPEC LIST(COMM)"/>
      <sheetName val="CABLE &amp; WIRE"/>
      <sheetName val="CONDUIT &amp; FITTING"/>
      <sheetName val="BOXES &amp; ENCLOSURES"/>
      <sheetName val="SWITCH"/>
      <sheetName val="LIGHTING FIXTURES"/>
      <sheetName val="RECEPTACLE"/>
      <sheetName val="CABLING ACC'S &amp; MISC MAT'S"/>
      <sheetName val="SPEC LIST(BULK)"/>
      <sheetName val="01. 자재단가비교표"/>
      <sheetName val="1-4-2.관(약)"/>
      <sheetName val="손익분석"/>
      <sheetName val="중기조종사 단위단가"/>
      <sheetName val="일위대가표"/>
      <sheetName val="기준"/>
      <sheetName val="수량산출서 갑지"/>
      <sheetName val="내역전기"/>
      <sheetName val="YES-T"/>
      <sheetName val="ValueList_Helper"/>
      <sheetName val="INPUT"/>
      <sheetName val="단가산출"/>
      <sheetName val="미드수량"/>
      <sheetName val="成本7.11"/>
      <sheetName val="ELECTRICAL"/>
      <sheetName val="HVAC"/>
      <sheetName val="PLUMBING&amp;FF"/>
      <sheetName val="Bldg Wise Summaries 20-10-09"/>
      <sheetName val="덤프"/>
      <sheetName val="간접비"/>
      <sheetName val="2.대외공문"/>
      <sheetName val="공종별내역서"/>
      <sheetName val="제출내역 (2)"/>
      <sheetName val="유리단가"/>
      <sheetName val="단가조사"/>
      <sheetName val="Summary"/>
      <sheetName val="대구은행"/>
      <sheetName val="건설업종"/>
      <sheetName val="기성내역"/>
      <sheetName val="CAL1"/>
      <sheetName val="폐수처리시설 신고과표(세무서제출용)_비목통합"/>
      <sheetName val="2000전체분"/>
      <sheetName val="2000년1차"/>
      <sheetName val="설산1_나1"/>
      <sheetName val="Shape_code1"/>
      <sheetName val="조도계산서_(도서)1"/>
      <sheetName val="TOWER_12TON1"/>
      <sheetName val="TOWER_10TON1"/>
      <sheetName val="분류코드_이름관리1"/>
      <sheetName val="6PILE__(돌출)1"/>
      <sheetName val="TRE_TABLE1"/>
      <sheetName val="P_M_별1"/>
      <sheetName val="기계_도급내역서1"/>
      <sheetName val="1_설계조건"/>
      <sheetName val="Conn. Lib"/>
      <sheetName val="단중표"/>
      <sheetName val="부속동"/>
      <sheetName val="7_(2)2"/>
      <sheetName val="4_공사별2"/>
      <sheetName val="전선_및_전선관2"/>
      <sheetName val="시설물_2"/>
      <sheetName val="PAD_TR보호대기초1"/>
      <sheetName val="단가표_(건축)1"/>
      <sheetName val="단면_(2)1"/>
      <sheetName val="입찰내역_발주처_양식1"/>
      <sheetName val="관기성공_내1"/>
      <sheetName val="첨부#2_Cash_Flow(현장작성)1"/>
      <sheetName val="1_토공사_수량산출_및_집계1"/>
      <sheetName val="변경내역서"/>
      <sheetName val="95삼성급(본사)"/>
      <sheetName val="터파기및재료"/>
      <sheetName val="배수내역"/>
      <sheetName val="철골LOG"/>
      <sheetName val="드롭다운"/>
      <sheetName val="호프"/>
      <sheetName val="부서코드표"/>
      <sheetName val="중속정보"/>
      <sheetName val="실행예산SHEET도장재검토"/>
      <sheetName val="0901"/>
      <sheetName val="989월실행"/>
      <sheetName val="자바라1"/>
      <sheetName val="8월차잔"/>
      <sheetName val="은행"/>
      <sheetName val="식문화"/>
      <sheetName val="SRS 월별 BS"/>
      <sheetName val="SRS"/>
      <sheetName val="45,46"/>
      <sheetName val="중기매출"/>
      <sheetName val="득점현황"/>
      <sheetName val="경쟁사생산량추이"/>
      <sheetName val="12매출실적Copy"/>
      <sheetName val="매출액"/>
      <sheetName val="경영현황"/>
      <sheetName val="제조비(신청)"/>
      <sheetName val="C"/>
      <sheetName val="10매출"/>
      <sheetName val="1유리"/>
      <sheetName val="자금운용계획표"/>
      <sheetName val="지질조사"/>
      <sheetName val="07년10~12월"/>
      <sheetName val="Master"/>
      <sheetName val="손익현황"/>
      <sheetName val="현황CODE"/>
      <sheetName val="산근"/>
      <sheetName val="생산량"/>
      <sheetName val="기초자료"/>
      <sheetName val="EXC IND"/>
      <sheetName val="SRS_월별_BS"/>
      <sheetName val="평가&amp;선급_미지급"/>
      <sheetName val="만기"/>
      <sheetName val="해외 기술훈련비 (합계)"/>
      <sheetName val="단가표"/>
      <sheetName val="COLOR별 인쇄"/>
      <sheetName val="양식(직판용)"/>
      <sheetName val="일정표"/>
      <sheetName val="FED"/>
      <sheetName val="급여인상효과-연간부담분"/>
      <sheetName val="유효성검사"/>
      <sheetName val="유효성 검사"/>
      <sheetName val="참조"/>
      <sheetName val="요약PL"/>
      <sheetName val="SRS_월별_BS1"/>
      <sheetName val="평가&amp;선급_미지급1"/>
      <sheetName val="EXC_IND"/>
      <sheetName val="XXXXXX"/>
      <sheetName val="KUWATI(Total) "/>
      <sheetName val="GC-01"/>
      <sheetName val="GC-02"/>
      <sheetName val="GC-03"/>
      <sheetName val="GC-04"/>
      <sheetName val="GC-07"/>
      <sheetName val="GC-08"/>
      <sheetName val="GC-09"/>
      <sheetName val="GC-10"/>
      <sheetName val="GC-19"/>
      <sheetName val="GC-21"/>
      <sheetName val="GC-22"/>
      <sheetName val="견적조건"/>
      <sheetName val="집계표 (TOTAL)"/>
      <sheetName val="집계표 (CIVIL-23)"/>
      <sheetName val="집계표 (FGRU)"/>
      <sheetName val="집계표 (25,26)"/>
      <sheetName val="집계표 (MEROX)"/>
      <sheetName val="집계표 (NITROGEN)"/>
      <sheetName val="집계표 (M4)"/>
      <sheetName val="집계표 (CIVIL4)"/>
      <sheetName val="집계표 (CIVIL6)"/>
      <sheetName val="집계표 (CIVIL7)"/>
      <sheetName val="내역서(DEMO TOTAL)"/>
      <sheetName val="내역서 (CIVIL-23)"/>
      <sheetName val="내역서 (fgru)"/>
      <sheetName val="내역서 (25&amp;26)"/>
      <sheetName val="내역서 (MEROX)"/>
      <sheetName val="내역서 (NITROGEN)"/>
      <sheetName val="내역서 (M4)"/>
      <sheetName val="내역서 (CIVIL-4)"/>
      <sheetName val="내역서 (CIVIL-6)"/>
      <sheetName val="내역서 (CIVIL-7)"/>
      <sheetName val="OPTION 2"/>
      <sheetName val="OPTION 3"/>
      <sheetName val="2002년 현장공사비 국내 실적"/>
      <sheetName val="2003년국내현장공사비 실적"/>
      <sheetName val="_REF"/>
      <sheetName val="집계표_OPTION_"/>
      <sheetName val="단가(자재)"/>
      <sheetName val="단가(노임)"/>
      <sheetName val="기초목록"/>
      <sheetName val="???"/>
      <sheetName val="VC2 10.99"/>
      <sheetName val="물량"/>
      <sheetName val="WEIGHT LIST"/>
      <sheetName val="산#2-1 (2)"/>
      <sheetName val="POL6차-PIPING"/>
      <sheetName val="산#3-1"/>
      <sheetName val="BEND LOSS"/>
      <sheetName val="KP1590_E"/>
      <sheetName val="1월"/>
      <sheetName val="예산"/>
      <sheetName val="inter"/>
      <sheetName val="BQ_Utl_Off"/>
      <sheetName val="BD集計用"/>
      <sheetName val="ERECIN"/>
      <sheetName val="INPUT DATA"/>
      <sheetName val="»ê±Ù"/>
      <sheetName val="집계표 (25,26ဩ"/>
      <sheetName val="Form 0"/>
      <sheetName val="12CGOU"/>
      <sheetName val="경영혁신본부"/>
      <sheetName val="??"/>
      <sheetName val="Final(1)summary"/>
      <sheetName val="세금자료"/>
      <sheetName val="___"/>
      <sheetName val="__"/>
      <sheetName val="General Data"/>
      <sheetName val="DESCRIPTION"/>
      <sheetName val="KUWATI(Total)_"/>
      <sheetName val="OPTION_2"/>
      <sheetName val="OPTION_3"/>
      <sheetName val="집계표_(TOTAL)"/>
      <sheetName val="집계표_(CIVIL-23)"/>
      <sheetName val="집계표_(FGRU)"/>
      <sheetName val="집계표_(25,26)"/>
      <sheetName val="집계표_(MEROX)"/>
      <sheetName val="집계표_(NITROGEN)"/>
      <sheetName val="집계표_(M4)"/>
      <sheetName val="집계표_(CIVIL4)"/>
      <sheetName val="집계표_(CIVIL6)"/>
      <sheetName val="집계표_(CIVIL7)"/>
      <sheetName val="내역서(DEMO_TOTAL)"/>
      <sheetName val="내역서_(CIVIL-23)"/>
      <sheetName val="내역서_(fgru)"/>
      <sheetName val="내역서_(25&amp;26)"/>
      <sheetName val="내역서_(MEROX)"/>
      <sheetName val="내역서_(NITROGEN)"/>
      <sheetName val="내역서_(M4)"/>
      <sheetName val="내역서_(CIVIL-4)"/>
      <sheetName val="내역서_(CIVIL-6)"/>
      <sheetName val="내역서_(CIVIL-7)"/>
      <sheetName val="2002년_현장공사비_국내_실적"/>
      <sheetName val="아파트-가설"/>
      <sheetName val="목창호"/>
      <sheetName val="변경내역대비표(2)"/>
      <sheetName val="작성참조"/>
      <sheetName val="F1.4"/>
      <sheetName val="0.Cover"/>
      <sheetName val="1.집계표Summary"/>
      <sheetName val="1.내역서BOQ"/>
      <sheetName val="2.QtyCal"/>
      <sheetName val="2.산출집계QtySum"/>
      <sheetName val="3-0.단가표"/>
      <sheetName val="3-1.INTERPOLATION"/>
      <sheetName val="3-2.SUMMERY SHEET"/>
      <sheetName val="3-3 Quotation"/>
      <sheetName val="3-3.1 Quotation"/>
      <sheetName val="공사비증감"/>
      <sheetName val="PIPING"/>
      <sheetName val="수주현황2월"/>
      <sheetName val="산출근거#2-3"/>
      <sheetName val="10현장조직"/>
      <sheetName val="15100"/>
      <sheetName val="간접비 총괄표"/>
      <sheetName val="환경기계공정표_(3)"/>
      <sheetName val="본선_토공_분배표"/>
      <sheetName val="3_공통공사대비"/>
      <sheetName val="CABLE_SIZE-3"/>
      <sheetName val="ENE-CAL_1"/>
      <sheetName val="Ⅴ-2_공종별내역"/>
      <sheetName val="할증_"/>
      <sheetName val="변수_정의"/>
      <sheetName val="동축분_종합설계서"/>
      <sheetName val="입출재고현황_(2)"/>
      <sheetName val="Supplement2"/>
      <sheetName val="갑지(인테리어수량산출서)"/>
      <sheetName val="2003년국내현장공사비_실적"/>
      <sheetName val="VC2_10_99"/>
      <sheetName val="DRUM"/>
      <sheetName val="LABOR &amp; 자재"/>
      <sheetName val="제작도"/>
      <sheetName val="SANDAN"/>
      <sheetName val="뜃맟뭁돽띿맟?-BLDG"/>
      <sheetName val="Form D-1"/>
      <sheetName val="Form B-1"/>
      <sheetName val="Form F-1"/>
      <sheetName val="Assist(B-1)"/>
      <sheetName val="Form A"/>
      <sheetName val="eq_data"/>
      <sheetName val="INPUT_DATA"/>
      <sheetName val="General_Data"/>
      <sheetName val="집계표_(25,26ဩ"/>
      <sheetName val="Form_0"/>
      <sheetName val="SALA-002"/>
      <sheetName val="CB"/>
      <sheetName val="M-EQPT-Z"/>
      <sheetName val="TTL"/>
      <sheetName val="주간기성"/>
      <sheetName val="간접비 총괄"/>
      <sheetName val="ESCON"/>
      <sheetName val="뜃맟뭁돽띿맟_-BLDG"/>
      <sheetName val="???(OPTION)"/>
      <sheetName val="내역ࠜĀ_x0000_M4)"/>
      <sheetName val="POWER"/>
      <sheetName val="h-013211-2"/>
      <sheetName val="내역서 耰&quot;_x0000__x0000_"/>
      <sheetName val="_x0008_"/>
      <sheetName val="비교검토"/>
      <sheetName val="Price Schedule"/>
      <sheetName val="간접비내역-1"/>
      <sheetName val="Lup2"/>
      <sheetName val="合成単価作成表-BLDG"/>
      <sheetName val="INSTR"/>
      <sheetName val="당진1,2호기전선관설치및접지4차공사내역서-을지"/>
      <sheetName val="BOROUGE2"/>
      <sheetName val="CAL."/>
      <sheetName val="EQT-ESTN"/>
      <sheetName val="???¡§????"/>
      <sheetName val="????¢ç¢®¡¿????"/>
      <sheetName val="??????????¢ç??????"/>
      <sheetName val="???????¢ç¢®¢¯????"/>
      <sheetName val="???????®¡¿????"/>
      <sheetName val="??????????????????"/>
      <sheetName val="PRICES"/>
      <sheetName val="Rate Analysis"/>
      <sheetName val="Q&amp;pl-V"/>
      <sheetName val="IN"/>
      <sheetName val="찍기"/>
      <sheetName val="WE'T"/>
      <sheetName val="EQUIPMENT -2"/>
      <sheetName val="공사비 내역 (가)"/>
      <sheetName val="내역서 耰&quot;??"/>
      <sheetName val="24V"/>
      <sheetName val="내역ࠜĀ_x005f_x0000_M4)"/>
      <sheetName val="내역서 耰&quot;_x005f_x0000__x005f_x0000_"/>
      <sheetName val="_x005f_x0008_"/>
      <sheetName val="SOURCE"/>
      <sheetName val="국내"/>
      <sheetName val="criteria"/>
      <sheetName val="jobhist"/>
      <sheetName val="Static Equip"/>
      <sheetName val="CAT_5"/>
      <sheetName val="Form A "/>
      <sheetName val="LEGEND"/>
      <sheetName val="PROCURE"/>
      <sheetName val="내역ࠜĀ"/>
      <sheetName val="당초내역서"/>
      <sheetName val="___(OPTION)"/>
      <sheetName val="___¡§____"/>
      <sheetName val="____¢ç¢®¡¿____"/>
      <sheetName val="__________¢ç______"/>
      <sheetName val="_______¢ç¢®¢¯____"/>
      <sheetName val="_______®¡¿____"/>
      <sheetName val="__________________"/>
      <sheetName val="Sheet6"/>
      <sheetName val="ELEC_DCI"/>
      <sheetName val="INST_DCI"/>
      <sheetName val="KUWATI(Total)_1"/>
      <sheetName val="OPTION_21"/>
      <sheetName val="OPTION_31"/>
      <sheetName val="집계표_(TOTAL)1"/>
      <sheetName val="집계표_(CIVIL-23)1"/>
      <sheetName val="집계표_(FGRU)1"/>
      <sheetName val="집계표_(25,26)1"/>
      <sheetName val="집계표_(MEROX)1"/>
      <sheetName val="집계표_(NITROGEN)1"/>
      <sheetName val="집계표_(M4)1"/>
      <sheetName val="집계표_(CIVIL4)1"/>
      <sheetName val="집계표_(CIVIL6)1"/>
      <sheetName val="집계표_(CIVIL7)1"/>
      <sheetName val="내역서(DEMO_TOTAL)1"/>
      <sheetName val="내역서_(CIVIL-23)1"/>
      <sheetName val="내역서_(fgru)1"/>
      <sheetName val="내역서_(25&amp;26)1"/>
      <sheetName val="내역서_(MEROX)1"/>
      <sheetName val="내역서_(NITROGEN)1"/>
      <sheetName val="내역서_(M4)1"/>
      <sheetName val="내역서_(CIVIL-4)1"/>
      <sheetName val="내역서_(CIVIL-6)1"/>
      <sheetName val="내역서_(CIVIL-7)1"/>
      <sheetName val="2002년_현장공사비_국내_실적1"/>
      <sheetName val="2003년국내현장공사비_실적1"/>
      <sheetName val="VC2_10_991"/>
      <sheetName val="INPUT_DATA1"/>
      <sheetName val="집계표_(25,26ဩ1"/>
      <sheetName val="Form_01"/>
      <sheetName val="General_Data1"/>
      <sheetName val="Form_D-1"/>
      <sheetName val="Form_B-1"/>
      <sheetName val="Form_F-1"/>
      <sheetName val="Form_A"/>
      <sheetName val="LABOR_&amp;_자재"/>
      <sheetName val="PBS"/>
      <sheetName val="내역ࠜĀ?M4)"/>
      <sheetName val="Compare"/>
      <sheetName val="3.Breakdown Direct Paint"/>
      <sheetName val="Spl"/>
      <sheetName val="Quantity"/>
      <sheetName val="내역서 耰&quot;__"/>
      <sheetName val="Summary Sheets"/>
      <sheetName val="Engg-Exec-2"/>
      <sheetName val="Site-Precom-2"/>
      <sheetName val="Collab"/>
      <sheetName val="Transport"/>
      <sheetName val="Civil 1"/>
      <sheetName val="Civil 2"/>
      <sheetName val="Civil 3"/>
      <sheetName val="Site 1"/>
      <sheetName val="Site 2"/>
      <sheetName val="Site 3"/>
      <sheetName val="Site Faci"/>
      <sheetName val="Cont"/>
      <sheetName val="Engg-Exec-1"/>
      <sheetName val="Site-Precom-1"/>
      <sheetName val="Site-Precom-Vendor"/>
      <sheetName val="Risk-Anal"/>
      <sheetName val="Ranges"/>
      <sheetName val="User"/>
      <sheetName val="간접비_총괄"/>
      <sheetName val="Price_Schedule"/>
      <sheetName val="내역서_耰&quot;"/>
      <sheetName val=""/>
      <sheetName val="EQUIPMENT_-2"/>
      <sheetName val="CAL_"/>
      <sheetName val="Rate_Analysis"/>
      <sheetName val="내역서_耰&quot;??"/>
      <sheetName val="7. 월별투입내역서"/>
      <sheetName val="AREA"/>
      <sheetName val="바닥판"/>
      <sheetName val="TYPE1"/>
      <sheetName val="철근량"/>
      <sheetName val="역T형"/>
      <sheetName val="PILE"/>
      <sheetName val="Man Hole"/>
      <sheetName val="대로근거"/>
      <sheetName val="중로근거"/>
      <sheetName val="PRO_DCI"/>
      <sheetName val="HVAC_DCI"/>
      <sheetName val="PIPE_DCI"/>
      <sheetName val="조건표"/>
      <sheetName val="산출2-기기동력"/>
      <sheetName val="30집계표"/>
      <sheetName val="NSCP견적물량"/>
      <sheetName val="float&amp;bear"/>
      <sheetName val="Kfracture"/>
      <sheetName val="Sheet1 (2)"/>
      <sheetName val="수로보호공"/>
      <sheetName val="경영혁신본뷀"/>
      <sheetName val="°ßÀûÁ¶°Ç"/>
      <sheetName val="´ëºñÇ¥"/>
      <sheetName val="Áý°èÇ¥ (TOTAL)"/>
      <sheetName val="Áý°èÇ¥ (CIVIL-23)"/>
      <sheetName val="Áý°èÇ¥ (FGRU)"/>
      <sheetName val="Áý°èÇ¥ (25,26)"/>
      <sheetName val="Áý°èÇ¥ (MEROX)"/>
      <sheetName val="Áý°èÇ¥ (NITROGEN)"/>
      <sheetName val="Áý°èÇ¥ (M4)"/>
      <sheetName val="Áý°èÇ¥ (CIVIL4)"/>
      <sheetName val="Áý°èÇ¥ (CIVIL6)"/>
      <sheetName val="Áý°èÇ¥ (CIVIL7)"/>
      <sheetName val="³»¿ª¼­(DEMO TOTAL)"/>
      <sheetName val="³»¿ª¼­ (CIVIL-23)"/>
      <sheetName val="³»¿ª¼­ (fgru)"/>
      <sheetName val="³»¿ª¼­ (25&amp;26)"/>
      <sheetName val="³»¿ª¼­ (MEROX)"/>
      <sheetName val="³»¿ª¼­ (NITROGEN)"/>
      <sheetName val="³»¿ª¼­ (M4)"/>
      <sheetName val="³»¿ª¼­ (CIVIL-4)"/>
      <sheetName val="³»¿ª¼­ (CIVIL-6)"/>
      <sheetName val="³»¿ª¼­ (CIVIL-7)"/>
      <sheetName val="Áý°èÇ¥(OPTION)"/>
      <sheetName val="2002³â ÇöÀå°ø»çºñ ±¹³» ½ÇÀû"/>
      <sheetName val="2003³â±¹³»ÇöÀå°ø»çºñ ½ÇÀû"/>
      <sheetName val="데이타"/>
      <sheetName val="식재인부"/>
      <sheetName val="입력시트"/>
      <sheetName val="9906"/>
      <sheetName val="계측 내역서"/>
      <sheetName val="내역ࠜĀ_x005f_x005f_x005f_x0000_M4)"/>
      <sheetName val="내역서 耰&quot;_x005f_x005f_x005f_x0000__x005f_x005f_x0000"/>
      <sheetName val="_x005f_x005f_x005f_x0008_"/>
      <sheetName val="EQUIPOS"/>
      <sheetName val="견적"/>
      <sheetName val="CIVIL"/>
      <sheetName val="ERECT"/>
      <sheetName val="PROSUM"/>
      <sheetName val="내역ࠜĀ_M4)"/>
      <sheetName val="2.2 STAFF Scedule"/>
      <sheetName val="내역서_耰&quot;__"/>
      <sheetName val="기계내역서"/>
      <sheetName val="내역ࠜĀ_x005f_x005f_x005f_x005f_x005f_x005f_x005f_x0000_M4"/>
      <sheetName val="내역서 耰&quot;_x005f_x005f_x005f_x005f_x005f_x005f_x005f_x0000_"/>
      <sheetName val="_x005f_x005f_x005f_x005f_x005f_x005f_x005f_x0008_"/>
      <sheetName val="고압수량(철거)"/>
      <sheetName val="인부신상자료"/>
      <sheetName val="Z- GENERAL PRICE SUMMARY"/>
      <sheetName val=" Estimate  "/>
      <sheetName val="배관내역"/>
      <sheetName val="cable-data"/>
      <sheetName val="T 3"/>
      <sheetName val="HORI. VESSEL"/>
      <sheetName val="SummaryC"/>
      <sheetName val="Detail"/>
      <sheetName val="MP MOB"/>
      <sheetName val="AILC004"/>
      <sheetName val="BM DATA SHEET"/>
      <sheetName val="입찰품의서"/>
      <sheetName val="Piping_물량_정리_"/>
      <sheetName val="KUWATI(Total)_2"/>
      <sheetName val="집계표_(TOTAL)2"/>
      <sheetName val="집계표_(CIVIL-23)2"/>
      <sheetName val="집계표_(FGRU)2"/>
      <sheetName val="집계표_(25,26)2"/>
      <sheetName val="집계표_(MEROX)2"/>
      <sheetName val="집계표_(NITROGEN)2"/>
      <sheetName val="집계표_(M4)2"/>
      <sheetName val="집계표_(CIVIL4)2"/>
      <sheetName val="집계표_(CIVIL6)2"/>
      <sheetName val="집계표_(CIVIL7)2"/>
      <sheetName val="내역서(DEMO_TOTAL)2"/>
      <sheetName val="내역서_(CIVIL-23)2"/>
      <sheetName val="내역서_(fgru)2"/>
      <sheetName val="내역서_(25&amp;26)2"/>
      <sheetName val="내역서_(MEROX)2"/>
      <sheetName val="내역서_(NITROGEN)2"/>
      <sheetName val="내역서_(M4)2"/>
      <sheetName val="내역서_(CIVIL-4)2"/>
      <sheetName val="내역서_(CIVIL-6)2"/>
      <sheetName val="내역서_(CIVIL-7)2"/>
      <sheetName val="OPTION_22"/>
      <sheetName val="OPTION_32"/>
      <sheetName val="2002년_현장공사비_국내_실적2"/>
      <sheetName val="2003년국내현장공사비_실적2"/>
      <sheetName val="VC2_10_992"/>
      <sheetName val="KUWATI(Total)_3"/>
      <sheetName val="집계표_(TOTAL)3"/>
      <sheetName val="집계표_(CIVIL-23)3"/>
      <sheetName val="집계표_(FGRU)3"/>
      <sheetName val="집계표_(25,26)3"/>
      <sheetName val="집계표_(MEROX)3"/>
      <sheetName val="집계표_(NITROGEN)3"/>
      <sheetName val="집계표_(M4)3"/>
      <sheetName val="집계표_(CIVIL4)3"/>
      <sheetName val="집계표_(CIVIL6)3"/>
      <sheetName val="집계표_(CIVIL7)3"/>
      <sheetName val="내역서(DEMO_TOTAL)3"/>
      <sheetName val="내역서_(CIVIL-23)3"/>
      <sheetName val="내역서_(fgru)3"/>
      <sheetName val="내역서_(25&amp;26)3"/>
      <sheetName val="내역서_(MEROX)3"/>
      <sheetName val="내역서_(NITROGEN)3"/>
      <sheetName val="내역서_(M4)3"/>
      <sheetName val="내역서_(CIVIL-4)3"/>
      <sheetName val="내역서_(CIVIL-6)3"/>
      <sheetName val="내역서_(CIVIL-7)3"/>
      <sheetName val="OPTION_23"/>
      <sheetName val="OPTION_33"/>
      <sheetName val="2002년_현장공사비_국내_실적3"/>
      <sheetName val="2003년국내현장공사비_실적3"/>
      <sheetName val="VC2_10_993"/>
      <sheetName val="w't table"/>
      <sheetName val="Administrative Prices"/>
      <sheetName val="Calc"/>
      <sheetName val="WBS 44"/>
      <sheetName val="WBS 41"/>
      <sheetName val="Precios por Administración"/>
      <sheetName val="Resumen"/>
      <sheetName val="Precios Unitarios"/>
      <sheetName val="Subcon A"/>
      <sheetName val="DB@Acess"/>
      <sheetName val="변경집계표"/>
      <sheetName val="PI"/>
      <sheetName val="EQUIP LIST"/>
      <sheetName val="Insts"/>
      <sheetName val="Vind - BtB"/>
      <sheetName val="LV induction motors"/>
      <sheetName val="인원계획"/>
      <sheetName val="BSD (2)"/>
      <sheetName val="BCPAB"/>
      <sheetName val="cable"/>
      <sheetName val="Form B"/>
      <sheetName val="sum"/>
      <sheetName val="BATCH"/>
      <sheetName val="_x0002__x0000_뻘N_x0000__x0000__x0001_ࠀ역서"/>
      <sheetName val="수주추정"/>
      <sheetName val="내역ࠜĀ_x005f_x005f_x005f_x005f_x005f_x005f_x005f_x005f_x0"/>
      <sheetName val="내역서 耰&quot;_x005f_x005f_x005f_x005f_x005f_x005f_x005f_x005f_"/>
      <sheetName val="_x005f_x005f_x005f_x005f_x005f_x005f_x005f_x005f_x005f_x005f_"/>
      <sheetName val="Q-7100-001"/>
      <sheetName val="All_2"/>
      <sheetName val="97 사업추정(WEKI)"/>
      <sheetName val="[SANDAN.XLS??"/>
      <sheetName val="Lstsub"/>
      <sheetName val="DCS"/>
      <sheetName val="FWBS7000,8000"/>
      <sheetName val="ANALYSER"/>
      <sheetName val="Eq. Mobilization"/>
      <sheetName val="출금실적"/>
      <sheetName val="Direct"/>
      <sheetName val="FORM-12"/>
      <sheetName val="Hot"/>
      <sheetName val="Monthly Load"/>
      <sheetName val="Weekly Load"/>
      <sheetName val="RFP002"/>
      <sheetName val="일일총괄"/>
      <sheetName val="M_DB"/>
      <sheetName val="실행집계"/>
      <sheetName val="breakdown of wage rate"/>
      <sheetName val="Indirect Cost"/>
      <sheetName val="Unit"/>
      <sheetName val="HP-Steamdrum"/>
      <sheetName val="내역서 (∮ἀ嘆ɶ_x0000_᠀㬁_x0000_"/>
      <sheetName val="당초_xd8b4_∸ἀ"/>
      <sheetName val="Material Selections"/>
      <sheetName val="INPUT_DATA2"/>
      <sheetName val="집계표_(25,26ဩ2"/>
      <sheetName val="Form_02"/>
      <sheetName val="Form_D-11"/>
      <sheetName val="Form_B-11"/>
      <sheetName val="Form_F-11"/>
      <sheetName val="Form_A1"/>
      <sheetName val="입출재고현황_(2)1"/>
      <sheetName val="General_Data2"/>
      <sheetName val="LABOR_&amp;_자재1"/>
      <sheetName val="간접비_총괄1"/>
      <sheetName val="Price_Schedule1"/>
      <sheetName val="3_공통공사대비1"/>
      <sheetName val="내역서_耰&quot;??1"/>
      <sheetName val="CAL_1"/>
      <sheetName val="Rate_Analysis1"/>
      <sheetName val="EQUIPMENT_-21"/>
      <sheetName val="Static_Equip"/>
      <sheetName val="3_Breakdown_Direct_Paint"/>
      <sheetName val="WEIGHT_LIST"/>
      <sheetName val="산#2-1_(2)"/>
      <sheetName val="BEND_LOSS"/>
      <sheetName val="공사비_내역_(가)"/>
      <sheetName val="내역서_耰&quot;_x005f_x0000__x005f_x0000_"/>
      <sheetName val="Form_A_"/>
      <sheetName val="내역서_耰&quot;__1"/>
      <sheetName val="Summary_Sheets"/>
      <sheetName val="Civil_1"/>
      <sheetName val="Civil_2"/>
      <sheetName val="Civil_3"/>
      <sheetName val="Site_1"/>
      <sheetName val="Site_2"/>
      <sheetName val="Site_3"/>
      <sheetName val="Site_Faci"/>
      <sheetName val="Basic_Rate"/>
      <sheetName val="appendix_2_5_final_accounts"/>
      <sheetName val="Format"/>
      <sheetName val="Labour"/>
      <sheetName val="Material"/>
      <sheetName val="Sheet1_(2)"/>
      <sheetName val="TDTKP"/>
      <sheetName val="DK-KH"/>
      <sheetName val="수량집계"/>
      <sheetName val="총괄집계표"/>
      <sheetName val="Cal"/>
      <sheetName val="BREAKDOWN(신규설치)"/>
      <sheetName val="Piping BQ for one turbine"/>
      <sheetName val="COVER-P"/>
      <sheetName val="총괄표"/>
      <sheetName val="일위대가(계측기설치)"/>
      <sheetName val="부대비율"/>
      <sheetName val="첨부1-집행내역(요약)"/>
      <sheetName val="중기일위대가"/>
      <sheetName val="Item code"/>
      <sheetName val="업체코드"/>
      <sheetName val="공정계획(내부계획25%,내부w.f)"/>
      <sheetName val="7422CW00"/>
      <sheetName val="Utility and Fire flange"/>
      <sheetName val="품셈"/>
      <sheetName val="1350-A"/>
      <sheetName val="SFN ORIG"/>
      <sheetName val="SFN"/>
      <sheetName val="R2564AHDTS"/>
      <sheetName val="CPS"/>
      <sheetName val="General"/>
      <sheetName val="Menus"/>
      <sheetName val="_x0004__x0000__x000d__x0000__x0003__x0000__x0004__x0000__x0016__x0000__x000d__x0000__x0004_"/>
      <sheetName val="_x000a__x0000__x001b__x0000__x0006__x0000__x0006__x0000__x0008__x0000__x000a__x0000__x0000_"/>
      <sheetName val="Code_Magics"/>
      <sheetName val="Code"/>
      <sheetName val="Curves"/>
      <sheetName val="Note"/>
      <sheetName val="data_dci"/>
      <sheetName val="Heads"/>
      <sheetName val="BASE"/>
      <sheetName val="data_mci"/>
      <sheetName val="BLDG_DCI"/>
      <sheetName val="BLDG_MCI"/>
      <sheetName val="PRO_A"/>
      <sheetName val="Tables"/>
      <sheetName val="Page_2"/>
      <sheetName val="Dbase"/>
      <sheetName val="behind"/>
      <sheetName val="Main"/>
      <sheetName val="costing_CV"/>
      <sheetName val="ITB_COST"/>
      <sheetName val="costing_ESDV"/>
      <sheetName val="costing_FE"/>
      <sheetName val="PROJECT"/>
      <sheetName val="Jobcost"/>
      <sheetName val="Default_Magics"/>
      <sheetName val="BM_DATA_SHEET"/>
      <sheetName val="Graph_(LGEN)"/>
      <sheetName val="PumpSpec"/>
      <sheetName val="costing_MOV"/>
      <sheetName val="PRO"/>
      <sheetName val="out_prog"/>
      <sheetName val="TABLE"/>
      <sheetName val="costing_Press"/>
      <sheetName val="96_121"/>
      <sheetName val="선적schedule_(2)"/>
      <sheetName val="System구분"/>
      <sheetName val="견적기준"/>
      <sheetName val="b_balju-단가단가단가"/>
      <sheetName val="할증표"/>
      <sheetName val="choose"/>
      <sheetName val="Resource table"/>
      <sheetName val="_x0002_?뻘N??_x0001_ࠀ역서"/>
      <sheetName val="AG Pipe Qty Analysis"/>
      <sheetName val="원가"/>
      <sheetName val="중기"/>
      <sheetName val="BM-Elec"/>
      <sheetName val="BM-Inst"/>
      <sheetName val="97"/>
      <sheetName val="MANP"/>
      <sheetName val="Equipment List"/>
      <sheetName val="info"/>
      <sheetName val="TP"/>
      <sheetName val="Form1.SQP"/>
      <sheetName val="_SANDAN.XLS__"/>
      <sheetName val="_x0002_"/>
      <sheetName val="Heavy Equipments"/>
      <sheetName val="BOQ-B.DOWN"/>
      <sheetName val="강재"/>
      <sheetName val="D-623D"/>
      <sheetName val="SS2"/>
      <sheetName val="실행예산 MM"/>
      <sheetName val="OD5000"/>
      <sheetName val="Dir Manpower Other Exp."/>
      <sheetName val="SCHEDD TAMBAHAN"/>
      <sheetName val="사급자재집계표"/>
      <sheetName val="HVAC(사급자재)"/>
      <sheetName val="U-W"/>
      <sheetName val="수량산출서"/>
      <sheetName val="Preliminaries"/>
      <sheetName val="Mech"/>
      <sheetName val="Fire Protection"/>
      <sheetName val="Buildings"/>
      <sheetName val="Instrument"/>
      <sheetName val="LOB"/>
      <sheetName val="실행내역"/>
      <sheetName val="도"/>
      <sheetName val="단가 (2)"/>
      <sheetName val="4-3LEVEL-5 epic.4"/>
      <sheetName val="mto-rev0B"/>
      <sheetName val="상반기손익차2총괄"/>
      <sheetName val="breakdown_of_wage_rate"/>
      <sheetName val="Indirect_Cost"/>
      <sheetName val="생산계획"/>
      <sheetName val="VLOOKUP"/>
      <sheetName val="cal-foamglass"/>
      <sheetName val="운반"/>
      <sheetName val="FWBS 1530"/>
      <sheetName val="KUWATI(Total)_4"/>
      <sheetName val="OPTION_24"/>
      <sheetName val="OPTION_34"/>
      <sheetName val="집계표_(TOTAL)4"/>
      <sheetName val="집계표_(CIVIL-23)4"/>
      <sheetName val="집계표_(FGRU)4"/>
      <sheetName val="집계표_(25,26)4"/>
      <sheetName val="집계표_(MEROX)4"/>
      <sheetName val="집계표_(NITROGEN)4"/>
      <sheetName val="집계표_(M4)4"/>
      <sheetName val="집계표_(CIVIL4)4"/>
      <sheetName val="집계표_(CIVIL6)4"/>
      <sheetName val="집계표_(CIVIL7)4"/>
      <sheetName val="내역서(DEMO_TOTAL)4"/>
      <sheetName val="내역서_(CIVIL-23)4"/>
      <sheetName val="내역서_(fgru)4"/>
      <sheetName val="내역서_(25&amp;26)4"/>
      <sheetName val="내역서_(MEROX)4"/>
      <sheetName val="내역서_(NITROGEN)4"/>
      <sheetName val="내역서_(M4)4"/>
      <sheetName val="내역서_(CIVIL-4)4"/>
      <sheetName val="내역서_(CIVIL-6)4"/>
      <sheetName val="내역서_(CIVIL-7)4"/>
      <sheetName val="2002년_현장공사비_국내_실적4"/>
      <sheetName val="2003년국내현장공사비_실적4"/>
      <sheetName val="VC2_10_994"/>
      <sheetName val="INPUT_DATA3"/>
      <sheetName val="집계표_(25,26ဩ3"/>
      <sheetName val="Form_03"/>
      <sheetName val="Form_D-12"/>
      <sheetName val="Form_B-12"/>
      <sheetName val="Form_F-12"/>
      <sheetName val="Form_A2"/>
      <sheetName val="General_Data3"/>
      <sheetName val="LABOR_&amp;_자재2"/>
      <sheetName val="입출재고현황_(2)2"/>
      <sheetName val="3_공통공사대비2"/>
      <sheetName val="간접비_총괄2"/>
      <sheetName val="Price_Schedule2"/>
      <sheetName val="CAL_2"/>
      <sheetName val="Rate_Analysis2"/>
      <sheetName val="EQUIPMENT_-22"/>
      <sheetName val="공사비_내역_(가)1"/>
      <sheetName val="WEIGHT_LIST1"/>
      <sheetName val="산#2-1_(2)1"/>
      <sheetName val="BEND_LOSS1"/>
      <sheetName val="내역서_耰&quot;??2"/>
      <sheetName val="Static_Equip1"/>
      <sheetName val="Form_A_1"/>
      <sheetName val="내역서_耰&quot;_x005f_x0000__x005f_x0000_1"/>
      <sheetName val="3_Breakdown_Direct_Paint1"/>
      <sheetName val="내역서_耰&quot;__2"/>
      <sheetName val="Summary_Sheets1"/>
      <sheetName val="Civil_11"/>
      <sheetName val="Civil_21"/>
      <sheetName val="Civil_31"/>
      <sheetName val="Site_11"/>
      <sheetName val="Site_21"/>
      <sheetName val="Site_31"/>
      <sheetName val="Site_Faci1"/>
      <sheetName val="Man_Hole"/>
      <sheetName val="7__월별투입내역서"/>
      <sheetName val="Sheet1_(2)1"/>
      <sheetName val="Áý°èÇ¥_(TOTAL)"/>
      <sheetName val="Áý°èÇ¥_(CIVIL-23)"/>
      <sheetName val="Áý°èÇ¥_(FGRU)"/>
      <sheetName val="Áý°èÇ¥_(25,26)"/>
      <sheetName val="Áý°èÇ¥_(MEROX)"/>
      <sheetName val="Áý°èÇ¥_(NITROGEN)"/>
      <sheetName val="Áý°èÇ¥_(M4)"/>
      <sheetName val="Áý°èÇ¥_(CIVIL4)"/>
      <sheetName val="Áý°èÇ¥_(CIVIL6)"/>
      <sheetName val="Áý°èÇ¥_(CIVIL7)"/>
      <sheetName val="³»¿ª¼­(DEMO_TOTAL)"/>
      <sheetName val="³»¿ª¼­_(CIVIL-23)"/>
      <sheetName val="³»¿ª¼­_(fgru)"/>
      <sheetName val="³»¿ª¼­_(25&amp;26)"/>
      <sheetName val="³»¿ª¼­_(MEROX)"/>
      <sheetName val="³»¿ª¼­_(NITROGEN)"/>
      <sheetName val="³»¿ª¼­_(M4)"/>
      <sheetName val="³»¿ª¼­_(CIVIL-4)"/>
      <sheetName val="³»¿ª¼­_(CIVIL-6)"/>
      <sheetName val="³»¿ª¼­_(CIVIL-7)"/>
      <sheetName val="2002³â_ÇöÀå°ø»çºñ_±¹³»_½ÇÀû"/>
      <sheetName val="2003³â±¹³»ÇöÀå°ø»çºñ_½ÇÀû"/>
      <sheetName val="내역서_耰&quot;_x005f_x005f_x005f_x0000__x005f_x005f_x0000"/>
      <sheetName val="2_2_STAFF_Scedule"/>
      <sheetName val="내역서_耰&quot;_x005f_x005f_x005f_x005f_x005f_x005f_x005f_x0000_"/>
      <sheetName val="계측_내역서"/>
      <sheetName val="EQUIP_LIST"/>
      <sheetName val="Z-_GENERAL_PRICE_SUMMARY"/>
      <sheetName val="_Estimate__"/>
      <sheetName val="T_3"/>
      <sheetName val="HORI__VESSEL"/>
      <sheetName val="MP_MOB"/>
      <sheetName val="Form_B"/>
      <sheetName val="Precios_Unitarios"/>
      <sheetName val="Vind_-_BtB"/>
      <sheetName val="LV_induction_motors"/>
      <sheetName val="BSD_(2)"/>
      <sheetName val="Administrative_Prices"/>
      <sheetName val="WBS_44"/>
      <sheetName val="WBS_41"/>
      <sheetName val="Precios_por_Administración"/>
      <sheetName val="Subcon_A"/>
      <sheetName val="뻘Nࠀ역서"/>
      <sheetName val="BM_DATA_SHEET1"/>
      <sheetName val="내역서_耰&quot;_x005f_x005f_x005f_x005f_x005f_x005f_x005f_x005f_"/>
      <sheetName val="Monthly_Load"/>
      <sheetName val="Weekly_Load"/>
      <sheetName val="97_사업추정(WEKI)"/>
      <sheetName val="내역서_(∮ἀ嘆ɶ᠀㬁"/>
      <sheetName val="Eq__Mobilization"/>
      <sheetName val="[SANDAN_XLS??"/>
      <sheetName val="Piping_BQ_for_one_turbine"/>
      <sheetName val="Material_Selections"/>
      <sheetName val="Resource_table"/>
      <sheetName val="Utility_and_Fire_flange"/>
      <sheetName val="_x000a__x000a_"/>
      <sheetName val="Equipment_List"/>
      <sheetName val="Form1_SQP"/>
      <sheetName val="AG_Pipe_Qty_Analysis"/>
      <sheetName val="공정계획(내부계획25%,내부w_f)"/>
      <sheetName val="Heavy_Equipments"/>
      <sheetName val="분전반계산서(석관)"/>
      <sheetName val="이자율"/>
      <sheetName val="MODULE CONFIRM"/>
      <sheetName val="내역서 (∮ἀ嘆ɶ"/>
      <sheetName val="VIZ4"/>
      <sheetName val="VIZ7"/>
      <sheetName val="UZ"/>
      <sheetName val="K_SURFACES"/>
      <sheetName val="ITB COST"/>
      <sheetName val="내역서_耰&quot;1"/>
      <sheetName val="SFN_ORIG"/>
      <sheetName val="?뻘N??ࠀ역서"/>
      <sheetName val="_SANDAN_XLS__"/>
      <sheetName val="Costo-MO"/>
      <sheetName val="WIND"/>
      <sheetName val="SCHEDD_TAMBAHAN"/>
      <sheetName val="Dir_Manpower_Other_Exp_"/>
      <sheetName val="w't_table"/>
      <sheetName val="Fire_Protection"/>
      <sheetName val="CÓDIGOS"/>
      <sheetName val="CHANNEL"/>
      <sheetName val="PROTECTION "/>
      <sheetName val="CIBATU5OO"/>
      <sheetName val="MTP"/>
      <sheetName val="PROGRESS"/>
      <sheetName val="Cash In-Cash Out Actual"/>
      <sheetName val="Database"/>
      <sheetName val="노임9월"/>
      <sheetName val="설계명세1-1"/>
      <sheetName val="SILICATE"/>
      <sheetName val="_x0004_"/>
      <sheetName val="_x000a_"/>
      <sheetName val="견적대비표"/>
      <sheetName val="ANX3A11"/>
      <sheetName val="5.) Time Delays"/>
      <sheetName val="KP_List"/>
      <sheetName val="Site Findings Status Sheet"/>
      <sheetName val="경비실"/>
      <sheetName val="Labor"/>
      <sheetName val="CUADRO DE PRECIOS"/>
      <sheetName val="9_1차이내역"/>
      <sheetName val="pipeline-1"/>
      <sheetName val="전기"/>
      <sheetName val="plan&amp;section of foundation"/>
      <sheetName val="working load at the btm ft."/>
      <sheetName val="stability check"/>
      <sheetName val="design criteria"/>
      <sheetName val="design load"/>
      <sheetName val="breakdown_of_wage_rate1"/>
      <sheetName val="Indirect_Cost1"/>
      <sheetName val="MODULE_CONFIRM"/>
      <sheetName val="실행예산_MM"/>
      <sheetName val="plan&amp;section_of_foundation"/>
      <sheetName val="working_load_at_the_btm_ft_"/>
      <sheetName val="stability_check"/>
      <sheetName val="design_criteria"/>
      <sheetName val="design_load"/>
      <sheetName val="단가_(2)"/>
      <sheetName val="4-3LEVEL-5_epic_4"/>
      <sheetName val="BOQ-B_DOWN"/>
      <sheetName val="FWBS_1530"/>
      <sheetName val="FWBS"/>
      <sheetName val="Hoja2"/>
      <sheetName val="경제지표"/>
      <sheetName val="1100-1200-1300-1910-2140-LEV 2"/>
      <sheetName val="Material Price"/>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dc1"/>
      <sheetName val="MTO"/>
      <sheetName val="Elect_BOM"/>
      <sheetName val="Elect"/>
      <sheetName val="BQ"/>
      <sheetName val="aa_piping"/>
      <sheetName val="CABLE_DATA"/>
      <sheetName val="CIVIL_UP"/>
      <sheetName val="ETUDE_de_Prix__(2)"/>
      <sheetName val="選單"/>
      <sheetName val="BAG-2"/>
      <sheetName val="Overall"/>
      <sheetName val="salary"/>
      <sheetName val="Rekapitulasi"/>
      <sheetName val="KUWATI(Total)_5"/>
      <sheetName val="OPTION_25"/>
      <sheetName val="OPTION_35"/>
      <sheetName val="집계표_(TOTAL)5"/>
      <sheetName val="집계표_(CIVIL-23)5"/>
      <sheetName val="집계표_(FGRU)5"/>
      <sheetName val="집계표_(25,26)5"/>
      <sheetName val="집계표_(MEROX)5"/>
      <sheetName val="집계표_(NITROGEN)5"/>
      <sheetName val="집계표_(M4)5"/>
      <sheetName val="집계표_(CIVIL4)5"/>
      <sheetName val="집계표_(CIVIL6)5"/>
      <sheetName val="집계표_(CIVIL7)5"/>
      <sheetName val="내역서(DEMO_TOTAL)5"/>
      <sheetName val="내역서_(CIVIL-23)5"/>
      <sheetName val="내역서_(fgru)5"/>
      <sheetName val="내역서_(25&amp;26)5"/>
      <sheetName val="내역서_(MEROX)5"/>
      <sheetName val="내역서_(NITROGEN)5"/>
      <sheetName val="내역서_(M4)5"/>
      <sheetName val="내역서_(CIVIL-4)5"/>
      <sheetName val="내역서_(CIVIL-6)5"/>
      <sheetName val="내역서_(CIVIL-7)5"/>
      <sheetName val="2002년_현장공사비_국내_실적5"/>
      <sheetName val="2003년국내현장공사비_실적5"/>
      <sheetName val="VC2_10_995"/>
      <sheetName val="집계표_(25,26ဩ4"/>
      <sheetName val="INPUT_DATA4"/>
      <sheetName val="Form_04"/>
      <sheetName val="Form_D-13"/>
      <sheetName val="Form_B-13"/>
      <sheetName val="Form_F-13"/>
      <sheetName val="Form_A3"/>
      <sheetName val="입출재고현황_(2)3"/>
      <sheetName val="General_Data4"/>
      <sheetName val="LABOR_&amp;_자재3"/>
      <sheetName val="간접비_총괄3"/>
      <sheetName val="Price_Schedule3"/>
      <sheetName val="3_공통공사대비3"/>
      <sheetName val="Rate_Analysis3"/>
      <sheetName val="CAL_3"/>
      <sheetName val="EQUIPMENT_-23"/>
      <sheetName val="내역서_耰&quot;??3"/>
      <sheetName val="WEIGHT_LIST2"/>
      <sheetName val="산#2-1_(2)2"/>
      <sheetName val="BEND_LOSS2"/>
      <sheetName val="공사비_내역_(가)2"/>
      <sheetName val="단면_(2)2"/>
      <sheetName val="내역서_耰&quot;_x005f_x0000__x005f_x0000_2"/>
      <sheetName val="6PILE__(돌출)2"/>
      <sheetName val="Form_A_2"/>
      <sheetName val="Civil_12"/>
      <sheetName val="Civil_22"/>
      <sheetName val="Civil_32"/>
      <sheetName val="Site_12"/>
      <sheetName val="Site_22"/>
      <sheetName val="Site_32"/>
      <sheetName val="Site_Faci2"/>
      <sheetName val="3_Breakdown_Direct_Paint2"/>
      <sheetName val="Static_Equip2"/>
      <sheetName val="Áý°èÇ¥_(TOTAL)1"/>
      <sheetName val="Áý°èÇ¥_(CIVIL-23)1"/>
      <sheetName val="Áý°èÇ¥_(FGRU)1"/>
      <sheetName val="Áý°èÇ¥_(25,26)1"/>
      <sheetName val="Áý°èÇ¥_(MEROX)1"/>
      <sheetName val="Áý°èÇ¥_(NITROGEN)1"/>
      <sheetName val="Áý°èÇ¥_(M4)1"/>
      <sheetName val="Áý°èÇ¥_(CIVIL4)1"/>
      <sheetName val="Áý°èÇ¥_(CIVIL6)1"/>
      <sheetName val="Áý°èÇ¥_(CIVIL7)1"/>
      <sheetName val="³»¿ª¼­(DEMO_TOTAL)1"/>
      <sheetName val="³»¿ª¼­_(CIVIL-23)1"/>
      <sheetName val="³»¿ª¼­_(fgru)1"/>
      <sheetName val="³»¿ª¼­_(25&amp;26)1"/>
      <sheetName val="³»¿ª¼­_(MEROX)1"/>
      <sheetName val="³»¿ª¼­_(NITROGEN)1"/>
      <sheetName val="³»¿ª¼­_(M4)1"/>
      <sheetName val="³»¿ª¼­_(CIVIL-4)1"/>
      <sheetName val="³»¿ª¼­_(CIVIL-6)1"/>
      <sheetName val="³»¿ª¼­_(CIVIL-7)1"/>
      <sheetName val="2002³â_ÇöÀå°ø»çºñ_±¹³»_½ÇÀû1"/>
      <sheetName val="2003³â±¹³»ÇöÀå°ø»çºñ_½ÇÀû1"/>
      <sheetName val="내역서_耰&quot;__3"/>
      <sheetName val="Summary_Sheets2"/>
      <sheetName val="내역서_耰&quot;2"/>
      <sheetName val="Man_Hole1"/>
      <sheetName val="7__월별투입내역서1"/>
      <sheetName val="내역서_耰&quot;_x005f_x005f_x005f_x0000__x005f_x005f_x0001"/>
      <sheetName val="2_2_STAFF_Scedule1"/>
      <sheetName val="계측_내역서1"/>
      <sheetName val="내역서_耰&quot;_x005f_x005f_x005f_x005f_x005f_x005f_x00001"/>
      <sheetName val="Z-_GENERAL_PRICE_SUMMARY1"/>
      <sheetName val="_Estimate__1"/>
      <sheetName val="Sheet1_(2)2"/>
      <sheetName val="T_31"/>
      <sheetName val="Precios_Unitarios1"/>
      <sheetName val="HORI__VESSEL1"/>
      <sheetName val="EQUIP_LIST1"/>
      <sheetName val="MP_MOB1"/>
      <sheetName val="Form_B1"/>
      <sheetName val="Administrative_Prices1"/>
      <sheetName val="WBS_441"/>
      <sheetName val="WBS_411"/>
      <sheetName val="Precios_por_Administración1"/>
      <sheetName val="Subcon_A1"/>
      <sheetName val="Vind_-_BtB1"/>
      <sheetName val="LV_induction_motors1"/>
      <sheetName val="BSD_(2)1"/>
      <sheetName val="BM_DATA_SHEET2"/>
      <sheetName val="내역서_耰&quot;_x005f_x005f_x005f_x005f_x005f_x005f_x005f1"/>
      <sheetName val="97_사업추정(WEKI)1"/>
      <sheetName val="Monthly_Load1"/>
      <sheetName val="Weekly_Load1"/>
      <sheetName val="[SANDAN_XLS??1"/>
      <sheetName val="Piping_BQ_for_one_turbine1"/>
      <sheetName val="Utility_and_Fire_flange1"/>
      <sheetName val="Material_Selections1"/>
      <sheetName val="Eq__Mobilization1"/>
      <sheetName val="_SANDAN_XLS__1"/>
      <sheetName val="Resource_table1"/>
      <sheetName val="KUWATI(Total)_6"/>
      <sheetName val="집계표_(TOTAL)6"/>
      <sheetName val="집계표_(CIVIL-23)6"/>
      <sheetName val="집계표_(FGRU)6"/>
      <sheetName val="집계표_(25,26)6"/>
      <sheetName val="집계표_(MEROX)6"/>
      <sheetName val="집계표_(NITROGEN)6"/>
      <sheetName val="집계표_(M4)6"/>
      <sheetName val="집계표_(CIVIL4)6"/>
      <sheetName val="집계표_(CIVIL6)6"/>
      <sheetName val="집계표_(CIVIL7)6"/>
      <sheetName val="내역서(DEMO_TOTAL)6"/>
      <sheetName val="내역서_(CIVIL-23)6"/>
      <sheetName val="내역서_(fgru)6"/>
      <sheetName val="내역서_(25&amp;26)6"/>
      <sheetName val="내역서_(MEROX)6"/>
      <sheetName val="내역서_(NITROGEN)6"/>
      <sheetName val="내역서_(M4)6"/>
      <sheetName val="내역서_(CIVIL-4)6"/>
      <sheetName val="내역서_(CIVIL-6)6"/>
      <sheetName val="내역서_(CIVIL-7)6"/>
      <sheetName val="OPTION_26"/>
      <sheetName val="OPTION_36"/>
      <sheetName val="2002년_현장공사비_국내_실적6"/>
      <sheetName val="2003년국내현장공사비_실적6"/>
      <sheetName val="VC2_10_996"/>
      <sheetName val="집계표_(25,26ဩ5"/>
      <sheetName val="INPUT_DATA5"/>
      <sheetName val="Form_05"/>
      <sheetName val="Form_D-14"/>
      <sheetName val="Form_B-14"/>
      <sheetName val="Form_F-14"/>
      <sheetName val="Form_A4"/>
      <sheetName val="입출재고현황_(2)4"/>
      <sheetName val="General_Data5"/>
      <sheetName val="LABOR_&amp;_자재4"/>
      <sheetName val="간접비_총괄4"/>
      <sheetName val="Price_Schedule4"/>
      <sheetName val="3_공통공사대비4"/>
      <sheetName val="CAL_4"/>
      <sheetName val="Rate_Analysis4"/>
      <sheetName val="내역서_耰&quot;??4"/>
      <sheetName val="EQUIPMENT_-24"/>
      <sheetName val="6PILE__(돌출)3"/>
      <sheetName val="WEIGHT_LIST3"/>
      <sheetName val="산#2-1_(2)3"/>
      <sheetName val="BEND_LOSS3"/>
      <sheetName val="공사비_내역_(가)3"/>
      <sheetName val="3_Breakdown_Direct_Paint3"/>
      <sheetName val="Static_Equip3"/>
      <sheetName val="단면_(2)3"/>
      <sheetName val="Form_A_3"/>
      <sheetName val="내역서_耰&quot;_x005f_x0000__x005f_x0000_3"/>
      <sheetName val="내역서_耰&quot;__4"/>
      <sheetName val="Summary_Sheets3"/>
      <sheetName val="Civil_13"/>
      <sheetName val="Civil_23"/>
      <sheetName val="Civil_33"/>
      <sheetName val="Site_13"/>
      <sheetName val="Site_23"/>
      <sheetName val="Site_33"/>
      <sheetName val="Site_Faci3"/>
      <sheetName val="Áý°èÇ¥_(TOTAL)2"/>
      <sheetName val="Áý°èÇ¥_(CIVIL-23)2"/>
      <sheetName val="Áý°èÇ¥_(FGRU)2"/>
      <sheetName val="Áý°èÇ¥_(25,26)2"/>
      <sheetName val="Áý°èÇ¥_(MEROX)2"/>
      <sheetName val="Áý°èÇ¥_(NITROGEN)2"/>
      <sheetName val="Áý°èÇ¥_(M4)2"/>
      <sheetName val="Áý°èÇ¥_(CIVIL4)2"/>
      <sheetName val="Áý°èÇ¥_(CIVIL6)2"/>
      <sheetName val="Áý°èÇ¥_(CIVIL7)2"/>
      <sheetName val="³»¿ª¼­(DEMO_TOTAL)2"/>
      <sheetName val="³»¿ª¼­_(CIVIL-23)2"/>
      <sheetName val="³»¿ª¼­_(fgru)2"/>
      <sheetName val="³»¿ª¼­_(25&amp;26)2"/>
      <sheetName val="³»¿ª¼­_(MEROX)2"/>
      <sheetName val="³»¿ª¼­_(NITROGEN)2"/>
      <sheetName val="³»¿ª¼­_(M4)2"/>
      <sheetName val="³»¿ª¼­_(CIVIL-4)2"/>
      <sheetName val="³»¿ª¼­_(CIVIL-6)2"/>
      <sheetName val="³»¿ª¼­_(CIVIL-7)2"/>
      <sheetName val="2002³â_ÇöÀå°ø»çºñ_±¹³»_½ÇÀû2"/>
      <sheetName val="2003³â±¹³»ÇöÀå°ø»çºñ_½ÇÀû2"/>
      <sheetName val="2_2_STAFF_Scedule2"/>
      <sheetName val="EQUIP_LIST2"/>
      <sheetName val="BM_DATA_SHEET3"/>
      <sheetName val="Man_Hole2"/>
      <sheetName val="내역서_耰&quot;_x005f_x005f_x005f_x0000__x005f_x005f_x0002"/>
      <sheetName val="7__월별투입내역서2"/>
      <sheetName val="계측_내역서2"/>
      <sheetName val="내역서_耰&quot;_x005f_x005f_x005f_x005f_x005f_x005f_x00002"/>
      <sheetName val="Vind_-_BtB2"/>
      <sheetName val="LV_induction_motors2"/>
      <sheetName val="BSD_(2)2"/>
      <sheetName val="Sheet1_(2)3"/>
      <sheetName val="Z-_GENERAL_PRICE_SUMMARY2"/>
      <sheetName val="_Estimate__2"/>
      <sheetName val="T_32"/>
      <sheetName val="HORI__VESSEL2"/>
      <sheetName val="Precios_Unitarios2"/>
      <sheetName val="Administrative_Prices2"/>
      <sheetName val="WBS_442"/>
      <sheetName val="WBS_412"/>
      <sheetName val="Precios_por_Administración2"/>
      <sheetName val="Subcon_A2"/>
      <sheetName val="내역서_耰&quot;_x005f_x005f_x005f_x005f_x005f_x005f_x005f2"/>
      <sheetName val="MP_MOB2"/>
      <sheetName val="Form_B2"/>
      <sheetName val="내역서_耰&quot;3"/>
      <sheetName val="[SANDAN_XLS??2"/>
      <sheetName val="Piping_BQ_for_one_turbine2"/>
      <sheetName val="Monthly_Load2"/>
      <sheetName val="Weekly_Load2"/>
      <sheetName val="Material_Selections2"/>
      <sheetName val="Utility_and_Fire_flange2"/>
      <sheetName val="_SANDAN_XLS__2"/>
      <sheetName val="97_사업추정(WEKI)2"/>
      <sheetName val="Eq__Mobilization2"/>
      <sheetName val="breakdown_of_wage_rate2"/>
      <sheetName val="Indirect_Cost2"/>
      <sheetName val="Resource_table2"/>
      <sheetName val="실행(ALT1)"/>
      <sheetName val="내역서1999.8최종"/>
      <sheetName val="REDUCER"/>
      <sheetName val="DESIGN"/>
      <sheetName val="Closeout Control"/>
      <sheetName val="Weekl_x0004__x0000__x0016__x0000__x000d__x0000_"/>
      <sheetName val="_x0000__x000e__x0000__x0005_"/>
      <sheetName val="SEX"/>
      <sheetName val="Currency Rate"/>
      <sheetName val="Personnel"/>
      <sheetName val="ANALISA"/>
      <sheetName val="Unit Price "/>
      <sheetName val="PNT"/>
      <sheetName val="D7(1)"/>
      <sheetName val="BOQ"/>
      <sheetName val="5-ALAT(1)"/>
      <sheetName val="4-Basic Price"/>
      <sheetName val="Rekap"/>
      <sheetName val="AHS"/>
      <sheetName val="Evaluasi Penw"/>
      <sheetName val="Man Power &amp; Comp"/>
      <sheetName val="MP-PLAN"/>
      <sheetName val="L-TIGA"/>
      <sheetName val="Data List"/>
      <sheetName val="MP_PLAN"/>
      <sheetName val="10"/>
      <sheetName val="5"/>
      <sheetName val="1"/>
      <sheetName val="Library"/>
      <sheetName val="RAB AR&amp;STR"/>
      <sheetName val="I-KAMAR"/>
      <sheetName val="영업소실적"/>
      <sheetName val="PROJECT BRIEF"/>
      <sheetName val="tggwan(mac)"/>
      <sheetName val="내역ࠜĀ_x005f_x005f_x005f_x0000_M4"/>
      <sheetName val="내역서 耰&quot;_x005f_x005f_x005f_x0000_"/>
      <sheetName val="내역ࠜĀ_x005f_x005f_x005f_x005f_x0"/>
      <sheetName val="내역서 耰&quot;_x005f_x005f_x005f_x005f_"/>
      <sheetName val="내역서 耰&quot;_x005f_x0000__x0000"/>
      <sheetName val="_x005f_x005f_x005f_x005f_"/>
      <sheetName val="Checklist-Parameters"/>
      <sheetName val="Fillermetal"/>
      <sheetName val="Updating Form-Oct 2011"/>
      <sheetName val="Weld Consumable"/>
      <sheetName val="WQT"/>
      <sheetName val="NDE Cost-Summary"/>
      <sheetName val="9July Above Ground Pipe"/>
      <sheetName val="M 11"/>
      <sheetName val="Process Data 1"/>
      <sheetName val="Sum (Case-3)"/>
      <sheetName val="예산-내부"/>
      <sheetName val="DB"/>
      <sheetName val=" _x0000__x001b__x0000__x0006__x0000__x0006__x0000__x0008__x0000_ _x0000__x0000_"/>
      <sheetName val="PWA"/>
      <sheetName val="Air Cooler-E"/>
      <sheetName val="2. 현장 자금투입 집계표"/>
      <sheetName val="검측서"/>
      <sheetName val="내역서_(N _x000e__x000e__x000e_  _x0012__x0010__x000a_"/>
      <sheetName val="ഀࠀကЀЀԀЀԀ̀ᤀഀ؀Ѐༀ"/>
      <sheetName val="내역서_(N_x0009__x000e__x000e__x000e__x0009__x0009__x0012__x0010__x000a_"/>
      <sheetName val="CONFIG"/>
      <sheetName val="Datos"/>
      <sheetName val="경상"/>
      <sheetName val="Engineering&amp;Management"/>
      <sheetName val="Tools &amp; Settings"/>
      <sheetName val="Data Summary"/>
      <sheetName val="Resources"/>
      <sheetName val="FFA"/>
      <sheetName val="Currencies"/>
      <sheetName val="Crew Costs"/>
      <sheetName val="Spread Costs"/>
      <sheetName val="Unique List_Misc"/>
      <sheetName val="KUWATI(Total)_8"/>
      <sheetName val="집계표_(TOTAL)8"/>
      <sheetName val="집계표_(CIVIL-23)8"/>
      <sheetName val="집계표_(FGRU)8"/>
      <sheetName val="집계표_(25,26)8"/>
      <sheetName val="집계표_(MEROX)8"/>
      <sheetName val="집계표_(NITROGEN)8"/>
      <sheetName val="집계표_(M4)8"/>
      <sheetName val="집계표_(CIVIL4)8"/>
      <sheetName val="집계표_(CIVIL6)8"/>
      <sheetName val="집계표_(CIVIL7)8"/>
      <sheetName val="내역서(DEMO_TOTAL)8"/>
      <sheetName val="내역서_(CIVIL-23)8"/>
      <sheetName val="내역서_(fgru)8"/>
      <sheetName val="내역서_(25&amp;26)8"/>
      <sheetName val="내역서_(MEROX)8"/>
      <sheetName val="내역서_(NITROGEN)8"/>
      <sheetName val="내역서_(M4)8"/>
      <sheetName val="내역서_(CIVIL-4)8"/>
      <sheetName val="내역서_(CIVIL-6)8"/>
      <sheetName val="내역서_(CIVIL-7)8"/>
      <sheetName val="OPTION_28"/>
      <sheetName val="OPTION_38"/>
      <sheetName val="2002년_현장공사비_국내_실적8"/>
      <sheetName val="2003년국내현장공사비_실적8"/>
      <sheetName val="VC2_10_998"/>
      <sheetName val="집계표_(25,26ဩ7"/>
      <sheetName val="INPUT_DATA7"/>
      <sheetName val="Form_07"/>
      <sheetName val="Form_D-16"/>
      <sheetName val="Form_B-16"/>
      <sheetName val="Form_F-16"/>
      <sheetName val="Form_A6"/>
      <sheetName val="입출재고현황_(2)6"/>
      <sheetName val="General_Data7"/>
      <sheetName val="LABOR_&amp;_자재6"/>
      <sheetName val="간접비_총괄6"/>
      <sheetName val="Price_Schedule6"/>
      <sheetName val="3_공통공사대비6"/>
      <sheetName val="CAL_6"/>
      <sheetName val="Rate_Analysis6"/>
      <sheetName val="내역서_耰&quot;??6"/>
      <sheetName val="EQUIPMENT_-26"/>
      <sheetName val="6PILE__(돌출)5"/>
      <sheetName val="WEIGHT_LIST5"/>
      <sheetName val="산#2-1_(2)5"/>
      <sheetName val="BEND_LOSS5"/>
      <sheetName val="공사비_내역_(가)5"/>
      <sheetName val="3_Breakdown_Direct_Paint5"/>
      <sheetName val="Static_Equip5"/>
      <sheetName val="단면_(2)5"/>
      <sheetName val="Form_A_5"/>
      <sheetName val="내역서_耰&quot;_x005f_x0000__x005f_x0000_5"/>
      <sheetName val="내역서_耰&quot;__6"/>
      <sheetName val="Summary_Sheets5"/>
      <sheetName val="Civil_15"/>
      <sheetName val="Civil_25"/>
      <sheetName val="Civil_35"/>
      <sheetName val="Site_15"/>
      <sheetName val="Site_25"/>
      <sheetName val="Site_35"/>
      <sheetName val="Site_Faci5"/>
      <sheetName val="Áý°èÇ¥_(TOTAL)4"/>
      <sheetName val="Áý°èÇ¥_(CIVIL-23)4"/>
      <sheetName val="Áý°èÇ¥_(FGRU)4"/>
      <sheetName val="Áý°èÇ¥_(25,26)4"/>
      <sheetName val="Áý°èÇ¥_(MEROX)4"/>
      <sheetName val="Áý°èÇ¥_(NITROGEN)4"/>
      <sheetName val="Áý°èÇ¥_(M4)4"/>
      <sheetName val="Áý°èÇ¥_(CIVIL4)4"/>
      <sheetName val="Áý°èÇ¥_(CIVIL6)4"/>
      <sheetName val="Áý°èÇ¥_(CIVIL7)4"/>
      <sheetName val="³»¿ª¼­(DEMO_TOTAL)4"/>
      <sheetName val="³»¿ª¼­_(CIVIL-23)4"/>
      <sheetName val="³»¿ª¼­_(fgru)4"/>
      <sheetName val="³»¿ª¼­_(25&amp;26)4"/>
      <sheetName val="³»¿ª¼­_(MEROX)4"/>
      <sheetName val="³»¿ª¼­_(NITROGEN)4"/>
      <sheetName val="³»¿ª¼­_(M4)4"/>
      <sheetName val="³»¿ª¼­_(CIVIL-4)4"/>
      <sheetName val="³»¿ª¼­_(CIVIL-6)4"/>
      <sheetName val="³»¿ª¼­_(CIVIL-7)4"/>
      <sheetName val="2002³â_ÇöÀå°ø»çºñ_±¹³»_½ÇÀû4"/>
      <sheetName val="2003³â±¹³»ÇöÀå°ø»çºñ_½ÇÀû4"/>
      <sheetName val="2_2_STAFF_Scedule4"/>
      <sheetName val="EQUIP_LIST4"/>
      <sheetName val="BM_DATA_SHEET5"/>
      <sheetName val="Man_Hole4"/>
      <sheetName val="내역서_耰&quot;_x005f_x005f_x005f_x0000__x005f_x005f_x0004"/>
      <sheetName val="7__월별투입내역서4"/>
      <sheetName val="계측_내역서4"/>
      <sheetName val="내역서_耰&quot;_x005f_x005f_x005f_x005f_x005f_x005f_x00004"/>
      <sheetName val="Vind_-_BtB4"/>
      <sheetName val="LV_induction_motors4"/>
      <sheetName val="BSD_(2)4"/>
      <sheetName val="Sheet1_(2)5"/>
      <sheetName val="Z-_GENERAL_PRICE_SUMMARY4"/>
      <sheetName val="_Estimate__4"/>
      <sheetName val="T_34"/>
      <sheetName val="HORI__VESSEL4"/>
      <sheetName val="Precios_Unitarios4"/>
      <sheetName val="Administrative_Prices4"/>
      <sheetName val="WBS_444"/>
      <sheetName val="WBS_414"/>
      <sheetName val="Precios_por_Administración4"/>
      <sheetName val="Subcon_A4"/>
      <sheetName val="내역서_耰&quot;_x005f_x005f_x005f_x005f_x005f_x005f_x005f4"/>
      <sheetName val="MP_MOB4"/>
      <sheetName val="Form_B4"/>
      <sheetName val="내역서_耰&quot;5"/>
      <sheetName val="[SANDAN_XLS??4"/>
      <sheetName val="Piping_BQ_for_one_turbine4"/>
      <sheetName val="Monthly_Load4"/>
      <sheetName val="Weekly_Load4"/>
      <sheetName val="Material_Selections4"/>
      <sheetName val="Utility_and_Fire_flange4"/>
      <sheetName val="_SANDAN_XLS__4"/>
      <sheetName val="97_사업추정(WEKI)4"/>
      <sheetName val="Eq__Mobilization4"/>
      <sheetName val="breakdown_of_wage_rate4"/>
      <sheetName val="Indirect_Cost4"/>
      <sheetName val="Resource_table4"/>
      <sheetName val="Heavy_Equipments2"/>
      <sheetName val="AG_Pipe_Qty_Analysis2"/>
      <sheetName val="Equipment_List2"/>
      <sheetName val="Form1_SQP2"/>
      <sheetName val="공정계획(내부계획25%,내부w_f)2"/>
      <sheetName val="FWBS_15301"/>
      <sheetName val="Fire_Protection1"/>
      <sheetName val="SFN_ORIG2"/>
      <sheetName val="내역서_(∮ἀ嘆ɶ1"/>
      <sheetName val="Dir_Manpower_Other_Exp_1"/>
      <sheetName val="SCHEDD_TAMBAHAN1"/>
      <sheetName val="w't_table1"/>
      <sheetName val="실행예산_MM1"/>
      <sheetName val="BOQ-B_DOWN1"/>
      <sheetName val="단가_(2)1"/>
      <sheetName val="4-3LEVEL-5_epic_41"/>
      <sheetName val="ITB_COST2"/>
      <sheetName val="KUWATI(Total)_7"/>
      <sheetName val="집계표_(TOTAL)7"/>
      <sheetName val="집계표_(CIVIL-23)7"/>
      <sheetName val="집계표_(FGRU)7"/>
      <sheetName val="집계표_(25,26)7"/>
      <sheetName val="집계표_(MEROX)7"/>
      <sheetName val="집계표_(NITROGEN)7"/>
      <sheetName val="집계표_(M4)7"/>
      <sheetName val="집계표_(CIVIL4)7"/>
      <sheetName val="집계표_(CIVIL6)7"/>
      <sheetName val="집계표_(CIVIL7)7"/>
      <sheetName val="내역서(DEMO_TOTAL)7"/>
      <sheetName val="내역서_(CIVIL-23)7"/>
      <sheetName val="내역서_(fgru)7"/>
      <sheetName val="내역서_(25&amp;26)7"/>
      <sheetName val="내역서_(MEROX)7"/>
      <sheetName val="내역서_(NITROGEN)7"/>
      <sheetName val="내역서_(M4)7"/>
      <sheetName val="내역서_(CIVIL-4)7"/>
      <sheetName val="내역서_(CIVIL-6)7"/>
      <sheetName val="내역서_(CIVIL-7)7"/>
      <sheetName val="OPTION_27"/>
      <sheetName val="OPTION_37"/>
      <sheetName val="2002년_현장공사비_국내_실적7"/>
      <sheetName val="2003년국내현장공사비_실적7"/>
      <sheetName val="VC2_10_997"/>
      <sheetName val="집계표_(25,26ဩ6"/>
      <sheetName val="INPUT_DATA6"/>
      <sheetName val="Form_06"/>
      <sheetName val="Form_D-15"/>
      <sheetName val="Form_B-15"/>
      <sheetName val="Form_F-15"/>
      <sheetName val="Form_A5"/>
      <sheetName val="입출재고현황_(2)5"/>
      <sheetName val="General_Data6"/>
      <sheetName val="LABOR_&amp;_자재5"/>
      <sheetName val="간접비_총괄5"/>
      <sheetName val="Price_Schedule5"/>
      <sheetName val="3_공통공사대비5"/>
      <sheetName val="CAL_5"/>
      <sheetName val="Rate_Analysis5"/>
      <sheetName val="내역서_耰&quot;??5"/>
      <sheetName val="EQUIPMENT_-25"/>
      <sheetName val="6PILE__(돌출)4"/>
      <sheetName val="WEIGHT_LIST4"/>
      <sheetName val="산#2-1_(2)4"/>
      <sheetName val="BEND_LOSS4"/>
      <sheetName val="공사비_내역_(가)4"/>
      <sheetName val="3_Breakdown_Direct_Paint4"/>
      <sheetName val="Static_Equip4"/>
      <sheetName val="단면_(2)4"/>
      <sheetName val="Form_A_4"/>
      <sheetName val="내역서_耰&quot;_x005f_x0000__x005f_x0000_4"/>
      <sheetName val="내역서_耰&quot;__5"/>
      <sheetName val="Summary_Sheets4"/>
      <sheetName val="Civil_14"/>
      <sheetName val="Civil_24"/>
      <sheetName val="Civil_34"/>
      <sheetName val="Site_14"/>
      <sheetName val="Site_24"/>
      <sheetName val="Site_34"/>
      <sheetName val="Site_Faci4"/>
      <sheetName val="Áý°èÇ¥_(TOTAL)3"/>
      <sheetName val="Áý°èÇ¥_(CIVIL-23)3"/>
      <sheetName val="Áý°èÇ¥_(FGRU)3"/>
      <sheetName val="Áý°èÇ¥_(25,26)3"/>
      <sheetName val="Áý°èÇ¥_(MEROX)3"/>
      <sheetName val="Áý°èÇ¥_(NITROGEN)3"/>
      <sheetName val="Áý°èÇ¥_(M4)3"/>
      <sheetName val="Áý°èÇ¥_(CIVIL4)3"/>
      <sheetName val="Áý°èÇ¥_(CIVIL6)3"/>
      <sheetName val="Áý°èÇ¥_(CIVIL7)3"/>
      <sheetName val="³»¿ª¼­(DEMO_TOTAL)3"/>
      <sheetName val="³»¿ª¼­_(CIVIL-23)3"/>
      <sheetName val="³»¿ª¼­_(fgru)3"/>
      <sheetName val="³»¿ª¼­_(25&amp;26)3"/>
      <sheetName val="³»¿ª¼­_(MEROX)3"/>
      <sheetName val="³»¿ª¼­_(NITROGEN)3"/>
      <sheetName val="³»¿ª¼­_(M4)3"/>
      <sheetName val="³»¿ª¼­_(CIVIL-4)3"/>
      <sheetName val="³»¿ª¼­_(CIVIL-6)3"/>
      <sheetName val="³»¿ª¼­_(CIVIL-7)3"/>
      <sheetName val="2002³â_ÇöÀå°ø»çºñ_±¹³»_½ÇÀû3"/>
      <sheetName val="2003³â±¹³»ÇöÀå°ø»çºñ_½ÇÀû3"/>
      <sheetName val="2_2_STAFF_Scedule3"/>
      <sheetName val="EQUIP_LIST3"/>
      <sheetName val="BM_DATA_SHEET4"/>
      <sheetName val="Man_Hole3"/>
      <sheetName val="내역서_耰&quot;_x005f_x005f_x005f_x0000__x005f_x005f_x0003"/>
      <sheetName val="7__월별투입내역서3"/>
      <sheetName val="계측_내역서3"/>
      <sheetName val="내역서_耰&quot;_x005f_x005f_x005f_x005f_x005f_x005f_x00003"/>
      <sheetName val="Vind_-_BtB3"/>
      <sheetName val="LV_induction_motors3"/>
      <sheetName val="BSD_(2)3"/>
      <sheetName val="Sheet1_(2)4"/>
      <sheetName val="Z-_GENERAL_PRICE_SUMMARY3"/>
      <sheetName val="_Estimate__3"/>
      <sheetName val="T_33"/>
      <sheetName val="HORI__VESSEL3"/>
      <sheetName val="Precios_Unitarios3"/>
      <sheetName val="Administrative_Prices3"/>
      <sheetName val="WBS_443"/>
      <sheetName val="WBS_413"/>
      <sheetName val="Precios_por_Administración3"/>
      <sheetName val="Subcon_A3"/>
      <sheetName val="내역서_耰&quot;_x005f_x005f_x005f_x005f_x005f_x005f_x005f3"/>
      <sheetName val="MP_MOB3"/>
      <sheetName val="Form_B3"/>
      <sheetName val="내역서_耰&quot;4"/>
      <sheetName val="[SANDAN_XLS??3"/>
      <sheetName val="Piping_BQ_for_one_turbine3"/>
      <sheetName val="Monthly_Load3"/>
      <sheetName val="Weekly_Load3"/>
      <sheetName val="Material_Selections3"/>
      <sheetName val="Utility_and_Fire_flange3"/>
      <sheetName val="_SANDAN_XLS__3"/>
      <sheetName val="97_사업추정(WEKI)3"/>
      <sheetName val="Eq__Mobilization3"/>
      <sheetName val="breakdown_of_wage_rate3"/>
      <sheetName val="Indirect_Cost3"/>
      <sheetName val="Resource_table3"/>
      <sheetName val="Heavy_Equipments1"/>
      <sheetName val="AG_Pipe_Qty_Analysis1"/>
      <sheetName val="Equipment_List1"/>
      <sheetName val="Form1_SQP1"/>
      <sheetName val="공정계획(내부계획25%,내부w_f)1"/>
      <sheetName val="SFN_ORIG1"/>
      <sheetName val="내역서_(∮ἀ嘆ɶ"/>
      <sheetName val="ITB_COST1"/>
      <sheetName val="_x0002__x0000_뻘N_x0000__x0000__"/>
      <sheetName val="_x0004__x0000__x000d__x0000__x0"/>
      <sheetName val="_x000a__x0000__x001b__x0000__x0"/>
      <sheetName val="내역서_耰&quot;_x005f_x0000__x0000"/>
      <sheetName val="UP MINOR"/>
      <sheetName val="Equip Rental Summary by Contr"/>
      <sheetName val="Project Equip Rental Summary"/>
      <sheetName val="Contractor Indirect Sumry"/>
      <sheetName val="Project Indirect Sumry"/>
      <sheetName val="COA Sumry by Area"/>
      <sheetName val="COA Sumry by Contr"/>
      <sheetName val="COA Sumry by RG"/>
      <sheetName val="TDC COA Grp Sumry"/>
      <sheetName val="TDC COA Grp Sumry by Area"/>
      <sheetName val="TDC COA Grp Sumry by RG"/>
      <sheetName val="Equipment Sumry"/>
      <sheetName val="TDC Item Dets-Full"/>
      <sheetName val="TDC Item Dets-IPM-Full"/>
      <sheetName val="TDC Item Sumry by Area"/>
      <sheetName val="TDC Item Sumry by RG"/>
      <sheetName val="TDC Key Qty Sumry by RG"/>
      <sheetName val="List - Equipment by Area"/>
      <sheetName val="List - Equipment by Contr"/>
      <sheetName val="Equipment - Unit Costs by Mat"/>
      <sheetName val="List - Equipment by Rep Grp"/>
      <sheetName val="Craft Summary by Contr"/>
      <sheetName val="Project Craft Summary"/>
      <sheetName val="Project Metrics"/>
      <sheetName val="99. FWBS(Ref)"/>
      <sheetName val="99. Change Rate"/>
      <sheetName val="In-House Summary"/>
      <sheetName val="7422CW_x0013__x0000_"/>
      <sheetName val="??-BLDG"/>
      <sheetName val="Unt rate"/>
      <sheetName val="SUMMARY (0A)"/>
      <sheetName val="SUMMARY (1A)"/>
      <sheetName val="SUMMARY (1B)"/>
      <sheetName val="SUMMARY (03)"/>
      <sheetName val="F1"/>
      <sheetName val="F2"/>
      <sheetName val="F1(Cable Rack)"/>
      <sheetName val="F2(Cable Rack)"/>
      <sheetName val="F3(Cable Rack)"/>
      <sheetName val="F1 (POLYMER)"/>
      <sheetName val="F2 (POLYMER)"/>
      <sheetName val="F3 (POLYMER)"/>
      <sheetName val="F4 (POLYMER)"/>
      <sheetName val="F5( Polymerization )"/>
      <sheetName val="F6 ( Polymerization )"/>
      <sheetName val="B1 (Grid A-7, -6)"/>
      <sheetName val="B1 (Grid A, B)"/>
      <sheetName val="B1 (Grid C-7, -6)"/>
      <sheetName val="B2 (Grid -7 B, C) (1)"/>
      <sheetName val="B2 (Grid -7 B, C) (2)"/>
      <sheetName val="B2 (Grid -6 B, C) (1)"/>
      <sheetName val="B2 (Grid -6 B, C) (2)"/>
      <sheetName val="F1 (MONOMER)"/>
      <sheetName val="F2 (MONOMER)"/>
      <sheetName val="F3 (MONOMER)"/>
      <sheetName val="90K060C (MONOMER)"/>
      <sheetName val="F1 (EXTRUSION)"/>
      <sheetName val="F2 (EXTRUSION)"/>
      <sheetName val="F3 (EXTRUSION)"/>
      <sheetName val="F4 (EXTRUSION)"/>
      <sheetName val="F5 (EXTRUSION)"/>
      <sheetName val="F6A (EXTRUSION)"/>
      <sheetName val="F6D (EXTRUSION)"/>
      <sheetName val="F7 (EXTRUSION)"/>
      <sheetName val="F8 (EXTRUSION)"/>
      <sheetName val="F9 (EXTRUSION)"/>
      <sheetName val="F10 (EXTRUSION)"/>
      <sheetName val="F11 (EXTRUSION)"/>
      <sheetName val="B1 (Grid F-5`, 4`)"/>
      <sheetName val="B2 (Grid F,E-4`)"/>
      <sheetName val="B2 (Grid F,E-5`)"/>
      <sheetName val="B3 (Grid C,B-4`)"/>
      <sheetName val="B4 (Grid B,A-4`)"/>
      <sheetName val="B5 (Grid E-5`) &amp; (Grid D-5`)"/>
      <sheetName val="B6 (Grid E,D-5')"/>
      <sheetName val="B7 (Grid E,D-5')"/>
      <sheetName val="F-1"/>
      <sheetName val="95D040, A506"/>
      <sheetName val="95P040AB, A507"/>
      <sheetName val="95X020-U08, A602"/>
      <sheetName val="95X020-U07, A606"/>
      <sheetName val="95E040, A509"/>
      <sheetName val="95D024;025, A615"/>
      <sheetName val="95X020-U05, A601"/>
      <sheetName val="95X020-U02, A204"/>
      <sheetName val="Extruder FDN"/>
      <sheetName val="PF1a"/>
      <sheetName val="PF4"/>
      <sheetName val="PF4a"/>
      <sheetName val="PF5"/>
      <sheetName val="BOG COMP. FDN"/>
      <sheetName val="SOG COMP. FDN"/>
      <sheetName val="1G1 (Ground Beam)"/>
      <sheetName val="1G2-1(Ground Beam)"/>
      <sheetName val="1G2-2(Ground Beam)"/>
      <sheetName val="P1"/>
      <sheetName val="P2"/>
      <sheetName val="P3"/>
      <sheetName val="P4"/>
      <sheetName val="P5"/>
      <sheetName val="P6"/>
      <sheetName val="P7"/>
      <sheetName val="P8"/>
      <sheetName val="P9"/>
      <sheetName val="P10"/>
      <sheetName val="P11"/>
      <sheetName val="P12"/>
      <sheetName val="P13"/>
      <sheetName val="P14"/>
      <sheetName val="P15, 16"/>
      <sheetName val="LO CONSOLE FDN"/>
      <sheetName val="OIL COOLER FDN"/>
      <sheetName val="CW CONSOLE FDN (SOG)"/>
      <sheetName val="PD3"/>
      <sheetName val="SF1"/>
      <sheetName val="PD1"/>
      <sheetName val="PD2"/>
      <sheetName val="PD3 (SOG)"/>
      <sheetName val="SF1 (SOG)"/>
      <sheetName val="SF2 (SOG)"/>
      <sheetName val="SLAB (1S1-1)"/>
      <sheetName val="SLAB (1S1-2)"/>
      <sheetName val="SLAB (1S1-3)"/>
      <sheetName val="COLUMN (+5500)"/>
      <sheetName val="COLUMN (+12500)"/>
      <sheetName val="COLUMN (+15500)"/>
      <sheetName val="ETC."/>
      <sheetName val="Item_code"/>
      <sheetName val="MODULE_CONFIRM1"/>
      <sheetName val="PROTECTION_"/>
      <sheetName val="Cash_In-Cash_Out_Actual"/>
      <sheetName val="5_)_Time_Delays"/>
      <sheetName val="Site_Findings_Status_Sheet"/>
      <sheetName val="CUADRO_DE_PRECIOS"/>
      <sheetName val="plan&amp;section_of_foundation1"/>
      <sheetName val="working_load_at_the_btm_ft_1"/>
      <sheetName val="stability_check1"/>
      <sheetName val="design_criteria1"/>
      <sheetName val="design_load1"/>
      <sheetName val="1100-1200-1300-1910-2140-LEV_2"/>
      <sheetName val="Material_Price"/>
      <sheetName val="TDC_COA_Sumry"/>
      <sheetName val="TDC_Item_Dets"/>
      <sheetName val="TDC_Item_Sumry"/>
      <sheetName val="TDC_Key_Qty_Sumry"/>
      <sheetName val="List_-_Components"/>
      <sheetName val="List_-_Equipment"/>
      <sheetName val="COA_Sumry_-_Std_Imp"/>
      <sheetName val="Contr_TDC_-_Std_Imp"/>
      <sheetName val="Item_Sumry_-_Std_Imp"/>
      <sheetName val="Unit_Costs_-_Std_Imp"/>
      <sheetName val="Unit_MH_-_Std_Imp"/>
      <sheetName val="Proj_TIC_-_Std_Imp"/>
      <sheetName val="내역서1999_8최종"/>
      <sheetName val="PROJECT_BRIEF"/>
      <sheetName val="Man_Power_&amp;_Comp"/>
      <sheetName val="Data_List"/>
      <sheetName val="4-Basic_Price"/>
      <sheetName val="Evaluasi_Penw"/>
      <sheetName val="RAB_AR&amp;STR"/>
      <sheetName val="내역서_耰&quot;_x005f_x005f_x005f_x0000_"/>
      <sheetName val="내역서_耰&quot;_x005f_x005f_x005f_x005f_"/>
      <sheetName val="Currency_Rate"/>
      <sheetName val="Unit_Price_"/>
      <sheetName val="Closeout_Control"/>
      <sheetName val="Weekl_x000a_"/>
      <sheetName val="Updating_Form-Oct_2011"/>
      <sheetName val="Weld_Consumable"/>
      <sheetName val="NDE_Cost-Summary"/>
      <sheetName val="9July_Above_Ground_Pipe"/>
      <sheetName val="M_11"/>
      <sheetName val="Process_Data_1"/>
      <sheetName val="Sum_(Case-3)"/>
      <sheetName val="Discounted Cash Flow"/>
      <sheetName val="Ocean Transporation Charge"/>
      <sheetName val="Cash Flow bulanan"/>
      <sheetName val="schalt"/>
      <sheetName val="schtng"/>
      <sheetName val="schbhn"/>
      <sheetName val="H.Satuan"/>
      <sheetName val="I_KAMAR"/>
      <sheetName val="OCT.FDN"/>
      <sheetName val="배수공"/>
      <sheetName val="Codes.Pers"/>
      <sheetName val="장산"/>
      <sheetName val="_x0002__뻘N___x0001_ࠀ역서"/>
      <sheetName val="시행분석"/>
      <sheetName val="General Notes"/>
      <sheetName val="BILL"/>
      <sheetName val="PROJEC䁔"/>
      <sheetName val="Jobcos䁴"/>
      <sheetName val="Sy䁳tem구분"/>
      <sheetName val="BM䀭Elec"/>
      <sheetName val="AN䁁LIS䁁"/>
      <sheetName val="BO䁑-B.䁄OWN"/>
      <sheetName val="HV䁁C(사자재)"/>
      <sheetName val="R2䀵64A䁈DTS"/>
      <sheetName val="mto-re䁶0B"/>
      <sheetName val="내역脜_(M䀴)4"/>
      <sheetName val="3_공통공사비2"/>
      <sheetName val="BEND_L䁏SS1"/>
      <sheetName val="Fo䁲m_A_1"/>
      <sheetName val="Ci䁶il_11"/>
      <sheetName val="Ci䁶il_䀳1"/>
      <sheetName val="Si䁴e_2䀱"/>
      <sheetName val="Si䁴e_F䁡ci1"/>
      <sheetName val="EQ䁕IP_䁌IST"/>
      <sheetName val="Su䁢con_A"/>
      <sheetName val="BS䁄_(2)"/>
      <sheetName val="FWBS_1䀵30"/>
      <sheetName val="_도면 및 도서 제출목록 및 일정_170202.xlsx"/>
      <sheetName val="Direct PMS"/>
      <sheetName val="OPT_x0012__x0000__x0010__x0000__x000a__x0000_"/>
      <sheetName val="_x0000__x0013__x0000__x0014_"/>
      <sheetName val="AUX"/>
      <sheetName val="Aux."/>
      <sheetName val="SCH"/>
      <sheetName val="Rates &amp; Legend"/>
      <sheetName val="Pengesahan "/>
      <sheetName val="00-Summary Information-ABB"/>
      <sheetName val="Sheet5"/>
      <sheetName val="Harga Satuan"/>
      <sheetName val="LISTRIK"/>
      <sheetName val="F ALARM"/>
      <sheetName val="Distribution Table"/>
      <sheetName val="BA1047集約"/>
      <sheetName val="2.Overall Summary "/>
      <sheetName val="Pipe-Hot"/>
      <sheetName val="  "/>
      <sheetName val=" "/>
      <sheetName val="breakdown of wage ra`f"/>
      <sheetName val="breakdown of wage ra"/>
      <sheetName val="breakdown of wage rað-"/>
      <sheetName val="Raw data"/>
      <sheetName val="Exchange Rate"/>
      <sheetName val="BQ_IMPORT"/>
      <sheetName val="TYPE"/>
      <sheetName val="Bill rekap"/>
      <sheetName val="w't_table2"/>
      <sheetName val="SCHEDD_TAMBAHAN2"/>
      <sheetName val="Fire_Protection2"/>
      <sheetName val="입찰내역_발주처_양식2"/>
      <sheetName val="Dir_Manpower_Other_Exp_2"/>
      <sheetName val="PROTECTION_1"/>
      <sheetName val="CUADRO_DE_PRECIOS1"/>
      <sheetName val="Cash_In-Cash_Out_Actual1"/>
      <sheetName val="Equipment_List3"/>
      <sheetName val="Form1_SQP3"/>
      <sheetName val="공정계획(내부계획25%,내부w_f)3"/>
      <sheetName val="Heavy_Equipments3"/>
      <sheetName val="AG_Pipe_Qty_Analysis3"/>
      <sheetName val="SFN_ORIG3"/>
      <sheetName val="w't_table3"/>
      <sheetName val="SCHEDD_TAMBAHAN3"/>
      <sheetName val="Fire_Protection3"/>
      <sheetName val="입찰내역_발주처_양식3"/>
      <sheetName val="Dir_Manpower_Other_Exp_3"/>
      <sheetName val="FWBS_15302"/>
      <sheetName val="내역서_(∮ἀ嘆ɶ2"/>
      <sheetName val="4-3LEVEL-5_epic_42"/>
      <sheetName val="단가_(2)2"/>
      <sheetName val="실행예산_MM2"/>
      <sheetName val="MODULE_CONFIRM2"/>
      <sheetName val="PROTECTION_2"/>
      <sheetName val="BOQ-B_DOWN2"/>
      <sheetName val="ITB_COST3"/>
      <sheetName val="CUADRO_DE_PRECIOS2"/>
      <sheetName val="Cash_In-Cash_Out_Actual2"/>
      <sheetName val="Equipment_List4"/>
      <sheetName val="Form1_SQP4"/>
      <sheetName val="공정계획(내부계획25%,내부w_f)4"/>
      <sheetName val="Heavy_Equipments4"/>
      <sheetName val="AG_Pipe_Qty_Analysis4"/>
      <sheetName val="SFN_ORIG4"/>
      <sheetName val="w't_table4"/>
      <sheetName val="SCHEDD_TAMBAHAN4"/>
      <sheetName val="Fire_Protection4"/>
      <sheetName val="입찰내역_발주처_양식4"/>
      <sheetName val="Dir_Manpower_Other_Exp_4"/>
      <sheetName val="FWBS_15303"/>
      <sheetName val="내역서_(∮ἀ嘆ɶ3"/>
      <sheetName val="4-3LEVEL-5_epic_43"/>
      <sheetName val="단가_(2)3"/>
      <sheetName val="실행예산_MM3"/>
      <sheetName val="MODULE_CONFIRM3"/>
      <sheetName val="PROTECTION_3"/>
      <sheetName val="BOQ-B_DOWN3"/>
      <sheetName val="ITB_COST4"/>
      <sheetName val="CUADRO_DE_PRECIOS3"/>
      <sheetName val="Cash_In-Cash_Out_Actual3"/>
      <sheetName val="KUWATI(Total)_9"/>
      <sheetName val="집계표_(TOTAL)9"/>
      <sheetName val="집계표_(CIVIL-23)9"/>
      <sheetName val="집계표_(FGRU)9"/>
      <sheetName val="집계표_(25,26)9"/>
      <sheetName val="집계표_(MEROX)9"/>
      <sheetName val="집계표_(NITROGEN)9"/>
      <sheetName val="집계표_(M4)9"/>
      <sheetName val="집계표_(CIVIL4)9"/>
      <sheetName val="집계표_(CIVIL6)9"/>
      <sheetName val="집계표_(CIVIL7)9"/>
      <sheetName val="내역서(DEMO_TOTAL)9"/>
      <sheetName val="내역서_(CIVIL-23)9"/>
      <sheetName val="내역서_(fgru)9"/>
      <sheetName val="내역서_(25&amp;26)9"/>
      <sheetName val="내역서_(MEROX)9"/>
      <sheetName val="내역서_(NITROGEN)9"/>
      <sheetName val="내역서_(M4)9"/>
      <sheetName val="내역서_(CIVIL-4)9"/>
      <sheetName val="내역서_(CIVIL-6)9"/>
      <sheetName val="내역서_(CIVIL-7)9"/>
      <sheetName val="OPTION_29"/>
      <sheetName val="OPTION_39"/>
      <sheetName val="2002년_현장공사비_국내_실적9"/>
      <sheetName val="2003년국내현장공사비_실적9"/>
      <sheetName val="VC2_10_999"/>
      <sheetName val="집계표_(25,26ဩ8"/>
      <sheetName val="INPUT_DATA8"/>
      <sheetName val="입출재고현황_(2)7"/>
      <sheetName val="Form_08"/>
      <sheetName val="Form_D-17"/>
      <sheetName val="Form_B-17"/>
      <sheetName val="Form_F-17"/>
      <sheetName val="Form_A7"/>
      <sheetName val="General_Data8"/>
      <sheetName val="LABOR_&amp;_자재7"/>
      <sheetName val="Price_Schedule7"/>
      <sheetName val="간접비_총괄7"/>
      <sheetName val="3_공통공사대비7"/>
      <sheetName val="Rate_Analysis7"/>
      <sheetName val="CAL_7"/>
      <sheetName val="WEIGHT_LIST6"/>
      <sheetName val="산#2-1_(2)6"/>
      <sheetName val="BEND_LOSS6"/>
      <sheetName val="공사비_내역_(가)6"/>
      <sheetName val="내역서_耰&quot;??7"/>
      <sheetName val="EQUIPMENT_-27"/>
      <sheetName val="6PILE__(돌출)6"/>
      <sheetName val="Static_Equip6"/>
      <sheetName val="단면_(2)6"/>
      <sheetName val="Form_A_6"/>
      <sheetName val="내역서_耰&quot;_x005f_x0000__x005f_x0000_6"/>
      <sheetName val="3_Breakdown_Direct_Paint6"/>
      <sheetName val="내역서_耰&quot;__7"/>
      <sheetName val="Summary_Sheets6"/>
      <sheetName val="Civil_16"/>
      <sheetName val="Civil_26"/>
      <sheetName val="Civil_36"/>
      <sheetName val="Site_16"/>
      <sheetName val="Site_26"/>
      <sheetName val="Site_36"/>
      <sheetName val="Site_Faci6"/>
      <sheetName val="Administrative_Prices5"/>
      <sheetName val="WBS_445"/>
      <sheetName val="WBS_415"/>
      <sheetName val="Precios_por_Administración5"/>
      <sheetName val="Precios_Unitarios5"/>
      <sheetName val="Subcon_A5"/>
      <sheetName val="BM_DATA_SHEET6"/>
      <sheetName val="Áý°èÇ¥_(TOTAL)5"/>
      <sheetName val="Áý°èÇ¥_(CIVIL-23)5"/>
      <sheetName val="Áý°èÇ¥_(FGRU)5"/>
      <sheetName val="Áý°èÇ¥_(25,26)5"/>
      <sheetName val="Áý°èÇ¥_(MEROX)5"/>
      <sheetName val="Áý°èÇ¥_(NITROGEN)5"/>
      <sheetName val="Áý°èÇ¥_(M4)5"/>
      <sheetName val="Áý°èÇ¥_(CIVIL4)5"/>
      <sheetName val="Áý°èÇ¥_(CIVIL6)5"/>
      <sheetName val="Áý°èÇ¥_(CIVIL7)5"/>
      <sheetName val="³»¿ª¼­(DEMO_TOTAL)5"/>
      <sheetName val="³»¿ª¼­_(CIVIL-23)5"/>
      <sheetName val="³»¿ª¼­_(fgru)5"/>
      <sheetName val="³»¿ª¼­_(25&amp;26)5"/>
      <sheetName val="³»¿ª¼­_(MEROX)5"/>
      <sheetName val="³»¿ª¼­_(NITROGEN)5"/>
      <sheetName val="³»¿ª¼­_(M4)5"/>
      <sheetName val="³»¿ª¼­_(CIVIL-4)5"/>
      <sheetName val="³»¿ª¼­_(CIVIL-6)5"/>
      <sheetName val="³»¿ª¼­_(CIVIL-7)5"/>
      <sheetName val="2002³â_ÇöÀå°ø»çºñ_±¹³»_½ÇÀû5"/>
      <sheetName val="2003³â±¹³»ÇöÀå°ø»çºñ_½ÇÀû5"/>
      <sheetName val="EQUIP_LIST5"/>
      <sheetName val="Z-_GENERAL_PRICE_SUMMARY5"/>
      <sheetName val="_Estimate__5"/>
      <sheetName val="2_2_STAFF_Scedule5"/>
      <sheetName val="내역서_耰&quot;_x005f_x005f_x005f_x0000__x005f_x005f_x0005"/>
      <sheetName val="계측_내역서5"/>
      <sheetName val="Man_Hole5"/>
      <sheetName val="Sheet1_(2)6"/>
      <sheetName val="내역서_耰&quot;_x005f_x005f_x005f_x005f_x005f_x005f_x00005"/>
      <sheetName val="7__월별투입내역서5"/>
      <sheetName val="T_35"/>
      <sheetName val="HORI__VESSEL5"/>
      <sheetName val="Vind_-_BtB5"/>
      <sheetName val="LV_induction_motors5"/>
      <sheetName val="BSD_(2)5"/>
      <sheetName val="Monthly_Load5"/>
      <sheetName val="Weekly_Load5"/>
      <sheetName val="MP_MOB5"/>
      <sheetName val="Form_B5"/>
      <sheetName val="Material_Selections5"/>
      <sheetName val="내역서_耰&quot;_x005f_x005f_x005f_x005f_x005f_x005f_x005f5"/>
      <sheetName val="97_사업추정(WEKI)5"/>
      <sheetName val="breakdown_of_wage_rate5"/>
      <sheetName val="Indirect_Cost5"/>
      <sheetName val="[SANDAN_XLS??5"/>
      <sheetName val="Eq__Mobilization5"/>
      <sheetName val="Resource_table5"/>
      <sheetName val="Piping_BQ_for_one_turbine5"/>
      <sheetName val="Utility_and_Fire_flange5"/>
      <sheetName val="Equipment_List5"/>
      <sheetName val="Form1_SQP5"/>
      <sheetName val="공정계획(내부계획25%,내부w_f)5"/>
      <sheetName val="Heavy_Equipments5"/>
      <sheetName val="AG_Pipe_Qty_Analysis5"/>
      <sheetName val="_SANDAN_XLS__5"/>
      <sheetName val="SFN_ORIG5"/>
      <sheetName val="w't_table5"/>
      <sheetName val="SCHEDD_TAMBAHAN5"/>
      <sheetName val="Fire_Protection5"/>
      <sheetName val="입찰내역_발주처_양식5"/>
      <sheetName val="Dir_Manpower_Other_Exp_5"/>
      <sheetName val="FWBS_15304"/>
      <sheetName val="내역서_(∮ἀ嘆ɶ4"/>
      <sheetName val="4-3LEVEL-5_epic_44"/>
      <sheetName val="단가_(2)4"/>
      <sheetName val="실행예산_MM4"/>
      <sheetName val="MODULE_CONFIRM4"/>
      <sheetName val="PROTECTION_4"/>
      <sheetName val="BOQ-B_DOWN4"/>
      <sheetName val="ITB_COST5"/>
      <sheetName val="CUADRO_DE_PRECIOS4"/>
      <sheetName val="Cash_In-Cash_Out_Actual4"/>
      <sheetName val="차트 (2)"/>
      <sheetName val="BD"/>
      <sheetName val="2003상반기노임기준"/>
      <sheetName val="Action Item"/>
      <sheetName val="Direct_PMS"/>
      <sheetName val="7422CW"/>
      <sheetName val="Tools_&amp;_Settings"/>
      <sheetName val="Data_Summary"/>
      <sheetName val="Crew_Costs"/>
      <sheetName val="Spread_Costs"/>
      <sheetName val="Unique_List_Misc"/>
      <sheetName val="In-House_Summary"/>
      <sheetName val="OPT_x000a_"/>
      <sheetName val="Aux_"/>
      <sheetName val="물량표"/>
      <sheetName val="PABS,Site info"/>
      <sheetName val="0. Resource　Code"/>
      <sheetName val="Codes_Pers"/>
      <sheetName val="Material code"/>
      <sheetName val="EE-PROP"/>
      <sheetName val="DATA MENTAH"/>
      <sheetName val="breakdown of wage rap"/>
      <sheetName val="Chart_Cable"/>
      <sheetName val="내역ࠜĀ_x005f_x0000_M4"/>
      <sheetName val="내역서 耰&quot;_x005f_x0000_"/>
      <sheetName val="내역ࠜĀ_x005f_x005f_x0"/>
      <sheetName val="내역서 耰&quot;_x005f_x005f_"/>
      <sheetName val="내역서 耰&quot;_x0000__x0000"/>
      <sheetName val="_x005f_x005f_"/>
      <sheetName val="내역서_耰&quot;_x0000__x0000"/>
      <sheetName val="Weekl_x0004_"/>
      <sheetName val="내역서_耰&quot;_x005f_x0000__x0001"/>
      <sheetName val="내역서_耰&quot;_x005f_x005f_x00001"/>
      <sheetName val="내역서_耰&quot;_x005f_x005f_x005f1"/>
      <sheetName val="내역서_耰&quot;_x005f_x0000__x0002"/>
      <sheetName val="내역서_耰&quot;_x005f_x005f_x00002"/>
      <sheetName val="내역서_耰&quot;_x005f_x005f_x005f2"/>
      <sheetName val="Process Data (2)"/>
      <sheetName val="Process_Data_(2)"/>
      <sheetName val="실행집_x0005_"/>
      <sheetName val="실행집聈"/>
      <sheetName val="breakdown of wage ra"/>
      <sheetName val="RE9604"/>
      <sheetName val="추가예산"/>
      <sheetName val="2.주요계수총괄"/>
      <sheetName val="실행기초"/>
      <sheetName val="10년01월부터"/>
      <sheetName val="EBMB"/>
      <sheetName val="D1.2 COF모듈자재 입출재고 (B급)"/>
      <sheetName val="선급비용"/>
      <sheetName val="PAINT"/>
      <sheetName val="분류표"/>
      <sheetName val="2_주요계수총괄"/>
      <sheetName val="D1_2_COF모듈자재_입출재고_(B급)"/>
      <sheetName val="명단"/>
      <sheetName val="01is(누계)"/>
      <sheetName val="97년추정손익계산서"/>
      <sheetName val="cp-e1"/>
      <sheetName val="misc"/>
      <sheetName val="철골LOG(설치)"/>
      <sheetName val="토사(PE)"/>
      <sheetName val="FB25JN"/>
      <sheetName val="1차 내역서"/>
      <sheetName val="정화조동내역"/>
      <sheetName val="Risk_Catefory"/>
      <sheetName val="SPEC_LIST(EQUP,_SYS)"/>
      <sheetName val="SPEC_LIST(COMM)"/>
      <sheetName val="CABLE_&amp;_WIRE"/>
      <sheetName val="CONDUIT_&amp;_FITTING"/>
      <sheetName val="BOXES_&amp;_ENCLOSURES"/>
      <sheetName val="LIGHTING_FIXTURES"/>
      <sheetName val="CABLING_ACC'S_&amp;_MISC_MAT'S"/>
      <sheetName val="SPEC_LIST(BULK)"/>
      <sheetName val="01__자재단가비교표"/>
      <sheetName val="Cashflow_Analysis"/>
      <sheetName val="1-4-2_관(약)"/>
      <sheetName val="중기조종사_단위단가"/>
      <sheetName val="실행비교"/>
      <sheetName val="C3"/>
      <sheetName val="5600"/>
      <sheetName val="Finishes code"/>
      <sheetName val="anti-termite"/>
      <sheetName val="원익 IPS 단가"/>
      <sheetName val="2.223M_due to adj profit"/>
      <sheetName val="Site"/>
      <sheetName val="BM"/>
      <sheetName val="bi-mnthly rep Villa"/>
      <sheetName val="CPA_EQP"/>
      <sheetName val="RefG"/>
      <sheetName val="IRR sponsor"/>
      <sheetName val="01.총괄표"/>
      <sheetName val="IW-LIST"/>
      <sheetName val="제출내역_(2)"/>
      <sheetName val="成本7_11"/>
      <sheetName val="Bldg_Wise_Summaries_20-10-09"/>
      <sheetName val="수량산출서_갑지"/>
      <sheetName val="빗물받이(910-510-410)"/>
      <sheetName val="지불결의"/>
      <sheetName val="설계서"/>
      <sheetName val="SCHEDULE"/>
      <sheetName val="ELECTRIC"/>
      <sheetName val="6월인원"/>
      <sheetName val="7.수지"/>
      <sheetName val="총 원가계산"/>
      <sheetName val="Fitting"/>
      <sheetName val="2st"/>
      <sheetName val="첨부목차"/>
      <sheetName val="1-1제원"/>
      <sheetName val="1-2CHANGE CONTENTS"/>
      <sheetName val="1-3 주요사양"/>
      <sheetName val="2.종합추진일정표"/>
      <sheetName val="3.투자및자금조달계획"/>
      <sheetName val="4.계정합"/>
      <sheetName val="4-1.내자"/>
      <sheetName val="4-2.외자"/>
      <sheetName val="5.분야별주요투자명세"/>
      <sheetName val="6-1.PRESS"/>
      <sheetName val="6-2.차체"/>
      <sheetName val="6-3.도장"/>
      <sheetName val="6-4.조립"/>
      <sheetName val="7.개발소요인원"/>
      <sheetName val="8.국내외연수출장계획"/>
      <sheetName val="9.PILOTVEHICLE소요계획 "/>
      <sheetName val="10.START UP PLAN "/>
      <sheetName val="11.생산인원계획"/>
      <sheetName val="12.MH-자동화"/>
      <sheetName val="13. 판매계획"/>
      <sheetName val="14.유사실적비교(종합)"/>
      <sheetName val="14-1. 유사실적비교"/>
      <sheetName val="2003 Bud. Vs Act."/>
      <sheetName val="작성양식"/>
      <sheetName val="scard"/>
      <sheetName val="WEIGHT"/>
      <sheetName val="시설투자"/>
      <sheetName val="KXV01"/>
      <sheetName val="01.02월 성과급"/>
      <sheetName val="T150Ar"/>
      <sheetName val="OPT"/>
      <sheetName val="THT"/>
      <sheetName val="#1"/>
      <sheetName val="조사종합"/>
      <sheetName val="사양조정"/>
      <sheetName val="all"/>
      <sheetName val="All-TB"/>
      <sheetName val="Mapping Sheet"/>
      <sheetName val="TB-Vidamco"/>
      <sheetName val="Dropdown Items"/>
      <sheetName val="매출DATA"/>
      <sheetName val="ORIGIN"/>
      <sheetName val="완성차 미수금"/>
      <sheetName val="검기갑지"/>
      <sheetName val="차입"/>
      <sheetName val="시산표"/>
      <sheetName val="BV"/>
      <sheetName val="평가&amp;선급_미지급2"/>
      <sheetName val="SRS_월별_BS2"/>
      <sheetName val="해외_기술훈련비_(합계)"/>
      <sheetName val="EXC_IND1"/>
      <sheetName val="COLOR별_인쇄"/>
      <sheetName val="유효성_검사"/>
      <sheetName val="1-2CHANGE_CONTENTS"/>
      <sheetName val="1-3_주요사양"/>
      <sheetName val="2_종합추진일정표"/>
      <sheetName val="3_투자및자금조달계획"/>
      <sheetName val="4_계정합"/>
      <sheetName val="4-1_내자"/>
      <sheetName val="4-2_외자"/>
      <sheetName val="5_분야별주요투자명세"/>
      <sheetName val="6-1_PRESS"/>
      <sheetName val="6-2_차체"/>
      <sheetName val="6-3_도장"/>
      <sheetName val="6-4_조립"/>
      <sheetName val="7_개발소요인원"/>
      <sheetName val="8_국내외연수출장계획"/>
      <sheetName val="9_PILOTVEHICLE소요계획_"/>
      <sheetName val="10_START_UP_PLAN_"/>
      <sheetName val="11_생산인원계획"/>
      <sheetName val="12_MH-자동화"/>
      <sheetName val="13__판매계획"/>
      <sheetName val="14_유사실적비교(종합)"/>
      <sheetName val="14-1__유사실적비교"/>
      <sheetName val="2003_Bud__Vs_Act_"/>
      <sheetName val="01_02월_성과급"/>
      <sheetName val="Mapping_Sheet"/>
      <sheetName val="Dropdown_Items"/>
      <sheetName val="완성차_미수금"/>
      <sheetName val="평가&amp;선급_미지급3"/>
      <sheetName val="SRS_월별_BS3"/>
      <sheetName val="해외_기술훈련비_(합계)1"/>
      <sheetName val="EXC_IND2"/>
      <sheetName val="COLOR별_인쇄1"/>
      <sheetName val="유효성_검사1"/>
      <sheetName val="1-2CHANGE_CONTENTS1"/>
      <sheetName val="1-3_주요사양1"/>
      <sheetName val="2_종합추진일정표1"/>
      <sheetName val="3_투자및자금조달계획1"/>
      <sheetName val="4_계정합1"/>
      <sheetName val="4-1_내자1"/>
      <sheetName val="4-2_외자1"/>
      <sheetName val="5_분야별주요투자명세1"/>
      <sheetName val="6-1_PRESS1"/>
      <sheetName val="6-2_차체1"/>
      <sheetName val="6-3_도장1"/>
      <sheetName val="6-4_조립1"/>
      <sheetName val="7_개발소요인원1"/>
      <sheetName val="8_국내외연수출장계획1"/>
      <sheetName val="9_PILOTVEHICLE소요계획_1"/>
      <sheetName val="10_START_UP_PLAN_1"/>
      <sheetName val="11_생산인원계획1"/>
      <sheetName val="12_MH-자동화1"/>
      <sheetName val="13__판매계획1"/>
      <sheetName val="14_유사실적비교(종합)1"/>
      <sheetName val="14-1__유사실적비교1"/>
      <sheetName val="2003_Bud__Vs_Act_1"/>
      <sheetName val="01_02월_성과급1"/>
      <sheetName val="Mapping_Sheet1"/>
      <sheetName val="Dropdown_Items1"/>
      <sheetName val="완성차_미수금1"/>
      <sheetName val="평가&amp;선급_미지급4"/>
      <sheetName val="SRS_월별_BS4"/>
      <sheetName val="해외_기술훈련비_(합계)2"/>
      <sheetName val="EXC_IND3"/>
      <sheetName val="COLOR별_인쇄2"/>
      <sheetName val="유효성_검사2"/>
      <sheetName val="1-2CHANGE_CONTENTS2"/>
      <sheetName val="1-3_주요사양2"/>
      <sheetName val="2_종합추진일정표2"/>
      <sheetName val="3_투자및자금조달계획2"/>
      <sheetName val="4_계정합2"/>
      <sheetName val="4-1_내자2"/>
      <sheetName val="4-2_외자2"/>
      <sheetName val="5_분야별주요투자명세2"/>
      <sheetName val="6-1_PRESS2"/>
      <sheetName val="6-2_차체2"/>
      <sheetName val="6-3_도장2"/>
      <sheetName val="6-4_조립2"/>
      <sheetName val="7_개발소요인원2"/>
      <sheetName val="8_국내외연수출장계획2"/>
      <sheetName val="9_PILOTVEHICLE소요계획_2"/>
      <sheetName val="10_START_UP_PLAN_2"/>
      <sheetName val="11_생산인원계획2"/>
      <sheetName val="12_MH-자동화2"/>
      <sheetName val="13__판매계획2"/>
      <sheetName val="14_유사실적비교(종합)2"/>
      <sheetName val="14-1__유사실적비교2"/>
      <sheetName val="2003_Bud__Vs_Act_2"/>
      <sheetName val="01_02월_성과급2"/>
      <sheetName val="Mapping_Sheet2"/>
      <sheetName val="Dropdown_Items2"/>
      <sheetName val="완성차_미수금2"/>
      <sheetName val="주행"/>
      <sheetName val="기계경비"/>
      <sheetName val="WEIGHT LI_x0000__x0000_"/>
      <sheetName val="OPT_x0012_"/>
      <sheetName val="구간공종"/>
      <sheetName val="등급별_배치기준"/>
      <sheetName val="2_대외공문"/>
      <sheetName val="설직재-1"/>
      <sheetName val="아파트 기성내역서"/>
      <sheetName val="지역개발"/>
      <sheetName val="OtherKPI"/>
      <sheetName val="기계경비(시간당)"/>
      <sheetName val="램머"/>
      <sheetName val="내역서총괄표"/>
      <sheetName val="일위대가총괄표"/>
      <sheetName val="단가산출총괄표"/>
      <sheetName val="기계경비총괄표"/>
      <sheetName val="기계경비적용기준"/>
      <sheetName val="실적단가"/>
      <sheetName val="집계표 (CIVIL_x0000__x0000__x0000__x0000_"/>
      <sheetName val="G2설비도급"/>
      <sheetName val="날개벽수량표"/>
      <sheetName val="차액보증"/>
      <sheetName val="Sheet9"/>
      <sheetName val="전기자료"/>
      <sheetName val="설내역서 "/>
      <sheetName val="토목내역"/>
      <sheetName val="O-단가조사서"/>
      <sheetName val="품셈(기초)"/>
      <sheetName val="내역서2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sheetData sheetId="2420"/>
      <sheetData sheetId="2421"/>
      <sheetData sheetId="2422"/>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sheetData sheetId="2583"/>
      <sheetData sheetId="2584" refreshError="1"/>
      <sheetData sheetId="2585" refreshError="1"/>
      <sheetData sheetId="2586" refreshError="1"/>
      <sheetData sheetId="2587" refreshError="1"/>
      <sheetData sheetId="2588" refreshError="1"/>
      <sheetData sheetId="2589" refreshError="1"/>
      <sheetData sheetId="2590"/>
      <sheetData sheetId="2591"/>
      <sheetData sheetId="2592"/>
      <sheetData sheetId="2593"/>
      <sheetData sheetId="2594"/>
      <sheetData sheetId="2595"/>
      <sheetData sheetId="2596"/>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노임단가"/>
      <sheetName val="조명시설"/>
      <sheetName val="6PILE  _돌출_"/>
      <sheetName val="단위중량"/>
      <sheetName val="내역표지"/>
      <sheetName val="반응조"/>
      <sheetName val="갑지"/>
      <sheetName val="SLAB&quot;1&quot;"/>
      <sheetName val="금액내역서"/>
      <sheetName val="U-TYPE(1)"/>
      <sheetName val="진주방향"/>
      <sheetName val="3BL공동구 수량"/>
      <sheetName val="소업1교"/>
      <sheetName val="부안일위"/>
      <sheetName val="샘플표지"/>
      <sheetName val="총괄내역서"/>
      <sheetName val="내역서"/>
      <sheetName val="공사비집계"/>
      <sheetName val="업무처리전"/>
      <sheetName val="오동"/>
      <sheetName val="대조"/>
      <sheetName val="나한"/>
      <sheetName val="2.단면가정 "/>
      <sheetName val="4)유동표"/>
      <sheetName val="입찰안"/>
      <sheetName val="약품설비"/>
      <sheetName val="토공 갑지"/>
      <sheetName val="DATA98"/>
      <sheetName val="옹벽조금수정"/>
      <sheetName val="Sheet1"/>
      <sheetName val="수지표"/>
      <sheetName val="셀명"/>
      <sheetName val="터파기및재료"/>
      <sheetName val="총괄"/>
      <sheetName val="가설건물"/>
      <sheetName val="DATE"/>
      <sheetName val="견적의뢰서"/>
      <sheetName val="2000년1차"/>
      <sheetName val="2000전체분"/>
      <sheetName val="200"/>
      <sheetName val="#REF"/>
      <sheetName val="빗물받이(910-510-410)"/>
      <sheetName val="연돌일위집계"/>
      <sheetName val="산출내역서"/>
      <sheetName val="실행철강하도"/>
      <sheetName val="원가"/>
      <sheetName val="실정보고"/>
      <sheetName val="갑지1"/>
      <sheetName val="포장물량집계"/>
      <sheetName val="예가표"/>
      <sheetName val="참조"/>
      <sheetName val="사통"/>
      <sheetName val="물가시세"/>
      <sheetName val="하도내역 (철콘)"/>
      <sheetName val="본선 토공 분배표"/>
      <sheetName val="슬래브"/>
      <sheetName val="Sheet1 (2)"/>
      <sheetName val="총 괄 표"/>
      <sheetName val="8.PILE  (돌출)"/>
      <sheetName val="가격조사서"/>
      <sheetName val="수로집계"/>
      <sheetName val="BOX 본체"/>
      <sheetName val="TOTAL_BOQ"/>
      <sheetName val="산출근거"/>
      <sheetName val="000000"/>
      <sheetName val="간지(1)"/>
      <sheetName val="1,2,3,4,5단위수량"/>
      <sheetName val="해전배수"/>
      <sheetName val="수문일1"/>
      <sheetName val="결과조달"/>
      <sheetName val="포장공자재집계표"/>
      <sheetName val="원형1호맨홀토공수량"/>
      <sheetName val="안산기계장치"/>
      <sheetName val="인건비"/>
      <sheetName val="인사자료총집계"/>
      <sheetName val="견적서(토공)"/>
      <sheetName val="공사비증감"/>
      <sheetName val="1. 설계조건 2.단면가정 3. 하중계산"/>
      <sheetName val="DATA 입력란"/>
      <sheetName val="지하"/>
      <sheetName val="자료"/>
      <sheetName val="단면 (2)"/>
      <sheetName val="밸브설치"/>
      <sheetName val="2공구산출내역"/>
      <sheetName val="2호맨홀공제수량"/>
      <sheetName val="간선계산"/>
      <sheetName val="공사비증감(P4) "/>
      <sheetName val="목표세부명세"/>
      <sheetName val="SIL98"/>
      <sheetName val="말뚝지지력산정"/>
      <sheetName val="가도공"/>
      <sheetName val="메서,변+증"/>
      <sheetName val="실행예산"/>
      <sheetName val="식생블럭단위수량"/>
      <sheetName val="갑지(추정)"/>
      <sheetName val="수량3"/>
      <sheetName val="공종단가"/>
      <sheetName val="단가"/>
      <sheetName val="노무비"/>
      <sheetName val="EQUIP"/>
      <sheetName val="공량산출서"/>
      <sheetName val="공문"/>
      <sheetName val="COVER"/>
      <sheetName val="프랜트면허"/>
      <sheetName val="토목주소"/>
      <sheetName val="CTEMCOST"/>
      <sheetName val="합천내역"/>
      <sheetName val="archi(본사)"/>
      <sheetName val="배수관산출"/>
      <sheetName val="수안보-MBR1"/>
      <sheetName val="3.공통공사대비"/>
      <sheetName val="BID"/>
      <sheetName val="1062-X방향 "/>
      <sheetName val="발주설계서(당초)"/>
      <sheetName val="고창방향"/>
      <sheetName val="대비"/>
      <sheetName val="ELECTRIC"/>
      <sheetName val="SCHEDULE"/>
      <sheetName val="일위대가목록"/>
      <sheetName val="교각계산"/>
      <sheetName val="6PILE__(돌출)"/>
      <sheetName val="일위대가(계측기설치)"/>
      <sheetName val="집계표"/>
      <sheetName val="날개벽(시점좌측)"/>
      <sheetName val="배수통관(좌)"/>
      <sheetName val="단가일람"/>
      <sheetName val="조경일람"/>
      <sheetName val="내역(전체)"/>
      <sheetName val="경상비"/>
      <sheetName val="수량산출내역1115"/>
      <sheetName val="Sheet4"/>
      <sheetName val="DATA2000"/>
      <sheetName val="내역"/>
      <sheetName val="일위대가목차"/>
      <sheetName val="Quantity"/>
      <sheetName val="SG"/>
      <sheetName val="Sheet15"/>
      <sheetName val="정보"/>
      <sheetName val="합의경상"/>
      <sheetName val="Sheet2"/>
      <sheetName val="세대구분"/>
      <sheetName val="6PILE 과속방지턱집계표!$K$12 (돌출)"/>
      <sheetName val="기성내역"/>
      <sheetName val="공사내역"/>
      <sheetName val="실행"/>
      <sheetName val="제출내역 (2)"/>
      <sheetName val="단면A-A(TR)"/>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4.2유효폭의 계산"/>
      <sheetName val="입찰"/>
      <sheetName val="현경"/>
      <sheetName val="집계표(육상)"/>
      <sheetName val="지급자재"/>
      <sheetName val="2002상반기노임기준"/>
      <sheetName val="식재"/>
      <sheetName val="시설물"/>
      <sheetName val="식재출력용"/>
      <sheetName val="유지관리"/>
      <sheetName val="주식"/>
      <sheetName val="DATA입력"/>
      <sheetName val="을 2"/>
      <sheetName val="을 1"/>
      <sheetName val="손익분석"/>
      <sheetName val="2.단면가정"/>
      <sheetName val="산마루측구단위수량"/>
      <sheetName val="일위대가"/>
      <sheetName val="장비"/>
      <sheetName val="산근1"/>
      <sheetName val="노무"/>
      <sheetName val="자재"/>
      <sheetName val="산근터빈"/>
      <sheetName val="공통비총괄표"/>
      <sheetName val="1TL종점(1)"/>
      <sheetName val="토목품셈"/>
      <sheetName val="PAD TR보호대기초"/>
      <sheetName val="가로등기초"/>
      <sheetName val="HANDHOLE(2)"/>
      <sheetName val="전차선로 물량표"/>
      <sheetName val="뚝토공"/>
      <sheetName val="단위수량"/>
      <sheetName val="신당동집계표"/>
      <sheetName val="3.하중산정4.지지력"/>
      <sheetName val="6PILE (돌출)"/>
      <sheetName val="설계조건"/>
      <sheetName val="전기"/>
      <sheetName val="입출재고현황 (2)"/>
      <sheetName val="D200"/>
      <sheetName val="1호맨홀토공"/>
      <sheetName val="INPUT"/>
      <sheetName val="원형맨홀수량"/>
      <sheetName val="간 지1"/>
      <sheetName val="DAILY"/>
      <sheetName val="대림경상68억"/>
      <sheetName val="S.중기사용료"/>
      <sheetName val="97노임단가"/>
      <sheetName val="입력란"/>
      <sheetName val="배수내역(98년도분)"/>
      <sheetName val="약품공급2"/>
      <sheetName val="본부소개"/>
      <sheetName val="간접비"/>
      <sheetName val="시행후면적"/>
      <sheetName val="교통표지판수량집계표"/>
      <sheetName val="교각1"/>
      <sheetName val="음봉방향"/>
      <sheetName val="type-F"/>
      <sheetName val="갑지(집행)"/>
      <sheetName val="배수관설치현황"/>
      <sheetName val="6PILE+옹벽집계!$G$6+옹벽집계!$H$10  (돌출"/>
      <sheetName val="일위(PN)"/>
      <sheetName val="★도급내역"/>
      <sheetName val="9509"/>
      <sheetName val="토적표(우안)"/>
      <sheetName val="토적표(좌안)"/>
      <sheetName val="2.대외공문"/>
      <sheetName val="관로토공집계표"/>
      <sheetName val="01.견적내역서"/>
      <sheetName val="설계산출표지"/>
      <sheetName val="좌측"/>
      <sheetName val="ABUT수량-A1"/>
      <sheetName val="교각정보"/>
      <sheetName val="기기리스트"/>
      <sheetName val="자재집계표"/>
      <sheetName val="수량집계표"/>
      <sheetName val="1.설계조건"/>
      <sheetName val="유림골조"/>
      <sheetName val="가공비"/>
      <sheetName val="수량산출"/>
      <sheetName val="중기사용료"/>
      <sheetName val="일위"/>
      <sheetName val="교량전기"/>
      <sheetName val="1.토공"/>
      <sheetName val="토공"/>
      <sheetName val="부대토목"/>
      <sheetName val="토공계산서(부체도로)"/>
      <sheetName val="단가산출서"/>
      <sheetName val="6PILE___돌출_"/>
      <sheetName val="3BL공동구_수량"/>
      <sheetName val="경영상태"/>
      <sheetName val="수량산출서"/>
      <sheetName val="DATA"/>
      <sheetName val="TOWER 10TON"/>
      <sheetName val="TOWER 12TON"/>
      <sheetName val="수량집계"/>
      <sheetName val="건축내역서"/>
      <sheetName val="설비내역서"/>
      <sheetName val="전기내역서"/>
      <sheetName val="수지예산"/>
      <sheetName val="교대(A1-A2)"/>
      <sheetName val="설비"/>
      <sheetName val="기자재비"/>
      <sheetName val="공사비예산서(토목분)"/>
      <sheetName val="실행내역서"/>
      <sheetName val="6PILE  _돌_x001c__"/>
      <sheetName val="토목"/>
      <sheetName val="기계(집계표)"/>
      <sheetName val="배수내역"/>
      <sheetName val="견적서"/>
      <sheetName val="도봉2지구"/>
      <sheetName val="비목군분류일위"/>
      <sheetName val="사유서제출현황-2"/>
      <sheetName val="코드표"/>
      <sheetName val="우수받이재료집계표"/>
      <sheetName val="guard(mac)"/>
      <sheetName val="참고사항"/>
      <sheetName val="근로자자료입력"/>
      <sheetName val="관로조사공"/>
      <sheetName val="여과지동"/>
      <sheetName val="기초자료"/>
      <sheetName val="토사(PE)"/>
      <sheetName val="가압장구체수량산출서"/>
      <sheetName val="20-6(L)"/>
      <sheetName val="에너지동"/>
      <sheetName val="중기목록표"/>
      <sheetName val="계화총괄"/>
      <sheetName val="계화배수(3대)"/>
      <sheetName val="단면B-B(EA)"/>
      <sheetName val="역T형"/>
      <sheetName val="제수변수량H2.15"/>
      <sheetName val="_공기변수량"/>
      <sheetName val="가설사무소수량집계"/>
      <sheetName val="COPING"/>
      <sheetName val="도배공사언고"/>
      <sheetName val="BOX(1.5X1.5)"/>
      <sheetName val="기계경비적용기준"/>
      <sheetName val="방음벽기초"/>
      <sheetName val="TYPE-1"/>
      <sheetName val="설계"/>
      <sheetName val="설계내역"/>
      <sheetName val="1NYS(당)"/>
      <sheetName val="격점수량"/>
      <sheetName val="견적서세부내용"/>
      <sheetName val="견적내용입력"/>
      <sheetName val="수량명세서"/>
      <sheetName val="_xffff__xffff__xffff__xffff_"/>
      <sheetName val="_x0018__x0000_℀"/>
      <sheetName val="날개벽"/>
      <sheetName val="A-4"/>
      <sheetName val="지장물C"/>
      <sheetName val="부하(성남)"/>
      <sheetName val="40총괄"/>
      <sheetName val="40집계"/>
      <sheetName val="민자토목설변1차"/>
      <sheetName val="화전내"/>
      <sheetName val="Sheet3"/>
      <sheetName val="2.교량(신설)"/>
      <sheetName val="본체"/>
      <sheetName val="Basic"/>
      <sheetName val="D"/>
      <sheetName val="L"/>
      <sheetName val="M"/>
      <sheetName val="Part AB"/>
      <sheetName val="Part I"/>
      <sheetName val="Part M"/>
      <sheetName val="S"/>
      <sheetName val="E"/>
      <sheetName val="Resource"/>
      <sheetName val="Exrate"/>
      <sheetName val="40단가산출서"/>
      <sheetName val="골재및자재집계표"/>
      <sheetName val="수문보고"/>
      <sheetName val="할증 "/>
      <sheetName val="대운산출"/>
      <sheetName val="정부노임단가"/>
      <sheetName val="견적대비표"/>
      <sheetName val="최적단면"/>
      <sheetName val="01.인원현황 (계획)"/>
      <sheetName val="대,유,램"/>
      <sheetName val="허용지지력"/>
      <sheetName val="Output"/>
      <sheetName val="침하계"/>
      <sheetName val="직재"/>
      <sheetName val="배수공"/>
      <sheetName val="간지"/>
      <sheetName val="자금신청서"/>
      <sheetName val="96보완계획7.12"/>
      <sheetName val="단위단가"/>
      <sheetName val="대부예산서"/>
      <sheetName val="기초공"/>
      <sheetName val="기둥(원형)"/>
      <sheetName val="마감사양"/>
      <sheetName val="철근량"/>
      <sheetName val="기계경비일람"/>
      <sheetName val="연습"/>
      <sheetName val="산출근거(S4)"/>
      <sheetName val="2000시행예상"/>
      <sheetName val="차액보증"/>
      <sheetName val="YES-T"/>
      <sheetName val="1을"/>
      <sheetName val="돌담교 상부수량"/>
      <sheetName val="수입"/>
      <sheetName val="부대공"/>
      <sheetName val="포장공"/>
      <sheetName val="CIVIL4"/>
      <sheetName val="1.수인터널"/>
      <sheetName val="설직재-1"/>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변경집계표"/>
      <sheetName val="I一般比"/>
      <sheetName val="가옥철거"/>
      <sheetName val="J형측구단위수량"/>
      <sheetName val="소산진입"/>
      <sheetName val="전체변경예정공정표_2012.07.30"/>
      <sheetName val="Sheet13"/>
      <sheetName val="Sheet14"/>
      <sheetName val="GEN"/>
      <sheetName val="A1(토공)"/>
      <sheetName val="A1(구조물)"/>
      <sheetName val="수량집계(1)"/>
      <sheetName val="철근집계표"/>
      <sheetName val="포장직선구간"/>
      <sheetName val="Sheet17"/>
      <sheetName val="집수정"/>
      <sheetName val="입상내역"/>
      <sheetName val="보차도경계석"/>
      <sheetName val="김여중"/>
      <sheetName val="무근깨기"/>
      <sheetName val="CAL(1)."/>
      <sheetName val="12CGOU"/>
      <sheetName val="Bend_fact "/>
      <sheetName val="요약배부"/>
      <sheetName val="주관사업"/>
      <sheetName val="STAFF ANALYSIS"/>
      <sheetName val="C"/>
      <sheetName val="DRUM"/>
      <sheetName val="AN-01"/>
      <sheetName val="PRICES"/>
      <sheetName val="골조시행"/>
      <sheetName val="예상"/>
      <sheetName val="ASP 일반구간_250A"/>
      <sheetName val="횡배날개"/>
      <sheetName val="직노"/>
      <sheetName val="Supplement2"/>
      <sheetName val="70%"/>
      <sheetName val="소비자가"/>
      <sheetName val="공통가설공사"/>
      <sheetName val="부하계산서"/>
      <sheetName val="외주현황.wq1"/>
      <sheetName val="이름"/>
      <sheetName val="본선차로수량집계표"/>
      <sheetName val="중기비"/>
      <sheetName val="전기혼잡제경비(45)"/>
      <sheetName val="Pier 3"/>
      <sheetName val="기본"/>
      <sheetName val="데리네이타현황"/>
      <sheetName val="화재 탐지 설비"/>
      <sheetName val="기계공사"/>
      <sheetName val="공사비총"/>
      <sheetName val="제직재"/>
      <sheetName val="제-노임"/>
      <sheetName val="구조물공"/>
      <sheetName val="토공 total"/>
      <sheetName val="3련 BOX"/>
      <sheetName val="당초"/>
      <sheetName val="기계경비"/>
      <sheetName val="매립"/>
      <sheetName val="LOB"/>
      <sheetName val="C-직노1"/>
      <sheetName val="건축물터파기"/>
      <sheetName val="품셈TABLE"/>
      <sheetName val="바닥판"/>
      <sheetName val="산출근거-S1"/>
      <sheetName val="비탈면보호공수량산출"/>
      <sheetName val="건축"/>
      <sheetName val="96노임기준"/>
      <sheetName val="우수받이"/>
      <sheetName val="I.설계조건"/>
      <sheetName val="총수량 (기성)"/>
      <sheetName val="단가조사"/>
      <sheetName val="수로단위수량"/>
      <sheetName val="4-1.노무비(직영)"/>
      <sheetName val="운반"/>
      <sheetName val="2_단면가정_"/>
      <sheetName val="총_괄_표"/>
      <sheetName val="토공_갑지"/>
      <sheetName val="공사비증감(P4)_"/>
      <sheetName val="본선_토공_분배표"/>
      <sheetName val="단면_(2)"/>
      <sheetName val="하도내역_(철콘)"/>
      <sheetName val="신표지1"/>
      <sheetName val="낙찰표"/>
      <sheetName val="우수"/>
      <sheetName val="관급자재대"/>
      <sheetName val="일반수량"/>
      <sheetName val="내역-가"/>
      <sheetName val="1단계"/>
      <sheetName val="집계표(OPTION)"/>
      <sheetName val="L형집계"/>
      <sheetName val="IW-LIST"/>
      <sheetName val="옹벽"/>
      <sheetName val="금융비용"/>
      <sheetName val="T.T.P 단위수량"/>
      <sheetName val="일위대가1"/>
      <sheetName val="J01"/>
      <sheetName val="칠산대교 중앙부"/>
      <sheetName val="칠산대교 시종점부"/>
      <sheetName val="우각부보강"/>
      <sheetName val="의뢰서"/>
      <sheetName val="국공유지및사유지"/>
      <sheetName val="설계예시"/>
      <sheetName val="전선 및 전선관"/>
      <sheetName val="이토변실(A3-LINE)"/>
      <sheetName val="을"/>
      <sheetName val="전력구구조물산근"/>
      <sheetName val="건설기계_목록"/>
      <sheetName val="DHEQSUPT"/>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예정(3)"/>
      <sheetName val="현장관리비"/>
      <sheetName val="계산근거"/>
      <sheetName val="woo(mac)"/>
      <sheetName val="구체"/>
      <sheetName val="좌측날개벽"/>
      <sheetName val="우측날개벽"/>
      <sheetName val="tggwan(mac)"/>
      <sheetName val="6PILE  _돌_x005f_x001c__"/>
      <sheetName val="용산1(해보)"/>
      <sheetName val="횡배위치"/>
      <sheetName val="계약용량(서포)"/>
      <sheetName val="총괄내역"/>
      <sheetName val="하천하류 철근수량 집계표"/>
      <sheetName val="맨홀수량산출"/>
      <sheetName val="증감내역"/>
      <sheetName val="내역서(교량)전체"/>
      <sheetName val="단가대비표"/>
      <sheetName val="토공-내역"/>
      <sheetName val="흥양2교토공집계표"/>
      <sheetName val="JUCKEYK"/>
      <sheetName val="연결관암거"/>
      <sheetName val="주요자재집계"/>
      <sheetName val="전기일위대가"/>
      <sheetName val="표준단면수량(출력안함)"/>
      <sheetName val="옹벽집계표"/>
      <sheetName val="BOX"/>
      <sheetName val="인부노임"/>
      <sheetName val="지장물조서"/>
      <sheetName val="당초내역서"/>
      <sheetName val="BOX-1510"/>
      <sheetName val="자재(설치)"/>
      <sheetName val="찍기"/>
      <sheetName val="P.M 별"/>
      <sheetName val="토적계산"/>
      <sheetName val="평가데이터"/>
      <sheetName val="loading"/>
      <sheetName val="STEEL BOX 단면설계(SEC.8)"/>
      <sheetName val="단위자갈수량1"/>
      <sheetName val="TYPE-A"/>
      <sheetName val="단가조사표"/>
      <sheetName val="중기"/>
      <sheetName val="일위대가(1)"/>
      <sheetName val="2.하중산정"/>
      <sheetName val="조건표"/>
      <sheetName val="동원(3)"/>
      <sheetName val="9GNG운반"/>
      <sheetName val="설계내역서"/>
      <sheetName val="설계내역(2001)"/>
      <sheetName val="관급총괄"/>
      <sheetName val="품"/>
      <sheetName val="현황"/>
      <sheetName val="N賃率-職"/>
      <sheetName val="부표총괄"/>
      <sheetName val="기초INPUT"/>
      <sheetName val="1.설계기준"/>
      <sheetName val="철집"/>
      <sheetName val="단가산출"/>
      <sheetName val="단면가정"/>
      <sheetName val="일위대가표"/>
      <sheetName val="총괄표"/>
      <sheetName val="깨기"/>
      <sheetName val="상부공"/>
      <sheetName val="노임"/>
      <sheetName val="실행대비"/>
      <sheetName val="개요"/>
      <sheetName val="CODE"/>
      <sheetName val="MOTOR"/>
      <sheetName val="사리부설"/>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6공구(당초)"/>
      <sheetName val="REINF."/>
      <sheetName val="단위수량산출"/>
      <sheetName val="마산방향"/>
      <sheetName val="트랜치 집수정 연결관-연장산출서"/>
      <sheetName val="배수장토목공사비"/>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기존-내역"/>
      <sheetName val="계수시트"/>
      <sheetName val="교차구"/>
      <sheetName val="토목검측서"/>
      <sheetName val="건축내역"/>
      <sheetName val="흄관기초"/>
      <sheetName val="일위대가(가설)"/>
      <sheetName val="과속방지턱"/>
      <sheetName val="공틀공사"/>
      <sheetName val="영동(D)"/>
      <sheetName val="중기목록"/>
      <sheetName val="운반단가"/>
      <sheetName val="우수맨홀공제단위수량"/>
      <sheetName val="표지"/>
      <sheetName val="입찰내역 발주처 양식"/>
      <sheetName val="INPUTDATA"/>
      <sheetName val="일반공사"/>
      <sheetName val="저"/>
      <sheetName val="이형관격점별수량산출(2)"/>
      <sheetName val="우수공"/>
      <sheetName val="포장총괄집계표"/>
      <sheetName val="품의"/>
      <sheetName val="공사개요"/>
      <sheetName val="A1-DATA"/>
      <sheetName val="단면"/>
      <sheetName val="업체선정"/>
      <sheetName val="단가비교"/>
      <sheetName val="1련박스"/>
      <sheetName val="외자배분"/>
      <sheetName val="외자내역"/>
      <sheetName val="수량"/>
      <sheetName val="시멘트 및 골재량 (슬래브)"/>
      <sheetName val="시멘트 및 골재량 (거더)"/>
      <sheetName val="MATERIAL"/>
      <sheetName val="자재 집계표"/>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상반기손익차2총괄"/>
      <sheetName val="토공정보"/>
      <sheetName val="주형"/>
      <sheetName val="토공산출(시)"/>
      <sheetName val="토공산출(포)"/>
      <sheetName val="날개벽수량표"/>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6월인원"/>
      <sheetName val="01. 지사동"/>
      <sheetName val="총집계"/>
      <sheetName val="EP0618"/>
      <sheetName val="원가(조경)"/>
      <sheetName val="원가(토목)"/>
      <sheetName val="광주전남"/>
      <sheetName val="배명(단가)"/>
      <sheetName val="경산"/>
      <sheetName val="공사명입력"/>
      <sheetName val="참고자료"/>
      <sheetName val="데이타"/>
      <sheetName val="자재집계"/>
      <sheetName val="모델링"/>
      <sheetName val="하중계산"/>
      <sheetName val="대목"/>
      <sheetName val="직원인원"/>
      <sheetName val="보험료산출"/>
      <sheetName val="산출내역(4월)"/>
      <sheetName val="산출내역(5월) (2)"/>
      <sheetName val="95MAKER"/>
      <sheetName val="재료율"/>
      <sheetName val="일위대가(여기까지)"/>
      <sheetName val="GAEYO"/>
      <sheetName val="U형측구 표준단면도"/>
      <sheetName val="품셈총_x0000__x0000_"/>
      <sheetName val="공종별내역서"/>
      <sheetName val="도급견적가"/>
      <sheetName val="단면검토"/>
      <sheetName val="깨؀"/>
      <sheetName val="임목폐기물집계"/>
      <sheetName val="3절_CheckList_구분"/>
      <sheetName val="입력시트"/>
      <sheetName val="구조물철거개소별명세"/>
      <sheetName val="Finansal tamamlanma Eğrisi"/>
      <sheetName val="TESİSAT"/>
      <sheetName val="Finansal_tamamlanma_Eğrisi"/>
      <sheetName val="A LINE"/>
      <sheetName val="C.배수관공"/>
      <sheetName val="옹벽식측구단위"/>
      <sheetName val="시중노임"/>
      <sheetName val="부대토공"/>
      <sheetName val="차선위치조서"/>
      <sheetName val="부대내역"/>
      <sheetName val="토공사"/>
      <sheetName val="우수관로단위수량(300)"/>
      <sheetName val="각형맨홀"/>
      <sheetName val="요율"/>
      <sheetName val="전체철근집계"/>
      <sheetName val="타견적(을)"/>
      <sheetName val="가시설(TYPE-A)"/>
      <sheetName val="1호맨홀가감수량"/>
      <sheetName val="1-1평균터파기고(1)"/>
      <sheetName val="1호맨홀수량산출"/>
      <sheetName val="깨٫"/>
      <sheetName val="_x0018_"/>
      <sheetName val="연결임시"/>
      <sheetName val="setup"/>
      <sheetName val="집수정(600-700)"/>
      <sheetName val="단가산출2"/>
      <sheetName val="중기사용료산출근거"/>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선급금신청서"/>
      <sheetName val="특2맨홀(차도)(T-A)"/>
      <sheetName val="특2맨홀(보도)(T-A)"/>
      <sheetName val="맨홀이음부 몰탈수량 집계표"/>
      <sheetName val="맨홀되메우기"/>
      <sheetName val="99노임단가"/>
      <sheetName val="자판실행"/>
      <sheetName val="하수급견적대비"/>
      <sheetName val="INPUT(덕도방향-시점)"/>
      <sheetName val="Eq. Mobilization"/>
      <sheetName val="날개수량1.5"/>
      <sheetName val="0"/>
      <sheetName val="깨_x0000_"/>
      <sheetName val="안정검토"/>
      <sheetName val="負荷集計（断熱不燃）"/>
      <sheetName val="dongia (2)"/>
      <sheetName val="Div26 - Elect"/>
      <sheetName val="RAB AR&amp;STR"/>
      <sheetName val="electrical"/>
      <sheetName val="VS P-Q"/>
      <sheetName val="소방현물"/>
      <sheetName val="목창호"/>
      <sheetName val="준검 내역서"/>
      <sheetName val="7.PILE  (돌출)"/>
      <sheetName val="작성"/>
      <sheetName val="danga"/>
      <sheetName val="ilch"/>
      <sheetName val="추진공"/>
      <sheetName val=" FURNACE현설"/>
      <sheetName val="Open"/>
      <sheetName val="연결원본-절대지우지말것"/>
      <sheetName val="6MONTHS"/>
      <sheetName val="264"/>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MTP"/>
      <sheetName val="견적"/>
      <sheetName val="금융"/>
      <sheetName val="단위수량(출력X)"/>
      <sheetName val="기성집계"/>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직공시공계획서"/>
      <sheetName val="방송(체육관)"/>
      <sheetName val="변경내역대비표(2)"/>
      <sheetName val="교대(A1)"/>
      <sheetName val="98지급계획"/>
      <sheetName val="일위대가-2"/>
      <sheetName val="배수관토공산출"/>
      <sheetName val="차선도색"/>
      <sheetName val="Y_WORK"/>
      <sheetName val="유리"/>
      <sheetName val="MANP"/>
      <sheetName val="SYSTEM 945 Air&amp;Nitrogen"/>
      <sheetName val="백분율"/>
      <sheetName val="PM Demolition "/>
      <sheetName val="본실행경비"/>
      <sheetName val="가설대가"/>
      <sheetName val="토공대가"/>
      <sheetName val="구조대가"/>
      <sheetName val="포설대가1"/>
      <sheetName val="부대대가"/>
      <sheetName val="정산"/>
      <sheetName val="분석"/>
      <sheetName val="tifico"/>
      <sheetName val="EQT-ESTN"/>
      <sheetName val="PTdam"/>
      <sheetName val="wall"/>
      <sheetName val="미생물배양기 기초"/>
      <sheetName val="방배2E"/>
      <sheetName val="관로연장산출"/>
      <sheetName val="Contents"/>
      <sheetName val="Form.A"/>
      <sheetName val="Electrical(ISBL)"/>
      <sheetName val="Form.C"/>
      <sheetName val="Form.D"/>
      <sheetName val="Form.E"/>
      <sheetName val="Form.F"/>
      <sheetName val="Form.G"/>
      <sheetName val="일용노임단가"/>
      <sheetName val="일위대가-1"/>
      <sheetName val="횡배수관"/>
      <sheetName val="포설list원본"/>
      <sheetName val="정공공사"/>
      <sheetName val="지장물현황"/>
      <sheetName val="분묘 총 현황"/>
      <sheetName val="지하매설물조서"/>
      <sheetName val="지장물도면"/>
      <sheetName val="NAI"/>
      <sheetName val="현장관리비 산출내역"/>
      <sheetName val="HVAC"/>
      <sheetName val="Riesgos y Oportunidades"/>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Master"/>
      <sheetName val="DGCT"/>
      <sheetName val="Ts"/>
      <sheetName val="TH"/>
      <sheetName val="Bia"/>
      <sheetName val="Vattu"/>
      <sheetName val="XL4Poppy"/>
      <sheetName val="database"/>
      <sheetName val="INFOR-ST"/>
      <sheetName val="6PILE  _돌_x005f_x005f_x005f_x001c__"/>
      <sheetName val="DG duoi"/>
      <sheetName val="TEN CONG TRINH"/>
      <sheetName val="Notes"/>
      <sheetName val="BANG TONG HOP (2)"/>
      <sheetName val="AUTOMATIC SELECT"/>
      <sheetName val="보고서"/>
      <sheetName val="단위가격"/>
      <sheetName val="_x0018_?℀"/>
      <sheetName val="1회기성을"/>
      <sheetName val="6PILE_______G_6_______H_10____2"/>
      <sheetName val="6PILE_______G_6_______H_10____3"/>
      <sheetName val="투입"/>
      <sheetName val="격점관로집계"/>
      <sheetName val="STEEL_BOX_단면설계(SEC_8)"/>
      <sheetName val="01__지사동"/>
      <sheetName val="하천하류_철근수량_집계표"/>
      <sheetName val="2_하중산정"/>
      <sheetName val="1_설계기준"/>
      <sheetName val="datasheet"/>
      <sheetName val="철근단면적"/>
      <sheetName val="산1~6"/>
      <sheetName val="중기조종사 단위단가"/>
      <sheetName val="금액결정"/>
      <sheetName val="USGC"/>
      <sheetName val="Equip."/>
      <sheetName val="단면치수"/>
      <sheetName val="IMPEADENCE MAP 취수장"/>
      <sheetName val="T13(P68~72,78)"/>
      <sheetName val="Y-WORK"/>
      <sheetName val="출입구총집계"/>
      <sheetName val="토공집계"/>
      <sheetName val="잡비계산"/>
      <sheetName val="1공구산출내역서"/>
      <sheetName val="수목데이타 "/>
      <sheetName val="Rekap Addendum"/>
      <sheetName val="Hrg.Sat"/>
      <sheetName val="Sec I ML"/>
      <sheetName val=" PE-F-42 MR 9 Manpower"/>
      <sheetName val="On Time"/>
      <sheetName val="Curup"/>
      <sheetName val="Prabu"/>
      <sheetName val="PESANTREN"/>
      <sheetName val="G"/>
      <sheetName val="A"/>
      <sheetName val="Cash Out Table"/>
      <sheetName val="Net Cash Table"/>
      <sheetName val="교사기준면적(초등)"/>
      <sheetName val="98수문일위"/>
      <sheetName val="내부산출서"/>
      <sheetName val="세목전체"/>
      <sheetName val="이형관"/>
      <sheetName val="갈현동"/>
      <sheetName val="간접1"/>
      <sheetName val="J直材4"/>
      <sheetName val="전계가"/>
      <sheetName val="아파트 기성내역서"/>
      <sheetName val="공정"/>
      <sheetName val="ACUNIT"/>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상부하중"/>
      <sheetName val="풍하중1"/>
      <sheetName val="음성방향"/>
      <sheetName val="dongia_(2)1"/>
      <sheetName val="Div26_-_Elect1"/>
      <sheetName val="RAB_AR&amp;STR1"/>
      <sheetName val="시멘트_및_골재량_(슬래브)"/>
      <sheetName val="시멘트_및_골재량_(거더)"/>
      <sheetName val="우배수"/>
      <sheetName val="0226"/>
      <sheetName val="CFS3"/>
      <sheetName val="F4-F7"/>
      <sheetName val="기본단가"/>
      <sheetName val="인건비단가"/>
      <sheetName val="이토변실"/>
      <sheetName val="수자재단위당"/>
      <sheetName val="견적 (2)"/>
      <sheetName val="L밽P"/>
      <sheetName val="L밽©"/>
      <sheetName val="L_x0002__x0000_"/>
      <sheetName val="하중산정"/>
      <sheetName val="Du lieu ban dau"/>
      <sheetName val="125x125"/>
      <sheetName val="Earthwork"/>
      <sheetName val="149-2"/>
      <sheetName val="Đon gia"/>
      <sheetName val="Duc_bk"/>
      <sheetName val="Đơn Giá "/>
      <sheetName val="Config"/>
      <sheetName val="TH_CPTB"/>
      <sheetName val="CP Khac cuoc VC"/>
      <sheetName val="Rates"/>
      <sheetName val="T.KE CP1"/>
      <sheetName val="시설물일위"/>
      <sheetName val="도"/>
      <sheetName val="TTL"/>
      <sheetName val="Sheet9"/>
      <sheetName val="Sheet10"/>
      <sheetName val="전기자료"/>
      <sheetName val="평균터파기고(1-2,ASP)"/>
      <sheetName val="WORK"/>
      <sheetName val="소도3교"/>
      <sheetName val="제1종배수관"/>
      <sheetName val="제2종배수관"/>
      <sheetName val="제4종배수관"/>
      <sheetName val="시설물기초"/>
      <sheetName val="공정계획(내부계획25%,내부w.f)"/>
      <sheetName val="AILC004"/>
      <sheetName val="도면자료제출일정"/>
      <sheetName val="XXXXXX"/>
      <sheetName val="구성비"/>
      <sheetName val="시산표"/>
      <sheetName val="G2설비도급"/>
      <sheetName val="동력부하계산"/>
      <sheetName val="노임이"/>
      <sheetName val="본사인상전"/>
      <sheetName val="가로등내역서"/>
      <sheetName val="현장지지물물량"/>
      <sheetName val="토목공사"/>
      <sheetName val="기계경비(시간당)"/>
      <sheetName val="램머"/>
      <sheetName val="식재인부"/>
      <sheetName val="SLAB"/>
      <sheetName val="제경비율"/>
      <sheetName val="8.석축단위(H=1.5M)"/>
      <sheetName val="배수공집계표"/>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물가자료"/>
      <sheetName val="FAB별"/>
      <sheetName val="투자필요검토서(복수업체추천서 포함)"/>
      <sheetName val="01"/>
      <sheetName val="터널조도"/>
      <sheetName val="1호맨홀가시설토공(2~4)"/>
      <sheetName val="1호맨홀토공 (4)"/>
      <sheetName val="1호맨홀연결관토공 (2)"/>
      <sheetName val="CAUDIT"/>
      <sheetName val="안정계산"/>
      <sheetName val="능률"/>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공예을"/>
      <sheetName val="Sheet6"/>
      <sheetName val="공통부대비"/>
      <sheetName val="IBASE"/>
      <sheetName val="EARTH WORKS"/>
      <sheetName val="B3A - TOWER A"/>
      <sheetName val="Bill of Qty MEP"/>
      <sheetName val="ctTBA"/>
      <sheetName val="PNT_QUOT__3"/>
      <sheetName val="COAT_WRAP_QIOT__3"/>
      <sheetName val="Nhan cong"/>
      <sheetName val="Gld"/>
      <sheetName val="Gxd"/>
      <sheetName val="QD957"/>
      <sheetName val="TBVL"/>
      <sheetName val="TLG Type"/>
      <sheetName val="BG"/>
      <sheetName val="Parem"/>
      <sheetName val="공사개요-C"/>
      <sheetName val="Items"/>
      <sheetName val="HESO"/>
      <sheetName val="TOTAL SUMMARY"/>
      <sheetName val="INFO"/>
      <sheetName val="SEX"/>
      <sheetName val="Takeoff"/>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IncStat 03-04"/>
      <sheetName val="IncStat 03  "/>
      <sheetName val="Авансы по СНГ"/>
      <sheetName val="LOADDAT"/>
      <sheetName val="UNIT 3"/>
      <sheetName val="Cashflow Analysis"/>
      <sheetName val="Cons.Val"/>
      <sheetName val="EQUIPOS"/>
      <sheetName val="SYSTEM_945_Air&amp;Nitrogen"/>
      <sheetName val="33628-Rev. A"/>
      <sheetName val="VV-REV2"/>
      <sheetName val="DIV.1"/>
      <sheetName val="analisa"/>
      <sheetName val="div2"/>
      <sheetName val="Daf 1"/>
      <sheetName val="ALAT"/>
      <sheetName val="BAHAN"/>
      <sheetName val="Analisa Harga"/>
      <sheetName val="BQ"/>
      <sheetName val="hsp-STR-ARS"/>
      <sheetName val="Summary"/>
      <sheetName val="Analisa Harga Satuan"/>
      <sheetName val="Bank"/>
      <sheetName val="Hrg Satuan"/>
      <sheetName val="Public Area"/>
      <sheetName val="analis standar(8m)"/>
      <sheetName val="HARGA MATERIAL"/>
      <sheetName val="EQ_an"/>
      <sheetName val="LISTRIK"/>
      <sheetName val="VA_code"/>
      <sheetName val="Persiapan"/>
      <sheetName val="Analisa HSP"/>
      <sheetName val="95삼성급(본사)"/>
      <sheetName val="TB"/>
      <sheetName val="Spec ME"/>
      <sheetName val="Balok"/>
      <sheetName val="Factor"/>
      <sheetName val="BOQ CBM"/>
      <sheetName val="PileCap"/>
      <sheetName val="REQDELTA"/>
      <sheetName val="Pipe"/>
      <sheetName val="ELEC_DCI"/>
      <sheetName val="INST_DCI"/>
      <sheetName val="RAB"/>
      <sheetName val="GRAND TOTAL"/>
      <sheetName val="BAG_2"/>
      <sheetName val="I_KAMAR"/>
      <sheetName val="PRO_DCI"/>
      <sheetName val="HVAC_DCI"/>
      <sheetName val="PIPE_DCI"/>
      <sheetName val="4-Basic Price"/>
      <sheetName val="villa"/>
      <sheetName val="Harsat Upah"/>
      <sheetName val="Perhitungan Besi"/>
      <sheetName val="plumbing"/>
      <sheetName val="pro ra op"/>
      <sheetName val="grafik"/>
      <sheetName val="Sch"/>
      <sheetName val="ANL"/>
      <sheetName val="Cash Flow bulanan"/>
      <sheetName val="H.Satuan"/>
      <sheetName val="Perm. Test"/>
      <sheetName val="schalt"/>
      <sheetName val="schtng"/>
      <sheetName val="schbhn"/>
      <sheetName val="Competitors"/>
      <sheetName val="CH-RANC"/>
      <sheetName val="PM_Demolition_"/>
      <sheetName val="Equip_"/>
      <sheetName val="_x005f_xffff__x005f_xffff__x005f_xffff__x005f_xffff_"/>
      <sheetName val="_x005f_x0018__x005f_x0000_℀"/>
      <sheetName val="원형맨_x0000__x0000__x0005_"/>
      <sheetName val="SC1"/>
      <sheetName val="예산총괄표"/>
      <sheetName val="재료비"/>
      <sheetName val="경비총괄표"/>
      <sheetName val="1. 검사비외"/>
      <sheetName val="3.공사운영비"/>
      <sheetName val="2.외주공사비"/>
      <sheetName val="본사공가현황"/>
      <sheetName val="환경기계공정표 (3)"/>
      <sheetName val="목차"/>
      <sheetName val="간지1"/>
      <sheetName val="1.사유서"/>
      <sheetName val="부재별산출서"/>
      <sheetName val="암거날개벽재료집계"/>
      <sheetName val="용산3(영광)"/>
      <sheetName val="검사원"/>
      <sheetName val="기성요약서"/>
      <sheetName val="원가계산서"/>
      <sheetName val="공종별집계표"/>
      <sheetName val="순공사비산출서"/>
      <sheetName val="#첨부서류"/>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기안"/>
      <sheetName val="개산공사비"/>
      <sheetName val="소요자재"/>
      <sheetName val="노무산출서"/>
      <sheetName val="견적을지"/>
      <sheetName val="運転条件一覧"/>
      <sheetName val="관경결정"/>
      <sheetName val="준검_내역서"/>
      <sheetName val="맨홀이음부_몰탈수량_집계표"/>
      <sheetName val="날개수량1_5"/>
      <sheetName val="7_PILE__(돌출)"/>
      <sheetName val="U형측구_표준단면도"/>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worksheet_inchican"/>
      <sheetName val="combined_9-30"/>
      <sheetName val="VS_P-Q"/>
      <sheetName val="분묘_총_현황"/>
      <sheetName val="미생물배양기_기초"/>
      <sheetName val="IMPEADENCE_MAP_취수장"/>
      <sheetName val="상행-교대(A1-A2)"/>
      <sheetName val="INSTR"/>
      <sheetName val="trf(36%)"/>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중기조종사_단위단가"/>
      <sheetName val="Eq__Mobilization2"/>
      <sheetName val="현장관리비_산출내역"/>
      <sheetName val="6PILE___돌_x005f_x005f_x005f_x001c__"/>
      <sheetName val="DG_duoi"/>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소방현䀀"/>
      <sheetName val="소방현_x0000_"/>
      <sheetName val="상반기손익차2瓐쓏"/>
      <sheetName val="도급"/>
      <sheetName val="수량산출서 갑지"/>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기본단가표"/>
      <sheetName val="ENE-CAL 1"/>
      <sheetName val="역T형(H=6.0) (2)"/>
      <sheetName val="착공내역서"/>
      <sheetName val="부서별(배부후)_계획"/>
      <sheetName val="Comps"/>
      <sheetName val="IGCC査定"/>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6PILE_옹_____G_6_옹_____H_10____2"/>
      <sheetName val="종배수관"/>
      <sheetName val="방배동내역(리라)"/>
      <sheetName val="L밽¶"/>
      <sheetName val="TEST1"/>
      <sheetName val="일위대¹"/>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sheetData sheetId="873"/>
      <sheetData sheetId="874"/>
      <sheetData sheetId="875"/>
      <sheetData sheetId="876"/>
      <sheetData sheetId="877"/>
      <sheetData sheetId="878"/>
      <sheetData sheetId="879"/>
      <sheetData sheetId="880"/>
      <sheetData sheetId="881"/>
      <sheetData sheetId="882"/>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sheetData sheetId="938"/>
      <sheetData sheetId="939"/>
      <sheetData sheetId="940"/>
      <sheetData sheetId="941"/>
      <sheetData sheetId="942"/>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sheetData sheetId="1041"/>
      <sheetData sheetId="1042"/>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efreshError="1"/>
      <sheetData sheetId="1108" refreshError="1"/>
      <sheetData sheetId="1109" refreshError="1"/>
      <sheetData sheetId="1110"/>
      <sheetData sheetId="1111"/>
      <sheetData sheetId="1112"/>
      <sheetData sheetId="1113"/>
      <sheetData sheetId="1114"/>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sheetData sheetId="1154"/>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refreshError="1"/>
      <sheetData sheetId="1252" refreshError="1"/>
      <sheetData sheetId="1253" refreshError="1"/>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sheetData sheetId="1355"/>
      <sheetData sheetId="1356"/>
      <sheetData sheetId="1357"/>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sheetData sheetId="1431"/>
      <sheetData sheetId="1432"/>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sheetData sheetId="1487"/>
      <sheetData sheetId="1488"/>
      <sheetData sheetId="1489"/>
      <sheetData sheetId="1490"/>
      <sheetData sheetId="1491" refreshError="1"/>
      <sheetData sheetId="1492" refreshError="1"/>
      <sheetData sheetId="1493" refreshError="1"/>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refreshError="1"/>
      <sheetData sheetId="1591" refreshError="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sheetData sheetId="1639"/>
      <sheetData sheetId="1640"/>
      <sheetData sheetId="1641"/>
      <sheetData sheetId="1642"/>
      <sheetData sheetId="1643"/>
      <sheetData sheetId="1644"/>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s>
    <sheetDataSet>
      <sheetData sheetId="0" refreshError="1">
        <row r="4">
          <cell r="D4" t="str">
            <v>대</v>
          </cell>
        </row>
        <row r="5">
          <cell r="D5" t="str">
            <v>대</v>
          </cell>
        </row>
        <row r="7">
          <cell r="D7" t="str">
            <v>대</v>
          </cell>
        </row>
        <row r="8">
          <cell r="D8" t="str">
            <v>대</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인수인계"/>
      <sheetName val="추가항목"/>
      <sheetName val="목차"/>
      <sheetName val="추가목표"/>
      <sheetName val="갑지"/>
      <sheetName val="요약"/>
      <sheetName val="대비"/>
      <sheetName val="분석"/>
      <sheetName val="금융"/>
      <sheetName val="기준"/>
      <sheetName val="공정"/>
      <sheetName val="정직"/>
      <sheetName val="임직"/>
      <sheetName val="단가"/>
      <sheetName val="보험안전"/>
      <sheetName val="안전반영"/>
      <sheetName val="제목"/>
      <sheetName val="공사수행방안"/>
      <sheetName val="교통대책내역"/>
      <sheetName val="공사개요"/>
      <sheetName val="실행철강하도"/>
      <sheetName val="중(1공구)"/>
      <sheetName val="중(2공구)"/>
      <sheetName val="실행(1공구)"/>
      <sheetName val="무늬목판넬단가분석 (2)"/>
      <sheetName val="도급액분석"/>
      <sheetName val="내역"/>
      <sheetName val="건축집계"/>
      <sheetName val="금액내역서"/>
      <sheetName val="#REF"/>
      <sheetName val="1공구(을)"/>
      <sheetName val="Sheet2"/>
      <sheetName val="타일"/>
      <sheetName val="소비자가"/>
      <sheetName val="영종도IBC실행결재"/>
      <sheetName val="하도급정산품의서"/>
      <sheetName val="집계표"/>
      <sheetName val="건축"/>
      <sheetName val="단가조사"/>
      <sheetName val="금호"/>
      <sheetName val="집계"/>
      <sheetName val="0226"/>
      <sheetName val="01"/>
      <sheetName val="유림골조"/>
      <sheetName val="공통부대비"/>
      <sheetName val="SUMMARY"/>
      <sheetName val="인사자료총집계"/>
      <sheetName val="총괄"/>
      <sheetName val="선급금지급청구서"/>
      <sheetName val="목표세부명세"/>
      <sheetName val="공문"/>
      <sheetName val="입찰안"/>
      <sheetName val="구산초등학교"/>
      <sheetName val=" 견적서"/>
      <sheetName val="내역서변경성원"/>
      <sheetName val="220 (2)"/>
      <sheetName val="평3"/>
      <sheetName val="일위대가"/>
      <sheetName val="연령현황"/>
      <sheetName val="을-ATYPE"/>
      <sheetName val="연습"/>
      <sheetName val="데이타"/>
      <sheetName val="식재인부"/>
      <sheetName val="연돌일위집계"/>
      <sheetName val="Breakdown"/>
      <sheetName val="UnitRate"/>
      <sheetName val="남양주부대"/>
      <sheetName val="6PILE  (돌출)"/>
      <sheetName val="전기 내역서(1차)"/>
      <sheetName val="SG"/>
      <sheetName val="Sheet1"/>
      <sheetName val="DATA2000"/>
      <sheetName val="설산1.나"/>
      <sheetName val="본사S"/>
      <sheetName val="전기"/>
      <sheetName val="ELECTRIC"/>
      <sheetName val="SCHEDULE"/>
      <sheetName val="CTEMCOST"/>
      <sheetName val="총물량"/>
      <sheetName val="무늬목판넬단가분석_(2)"/>
      <sheetName val="_견적서"/>
      <sheetName val="220_(2)"/>
      <sheetName val="6PILE__(돌출)"/>
      <sheetName val="전기_내역서(1차)"/>
      <sheetName val="설산1_나"/>
      <sheetName val="금융비용"/>
      <sheetName val="0.0ControlSheet"/>
      <sheetName val="부하계산서"/>
      <sheetName val="현장지지물물량"/>
      <sheetName val="정부노임단가"/>
      <sheetName val="단위세대물량"/>
      <sheetName val="물량표"/>
      <sheetName val="일위대가목차"/>
      <sheetName val="동해title"/>
      <sheetName val="총괄표"/>
      <sheetName val="교수설계"/>
      <sheetName val="품셈TABLE"/>
      <sheetName val="COVER"/>
      <sheetName val="Total"/>
      <sheetName val="갑지1"/>
      <sheetName val="토목내역서"/>
      <sheetName val="건축내역서"/>
      <sheetName val="기계내역서"/>
      <sheetName val="전기내역서"/>
      <sheetName val="통신내역서"/>
      <sheetName val="소방내역서"/>
      <sheetName val="수량산출"/>
      <sheetName val="A-4"/>
      <sheetName val="공종별집계표 0단계"/>
      <sheetName val="공사비증감"/>
      <sheetName val="시중노임단가"/>
      <sheetName val="평가데이터"/>
      <sheetName val="정산합의서"/>
      <sheetName val="Project Brief"/>
      <sheetName val="1-1"/>
      <sheetName val="간접"/>
      <sheetName val="간접비"/>
      <sheetName val="원가계산서(남측)"/>
      <sheetName val="가로등"/>
      <sheetName val="공사내역"/>
      <sheetName val="내역서"/>
      <sheetName val="설계내역서"/>
      <sheetName val="N賃率-職"/>
      <sheetName val="실행"/>
      <sheetName val="PAINT"/>
      <sheetName val="DATA"/>
      <sheetName val="개산공사비"/>
      <sheetName val="노임이"/>
      <sheetName val="6호기"/>
      <sheetName val="선홈통"/>
      <sheetName val="공통비(전체)"/>
      <sheetName val="토목공사"/>
      <sheetName val="새공통(96임금인상기준)"/>
      <sheetName val="비교1"/>
      <sheetName val="유림총괄"/>
      <sheetName val="단가표"/>
      <sheetName val="1ST"/>
      <sheetName val="1공구Ȩ_x0000_ꠀ"/>
      <sheetName val="의뢰서"/>
      <sheetName val="프랜트면허"/>
      <sheetName val="무늬목판넬단가분석_(2)1"/>
      <sheetName val="LIST"/>
      <sheetName val="표"/>
      <sheetName val="참조_세부공종코드"/>
      <sheetName val="아파트 "/>
      <sheetName val="Option"/>
      <sheetName val="1공구Ȩ"/>
      <sheetName val="경량공사물량산출서_05.10.xlsx"/>
      <sheetName val="TRE TABLE"/>
      <sheetName val="3.공통공사대비"/>
      <sheetName val="연수동"/>
      <sheetName val="차액보증"/>
      <sheetName val="갑지(추정)"/>
      <sheetName val="실행내역"/>
      <sheetName val="1.취수장"/>
      <sheetName val="시험연구비상각"/>
      <sheetName val="견적대비표"/>
      <sheetName val="1공구Ȩ_x005f_x0000_ꠀ"/>
      <sheetName val="Sheet4"/>
      <sheetName val="이음정착"/>
      <sheetName val="1공구Ȩ_x005f_x005f_x005f_x0000_ꠀ"/>
      <sheetName val="석공사"/>
      <sheetName val="200"/>
      <sheetName val="득점현황"/>
      <sheetName val="조명시설"/>
      <sheetName val="공현기준"/>
      <sheetName val="내역표지"/>
      <sheetName val="부속동"/>
      <sheetName val="소요자재"/>
      <sheetName val="일위대가 (호표)"/>
      <sheetName val="와동25-3(변경)"/>
      <sheetName val="조직도"/>
      <sheetName val="인원"/>
      <sheetName val="부서코드표"/>
      <sheetName val="TOWER 12TON"/>
      <sheetName val="TOWER 10TON"/>
      <sheetName val="JIB CRANE,HOIST"/>
      <sheetName val="1공구Ȩ_x005f_x005f_x005f_x005f_x005f_x005f_x005f_x0000_ꠀ"/>
      <sheetName val="무늬목판넬단가분석_(2)2"/>
      <sheetName val="_견적서1"/>
      <sheetName val="220_(2)1"/>
      <sheetName val="6PILE__(돌출)1"/>
      <sheetName val="전기_내역서(1차)1"/>
      <sheetName val="설산1_나1"/>
      <sheetName val="0_0ControlSheet"/>
      <sheetName val="공종별집계표_0단계"/>
      <sheetName val="Project_Brief"/>
      <sheetName val="아파트_"/>
      <sheetName val="경량공사물량산출서_05_10_xlsx"/>
      <sheetName val="TRE_TABLE"/>
      <sheetName val="3_공통공사대비"/>
      <sheetName val="1_취수장"/>
      <sheetName val="_x0002__x0000__x0000__x0000_x"/>
      <sheetName val="_x0000__x0000__x0000__x0001__x0000__x0000__x0008_ÁD¾Ç_x0000_¬_x0008__x0000__x0001_XÕÄ³ ®_x0015_È°ÀÔX"/>
      <sheetName val=""/>
      <sheetName val="_x0002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증감내역"/>
      <sheetName val="시멘트및골재수량"/>
      <sheetName val="수량집계표"/>
      <sheetName val="두부보강철근집계표"/>
      <sheetName val="Φ406.4mm(두부)"/>
      <sheetName val="Φ406.4mm(선단)"/>
      <sheetName val="Φ508mm(두부)"/>
      <sheetName val="Φ508mm(선단)"/>
      <sheetName val="6PILE  (돌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
    </sheetNames>
    <sheetDataSet>
      <sheetData sheetId="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TON트럭"/>
      <sheetName val="콘크리트 캇타"/>
      <sheetName val="대형브레이카"/>
      <sheetName val="소형브레이카"/>
      <sheetName val="공기압축기"/>
      <sheetName val="유압식백호우(0.2)"/>
      <sheetName val="유압식백호우(0.2)-보"/>
      <sheetName val="유압식백호우 (0.4)"/>
      <sheetName val="유압식백호우(0.4)-보"/>
      <sheetName val="램머"/>
      <sheetName val="원치부라인트럭"/>
      <sheetName val="원치부라인트럭 (보)"/>
      <sheetName val="코아드릴"/>
      <sheetName val="포장절단"/>
      <sheetName val="포장깨기-0.2"/>
      <sheetName val="포장깨기-0.4"/>
      <sheetName val="중기터파기"/>
      <sheetName val="중기되메우기"/>
      <sheetName val="다짐-램머"/>
      <sheetName val="골재운반"/>
      <sheetName val="변수값"/>
      <sheetName val="잔토운반"/>
      <sheetName val="운반비산출근거"/>
      <sheetName val="나. 현장 소운반"/>
      <sheetName val="FLOWMOLE공사비산출표"/>
      <sheetName val="FLOW-MOLE"/>
      <sheetName val="flowmole1set"/>
      <sheetName val="폐기물"/>
      <sheetName val="라바콘,교통표지판.공사안내판"/>
      <sheetName val="양수작업시간산출"/>
      <sheetName val="가설울타리"/>
      <sheetName val="라바콘,교통표지판,공사안내판"/>
      <sheetName val="PE전선관피스표"/>
      <sheetName val="경고테이프"/>
      <sheetName val="FC관자재산출"/>
      <sheetName val="지수푸럭설치"/>
      <sheetName val="관구보호몰탈"/>
      <sheetName val="관구보호몰탈(그림)"/>
      <sheetName val="벽체구멍뚫기"/>
      <sheetName val="벽체구멍뚫기(표)"/>
      <sheetName val="인수공재료계산서(수공2호)"/>
      <sheetName val="인수공재료계산서(L형1호)"/>
      <sheetName val="압입(FM)수량산출"/>
      <sheetName val="공제대산출"/>
      <sheetName val="단가표"/>
      <sheetName val="손료"/>
      <sheetName val="#REF"/>
      <sheetName val="G.R300경비"/>
      <sheetName val="수량조서"/>
      <sheetName val="DATE"/>
      <sheetName val="BID"/>
      <sheetName val="조직"/>
      <sheetName val="확약서"/>
      <sheetName val="3"/>
      <sheetName val="기계경비(시간당)"/>
      <sheetName val="4차원가계산서"/>
      <sheetName val="일위대가"/>
      <sheetName val="구조물수량집계"/>
      <sheetName val="배수장토목공사비"/>
      <sheetName val="소방사항"/>
      <sheetName val="DATA입력"/>
      <sheetName val="특기사항"/>
      <sheetName val="하도내역 (철콘)"/>
      <sheetName val="총괄공사내역서"/>
      <sheetName val="지급자재"/>
      <sheetName val="내역"/>
      <sheetName val="단가"/>
      <sheetName val="내역(중앙)"/>
      <sheetName val="청천내"/>
      <sheetName val="내역서"/>
      <sheetName val="내역표지"/>
      <sheetName val="조명시설"/>
      <sheetName val="공사개요"/>
      <sheetName val="중기상차"/>
      <sheetName val="AS복구"/>
      <sheetName val="Baby일위대가"/>
      <sheetName val="대비"/>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화전입력"/>
      <sheetName val="3지구단위"/>
      <sheetName val="산출2-기기동력"/>
      <sheetName val="설직재-1"/>
      <sheetName val="단가산출"/>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표지"/>
      <sheetName val="총괄표"/>
      <sheetName val="토질조사"/>
      <sheetName val="조성계획 및 지구단위계획"/>
      <sheetName val="교통영향평가"/>
      <sheetName val="환경영향평가"/>
      <sheetName val="수량산출(환경)"/>
      <sheetName val="에너지사용계획"/>
      <sheetName val="에너지일위대가"/>
      <sheetName val="에너지사용계획산근"/>
      <sheetName val="기본설계"/>
      <sheetName val="문화재지표조사"/>
      <sheetName val="관광수요예측"/>
      <sheetName val="#REF"/>
      <sheetName val="2공구산출내역"/>
      <sheetName val="심사물량"/>
      <sheetName val="심사계산"/>
      <sheetName val="자재단가"/>
      <sheetName val="도로정위치부표"/>
      <sheetName val="도로조사부표"/>
      <sheetName val="기초단가"/>
      <sheetName val="중기비"/>
      <sheetName val="직접인건비"/>
      <sheetName val="고시단가"/>
      <sheetName val="TOTAL3"/>
      <sheetName val="1000 DB구축 부표"/>
      <sheetName val="단가산출(T)"/>
      <sheetName val="산출근거"/>
      <sheetName val="각종단가"/>
      <sheetName val="환경평가"/>
      <sheetName val="인구"/>
      <sheetName val="현장조사"/>
      <sheetName val="용역단가"/>
      <sheetName val="설계기준"/>
      <sheetName val="내역1"/>
      <sheetName val="하부철근수량"/>
      <sheetName val="노임단가"/>
      <sheetName val="일위목록"/>
      <sheetName val="요율"/>
      <sheetName val="노임단가 (2)"/>
      <sheetName val="상세"/>
      <sheetName val="익산"/>
      <sheetName val="물가자료"/>
      <sheetName val="내역서"/>
      <sheetName val="내역서01"/>
      <sheetName val="단가"/>
      <sheetName val="맨홀_공사비"/>
      <sheetName val="Sheet3"/>
      <sheetName val="VXXX"/>
      <sheetName val="XXXX"/>
      <sheetName val="000000"/>
      <sheetName val="원가비율"/>
      <sheetName val="기술자 산출"/>
      <sheetName val="원가계산요약"/>
      <sheetName val="원가계산"/>
      <sheetName val="산출내역"/>
      <sheetName val="제잡비"/>
      <sheetName val="일위대가(1-24)"/>
      <sheetName val="일위대가(25-)"/>
      <sheetName val="물가정보"/>
      <sheetName val="06 일위대가목록"/>
      <sheetName val="지구단위계획"/>
      <sheetName val="Sheet1 (2)"/>
      <sheetName val="노단"/>
      <sheetName val="제출내역 (2)"/>
      <sheetName val="입력단가"/>
      <sheetName val="2003상반기노임기준"/>
      <sheetName val="쌍송교"/>
      <sheetName val="재정비직인"/>
      <sheetName val="재정비내역"/>
      <sheetName val="지적고시내역"/>
      <sheetName val="상수도토공집계표"/>
      <sheetName val="공통단가"/>
      <sheetName val="운반비"/>
      <sheetName val="CT "/>
      <sheetName val="1-4-2.관(약)"/>
      <sheetName val="BID"/>
      <sheetName val="ABUT수량-A1"/>
      <sheetName val="기초도면제작"/>
      <sheetName val="주출입구조사"/>
      <sheetName val="내역서2안"/>
      <sheetName val="내역서1999.8최종"/>
      <sheetName val="수량산출"/>
      <sheetName val="노임목록"/>
      <sheetName val="자재목록"/>
      <sheetName val="DB구축"/>
      <sheetName val="기자재비"/>
      <sheetName val="설계예시"/>
      <sheetName val="직접인건비호표(항목60%)"/>
      <sheetName val="직접경비호표"/>
      <sheetName val="환경인력"/>
      <sheetName val="setup"/>
      <sheetName val="제품목록"/>
      <sheetName val="사용자입력"/>
      <sheetName val="2001년계약내력출력분"/>
      <sheetName val="1차기성분내력"/>
      <sheetName val="직접경비"/>
      <sheetName val="횡배수관재료-"/>
      <sheetName val="계산서(직선부)"/>
      <sheetName val="포장재료집계표"/>
      <sheetName val="콘크리트측구연장"/>
      <sheetName val="포장공"/>
      <sheetName val="-몰탈콘크리트"/>
      <sheetName val="-배수구조물공토공"/>
      <sheetName val="Sheet1"/>
      <sheetName val="일위산출"/>
      <sheetName val="공비대비"/>
      <sheetName val="중기사용료산출근거"/>
      <sheetName val="단가산출2"/>
      <sheetName val="단가 및 재료비"/>
      <sheetName val="96갑지"/>
      <sheetName val="데리네이타현황"/>
      <sheetName val="장비집계"/>
      <sheetName val="2005(공무2)"/>
      <sheetName val="70%"/>
      <sheetName val="횡배수관설치현황"/>
      <sheetName val="철근단면적"/>
      <sheetName val="type-F"/>
      <sheetName val="2.재료비"/>
      <sheetName val="1.인건비"/>
      <sheetName val="12.보오링"/>
      <sheetName val="18.공내수압탄성자연"/>
      <sheetName val="노무비 근거"/>
      <sheetName val="공량산출서"/>
      <sheetName val="입력변수"/>
      <sheetName val="기초자료"/>
      <sheetName val="관접합및부설"/>
      <sheetName val="토사(PE)"/>
      <sheetName val="Mc1"/>
      <sheetName val="맨홀수량산출"/>
      <sheetName val="가감수량"/>
      <sheetName val="수량산출서-2"/>
      <sheetName val="산출내역서집계표"/>
      <sheetName val="예측단가간지"/>
      <sheetName val="이월가격"/>
      <sheetName val="환경성검토산출근거"/>
      <sheetName val="일위대가목록"/>
      <sheetName val="data"/>
      <sheetName val="진흥지역조서(구역밖)"/>
      <sheetName val="항공측량노임단가"/>
      <sheetName val="이형관중량"/>
      <sheetName val="일위대가(목록)"/>
      <sheetName val="산근(목록)"/>
      <sheetName val="재료비"/>
      <sheetName val="경비"/>
      <sheetName val="토공"/>
      <sheetName val="단가조사"/>
      <sheetName val="실행대비"/>
      <sheetName val="지급자재"/>
      <sheetName val="간지"/>
      <sheetName val="데이타"/>
      <sheetName val="식재인부"/>
      <sheetName val="산근1,2"/>
      <sheetName val="범례표"/>
      <sheetName val="별첨#1_임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
      <sheetName val="분석"/>
      <sheetName val="입찰보고"/>
      <sheetName val="실행갑지"/>
      <sheetName val="제경비산출서"/>
      <sheetName val="총괄대비"/>
      <sheetName val="직접비대비"/>
      <sheetName val="토목내역서"/>
      <sheetName val="분담비교표"/>
      <sheetName val="부대공II-4"/>
      <sheetName val="부대공II-5공구"/>
      <sheetName val="인원내역"/>
      <sheetName val="사무실"/>
      <sheetName val="조직도"/>
      <sheetName val="INDEX"/>
      <sheetName val="2000년 공정표"/>
      <sheetName val="6PILE  (돌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甲"/>
      <sheetName val="견적단가"/>
      <sheetName val="토질조사수량"/>
      <sheetName val="단가적용"/>
      <sheetName val="#1"/>
      <sheetName val="#2"/>
      <sheetName val="#3"/>
      <sheetName val="#4"/>
      <sheetName val="#5"/>
      <sheetName val="#6"/>
      <sheetName val="#7"/>
      <sheetName val="#8"/>
      <sheetName val="#9"/>
      <sheetName val="#10"/>
      <sheetName val="중기비"/>
      <sheetName val="장비비"/>
      <sheetName val="자재비"/>
      <sheetName val="노무비1"/>
      <sheetName val="노무비2"/>
      <sheetName val="지오토모"/>
      <sheetName val="탄성파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1 (2)"/>
      <sheetName val="Sheet1 (3)"/>
      <sheetName val="Sheet1 (4)"/>
    </sheetNames>
    <sheetDataSet>
      <sheetData sheetId="0"/>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조도계산서"/>
      <sheetName val="전압강하계산서"/>
      <sheetName val="변압기 용량 계산서"/>
      <sheetName val="저압반계산"/>
      <sheetName val="단락용량 "/>
      <sheetName val="단락용량 계산서 (2)"/>
      <sheetName val="정류기및축전지용량계산서"/>
      <sheetName val="전등부하계산"/>
      <sheetName val="동력부하계산"/>
      <sheetName val="7.1유효폭"/>
      <sheetName val="화재 탐지 설비"/>
      <sheetName val="중기일위대가"/>
      <sheetName val="일위대가"/>
      <sheetName val="신내동~1"/>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세대변압기용량"/>
      <sheetName val="전압강하계산서"/>
      <sheetName val="전압강하계산서 (2)"/>
      <sheetName val="전압강하계산서 (3)"/>
      <sheetName val="전등전열부하계산"/>
      <sheetName val="동력부하계산"/>
      <sheetName val="상가-부하계산"/>
      <sheetName val="조도계산서 (2)"/>
      <sheetName val="Sheet2"/>
      <sheetName val="Sheet3"/>
      <sheetName val="부하(성남)"/>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표"/>
      <sheetName val="내역서(갑지)"/>
      <sheetName val="내역서 "/>
      <sheetName val="일위대가표"/>
      <sheetName val="단가산출근거"/>
      <sheetName val="공공측량심사비"/>
      <sheetName val="하천제원"/>
      <sheetName val="노임단가"/>
      <sheetName val="자재단가"/>
      <sheetName val="시험단가"/>
      <sheetName val="측량단가"/>
      <sheetName val="실시설계"/>
      <sheetName val="직접인건비"/>
    </sheetNames>
    <sheetDataSet>
      <sheetData sheetId="0" refreshError="1"/>
      <sheetData sheetId="1" refreshError="1"/>
      <sheetData sheetId="2"/>
      <sheetData sheetId="3" refreshError="1"/>
      <sheetData sheetId="4" refreshError="1"/>
      <sheetData sheetId="5" refreshError="1"/>
      <sheetData sheetId="6" refreshError="1"/>
      <sheetData sheetId="7">
        <row r="14">
          <cell r="B14">
            <v>123159</v>
          </cell>
        </row>
        <row r="15">
          <cell r="B15">
            <v>104134</v>
          </cell>
        </row>
        <row r="16">
          <cell r="B16">
            <v>90250</v>
          </cell>
        </row>
        <row r="19">
          <cell r="B19">
            <v>61567</v>
          </cell>
        </row>
        <row r="22">
          <cell r="B22">
            <v>52585</v>
          </cell>
        </row>
      </sheetData>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1.표지"/>
      <sheetName val="2.내역서"/>
      <sheetName val="2-1.공원녹지기본계획직접인건비작업량"/>
      <sheetName val="2-2.기초조사소요인력"/>
      <sheetName val="2-3.도시관리계획(변경)결정직접인건비작업량"/>
      <sheetName val="2-4.환경성검토인력산출"/>
      <sheetName val="2-6사전재해영향성검토인건비작업량"/>
      <sheetName val="3.노임단가"/>
      <sheetName val="하천제원"/>
      <sheetName val="INPUT"/>
    </sheetNames>
    <sheetDataSet>
      <sheetData sheetId="0" refreshError="1"/>
      <sheetData sheetId="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1. 설계조건 2.단면가정 3. 하중계산"/>
      <sheetName val="DATA 입력란"/>
      <sheetName val="하천제원"/>
    </sheetNames>
    <sheetDataSet>
      <sheetData sheetId="0"/>
      <sheetData sheetId="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제출내역 (2)"/>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증감"/>
      <sheetName val="표지"/>
      <sheetName val="TOTAL1"/>
      <sheetName val="TOTAL2"/>
      <sheetName val="TOTAL3 "/>
      <sheetName val="일위대가"/>
      <sheetName val="수량증감"/>
      <sheetName val="단가결정조서"/>
      <sheetName val="물량증감"/>
      <sheetName val="Sheet1"/>
      <sheetName val="Sheet9"/>
      <sheetName val="Sheet8"/>
      <sheetName val="Sheet7"/>
      <sheetName val="Sheet6"/>
      <sheetName val="Sheet5"/>
      <sheetName val="Sheet4"/>
      <sheetName val="Sheet3"/>
      <sheetName val="TOTAL3"/>
      <sheetName val="B부대공"/>
      <sheetName val="직접경비"/>
      <sheetName val="직접인건비"/>
      <sheetName val="교각1"/>
      <sheetName val="환경평가"/>
      <sheetName val="인구"/>
      <sheetName val="9GNG운반"/>
      <sheetName val="물가시세표지"/>
      <sheetName val="물가시세표"/>
      <sheetName val="노임단가표지"/>
      <sheetName val="노임단가"/>
      <sheetName val="일위대가조견표"/>
      <sheetName val="물가시세비교"/>
      <sheetName val="일위대가(가설)"/>
      <sheetName val="1단계"/>
      <sheetName val="단면가정"/>
      <sheetName val="부재력정리"/>
      <sheetName val="N賃率-職"/>
      <sheetName val="SCHE"/>
      <sheetName val="6PILE  (돌출)"/>
      <sheetName val="하천제원"/>
      <sheetName val="내역서 "/>
      <sheetName val="DATE"/>
      <sheetName val="1. 설계조건 2.단면가정 3. 하중계산"/>
      <sheetName val="DATA 입력란"/>
      <sheetName val="견적대비표"/>
      <sheetName val="예가표"/>
      <sheetName val="신표지1"/>
      <sheetName val="공비대비"/>
      <sheetName val="부안변전"/>
      <sheetName val="공문"/>
      <sheetName val="대비"/>
      <sheetName val="설계조건"/>
      <sheetName val="계산서(곡선부)"/>
      <sheetName val="포장재료집계표"/>
      <sheetName val="교각계산"/>
      <sheetName val="날개벽"/>
      <sheetName val="간지"/>
      <sheetName val="터파기및재료"/>
      <sheetName val="가로등기초"/>
      <sheetName val="산출근거"/>
      <sheetName val="표준계약서"/>
      <sheetName val="3.골재원검토의견서 갑지"/>
      <sheetName val="8.PILE  (돌출)"/>
      <sheetName val="총괄"/>
      <sheetName val="교평단위개요-3"/>
      <sheetName val="교통영향-2"/>
      <sheetName val="갑지"/>
      <sheetName val="예정공정"/>
      <sheetName val="지구단위개요-2"/>
      <sheetName val="지구단위계획-1"/>
      <sheetName val="약품공급2"/>
      <sheetName val="입력"/>
      <sheetName val="차액보증"/>
      <sheetName val="11"/>
      <sheetName val="덕소내역"/>
      <sheetName val="단가산출근거(1)"/>
      <sheetName val="대림경상68억"/>
      <sheetName val="기본"/>
      <sheetName val="일위대가목차"/>
      <sheetName val="GI-LIST"/>
      <sheetName val="공내역"/>
      <sheetName val="설계내역"/>
      <sheetName val="전기"/>
      <sheetName val="밸브설치"/>
      <sheetName val="약품설비"/>
      <sheetName val="마산방향"/>
      <sheetName val="진주방향"/>
      <sheetName val="입찰안"/>
      <sheetName val="전기일위대가"/>
      <sheetName val="#REF"/>
      <sheetName val="05 토적"/>
      <sheetName val="01 도시관리"/>
      <sheetName val="내역서"/>
      <sheetName val="전체"/>
      <sheetName val="신우"/>
      <sheetName val="Sheet1 (2)"/>
      <sheetName val="입력시트"/>
      <sheetName val="TOTAL3_"/>
      <sheetName val="참조자료"/>
      <sheetName val="INPUT"/>
      <sheetName val="비탈면보호공수량산출"/>
      <sheetName val="귀래 설계 공내역서"/>
      <sheetName val="수량산출"/>
      <sheetName val="4안전율"/>
      <sheetName val="집계표"/>
      <sheetName val="data"/>
      <sheetName val="A LINE"/>
      <sheetName val="중기일위대가"/>
      <sheetName val="차수공개요"/>
      <sheetName val="제출내역 (2)"/>
      <sheetName val="예정(3)"/>
      <sheetName val="동원(3)"/>
      <sheetName val="내역서_"/>
      <sheetName val="1__설계조건_2_단면가정_3__하중계산"/>
      <sheetName val="DATA_입력란"/>
      <sheetName val="3_골재원검토의견서_갑지"/>
      <sheetName val="6PILE__(돌출)"/>
      <sheetName val="제출내역_(2)"/>
      <sheetName val="Sheet1_(2)"/>
      <sheetName val="8_PILE__(돌출)"/>
      <sheetName val="건축"/>
      <sheetName val="정부노임단가"/>
      <sheetName val="단가"/>
      <sheetName val="변수"/>
      <sheetName val="책임감리공제요율"/>
      <sheetName val="등급별_배치기준"/>
      <sheetName val="단위모델"/>
      <sheetName val="고창방향"/>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배수장토목공사비"/>
      <sheetName val="중산교"/>
      <sheetName val="터널조도"/>
      <sheetName val="노임"/>
      <sheetName val="총괄내역서"/>
      <sheetName val="설비"/>
      <sheetName val="ABUT수량_A1"/>
      <sheetName val="실행철강하도"/>
      <sheetName val="입찰안"/>
      <sheetName val="청천내"/>
      <sheetName val="전신환매도율"/>
      <sheetName val="ETC"/>
      <sheetName val="tggwan(mac)"/>
      <sheetName val="BID"/>
      <sheetName val="동원(3)"/>
      <sheetName val="식재총괄"/>
      <sheetName val="4)유동표"/>
      <sheetName val="기본DATA"/>
      <sheetName val="6PILE  (돌출)"/>
      <sheetName val="#REF"/>
      <sheetName val="수안보-MBR1"/>
      <sheetName val="우배수"/>
      <sheetName val="설계"/>
      <sheetName val="우각부보강"/>
      <sheetName val="인건-측정"/>
      <sheetName val="Sheet1"/>
      <sheetName val="별표집계"/>
      <sheetName val="내역서"/>
      <sheetName val="Sheet17"/>
      <sheetName val="INPUT"/>
      <sheetName val="일위"/>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옹벽철근"/>
      <sheetName val="원형1호맨홀토공수량"/>
      <sheetName val="종배수관"/>
      <sheetName val="원가"/>
      <sheetName val="단위수량(출력X)"/>
      <sheetName val="수량집계"/>
      <sheetName val="200"/>
      <sheetName val="일위대가"/>
      <sheetName val="1.설계조건"/>
      <sheetName val="NOMUBI"/>
      <sheetName val="sw1"/>
      <sheetName val="주형"/>
      <sheetName val="단면치수"/>
      <sheetName val="터파기및재료"/>
      <sheetName val="1SPAN"/>
      <sheetName val="J형측구단위수량"/>
      <sheetName val="단위수량"/>
      <sheetName val="SG"/>
      <sheetName val="SORCE1"/>
      <sheetName val="말뚝지지력산정"/>
      <sheetName val="제수"/>
      <sheetName val="단위중량"/>
      <sheetName val="DATE"/>
      <sheetName val="이토변실(A3-LINE)"/>
      <sheetName val="신기1-LINE별연장"/>
      <sheetName val="토사(PE)"/>
      <sheetName val="가시설단위수량"/>
      <sheetName val="수질정화시설"/>
      <sheetName val="계산중"/>
      <sheetName val="횡배위치"/>
      <sheetName val="노임이"/>
      <sheetName val="EACT10"/>
      <sheetName val="A-4"/>
      <sheetName val="통합"/>
      <sheetName val="眞비상(진주)"/>
      <sheetName val="Sheet1 (2)"/>
      <sheetName val="JUCKEYK"/>
      <sheetName val="J直材4"/>
      <sheetName val="PIER수량m1"/>
      <sheetName val="70%"/>
      <sheetName val="COPING"/>
      <sheetName val="입출재고현황 (2)"/>
      <sheetName val="데리네이타현황"/>
      <sheetName val="부하계산서"/>
      <sheetName val="집계장(대목_실행)"/>
      <sheetName val="전계가"/>
      <sheetName val="품셈TABLE"/>
      <sheetName val="횡배수관토공수량"/>
      <sheetName val="9GNG운반"/>
      <sheetName val="적용단위길이"/>
      <sheetName val="4.구조물boq"/>
      <sheetName val="산출근거"/>
      <sheetName val="자재단가"/>
      <sheetName val="토량산출서"/>
      <sheetName val="기술자료 (연수)"/>
      <sheetName val="MOTOR"/>
      <sheetName val="실행비교"/>
      <sheetName val="자재단가비교표"/>
      <sheetName val="취수탑"/>
      <sheetName val="Macro(차단기)"/>
      <sheetName val="도근좌표"/>
      <sheetName val="단면 (2)"/>
      <sheetName val="기초계산(Pmax)"/>
      <sheetName val="조도계산서 (도서)"/>
      <sheetName val="ASP포장"/>
      <sheetName val="실행내역서"/>
      <sheetName val="설계조건"/>
      <sheetName val="DATA"/>
      <sheetName val="배수공 주요자재 집계표"/>
      <sheetName val="식생블럭단위수량"/>
      <sheetName val="단가조사서"/>
      <sheetName val="공사개요"/>
      <sheetName val="제-노임"/>
      <sheetName val="제직재"/>
      <sheetName val="2000년1차"/>
      <sheetName val="기존"/>
      <sheetName val="자압"/>
      <sheetName val="공사내역"/>
      <sheetName val="3BL공동구 수량"/>
      <sheetName val="연결임시"/>
      <sheetName val="단면검토"/>
      <sheetName val="조도계산(1)"/>
      <sheetName val="날개벽"/>
      <sheetName val="일위대가표"/>
      <sheetName val="제잡비.xls"/>
      <sheetName val="내역"/>
      <sheetName val="좌측"/>
      <sheetName val="일위대가(계측기설치)"/>
      <sheetName val="부안변전"/>
      <sheetName val="내역을"/>
      <sheetName val="1-1평균터파기고(1)"/>
      <sheetName val="화산경계"/>
      <sheetName val="대치판정"/>
      <sheetName val="capbeam(1)"/>
      <sheetName val="Stem Footing"/>
      <sheetName val="1호맨홀토공"/>
      <sheetName val="일반맨홀수량집계"/>
      <sheetName val="조건표"/>
      <sheetName val="부속동"/>
      <sheetName val="단면가정"/>
      <sheetName val="기둥(원형)"/>
      <sheetName val="FOOTING단면력"/>
      <sheetName val="깨기"/>
      <sheetName val="공용시설내역"/>
      <sheetName val="Sheet2"/>
      <sheetName val="일위대가목차"/>
      <sheetName val="안전노무비(3월)"/>
      <sheetName val="노임단가"/>
      <sheetName val="수목단가"/>
      <sheetName val="시설수량표"/>
      <sheetName val="Sheet5"/>
      <sheetName val="바닥판"/>
      <sheetName val="공사요율"/>
      <sheetName val="금액내역서"/>
      <sheetName val="대로근거"/>
      <sheetName val="중로근거"/>
      <sheetName val="위치조서"/>
      <sheetName val="지장물C"/>
      <sheetName val="지구단위계획"/>
      <sheetName val="IMPEADENCE MAP 취수장"/>
      <sheetName val="전력구구조물산근2구간"/>
      <sheetName val="플랜트 설치"/>
      <sheetName val="PROJECT BRIEF(EX.NEW)"/>
      <sheetName val="부하(성남)"/>
      <sheetName val="단가비교"/>
      <sheetName val="2000년하반기"/>
      <sheetName val="배수내역 (2)"/>
      <sheetName val="공사비집계"/>
      <sheetName val="교각1"/>
      <sheetName val="주beam"/>
      <sheetName val="1-1"/>
      <sheetName val="물가시세"/>
      <sheetName val="말뚝기초"/>
      <sheetName val="98수문일위"/>
      <sheetName val="방음벽기초(H=4m)"/>
      <sheetName val="관로공수량집계표(본선)"/>
      <sheetName val="Macro1"/>
      <sheetName val="정부노임단가"/>
      <sheetName val="입력DATA"/>
      <sheetName val="반중력식옹벽"/>
      <sheetName val="배수통관(좌)"/>
      <sheetName val="ilch"/>
      <sheetName val="3련 BOX"/>
      <sheetName val="가시설수량"/>
      <sheetName val="1. 설계조건 2.단면가정 3. 하중계산"/>
      <sheetName val="DATA 입력란"/>
      <sheetName val="전체내역 (2)"/>
      <sheetName val="변화치수"/>
      <sheetName val="하수급견적대비"/>
      <sheetName val="인건비 "/>
      <sheetName val="기초공"/>
      <sheetName val="부안일위"/>
      <sheetName val="전기일위대가"/>
      <sheetName val="지급자재"/>
      <sheetName val="L형옹벽단위수량(25)"/>
      <sheetName val="L형옹벽단위수량(35)"/>
      <sheetName val="경비단가"/>
      <sheetName val="unitpric"/>
      <sheetName val="noyim"/>
      <sheetName val="junggi"/>
      <sheetName val="말뚝물량"/>
      <sheetName val="약품설비"/>
      <sheetName val="DIAPHRAGM"/>
      <sheetName val="물량집계"/>
      <sheetName val="수량산출"/>
      <sheetName val="상수도토공집계표"/>
      <sheetName val="물질수지(2011)"/>
      <sheetName val="안정계산"/>
      <sheetName val="우수"/>
      <sheetName val="WORK"/>
      <sheetName val="C"/>
      <sheetName val="배수통관토공수량"/>
      <sheetName val="화재 탐지 설비"/>
      <sheetName val="ⴭⴭⴭⴭ"/>
      <sheetName val="수량이동"/>
      <sheetName val="자료"/>
      <sheetName val="보도경계블럭"/>
      <sheetName val="집1"/>
      <sheetName val="단가산출"/>
      <sheetName val="전기일위목록"/>
      <sheetName val="요율"/>
      <sheetName val="충주"/>
      <sheetName val="상 부"/>
      <sheetName val="ITEM"/>
      <sheetName val="1련박스"/>
      <sheetName val="b_balju_cho"/>
      <sheetName val="TYPE-A"/>
      <sheetName val="도장수량(하1)"/>
      <sheetName val="배수공"/>
      <sheetName val="암거"/>
      <sheetName val="포장공"/>
      <sheetName val="차액보증"/>
      <sheetName val="조명시설"/>
      <sheetName val="일위대가모듈"/>
      <sheetName val="외천교"/>
      <sheetName val="기초자료"/>
      <sheetName val="001"/>
      <sheetName val="쌍송교"/>
      <sheetName val="공량산출서"/>
      <sheetName val="주방환기"/>
      <sheetName val="지장물"/>
      <sheetName val="단가"/>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cash"/>
      <sheetName val="anaysis_sheet"/>
      <sheetName val="편입조서"/>
      <sheetName val="계약서"/>
      <sheetName val="가도공"/>
      <sheetName val="일위(PN)"/>
      <sheetName val="1.설계기준"/>
      <sheetName val="97노임단가"/>
      <sheetName val="샌딩 에폭시 도장"/>
      <sheetName val="가압장(토목)"/>
      <sheetName val="SCH"/>
      <sheetName val="표층포설및다짐"/>
      <sheetName val="8-3기계경비"/>
      <sheetName val="1공구내역서(1)"/>
      <sheetName val="증감대비"/>
      <sheetName val="흄관기초"/>
      <sheetName val="양식"/>
      <sheetName val="인건비"/>
      <sheetName val="MFAB"/>
      <sheetName val="MFRT"/>
      <sheetName val="MPKG"/>
      <sheetName val="MPRD"/>
      <sheetName val="전기 원가계산서"/>
      <sheetName val="토공집계"/>
      <sheetName val="농로수량집계"/>
      <sheetName val="농로토공집계"/>
      <sheetName val="L형 옹벽"/>
      <sheetName val="A(Rev.3)"/>
      <sheetName val="중기일위대가"/>
      <sheetName val="코드표"/>
      <sheetName val="집수정"/>
      <sheetName val="토목공사일반"/>
      <sheetName val="차선도색현황"/>
      <sheetName val="회사정보"/>
      <sheetName val="도로토적"/>
      <sheetName val="HANDHOLE(2)"/>
      <sheetName val="집수정단"/>
      <sheetName val="출입문(C-C)수량_4"/>
      <sheetName val="출입문(C-C)수량_"/>
      <sheetName val="출입문(C-C)수량_1"/>
      <sheetName val="출입문(C-C)수량_2"/>
      <sheetName val="출입문(C-C)수량_3"/>
      <sheetName val="견적서"/>
      <sheetName val="Type(123)"/>
      <sheetName val="약품공급2"/>
      <sheetName val="단가조건(02년)"/>
      <sheetName val="L형옹벽(key)"/>
      <sheetName val="건축내역"/>
      <sheetName val="부대내역"/>
      <sheetName val="설계내역서"/>
      <sheetName val="토공1차"/>
      <sheetName val="U-TYPE(1)"/>
      <sheetName val="직노"/>
      <sheetName val="원가계산서"/>
      <sheetName val="용소리교"/>
      <sheetName val="1_설계조건"/>
      <sheetName val="Sheet1_(2)"/>
      <sheetName val="6PILE__(돌출)"/>
      <sheetName val="항목별세부내역"/>
      <sheetName val="1,2공구원가계산서"/>
      <sheetName val="2공구산출내역"/>
      <sheetName val="1공구산출내역서"/>
      <sheetName val="투찰내역"/>
      <sheetName val="현장관리비 산출내역"/>
      <sheetName val="단가비교표"/>
      <sheetName val="교각토공"/>
      <sheetName val="수량"/>
      <sheetName val="개별직종노임단가(2003.9)"/>
      <sheetName val="중기경유지급대장"/>
      <sheetName val="중기잡유공제"/>
      <sheetName val="중기잡유지급대장"/>
      <sheetName val="중기임차료"/>
      <sheetName val="중기경유공제"/>
      <sheetName val="자료입력"/>
      <sheetName val="기초1"/>
      <sheetName val="PE관"/>
      <sheetName val="내역서(당초변경)"/>
      <sheetName val="8.PILE  (돌출)"/>
      <sheetName val="POOM_MOTO"/>
      <sheetName val="우수맨홀공제단위수량"/>
      <sheetName val="2.단면가정"/>
      <sheetName val="투찰"/>
      <sheetName val="단가대비표"/>
      <sheetName val="진접"/>
      <sheetName val="입력"/>
      <sheetName val="날개벽수량표"/>
      <sheetName val="단가 및 재료비"/>
      <sheetName val="단가산출2"/>
      <sheetName val="단가산출1"/>
      <sheetName val="관공일위대가"/>
      <sheetName val="입찰"/>
      <sheetName val="현경"/>
      <sheetName val="변경집계표"/>
      <sheetName val="백호우계수"/>
      <sheetName val="수량3"/>
      <sheetName val="지중자재단가"/>
      <sheetName val="20관리비율"/>
      <sheetName val="변경서식"/>
      <sheetName val="노무비"/>
      <sheetName val="공기"/>
      <sheetName val="대림경상68억"/>
      <sheetName val="입찰결과보고"/>
      <sheetName val="일반공사"/>
      <sheetName val="맨홀수량"/>
      <sheetName val="맨홀수량산출"/>
      <sheetName val="설계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조건"/>
      <sheetName val="안정계산"/>
      <sheetName val="단면검토"/>
      <sheetName val="ABUT수량-A1"/>
    </sheetNames>
    <sheetDataSet>
      <sheetData sheetId="0" refreshError="1">
        <row r="6">
          <cell r="J6">
            <v>1.901</v>
          </cell>
          <cell r="M6">
            <v>1.7270000000000001</v>
          </cell>
          <cell r="Y6">
            <v>5.2080000000000002</v>
          </cell>
        </row>
        <row r="7">
          <cell r="J7">
            <v>1.4</v>
          </cell>
          <cell r="M7">
            <v>3.9</v>
          </cell>
          <cell r="Y7">
            <v>6.8</v>
          </cell>
        </row>
        <row r="8">
          <cell r="G8">
            <v>1.5</v>
          </cell>
          <cell r="J8">
            <v>1.4</v>
          </cell>
        </row>
        <row r="10">
          <cell r="L10">
            <v>2.2850000000000001</v>
          </cell>
        </row>
        <row r="21">
          <cell r="C21">
            <v>1.0016499999999999</v>
          </cell>
          <cell r="I21">
            <v>0.49945000000000001</v>
          </cell>
          <cell r="O21">
            <v>2.2000000000000002</v>
          </cell>
        </row>
        <row r="28">
          <cell r="I28">
            <v>2</v>
          </cell>
          <cell r="M28">
            <v>2</v>
          </cell>
          <cell r="Y28">
            <v>1</v>
          </cell>
        </row>
        <row r="29">
          <cell r="I29">
            <v>35</v>
          </cell>
          <cell r="M29">
            <v>35</v>
          </cell>
        </row>
        <row r="30">
          <cell r="M30">
            <v>0</v>
          </cell>
        </row>
        <row r="35">
          <cell r="F35">
            <v>2</v>
          </cell>
          <cell r="I35">
            <v>1.5</v>
          </cell>
          <cell r="L35">
            <v>3</v>
          </cell>
        </row>
        <row r="36">
          <cell r="F36">
            <v>1.5</v>
          </cell>
          <cell r="I36">
            <v>1.2</v>
          </cell>
          <cell r="L36">
            <v>2</v>
          </cell>
        </row>
        <row r="43">
          <cell r="K43">
            <v>40</v>
          </cell>
        </row>
        <row r="44">
          <cell r="K44">
            <v>60</v>
          </cell>
        </row>
        <row r="51">
          <cell r="I51">
            <v>2.5</v>
          </cell>
        </row>
        <row r="52">
          <cell r="I52">
            <v>240</v>
          </cell>
          <cell r="M52">
            <v>4000</v>
          </cell>
        </row>
      </sheetData>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설계조건"/>
    </sheetNames>
    <sheetDataSet>
      <sheetData sheetId="0"/>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CONDITION"/>
      <sheetName val="내부마감"/>
      <sheetName val="갑지"/>
      <sheetName val="갑지 (2)"/>
      <sheetName val="도급변경내용)"/>
      <sheetName val="갑지수정"/>
      <sheetName val="총괄산출표"/>
      <sheetName val="공통가설"/>
      <sheetName val="토공"/>
      <sheetName val="토공(을)"/>
      <sheetName val="건축집계표"/>
      <sheetName val="부대시설"/>
      <sheetName val="2골조 "/>
      <sheetName val="마감내역"/>
      <sheetName val="설비집계표"/>
      <sheetName val="설비내역서"/>
      <sheetName val="전기집계표"/>
      <sheetName val="전기내역서"/>
      <sheetName val="조경"/>
      <sheetName val="표지 (2)"/>
      <sheetName val="지질"/>
      <sheetName val="수량"/>
      <sheetName val="골조물량"/>
      <sheetName val="마감산출"/>
      <sheetName val="PILE (300×200)"/>
      <sheetName val="PILE (300×300)"/>
      <sheetName val="PILE (300×150)"/>
      <sheetName val="Sheet2"/>
      <sheetName val="을지"/>
      <sheetName val="Sheet3"/>
      <sheetName val="#REF"/>
      <sheetName val="부대tu"/>
      <sheetName val="을"/>
      <sheetName val="APT"/>
      <sheetName val="터파기및재료"/>
      <sheetName val="BSD (2)"/>
      <sheetName val="갑지1"/>
      <sheetName val="GAEYO"/>
      <sheetName val="실행"/>
      <sheetName val="TEST1"/>
      <sheetName val="내역"/>
      <sheetName val="금융"/>
      <sheetName val="갑지(추정)"/>
      <sheetName val="건축집계"/>
      <sheetName val="구조물"/>
      <sheetName val="내역서"/>
      <sheetName val="도급제출3(5.20)"/>
      <sheetName val="실행간접비용"/>
      <sheetName val="Work-Condition"/>
      <sheetName val="Sheet5"/>
      <sheetName val="기본일위"/>
      <sheetName val="일위목록"/>
      <sheetName val="구조물공"/>
      <sheetName val="부대공"/>
      <sheetName val="배수공"/>
      <sheetName val="포장공"/>
      <sheetName val="연결임시"/>
      <sheetName val="데이타"/>
      <sheetName val="잡비"/>
      <sheetName val="계수시트"/>
      <sheetName val="실행대비"/>
      <sheetName val="Sheet4"/>
      <sheetName val="일위대가표"/>
      <sheetName val="6호기"/>
      <sheetName val="금액내역서"/>
      <sheetName val="해평견적"/>
      <sheetName val="토사(PE)"/>
      <sheetName val="정공공사"/>
      <sheetName val="기계경비(시간당)"/>
      <sheetName val="램머"/>
      <sheetName val="자재단가비교표"/>
      <sheetName val="해외(원화)"/>
      <sheetName val="연돌일위집계"/>
      <sheetName val="직재"/>
      <sheetName val="설명서 "/>
      <sheetName val="토목"/>
      <sheetName val="설계명세서"/>
      <sheetName val="교육종류"/>
      <sheetName val="내역서-수정본"/>
      <sheetName val="Y-WORK"/>
      <sheetName val="조달청적격심사"/>
      <sheetName val="전기공사"/>
      <sheetName val="견적대비표"/>
      <sheetName val="유림골조"/>
      <sheetName val="1.우편집중내역서"/>
      <sheetName val="식재인부"/>
      <sheetName val="CTEMCOST"/>
      <sheetName val="FURNITURE-01"/>
      <sheetName val="G.R300경비"/>
      <sheetName val="일반부표"/>
      <sheetName val="교통대책내역"/>
      <sheetName val="코드표"/>
      <sheetName val="1호구조물"/>
      <sheetName val="약품설비"/>
      <sheetName val="45,46"/>
      <sheetName val="2.토목공사"/>
      <sheetName val="CON'C"/>
      <sheetName val="설계내역서"/>
      <sheetName val="일위대가"/>
      <sheetName val="01"/>
      <sheetName val="산출3-동력"/>
      <sheetName val="산출4-전등"/>
      <sheetName val="입찰안"/>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자재단가비교표1월"/>
      <sheetName val="표지 (2)"/>
      <sheetName val="표지 (3)"/>
      <sheetName val="총원가"/>
      <sheetName val="사급자재"/>
      <sheetName val="사급자재 (2)"/>
      <sheetName val="총괄표"/>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자재단가비교표"/>
      <sheetName val="내M1"/>
      <sheetName val="내M2"/>
      <sheetName val="내M3"/>
      <sheetName val="내N1"/>
      <sheetName val="내N2"/>
      <sheetName val="내O1"/>
      <sheetName val="내P1"/>
      <sheetName val="내a-1"/>
      <sheetName val="내a-2"/>
      <sheetName val="내b-1"/>
      <sheetName val="내c-1"/>
      <sheetName val="A"/>
      <sheetName val="노A1"/>
      <sheetName val="노A2"/>
      <sheetName val="노A3"/>
      <sheetName val="B"/>
      <sheetName val="노B1"/>
      <sheetName val="노B2"/>
      <sheetName val="노B3"/>
      <sheetName val="노B4"/>
      <sheetName val="C"/>
      <sheetName val="노C1"/>
      <sheetName val="노C2"/>
      <sheetName val="D"/>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원가계산서"/>
      <sheetName val="전기공사 총괄표"/>
      <sheetName val="전력간선"/>
      <sheetName val="본관동"/>
      <sheetName val="자동제어 배관배선"/>
      <sheetName val="CABLE TRAY"/>
      <sheetName val="노출배관지지"/>
      <sheetName val="건축"/>
      <sheetName val="관급자재 총괄표"/>
      <sheetName val="온풍기"/>
      <sheetName val="온수기"/>
      <sheetName val="자동제어"/>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갑지"/>
      <sheetName val="접지단자함-3P"/>
      <sheetName val="배관지지대 54C"/>
      <sheetName val="단가비교"/>
      <sheetName val="산출01"/>
      <sheetName val="산출02"/>
      <sheetName val="산출03"/>
      <sheetName val="산출04"/>
      <sheetName val="산출05"/>
      <sheetName val="산출06"/>
      <sheetName val="산출07"/>
      <sheetName val="노임단가"/>
      <sheetName val="기본DATA"/>
      <sheetName val="DATA"/>
      <sheetName val="입찰안"/>
      <sheetName val="Sheet2"/>
      <sheetName val="참조"/>
      <sheetName val="포천의료원"/>
      <sheetName val="INPUT"/>
      <sheetName val="자재단가"/>
      <sheetName val="산출기준(파견전산실)"/>
      <sheetName val="AV시스템"/>
      <sheetName val="일위대가표"/>
      <sheetName val="1.설계조건"/>
      <sheetName val="ABUT수량-A1"/>
      <sheetName val="Macro(전선)"/>
      <sheetName val="CPM챠트"/>
      <sheetName val="노임이"/>
      <sheetName val="노임"/>
      <sheetName val="GAEYO"/>
      <sheetName val="실행예산"/>
      <sheetName val="3CHBDC"/>
      <sheetName val="guard(mac)"/>
      <sheetName val="내역을"/>
      <sheetName val="노무비"/>
      <sheetName val="일위대가(가설)"/>
      <sheetName val="노무비산출"/>
      <sheetName val="토 적 표"/>
      <sheetName val="기계내역"/>
      <sheetName val="예정(3)"/>
      <sheetName val="내역전기"/>
      <sheetName val="수량집계"/>
      <sheetName val="총괄집계표"/>
      <sheetName val="환율"/>
      <sheetName val="Front"/>
      <sheetName val="상수도토공집계표"/>
      <sheetName val="수량-가로등"/>
      <sheetName val="수량산출서"/>
      <sheetName val="CATV"/>
      <sheetName val="조명율표"/>
      <sheetName val="북방3터널"/>
      <sheetName val="BSD (2)"/>
      <sheetName val="NAI"/>
      <sheetName val="물량"/>
      <sheetName val="설직재-1"/>
      <sheetName val="전기 원가계산서"/>
      <sheetName val="물가시세"/>
      <sheetName val="1단계"/>
      <sheetName val="설계조건"/>
      <sheetName val="포장복구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
      <sheetName val="종횡형"/>
      <sheetName val="주형"/>
      <sheetName val="유효폭"/>
      <sheetName val="단면특성치"/>
      <sheetName val="부재력"/>
      <sheetName val="지점반력"/>
      <sheetName val="용접두께"/>
      <sheetName val="피로"/>
      <sheetName val="신축이음"/>
      <sheetName val="내진삽도"/>
      <sheetName val="도장수량(하1)"/>
      <sheetName val="ABUT수량-A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리"/>
      <sheetName val="생곡리"/>
      <sheetName val="신림리"/>
      <sheetName val="XL4Poppy"/>
      <sheetName val="도장수량(하1)"/>
      <sheetName val="주형"/>
    </sheetNames>
    <sheetDataSet>
      <sheetData sheetId="0"/>
      <sheetData sheetId="1"/>
      <sheetData sheetId="2"/>
      <sheetData sheetId="3">
        <row r="15">
          <cell r="A15" t="b">
            <v>1</v>
          </cell>
        </row>
      </sheetData>
      <sheetData sheetId="4" refreshError="1"/>
      <sheetData sheetId="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년1월"/>
      <sheetName val="자동비보수"/>
      <sheetName val="98수문일위"/>
      <sheetName val="3지구단위"/>
      <sheetName val="단가조사"/>
      <sheetName val="5지구단위"/>
      <sheetName val="8.PILE  (돌출)"/>
      <sheetName val="맨홀수량"/>
      <sheetName val="노임단가"/>
      <sheetName val="토사(PE)"/>
      <sheetName val="교각1"/>
      <sheetName val="B부대공"/>
      <sheetName val="부안일위"/>
      <sheetName val="세부내역(직접인건비)"/>
      <sheetName val="교각별수량"/>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시계획(재정비)"/>
      <sheetName val="도시계획시설(변경)결정"/>
      <sheetName val="도시(지역)교통계획"/>
      <sheetName val="지구단위계획"/>
      <sheetName val="지형도면고시계획"/>
      <sheetName val="노임단가"/>
      <sheetName val="기본DATA"/>
      <sheetName val="단가"/>
      <sheetName val="설계"/>
      <sheetName val="포장복구집계"/>
      <sheetName val="I一般比"/>
      <sheetName val="상수도토공집계표"/>
      <sheetName val="입찰안"/>
      <sheetName val="직접경비"/>
      <sheetName val="ABUT수량-A1"/>
      <sheetName val="DATE"/>
      <sheetName val="날개벽"/>
      <sheetName val="5지구단위"/>
      <sheetName val="중기사용료"/>
      <sheetName val="적용노임"/>
      <sheetName val="일반자재"/>
      <sheetName val="입력변수"/>
      <sheetName val="일위대가시트"/>
      <sheetName val="날개벽수량표"/>
      <sheetName val="내역서"/>
      <sheetName val="공사내역"/>
      <sheetName val="수량산출"/>
      <sheetName val="원가계산서"/>
      <sheetName val="개발계획수립"/>
      <sheetName val="데리네이타현황"/>
      <sheetName val="1호맨홀토공"/>
      <sheetName val="범용개발순소요비용"/>
      <sheetName val="표준계약서"/>
      <sheetName val="1.설계기준"/>
      <sheetName val="증감대비"/>
      <sheetName val="환경평가"/>
      <sheetName val="지구단위계획품셈"/>
      <sheetName val="각종양식"/>
      <sheetName val="표지"/>
      <sheetName val="INPUT"/>
      <sheetName val="집수정"/>
      <sheetName val="일위대가(계측기설치)"/>
      <sheetName val="통합"/>
      <sheetName val="DATA"/>
      <sheetName val="3지구단위"/>
      <sheetName val="단가조사"/>
      <sheetName val="별표집계"/>
      <sheetName val="차선도색현황"/>
      <sheetName val="도장수량(하1)"/>
      <sheetName val="주형"/>
      <sheetName val="갑지"/>
      <sheetName val="입출재고현황 (2)"/>
      <sheetName val="6PILE  (돌출)"/>
      <sheetName val="4.장비손료"/>
      <sheetName val="N賃率-職"/>
      <sheetName val="우배수"/>
      <sheetName val="BID"/>
      <sheetName val="총괄내역서"/>
      <sheetName val="세부내역(직접인건비)"/>
      <sheetName val="건축내역"/>
      <sheetName val="설비"/>
      <sheetName val="을지"/>
      <sheetName val="4공철탑검토"/>
      <sheetName val="횡배수관토공수량"/>
      <sheetName val="9GNG운반"/>
      <sheetName val="(2)"/>
      <sheetName val="피벗테이블데이터분석"/>
      <sheetName val="적용단위길이"/>
      <sheetName val="특수기호강도거푸집"/>
      <sheetName val="종배수관면벽신"/>
      <sheetName val="종배수관(신)"/>
      <sheetName val="자료입력"/>
      <sheetName val="배수공"/>
      <sheetName val="45,46"/>
      <sheetName val="심사계산"/>
      <sheetName val="양수장(기계)"/>
      <sheetName val="#REF"/>
      <sheetName val="Sheet17"/>
      <sheetName val="교각토공"/>
      <sheetName val="내역서 "/>
      <sheetName val="Sheet1"/>
      <sheetName val="자재단가비교표"/>
      <sheetName val="재해-호표"/>
      <sheetName val="TOTAL3"/>
      <sheetName val="평가내역"/>
      <sheetName val="산출2-기기동력"/>
      <sheetName val="전기"/>
      <sheetName val="1.설계조건"/>
      <sheetName val="국공유지및사유지"/>
      <sheetName val="각종단가"/>
      <sheetName val="공량산출서"/>
      <sheetName val="대가2(원본)"/>
      <sheetName val="Sheet1 (2)"/>
      <sheetName val="맨홀수량"/>
      <sheetName val="전신환매도율"/>
      <sheetName val="경비_원본"/>
      <sheetName val="97년추정손익계산서"/>
      <sheetName val="화산경계"/>
      <sheetName val="가공2원도"/>
      <sheetName val="기계경비"/>
      <sheetName val="단가산출"/>
      <sheetName val="DB구축"/>
      <sheetName val="상수구조화편집부표"/>
      <sheetName val="설계명세서"/>
      <sheetName val="품셈(기초)"/>
      <sheetName val="수량산출서"/>
      <sheetName val="단가입력창"/>
      <sheetName val="산출명세"/>
      <sheetName val="관음목장(제출용)자105인97.5"/>
      <sheetName val="수량이동"/>
      <sheetName val="화성이화모듈공장"/>
      <sheetName val="설계조건"/>
      <sheetName val="수습"/>
      <sheetName val="Sheet6"/>
      <sheetName val="4)유동표"/>
      <sheetName val="내역"/>
    </sheetNames>
    <sheetDataSet>
      <sheetData sheetId="0"/>
      <sheetData sheetId="1"/>
      <sheetData sheetId="2"/>
      <sheetData sheetId="3"/>
      <sheetData sheetId="4"/>
      <sheetData sheetId="5" refreshError="1">
        <row r="9">
          <cell r="Q9">
            <v>176713</v>
          </cell>
        </row>
        <row r="11">
          <cell r="M11">
            <v>155637</v>
          </cell>
          <cell r="Q11">
            <v>159658</v>
          </cell>
        </row>
        <row r="13">
          <cell r="M13">
            <v>124025</v>
          </cell>
          <cell r="Q13">
            <v>124903</v>
          </cell>
          <cell r="Z13">
            <v>93309</v>
          </cell>
        </row>
        <row r="15">
          <cell r="M15">
            <v>103036</v>
          </cell>
          <cell r="Q15">
            <v>101968</v>
          </cell>
          <cell r="Z15">
            <v>77131</v>
          </cell>
        </row>
        <row r="17">
          <cell r="M17">
            <v>83228</v>
          </cell>
          <cell r="Q17">
            <v>78894</v>
          </cell>
          <cell r="Z17">
            <v>59569</v>
          </cell>
        </row>
        <row r="19">
          <cell r="I19">
            <v>79018</v>
          </cell>
          <cell r="M19">
            <v>79018</v>
          </cell>
          <cell r="Q19">
            <v>77109</v>
          </cell>
          <cell r="Z19">
            <v>70840</v>
          </cell>
          <cell r="AD19">
            <v>86679</v>
          </cell>
          <cell r="AH19">
            <v>106782</v>
          </cell>
          <cell r="AL19">
            <v>91404</v>
          </cell>
        </row>
        <row r="21">
          <cell r="M21" t="str">
            <v/>
          </cell>
          <cell r="Q21">
            <v>66126</v>
          </cell>
          <cell r="Z21">
            <v>55480</v>
          </cell>
          <cell r="AD21">
            <v>65169</v>
          </cell>
          <cell r="AH21">
            <v>82210</v>
          </cell>
          <cell r="AL21">
            <v>74874</v>
          </cell>
        </row>
        <row r="23">
          <cell r="I23">
            <v>52348</v>
          </cell>
          <cell r="M23">
            <v>52348</v>
          </cell>
          <cell r="Z23">
            <v>44587</v>
          </cell>
          <cell r="AD23">
            <v>52677</v>
          </cell>
          <cell r="AH23">
            <v>62987</v>
          </cell>
        </row>
        <row r="25">
          <cell r="I25">
            <v>33755</v>
          </cell>
        </row>
        <row r="27">
          <cell r="Z27">
            <v>138828</v>
          </cell>
        </row>
        <row r="29">
          <cell r="Z29">
            <v>67437</v>
          </cell>
        </row>
        <row r="31">
          <cell r="Z31">
            <v>122395</v>
          </cell>
        </row>
        <row r="33">
          <cell r="Z33">
            <v>131059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노임단가"/>
    </sheetNames>
    <sheetDataSet>
      <sheetData sheetId="0"/>
      <sheetData sheetId="1"/>
      <sheetData sheetId="2"/>
      <sheetData sheetId="3"/>
      <sheetData sheetId="4">
        <row r="348">
          <cell r="AS348">
            <v>715.44500000000005</v>
          </cell>
        </row>
      </sheetData>
      <sheetData sheetId="5"/>
      <sheetData sheetId="6"/>
      <sheetData sheetId="7"/>
      <sheetData sheetId="8"/>
      <sheetData sheetId="9"/>
      <sheetData sheetId="1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강재수량-총"/>
      <sheetName val="철근량"/>
      <sheetName val="토공수량집"/>
      <sheetName val="어곡-타공종"/>
      <sheetName val="XXXXXX"/>
      <sheetName val="산청"/>
      <sheetName val="수동"/>
      <sheetName val="30mpc본당수량"/>
      <sheetName val="1m당 (2)"/>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Sheet1"/>
      <sheetName val="토공총괄집계"/>
      <sheetName val="U-TYPE토공"/>
      <sheetName val="교대토공집계"/>
      <sheetName val="교대토공"/>
      <sheetName val="교각토공집계"/>
      <sheetName val="교각토공"/>
      <sheetName val="타공종이월"/>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통전1교-A1토공"/>
      <sheetName val="통전1교-A2토공"/>
      <sheetName val="사천2교-A1토공"/>
      <sheetName val="사천2교-A2토공"/>
      <sheetName val="교대집계"/>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Sheet2"/>
      <sheetName val="Sheet3"/>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부대공집계(옛날)"/>
      <sheetName val="부대공집계표"/>
      <sheetName val="오수공"/>
      <sheetName val="우수공"/>
      <sheetName val="구내배관"/>
      <sheetName val="BYPASS날개벽"/>
      <sheetName val="abut집계"/>
      <sheetName val="상-교대"/>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AB3400"/>
      <sheetName val="AB3401"/>
      <sheetName val="감독차량비"/>
      <sheetName val="AB3402"/>
      <sheetName val="AB3403"/>
      <sheetName val="터널차량비"/>
      <sheetName val="AB3500"/>
      <sheetName val="부지임대료"/>
      <sheetName val="총괄토공집계"/>
      <sheetName val="1 line"/>
      <sheetName val="용수개거 내역수량집계표"/>
      <sheetName val="용수개거연장조서"/>
      <sheetName val="용수개거재료집계표"/>
      <sheetName val="용수개거단위수량"/>
      <sheetName val="간지"/>
      <sheetName val="설계내역서"/>
      <sheetName val="TYPE총괄집계표"/>
      <sheetName val="논리시점우측"/>
      <sheetName val="논리시점좌측"/>
      <sheetName val="논리종점우측"/>
      <sheetName val="논리종점좌측"/>
      <sheetName val="노임단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토공집계표"/>
      <sheetName val="구조물깨기수량집계"/>
      <sheetName val="교량깨기"/>
      <sheetName val="교대수량집계표"/>
      <sheetName val="교대수량"/>
      <sheetName val="기본DATA"/>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가시설공(광장부)"/>
      <sheetName val="Anchor수량"/>
      <sheetName val="MSG"/>
      <sheetName val="MSG (2)"/>
      <sheetName val="SQJ"/>
      <sheetName val="가시설공(시점부)"/>
      <sheetName val="MSG(시점부)"/>
      <sheetName val="SQJ(시점부)"/>
      <sheetName val="#REF"/>
      <sheetName val="사  업  비  수  지  예  산  서"/>
      <sheetName val="000000"/>
      <sheetName val="시점부"/>
      <sheetName val="시점부토적표"/>
      <sheetName val="종점부"/>
      <sheetName val="종점부토적표"/>
      <sheetName val="BOQ(전체)"/>
      <sheetName val="간선계산"/>
      <sheetName val="정렬"/>
      <sheetName val="단면 (2)"/>
      <sheetName val="요율"/>
      <sheetName val="집 계 표"/>
      <sheetName val="기계내역"/>
      <sheetName val="전체_1설계"/>
      <sheetName val="도급대실행대비표"/>
      <sheetName val="BID"/>
      <sheetName val="3.바닥판설계"/>
      <sheetName val="입찰안"/>
      <sheetName val="당진1,2호기전선관설치및접지4차공사내역서-을지"/>
      <sheetName val="남양내역"/>
      <sheetName val="실행내역"/>
      <sheetName val="绑ꣃ˞짛༏濼殃恸䁍◣"/>
      <sheetName val="INPUT"/>
      <sheetName val="골재산출"/>
      <sheetName val="대전-교대(A1-A2)"/>
      <sheetName val="전체제잡비"/>
      <sheetName val="단면가정"/>
      <sheetName val="조명시설"/>
      <sheetName val="변화치수"/>
      <sheetName val="단가조사"/>
      <sheetName val="맨홀수량산출"/>
      <sheetName val="1호인버트수량"/>
      <sheetName val="CABLE SIZE-3"/>
      <sheetName val="(C)원내역"/>
      <sheetName val="자재단가비교표"/>
      <sheetName val="앉음벽 (2)"/>
      <sheetName val="산출근거1"/>
      <sheetName val="투찰"/>
      <sheetName val="공사비예산서(토목분)"/>
      <sheetName val="1.취수장"/>
      <sheetName val="가로등내역서"/>
      <sheetName val="일위대가(계측기설치)"/>
      <sheetName val="편입토지조서"/>
      <sheetName val="현황산출서"/>
      <sheetName val="기초공"/>
      <sheetName val="기둥(원형)"/>
      <sheetName val="단위단가"/>
      <sheetName val="하수급견적대비"/>
      <sheetName val="공사수행방안"/>
      <sheetName val="시멘트"/>
      <sheetName val="소방"/>
      <sheetName val="배수공"/>
      <sheetName val="apt수량"/>
      <sheetName val="성서방향-교대(A2)"/>
      <sheetName val="일위"/>
      <sheetName val="품셈TABLE"/>
      <sheetName val="품셈"/>
      <sheetName val="봉양~조차장간고하개명(신설)"/>
      <sheetName val="유동표"/>
      <sheetName val="마산방향"/>
      <sheetName val="물가시세"/>
      <sheetName val="ABUT수량-A1"/>
      <sheetName val="양수장구조물총"/>
      <sheetName val="양수장토공총"/>
      <sheetName val="수로교총재료집계"/>
      <sheetName val="공주-교대(A1)"/>
      <sheetName val="위치조서"/>
      <sheetName val="산출근거"/>
      <sheetName val="수량집계표"/>
      <sheetName val="산수배수"/>
      <sheetName val="시설수량표"/>
      <sheetName val="TEL"/>
      <sheetName val="B부대공"/>
      <sheetName val="터파기및재료"/>
      <sheetName val="전입"/>
      <sheetName val="type-F"/>
      <sheetName val="DATE"/>
      <sheetName val="설계기준"/>
      <sheetName val="B2BERP"/>
      <sheetName val="이형관중량"/>
      <sheetName val="일위대가(목록)"/>
      <sheetName val="산근(목록)"/>
      <sheetName val="재료비"/>
      <sheetName val="경비"/>
      <sheetName val="기자재비"/>
      <sheetName val="Sheet15"/>
      <sheetName val="날개벽"/>
      <sheetName val="산출내역서집계표"/>
      <sheetName val="대창(장성)"/>
      <sheetName val="대창(함평)-창열"/>
      <sheetName val="포장복구집계"/>
      <sheetName val="총괄표"/>
      <sheetName val="전차선로 물량표"/>
      <sheetName val="기둥"/>
      <sheetName val="저판(버림100)"/>
      <sheetName val="자재단가"/>
      <sheetName val="전기일위목록"/>
      <sheetName val="건축내역"/>
      <sheetName val="B(함)일반수량"/>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플랜트 설치"/>
      <sheetName val="주형"/>
      <sheetName val="기초코드"/>
      <sheetName val="A-4"/>
      <sheetName val="적용토목"/>
      <sheetName val="진주방향"/>
      <sheetName val="마산방향철근집계"/>
      <sheetName val="수량명세서"/>
      <sheetName val="6공구(당초)"/>
      <sheetName val="["/>
      <sheetName val="설계명세서"/>
      <sheetName val="토목"/>
      <sheetName val="연결임시"/>
      <sheetName val="IMPEADENCE MAP 취수장"/>
      <sheetName val="SLIDES"/>
      <sheetName val="도장수량(하1)"/>
      <sheetName val="교각계산"/>
      <sheetName val="BLOCK-1"/>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8설7발"/>
      <sheetName val="가정단면"/>
      <sheetName val="2.8 부재_xffff_도(_xffff_한)"/>
      <sheetName val="2._xffff_.2 벽설계"/>
      <sheetName val="포장공"/>
      <sheetName val="부대내역"/>
      <sheetName val="지급자재"/>
      <sheetName val="포장공사"/>
      <sheetName val="공사일보(4월11탬גּ"/>
      <sheetName val="교대(당진방향)삁세집계(A2)"/>
      <sheetName val="Q형플륨집계"/>
      <sheetName val="공사일보_x0008_4월25일)"/>
      <sheetName val="공사일듴(4월28일)"/>
      <sheetName val="冠목공사(수량증감대비표)"/>
      <sheetName val="주요물韉,자재"/>
      <sheetName val="장문교(대전)"/>
      <sheetName val="입적표"/>
      <sheetName val="I一般比"/>
      <sheetName val="설직재-1"/>
      <sheetName val="N賃率-職"/>
      <sheetName val="제직재"/>
      <sheetName val="공사비내역"/>
      <sheetName val="준검 내역서"/>
      <sheetName val="일위대가"/>
      <sheetName val="6.교좌면보강"/>
      <sheetName val="남양시작동자105노65기1.3화1.2"/>
      <sheetName val="공사비총괄"/>
      <sheetName val="data"/>
      <sheetName val="암거 제원표"/>
      <sheetName val="용늪교종점측교대_x0000__x0009_ӐЀ_x0004__x0000__xdfa0_̠ӴЀF_x0010_[교대토공.XLS]S"/>
      <sheetName val="용산1(해보)"/>
      <sheetName val="본체"/>
      <sheetName val="가도공"/>
      <sheetName val="설계내역(2000)"/>
      <sheetName val="실행대비"/>
      <sheetName val="상수도토공집계표"/>
      <sheetName val="3CHBDC"/>
      <sheetName val="기계경비"/>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공작물조직표(용배수)"/>
      <sheetName val="단가 및 재료비"/>
      <sheetName val="조명율표"/>
      <sheetName val="포장수량집계"/>
      <sheetName val="(1)본선수량집계"/>
      <sheetName val="건축집계"/>
      <sheetName val="토목집계"/>
      <sheetName val="조경집계"/>
      <sheetName val="근로자자료입력"/>
      <sheetName val="원가계산서구조조정"/>
      <sheetName val="토량1-1"/>
      <sheetName val="자재일람"/>
      <sheetName val="날개벽(시점좌측)"/>
      <sheetName val="반중력식옹벽"/>
      <sheetName val="서울교대토공집계(★)"/>
      <sheetName val="춘천교대토공집계(★)"/>
      <sheetName val="70%"/>
      <sheetName val="2공구산출내역"/>
      <sheetName val="변수값"/>
      <sheetName val="중기상차"/>
      <sheetName val="AS복구"/>
      <sheetName val="중기터파기"/>
      <sheetName val="상행-교대(A1-A2)"/>
      <sheetName val="초곡1교(일반)"/>
      <sheetName val="전선 및 전선관"/>
      <sheetName val="경산(을)"/>
      <sheetName val="갑지1"/>
      <sheetName val="도장"/>
      <sheetName val="대가(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토공(우물통,기타) "/>
      <sheetName val="투입실적"/>
      <sheetName val="백호우계수"/>
      <sheetName val="참조-(1)"/>
      <sheetName val="전신"/>
      <sheetName val="EQUIP-H"/>
      <sheetName val="SLAB"/>
      <sheetName val="집수정현황"/>
      <sheetName val="VXXXXXXX"/>
      <sheetName val="sub"/>
      <sheetName val="화산경계"/>
      <sheetName val="사다리"/>
      <sheetName val="원본"/>
      <sheetName val="JUCKEYK"/>
      <sheetName val="인사자료총집계"/>
      <sheetName val="wall"/>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전기2005"/>
      <sheetName val="통신2005"/>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원형1호맨홀토공수량"/>
      <sheetName val="인원조직표"/>
      <sheetName val="공내역"/>
      <sheetName val="실행철강하도"/>
      <sheetName val="문학간접"/>
      <sheetName val="1,2공구원가계산서"/>
      <sheetName val="1공구산출내역서"/>
      <sheetName val="연부97-1"/>
      <sheetName val="일반수량집계_(진주)"/>
      <sheetName val="접속_슬래브"/>
      <sheetName val="총괄-S_(2)"/>
      <sheetName val="슬래브-S_(40)"/>
      <sheetName val="총괄집계1_(3)"/>
      <sheetName val="총괄_(2)"/>
      <sheetName val="슬래브_(40)"/>
      <sheetName val="1m당_(2)"/>
      <sheetName val="용늪교교대토공집계_"/>
      <sheetName val="1_설계조건"/>
      <sheetName val="2_1단면가정"/>
      <sheetName val="2_5하중재하도"/>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예측단가간지"/>
      <sheetName val="용늪교종점측교대_x0000_ ӐЀ_x0004__x0000__xdfa0_̠ӴЀF_x0010_[교대토공.XLS]S"/>
      <sheetName val="가격조사서"/>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DATA 입력부"/>
      <sheetName val="관급자재"/>
      <sheetName val="순공사비"/>
      <sheetName val="전체"/>
      <sheetName val="공통가설"/>
      <sheetName val="내역서1"/>
      <sheetName val="예산명세서"/>
      <sheetName val="자료입력"/>
      <sheetName val="200"/>
      <sheetName val="토사(PE)"/>
      <sheetName val="충주"/>
      <sheetName val="내역서-CCTV"/>
      <sheetName val="내역(원안-대안)"/>
      <sheetName val="교대(A1-A2)"/>
      <sheetName val="부대비율"/>
      <sheetName val="IN"/>
      <sheetName val="증감대비"/>
      <sheetName val="JJ"/>
      <sheetName val="입출재고현황 (2)"/>
      <sheetName val="손익분석"/>
      <sheetName val="노무비단가"/>
      <sheetName val="우,오수"/>
      <sheetName val="도급"/>
      <sheetName val="지수"/>
      <sheetName val="공사비집계"/>
      <sheetName val="밸브설치"/>
      <sheetName val="Sheet1 (2)"/>
      <sheetName val="수량산출"/>
      <sheetName val="2000노임기준"/>
      <sheetName val="EACT10"/>
      <sheetName val="초기화면"/>
      <sheetName val="설계예산서"/>
      <sheetName val="기별수량산출서"/>
      <sheetName val="COPING"/>
      <sheetName val="현장별"/>
      <sheetName val="총괄-1"/>
      <sheetName val="ENTRY"/>
      <sheetName val="설계조건"/>
      <sheetName val="점상총"/>
      <sheetName val="정암총"/>
      <sheetName val="환율"/>
      <sheetName val="부서현황"/>
      <sheetName val="토공산근"/>
      <sheetName val="3련 BOX"/>
      <sheetName val="Macro1"/>
      <sheetName val="ETC"/>
      <sheetName val="현장조사"/>
      <sheetName val="일위대가(가설)"/>
      <sheetName val="nys"/>
      <sheetName val="J형측구단위수량"/>
      <sheetName val="COPING설계"/>
      <sheetName val="2.1  노무비 평균단가산출"/>
      <sheetName val="_REF"/>
      <sheetName val="용늪교종점측교대_x005f_x0000_ ӐЀ_x005f_x0004__x0000"/>
      <sheetName val="용늪교종점측교대_x005f_x0000__x005f_x0000__x005f_x0000__x"/>
      <sheetName val="2.8 부재_x005f_xffff_도(_x005f_xffff_한)"/>
      <sheetName val="2._x005f_xffff_.2 벽설계"/>
      <sheetName val="공사일보_x005f_x0008_4월25일)"/>
      <sheetName val="2공구산출내_x0000_"/>
      <sheetName val="계산중"/>
      <sheetName val="횡배위치"/>
      <sheetName val="RE9604"/>
      <sheetName val="자판실행"/>
      <sheetName val="접속도수량집계표"/>
      <sheetName val="5.정산서"/>
      <sheetName val="중기사용료"/>
      <sheetName val="적용노임"/>
      <sheetName val="공통단가"/>
      <sheetName val="2000_x0005__x0000__x0000__x0000_"/>
      <sheetName val="용지매수"/>
      <sheetName val="Baby일위대가"/>
      <sheetName val="2.단면가정"/>
      <sheetName val="예가내역서"/>
      <sheetName val="교량대비"/>
      <sheetName val="노무비"/>
      <sheetName val="견적서"/>
      <sheetName val="2_13_우각부_보강검토"/>
      <sheetName val="2_14_거더계산"/>
      <sheetName val="2_14_3_거더철근량산정"/>
      <sheetName val="2_14_4_사각기둥설계"/>
      <sheetName val="2_15_사용성검토"/>
      <sheetName val="2_16_부력검토"/>
      <sheetName val="표지판_기초수량"/>
      <sheetName val="화심2교(전주_시)"/>
      <sheetName val="공예율"/>
      <sheetName val="MANUFACTORY"/>
      <sheetName val="중기손료"/>
      <sheetName val="집계"/>
      <sheetName val="단가"/>
      <sheetName val="차도부연장현황"/>
      <sheetName val="전기일위대가"/>
      <sheetName val="2000년하반기"/>
      <sheetName val="원가입력"/>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MSG_(2)"/>
      <sheetName val="갑_(1)"/>
      <sheetName val="갑지_(2)"/>
      <sheetName val="단가조사서_(업체)"/>
      <sheetName val="갑지_(3)"/>
      <sheetName val="폐수처리장_(기존)"/>
      <sheetName val="갑지_(4)"/>
      <sheetName val="전차선로_물량표"/>
      <sheetName val="단면_(2)"/>
      <sheetName val="CABLE_SIZE-3"/>
      <sheetName val="집_계_표"/>
      <sheetName val="3_바닥판설계"/>
      <sheetName val="사__업__비__수__지__예__산__서"/>
      <sheetName val="내역(설계)"/>
      <sheetName val="CODE"/>
      <sheetName val="전체내역서"/>
      <sheetName val="OPT7"/>
      <sheetName val="소업1교"/>
      <sheetName val="현장관리비내역서"/>
      <sheetName val="월별자금계획"/>
      <sheetName val="도담구내 개소별 명세"/>
      <sheetName val="갑지(추정)"/>
      <sheetName val="4.전기"/>
      <sheetName val="1호맨홀토공"/>
      <sheetName val="매입"/>
      <sheetName val="오억미만"/>
      <sheetName val="양성교상행선"/>
      <sheetName val="양성교하행선"/>
      <sheetName val="양성교총괄"/>
      <sheetName val="일반수량"/>
      <sheetName val="데리네이타현황"/>
      <sheetName val="수목표준대가"/>
      <sheetName val="반중력식옹벽3_5"/>
      <sheetName val="2.단면가정 "/>
      <sheetName val="CON포장수량"/>
      <sheetName val="ACUNIT"/>
      <sheetName val="CONUNIT"/>
      <sheetName val="수우미양가(Vlookup)"/>
      <sheetName val="금액내역서"/>
      <sheetName val="직접인건비"/>
      <sheetName val="WORK"/>
      <sheetName val="토공 total"/>
      <sheetName val="피벗테이블데이터분석"/>
      <sheetName val="적용단위길이"/>
      <sheetName val="특수기호강도거푸집"/>
      <sheetName val="종배수관면벽신"/>
      <sheetName val="종배수관(신)"/>
      <sheetName val="북방3터널"/>
      <sheetName val="중기일위대가"/>
      <sheetName val="조도계산서 (도서)"/>
      <sheetName val="단위수량"/>
      <sheetName val="공사비증감"/>
      <sheetName val="공통(20-91)"/>
      <sheetName val="샘플표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sheetData sheetId="84"/>
      <sheetData sheetId="85"/>
      <sheetData sheetId="86"/>
      <sheetData sheetId="87"/>
      <sheetData sheetId="88"/>
      <sheetData sheetId="89"/>
      <sheetData sheetId="90"/>
      <sheetData sheetId="9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refreshError="1"/>
      <sheetData sheetId="203" refreshError="1"/>
      <sheetData sheetId="204"/>
      <sheetData sheetId="205"/>
      <sheetData sheetId="206"/>
      <sheetData sheetId="207"/>
      <sheetData sheetId="208" refreshError="1"/>
      <sheetData sheetId="209"/>
      <sheetData sheetId="210"/>
      <sheetData sheetId="211"/>
      <sheetData sheetId="212"/>
      <sheetData sheetId="213"/>
      <sheetData sheetId="214"/>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refreshError="1"/>
      <sheetData sheetId="293" refreshError="1"/>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sheetData sheetId="307"/>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refreshError="1"/>
      <sheetData sheetId="341" refreshError="1"/>
      <sheetData sheetId="342" refreshError="1"/>
      <sheetData sheetId="343" refreshError="1"/>
      <sheetData sheetId="344" refreshError="1"/>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sheetData sheetId="453"/>
      <sheetData sheetId="454" refreshError="1"/>
      <sheetData sheetId="455" refreshError="1"/>
      <sheetData sheetId="456"/>
      <sheetData sheetId="457" refreshError="1"/>
      <sheetData sheetId="458" refreshError="1"/>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표지"/>
      <sheetName val="TOTAL1"/>
      <sheetName val="TOTAL2"/>
      <sheetName val="TOTAL3 "/>
      <sheetName val="증감대비"/>
      <sheetName val="증감대비1"/>
      <sheetName val="일위대가 (2)"/>
      <sheetName val="T토공"/>
      <sheetName val="구조물1"/>
      <sheetName val="B부대공"/>
      <sheetName val="수량증감"/>
      <sheetName val="단가결정조서"/>
      <sheetName val="물량증감"/>
      <sheetName val="Sheet1"/>
      <sheetName val="TOTAL3"/>
      <sheetName val="단가조사"/>
      <sheetName val="단면 (2)"/>
      <sheetName val="상수구조화편집부표"/>
      <sheetName val="지구단위계획"/>
      <sheetName val="교각1"/>
      <sheetName val="3지구단위"/>
      <sheetName val="노임단가"/>
      <sheetName val="공사비예산서(토목분)"/>
      <sheetName val="물가시세표지"/>
      <sheetName val="물가시세표"/>
      <sheetName val="물가시세비교"/>
      <sheetName val="노임단가표지"/>
      <sheetName val="일위대가조견표"/>
      <sheetName val="일위대가"/>
      <sheetName val="버스운행안내"/>
      <sheetName val="예방접종계획"/>
      <sheetName val="근태계획서"/>
      <sheetName val="AS복구"/>
      <sheetName val="중기터파기"/>
      <sheetName val="변수값"/>
      <sheetName val="중기상차"/>
      <sheetName val="교각계산"/>
      <sheetName val="INPUT"/>
      <sheetName val="수로교총재료집계"/>
      <sheetName val="상수도토공집계표"/>
      <sheetName val="환경평가"/>
      <sheetName val="인구"/>
      <sheetName val="전체"/>
      <sheetName val="우배수"/>
      <sheetName val="개발계획수립"/>
      <sheetName val="내역서"/>
      <sheetName val="진주방향"/>
      <sheetName val="직재"/>
      <sheetName val="B2BERP"/>
      <sheetName val="포장복구집계"/>
      <sheetName val="제수변수량"/>
      <sheetName val="공기변수량"/>
      <sheetName val="수량산출"/>
      <sheetName val="마산방향"/>
      <sheetName val="9GNG운반"/>
      <sheetName val="5지구단위"/>
      <sheetName val="ABUT수량-A1"/>
      <sheetName val="CABLE SIZE-3"/>
      <sheetName val="1.설계조건"/>
      <sheetName val="부대내역"/>
      <sheetName val="#REF"/>
      <sheetName val="날개벽(시점좌측)"/>
      <sheetName val="세부내역(직접인건비)"/>
      <sheetName val="내역"/>
      <sheetName val="간선계산"/>
      <sheetName val="말뚝물량"/>
      <sheetName val="96보완계획7.12"/>
      <sheetName val="일위대가(목록)"/>
      <sheetName val="산근(목록)"/>
      <sheetName val="재료비"/>
      <sheetName val="토공"/>
      <sheetName val="98수문일위"/>
      <sheetName val="수문일1"/>
      <sheetName val="재정비직인"/>
      <sheetName val="재정비내역"/>
      <sheetName val="지적고시내역"/>
      <sheetName val="도장수량(하1)"/>
      <sheetName val="주형"/>
      <sheetName val="단가산출(T)"/>
      <sheetName val="단가 및 재료비"/>
      <sheetName val="총괄표"/>
      <sheetName val="이형관중량"/>
      <sheetName val="일위대가(계측기설치)"/>
      <sheetName val="자(3.0m)"/>
      <sheetName val="단가"/>
      <sheetName val="역T형"/>
      <sheetName val="Sheet2"/>
      <sheetName val="계산서(곡선부)"/>
      <sheetName val="-치수표(곡선부)"/>
      <sheetName val="입찰안"/>
      <sheetName val="날개벽"/>
      <sheetName val="DATE"/>
      <sheetName val="자재단가비교표"/>
      <sheetName val="집계표(육상)"/>
      <sheetName val="용수개거 내역수량집계표"/>
      <sheetName val="품셈TABLE"/>
      <sheetName val="원가계산서"/>
      <sheetName val="차선도색현황"/>
      <sheetName val="guard(mac)"/>
      <sheetName val="중기손료"/>
      <sheetName val="토목주소"/>
      <sheetName val="프랜트면허"/>
      <sheetName val="평자재단가"/>
      <sheetName val="맨홀수량"/>
      <sheetName val="집수정"/>
      <sheetName val="터파기및재료"/>
      <sheetName val="부대공"/>
      <sheetName val="방호벽"/>
      <sheetName val="낙석방지책"/>
      <sheetName val="갑지"/>
      <sheetName val="data"/>
      <sheetName val="200"/>
      <sheetName val="TOTAL3_"/>
      <sheetName val="일위대가_(2)"/>
      <sheetName val="단면_(2)"/>
      <sheetName val="Sheet6"/>
      <sheetName val="화산경계"/>
      <sheetName val="토사(PE)"/>
      <sheetName val="공작물조직표(용배수)"/>
      <sheetName val="중기비"/>
      <sheetName val="토공총괄집계"/>
      <sheetName val="최종총괄"/>
      <sheetName val="세부산출내역서"/>
      <sheetName val="BID"/>
      <sheetName val="공비대비"/>
      <sheetName val="EQUIP-H"/>
      <sheetName val="6PILE  (돌출)"/>
      <sheetName val="Sheet3"/>
      <sheetName val="금액내역서"/>
      <sheetName val="지급자재"/>
      <sheetName val="94"/>
      <sheetName val="100만평"/>
      <sheetName val="평가내역"/>
      <sheetName val="Data&amp;Result"/>
      <sheetName val="XL4Poppy"/>
      <sheetName val="SLIDES"/>
      <sheetName val="N賃率-職"/>
      <sheetName val="I一般比"/>
      <sheetName val="2. 단가"/>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비교"/>
      <sheetName val="흄관"/>
      <sheetName val="주철관"/>
      <sheetName val="이중벽PE관"/>
      <sheetName val="PC관"/>
      <sheetName val="파형강관"/>
      <sheetName val="수지파형강관"/>
      <sheetName val="일위대가(목록)"/>
      <sheetName val="일위대가"/>
      <sheetName val="산근(목록)"/>
      <sheetName val="산근"/>
      <sheetName val="노무비"/>
      <sheetName val="재료비"/>
      <sheetName val="경비"/>
      <sheetName val="중기(목록)"/>
      <sheetName val="중기"/>
      <sheetName val="구조물공(집계)"/>
      <sheetName val="구조물공(수량)"/>
      <sheetName val="구조물(제원)"/>
      <sheetName val="토공"/>
    </sheetNames>
    <sheetDataSet>
      <sheetData sheetId="0"/>
      <sheetData sheetId="1"/>
      <sheetData sheetId="2"/>
      <sheetData sheetId="3"/>
      <sheetData sheetId="4"/>
      <sheetData sheetId="5"/>
      <sheetData sheetId="6"/>
      <sheetData sheetId="7">
        <row r="2">
          <cell r="A2" t="str">
            <v>강관동바리(H=4.2M이하:3개월)</v>
          </cell>
          <cell r="B2" t="str">
            <v>제   1 호표</v>
          </cell>
          <cell r="C2" t="str">
            <v>강관동바리</v>
          </cell>
          <cell r="D2" t="str">
            <v>(H=4.2M이하:3개월)</v>
          </cell>
          <cell r="E2" t="str">
            <v>공㎥</v>
          </cell>
          <cell r="F2">
            <v>18520</v>
          </cell>
          <cell r="G2">
            <v>15919</v>
          </cell>
          <cell r="H2">
            <v>2601</v>
          </cell>
          <cell r="I2">
            <v>0</v>
          </cell>
          <cell r="J2" t="str">
            <v>B00001</v>
          </cell>
        </row>
        <row r="3">
          <cell r="A3" t="str">
            <v>강관비계(3개월)</v>
          </cell>
          <cell r="B3" t="str">
            <v>제   2 호표</v>
          </cell>
          <cell r="C3" t="str">
            <v>강관비계</v>
          </cell>
          <cell r="D3" t="str">
            <v>(3개월)</v>
          </cell>
          <cell r="E3" t="str">
            <v>㎡</v>
          </cell>
          <cell r="F3">
            <v>10716</v>
          </cell>
          <cell r="G3">
            <v>9736</v>
          </cell>
          <cell r="H3">
            <v>648</v>
          </cell>
          <cell r="I3">
            <v>332</v>
          </cell>
          <cell r="J3" t="str">
            <v>B00002</v>
          </cell>
        </row>
        <row r="4">
          <cell r="A4" t="str">
            <v>관기초(모래)D=200mm</v>
          </cell>
          <cell r="B4" t="str">
            <v>제   3 호표</v>
          </cell>
          <cell r="C4" t="str">
            <v>관기초(모래)</v>
          </cell>
          <cell r="D4" t="str">
            <v>D=200mm</v>
          </cell>
          <cell r="E4" t="str">
            <v>M</v>
          </cell>
          <cell r="F4">
            <v>5281</v>
          </cell>
          <cell r="G4">
            <v>2496</v>
          </cell>
          <cell r="H4">
            <v>2318</v>
          </cell>
          <cell r="I4">
            <v>467</v>
          </cell>
          <cell r="J4" t="str">
            <v>B00003</v>
          </cell>
        </row>
        <row r="5">
          <cell r="A5" t="str">
            <v>관기초(모래)D=250mm</v>
          </cell>
          <cell r="B5" t="str">
            <v>제   4 호표</v>
          </cell>
          <cell r="C5" t="str">
            <v>관기초(모래)</v>
          </cell>
          <cell r="D5" t="str">
            <v>D=250mm</v>
          </cell>
          <cell r="E5" t="str">
            <v>M</v>
          </cell>
          <cell r="F5">
            <v>9183</v>
          </cell>
          <cell r="G5">
            <v>4341</v>
          </cell>
          <cell r="H5">
            <v>4031</v>
          </cell>
          <cell r="I5">
            <v>811</v>
          </cell>
          <cell r="J5" t="str">
            <v>B00004</v>
          </cell>
        </row>
        <row r="6">
          <cell r="A6" t="str">
            <v>관기초(모래)D=300mm</v>
          </cell>
          <cell r="B6" t="str">
            <v>제   5 호표</v>
          </cell>
          <cell r="C6" t="str">
            <v>관기초(모래)</v>
          </cell>
          <cell r="D6" t="str">
            <v>D=300mm</v>
          </cell>
          <cell r="E6" t="str">
            <v>M</v>
          </cell>
          <cell r="F6">
            <v>10587</v>
          </cell>
          <cell r="G6">
            <v>5004</v>
          </cell>
          <cell r="H6">
            <v>4647</v>
          </cell>
          <cell r="I6">
            <v>936</v>
          </cell>
          <cell r="J6" t="str">
            <v>B00005</v>
          </cell>
        </row>
        <row r="7">
          <cell r="A7" t="str">
            <v>관기초(모래)D=350mm</v>
          </cell>
          <cell r="B7" t="str">
            <v>제   6 호표</v>
          </cell>
          <cell r="C7" t="str">
            <v>관기초(모래)</v>
          </cell>
          <cell r="D7" t="str">
            <v>D=350mm</v>
          </cell>
          <cell r="E7" t="str">
            <v>M</v>
          </cell>
          <cell r="F7">
            <v>12059</v>
          </cell>
          <cell r="G7">
            <v>5700</v>
          </cell>
          <cell r="H7">
            <v>5293</v>
          </cell>
          <cell r="I7">
            <v>1066</v>
          </cell>
          <cell r="J7" t="str">
            <v>B00006</v>
          </cell>
        </row>
        <row r="8">
          <cell r="A8" t="str">
            <v>관기초(모래)D=400mm</v>
          </cell>
          <cell r="B8" t="str">
            <v>제   7 호표</v>
          </cell>
          <cell r="C8" t="str">
            <v>관기초(모래)</v>
          </cell>
          <cell r="D8" t="str">
            <v>D=400mm</v>
          </cell>
          <cell r="E8" t="str">
            <v>M</v>
          </cell>
          <cell r="F8">
            <v>14420</v>
          </cell>
          <cell r="G8">
            <v>6816</v>
          </cell>
          <cell r="H8">
            <v>6329</v>
          </cell>
          <cell r="I8">
            <v>1275</v>
          </cell>
          <cell r="J8" t="str">
            <v>B00007</v>
          </cell>
        </row>
        <row r="9">
          <cell r="A9" t="str">
            <v>관기초(모래)D=450mm</v>
          </cell>
          <cell r="B9" t="str">
            <v>제   8 호표</v>
          </cell>
          <cell r="C9" t="str">
            <v>관기초(모래)</v>
          </cell>
          <cell r="D9" t="str">
            <v>D=450mm</v>
          </cell>
          <cell r="E9" t="str">
            <v>M</v>
          </cell>
          <cell r="F9">
            <v>16127</v>
          </cell>
          <cell r="G9">
            <v>7623</v>
          </cell>
          <cell r="H9">
            <v>7078</v>
          </cell>
          <cell r="I9">
            <v>1426</v>
          </cell>
          <cell r="J9" t="str">
            <v>B00008</v>
          </cell>
        </row>
        <row r="10">
          <cell r="A10" t="str">
            <v>관기초(모래)D=500mm</v>
          </cell>
          <cell r="B10" t="str">
            <v>제   9 호표</v>
          </cell>
          <cell r="C10" t="str">
            <v>관기초(모래)</v>
          </cell>
          <cell r="D10" t="str">
            <v>D=500mm</v>
          </cell>
          <cell r="E10" t="str">
            <v>M</v>
          </cell>
          <cell r="F10">
            <v>19284</v>
          </cell>
          <cell r="G10">
            <v>9114</v>
          </cell>
          <cell r="H10">
            <v>8464</v>
          </cell>
          <cell r="I10">
            <v>1706</v>
          </cell>
          <cell r="J10" t="str">
            <v>B00009</v>
          </cell>
        </row>
        <row r="11">
          <cell r="A11" t="str">
            <v>관기초(모래)D=600mm</v>
          </cell>
          <cell r="B11" t="str">
            <v>제  10 호표</v>
          </cell>
          <cell r="C11" t="str">
            <v>관기초(모래)</v>
          </cell>
          <cell r="D11" t="str">
            <v>D=600mm</v>
          </cell>
          <cell r="E11" t="str">
            <v>M</v>
          </cell>
          <cell r="F11">
            <v>25478</v>
          </cell>
          <cell r="G11">
            <v>12042</v>
          </cell>
          <cell r="H11">
            <v>11183</v>
          </cell>
          <cell r="I11">
            <v>2253</v>
          </cell>
          <cell r="J11" t="str">
            <v>B00010</v>
          </cell>
        </row>
        <row r="12">
          <cell r="A12" t="str">
            <v>관기초(모래)D=700mm</v>
          </cell>
          <cell r="B12" t="str">
            <v>제  11 호표</v>
          </cell>
          <cell r="C12" t="str">
            <v>관기초(모래)</v>
          </cell>
          <cell r="D12" t="str">
            <v>D=700mm</v>
          </cell>
          <cell r="E12" t="str">
            <v>M</v>
          </cell>
          <cell r="F12">
            <v>30012</v>
          </cell>
          <cell r="G12">
            <v>14185</v>
          </cell>
          <cell r="H12">
            <v>13173</v>
          </cell>
          <cell r="I12">
            <v>2654</v>
          </cell>
          <cell r="J12" t="str">
            <v>B00011</v>
          </cell>
        </row>
        <row r="13">
          <cell r="A13" t="str">
            <v>관기초(모래)D=800mm</v>
          </cell>
          <cell r="B13" t="str">
            <v>제  12 호표</v>
          </cell>
          <cell r="C13" t="str">
            <v>관기초(모래)</v>
          </cell>
          <cell r="D13" t="str">
            <v>D=800mm</v>
          </cell>
          <cell r="E13" t="str">
            <v>M</v>
          </cell>
          <cell r="F13">
            <v>39551</v>
          </cell>
          <cell r="G13">
            <v>18693</v>
          </cell>
          <cell r="H13">
            <v>17359</v>
          </cell>
          <cell r="I13">
            <v>3499</v>
          </cell>
          <cell r="J13" t="str">
            <v>B00012</v>
          </cell>
        </row>
        <row r="14">
          <cell r="A14" t="str">
            <v>관기초(모래)D=900mm</v>
          </cell>
          <cell r="B14" t="str">
            <v>제  13 호표</v>
          </cell>
          <cell r="C14" t="str">
            <v>관기초(모래)</v>
          </cell>
          <cell r="D14" t="str">
            <v>D=900mm</v>
          </cell>
          <cell r="E14" t="str">
            <v>M</v>
          </cell>
          <cell r="F14">
            <v>45114</v>
          </cell>
          <cell r="G14">
            <v>21322</v>
          </cell>
          <cell r="H14">
            <v>19801</v>
          </cell>
          <cell r="I14">
            <v>3991</v>
          </cell>
          <cell r="J14" t="str">
            <v>B00013</v>
          </cell>
        </row>
        <row r="15">
          <cell r="A15" t="str">
            <v>관기초(모래)D=1000mm</v>
          </cell>
          <cell r="B15" t="str">
            <v>제  14 호표</v>
          </cell>
          <cell r="C15" t="str">
            <v>관기초(모래)</v>
          </cell>
          <cell r="D15" t="str">
            <v>D=1000mm</v>
          </cell>
          <cell r="E15" t="str">
            <v>M</v>
          </cell>
          <cell r="F15">
            <v>50888</v>
          </cell>
          <cell r="G15">
            <v>24051</v>
          </cell>
          <cell r="H15">
            <v>22335</v>
          </cell>
          <cell r="I15">
            <v>4502</v>
          </cell>
          <cell r="J15" t="str">
            <v>B00014</v>
          </cell>
        </row>
        <row r="16">
          <cell r="A16" t="str">
            <v>관기초(모래)D=1100mm</v>
          </cell>
          <cell r="B16" t="str">
            <v>제  15 호표</v>
          </cell>
          <cell r="C16" t="str">
            <v>관기초(모래)</v>
          </cell>
          <cell r="D16" t="str">
            <v>D=1100mm</v>
          </cell>
          <cell r="E16" t="str">
            <v>M</v>
          </cell>
          <cell r="F16">
            <v>56686</v>
          </cell>
          <cell r="G16">
            <v>26792</v>
          </cell>
          <cell r="H16">
            <v>24879</v>
          </cell>
          <cell r="I16">
            <v>5015</v>
          </cell>
          <cell r="J16" t="str">
            <v>B00015</v>
          </cell>
        </row>
        <row r="17">
          <cell r="A17" t="str">
            <v>관기초(모래)D=1200mm</v>
          </cell>
          <cell r="B17" t="str">
            <v>제  16 호표</v>
          </cell>
          <cell r="C17" t="str">
            <v>관기초(모래)</v>
          </cell>
          <cell r="D17" t="str">
            <v>D=1200mm</v>
          </cell>
          <cell r="E17" t="str">
            <v>M</v>
          </cell>
          <cell r="F17">
            <v>63324</v>
          </cell>
          <cell r="G17">
            <v>29929</v>
          </cell>
          <cell r="H17">
            <v>27793</v>
          </cell>
          <cell r="I17">
            <v>5602</v>
          </cell>
          <cell r="J17" t="str">
            <v>B00016</v>
          </cell>
        </row>
        <row r="18">
          <cell r="A18" t="str">
            <v>관기초(모래)D=1350mm</v>
          </cell>
          <cell r="B18" t="str">
            <v>제  17 호표</v>
          </cell>
          <cell r="C18" t="str">
            <v>관기초(모래)</v>
          </cell>
          <cell r="D18" t="str">
            <v>D=1350mm</v>
          </cell>
          <cell r="E18" t="str">
            <v>M</v>
          </cell>
          <cell r="F18">
            <v>73914</v>
          </cell>
          <cell r="G18">
            <v>34934</v>
          </cell>
          <cell r="H18">
            <v>32441</v>
          </cell>
          <cell r="I18">
            <v>6539</v>
          </cell>
          <cell r="J18" t="str">
            <v>B00017</v>
          </cell>
        </row>
        <row r="19">
          <cell r="A19" t="str">
            <v>관기초(CON'C)D=200mm</v>
          </cell>
          <cell r="B19" t="str">
            <v>제  18 호표</v>
          </cell>
          <cell r="C19" t="str">
            <v>관기초(CON'C)</v>
          </cell>
          <cell r="D19" t="str">
            <v>D=200mm</v>
          </cell>
          <cell r="E19" t="str">
            <v>M</v>
          </cell>
          <cell r="F19">
            <v>7277</v>
          </cell>
          <cell r="G19">
            <v>6068</v>
          </cell>
          <cell r="H19">
            <v>1209</v>
          </cell>
          <cell r="I19">
            <v>0</v>
          </cell>
          <cell r="J19" t="str">
            <v>B00018</v>
          </cell>
        </row>
        <row r="20">
          <cell r="A20" t="str">
            <v>관기초(CON'C)D=250mm</v>
          </cell>
          <cell r="B20" t="str">
            <v>제  19 호표</v>
          </cell>
          <cell r="C20" t="str">
            <v>관기초(CON'C)</v>
          </cell>
          <cell r="D20" t="str">
            <v>D=250mm</v>
          </cell>
          <cell r="E20" t="str">
            <v>M</v>
          </cell>
          <cell r="F20">
            <v>7277</v>
          </cell>
          <cell r="G20">
            <v>6068</v>
          </cell>
          <cell r="H20">
            <v>1209</v>
          </cell>
          <cell r="I20">
            <v>0</v>
          </cell>
          <cell r="J20" t="str">
            <v>B00019</v>
          </cell>
        </row>
        <row r="21">
          <cell r="A21" t="str">
            <v>관기초(CON'C)D=300mm</v>
          </cell>
          <cell r="B21" t="str">
            <v>제  20 호표</v>
          </cell>
          <cell r="C21" t="str">
            <v>관기초(CON'C)</v>
          </cell>
          <cell r="D21" t="str">
            <v>D=300mm</v>
          </cell>
          <cell r="E21" t="str">
            <v>M</v>
          </cell>
          <cell r="F21">
            <v>7955</v>
          </cell>
          <cell r="G21">
            <v>6657</v>
          </cell>
          <cell r="H21">
            <v>1298</v>
          </cell>
          <cell r="I21">
            <v>0</v>
          </cell>
          <cell r="J21" t="str">
            <v>B00020</v>
          </cell>
        </row>
        <row r="22">
          <cell r="A22" t="str">
            <v>관기초(CON'C)D=350mm</v>
          </cell>
          <cell r="B22" t="str">
            <v>제  21 호표</v>
          </cell>
          <cell r="C22" t="str">
            <v>관기초(CON'C)</v>
          </cell>
          <cell r="D22" t="str">
            <v>D=350mm</v>
          </cell>
          <cell r="E22" t="str">
            <v>M</v>
          </cell>
          <cell r="F22">
            <v>8691</v>
          </cell>
          <cell r="G22">
            <v>7297</v>
          </cell>
          <cell r="H22">
            <v>1394</v>
          </cell>
          <cell r="I22">
            <v>0</v>
          </cell>
          <cell r="J22" t="str">
            <v>B00021</v>
          </cell>
        </row>
        <row r="23">
          <cell r="A23" t="str">
            <v>관기초(CON'C)D=400mm</v>
          </cell>
          <cell r="B23" t="str">
            <v>제  22 호표</v>
          </cell>
          <cell r="C23" t="str">
            <v>관기초(CON'C)</v>
          </cell>
          <cell r="D23" t="str">
            <v>D=400mm</v>
          </cell>
          <cell r="E23" t="str">
            <v>M</v>
          </cell>
          <cell r="F23">
            <v>9426</v>
          </cell>
          <cell r="G23">
            <v>7937</v>
          </cell>
          <cell r="H23">
            <v>1489</v>
          </cell>
          <cell r="I23">
            <v>0</v>
          </cell>
          <cell r="J23" t="str">
            <v>B00022</v>
          </cell>
        </row>
        <row r="24">
          <cell r="A24" t="str">
            <v>관기초(CON'C)D=450mm</v>
          </cell>
          <cell r="B24" t="str">
            <v>제  23 호표</v>
          </cell>
          <cell r="C24" t="str">
            <v>관기초(CON'C)</v>
          </cell>
          <cell r="D24" t="str">
            <v>D=450mm</v>
          </cell>
          <cell r="E24" t="str">
            <v>M</v>
          </cell>
          <cell r="F24">
            <v>10163</v>
          </cell>
          <cell r="G24">
            <v>8578</v>
          </cell>
          <cell r="H24">
            <v>1585</v>
          </cell>
          <cell r="I24">
            <v>0</v>
          </cell>
          <cell r="J24" t="str">
            <v>B00023</v>
          </cell>
        </row>
        <row r="25">
          <cell r="A25" t="str">
            <v>관기초(CON'C)D=500mm</v>
          </cell>
          <cell r="B25" t="str">
            <v>제  24 호표</v>
          </cell>
          <cell r="C25" t="str">
            <v>관기초(CON'C)</v>
          </cell>
          <cell r="D25" t="str">
            <v>D=500mm</v>
          </cell>
          <cell r="E25" t="str">
            <v>M</v>
          </cell>
          <cell r="F25">
            <v>13847</v>
          </cell>
          <cell r="G25">
            <v>11825</v>
          </cell>
          <cell r="H25">
            <v>2022</v>
          </cell>
          <cell r="I25">
            <v>0</v>
          </cell>
          <cell r="J25" t="str">
            <v>B00024</v>
          </cell>
        </row>
        <row r="26">
          <cell r="A26" t="str">
            <v>관기초(CON'C)D=600mm</v>
          </cell>
          <cell r="B26" t="str">
            <v>제  25 호표</v>
          </cell>
          <cell r="C26" t="str">
            <v>관기초(CON'C)</v>
          </cell>
          <cell r="D26" t="str">
            <v>D=600mm</v>
          </cell>
          <cell r="E26" t="str">
            <v>M</v>
          </cell>
          <cell r="F26">
            <v>16035</v>
          </cell>
          <cell r="G26">
            <v>13814</v>
          </cell>
          <cell r="H26">
            <v>2221</v>
          </cell>
          <cell r="I26">
            <v>0</v>
          </cell>
          <cell r="J26" t="str">
            <v>B00025</v>
          </cell>
        </row>
        <row r="27">
          <cell r="A27" t="str">
            <v>관기초(CON'C)D=700mm</v>
          </cell>
          <cell r="B27" t="str">
            <v>제  26 호표</v>
          </cell>
          <cell r="C27" t="str">
            <v>관기초(CON'C)</v>
          </cell>
          <cell r="D27" t="str">
            <v>D=700mm</v>
          </cell>
          <cell r="E27" t="str">
            <v>M</v>
          </cell>
          <cell r="F27">
            <v>17894</v>
          </cell>
          <cell r="G27">
            <v>15475</v>
          </cell>
          <cell r="H27">
            <v>2419</v>
          </cell>
          <cell r="I27">
            <v>0</v>
          </cell>
          <cell r="J27" t="str">
            <v>B00026</v>
          </cell>
        </row>
        <row r="28">
          <cell r="A28" t="str">
            <v>관기초(CON'C)D=800mm</v>
          </cell>
          <cell r="B28" t="str">
            <v>제  27 호표</v>
          </cell>
          <cell r="C28" t="str">
            <v>관기초(CON'C)</v>
          </cell>
          <cell r="D28" t="str">
            <v>D=800mm</v>
          </cell>
          <cell r="E28" t="str">
            <v>M</v>
          </cell>
          <cell r="F28">
            <v>23441</v>
          </cell>
          <cell r="G28">
            <v>20482</v>
          </cell>
          <cell r="H28">
            <v>2959</v>
          </cell>
          <cell r="I28">
            <v>0</v>
          </cell>
          <cell r="J28" t="str">
            <v>B00027</v>
          </cell>
        </row>
        <row r="29">
          <cell r="A29" t="str">
            <v>관기초(CON'C)D=900mm</v>
          </cell>
          <cell r="B29" t="str">
            <v>제  28 호표</v>
          </cell>
          <cell r="C29" t="str">
            <v>관기초(CON'C)</v>
          </cell>
          <cell r="D29" t="str">
            <v>D=900mm</v>
          </cell>
          <cell r="E29" t="str">
            <v>M</v>
          </cell>
          <cell r="F29">
            <v>26206</v>
          </cell>
          <cell r="G29">
            <v>23042</v>
          </cell>
          <cell r="H29">
            <v>3164</v>
          </cell>
          <cell r="I29">
            <v>0</v>
          </cell>
          <cell r="J29" t="str">
            <v>B00028</v>
          </cell>
        </row>
        <row r="30">
          <cell r="A30" t="str">
            <v>관기초(CON'C)D=1000mm</v>
          </cell>
          <cell r="B30" t="str">
            <v>제  29 호표</v>
          </cell>
          <cell r="C30" t="str">
            <v>관기초(CON'C)</v>
          </cell>
          <cell r="D30" t="str">
            <v>D=1000mm</v>
          </cell>
          <cell r="E30" t="str">
            <v>M</v>
          </cell>
          <cell r="F30">
            <v>29045</v>
          </cell>
          <cell r="G30">
            <v>25690</v>
          </cell>
          <cell r="H30">
            <v>3355</v>
          </cell>
          <cell r="I30">
            <v>0</v>
          </cell>
          <cell r="J30" t="str">
            <v>B00029</v>
          </cell>
        </row>
        <row r="31">
          <cell r="A31" t="str">
            <v>관기초(CON'C)D=1100mm</v>
          </cell>
          <cell r="B31" t="str">
            <v>제  30 호표</v>
          </cell>
          <cell r="C31" t="str">
            <v>관기초(CON'C)</v>
          </cell>
          <cell r="D31" t="str">
            <v>D=1100mm</v>
          </cell>
          <cell r="E31" t="str">
            <v>M</v>
          </cell>
          <cell r="F31">
            <v>31967</v>
          </cell>
          <cell r="G31">
            <v>28270</v>
          </cell>
          <cell r="H31">
            <v>3697</v>
          </cell>
          <cell r="I31">
            <v>0</v>
          </cell>
          <cell r="J31" t="str">
            <v>B00030</v>
          </cell>
        </row>
        <row r="32">
          <cell r="A32" t="str">
            <v>관기초(CON'C)D=1200mm</v>
          </cell>
          <cell r="B32" t="str">
            <v>제  31 호표</v>
          </cell>
          <cell r="C32" t="str">
            <v>관기초(CON'C)</v>
          </cell>
          <cell r="D32" t="str">
            <v>D=1200mm</v>
          </cell>
          <cell r="E32" t="str">
            <v>M</v>
          </cell>
          <cell r="F32">
            <v>35113</v>
          </cell>
          <cell r="G32">
            <v>31013</v>
          </cell>
          <cell r="H32">
            <v>4100</v>
          </cell>
          <cell r="I32">
            <v>0</v>
          </cell>
          <cell r="J32" t="str">
            <v>B00031</v>
          </cell>
        </row>
        <row r="33">
          <cell r="A33" t="str">
            <v>관기초(CON'C)D=1350mm</v>
          </cell>
          <cell r="B33" t="str">
            <v>제  32 호표</v>
          </cell>
          <cell r="C33" t="str">
            <v>관기초(CON'C)</v>
          </cell>
          <cell r="D33" t="str">
            <v>D=1350mm</v>
          </cell>
          <cell r="E33" t="str">
            <v>M</v>
          </cell>
          <cell r="F33">
            <v>40498</v>
          </cell>
          <cell r="G33">
            <v>35804</v>
          </cell>
          <cell r="H33">
            <v>4694</v>
          </cell>
          <cell r="I33">
            <v>0</v>
          </cell>
          <cell r="J33" t="str">
            <v>B00032</v>
          </cell>
        </row>
        <row r="34">
          <cell r="A34" t="str">
            <v>관기초(CON'C)D=1500mm</v>
          </cell>
          <cell r="B34" t="str">
            <v>제  33 호표</v>
          </cell>
          <cell r="C34" t="str">
            <v>관기초(CON'C)</v>
          </cell>
          <cell r="D34" t="str">
            <v>D=1500mm</v>
          </cell>
          <cell r="E34" t="str">
            <v>M</v>
          </cell>
          <cell r="F34">
            <v>45192</v>
          </cell>
          <cell r="G34">
            <v>40067</v>
          </cell>
          <cell r="H34">
            <v>5125</v>
          </cell>
          <cell r="I34">
            <v>0</v>
          </cell>
          <cell r="J34" t="str">
            <v>B00033</v>
          </cell>
        </row>
        <row r="35">
          <cell r="A35" t="str">
            <v>관지수(수팽창고무:20x10)</v>
          </cell>
          <cell r="B35" t="str">
            <v>제  34 호표</v>
          </cell>
          <cell r="C35" t="str">
            <v>관지수</v>
          </cell>
          <cell r="D35" t="str">
            <v>(수팽창고무:20x10)</v>
          </cell>
          <cell r="E35" t="str">
            <v>M</v>
          </cell>
          <cell r="F35">
            <v>3264</v>
          </cell>
          <cell r="G35">
            <v>1132</v>
          </cell>
          <cell r="H35">
            <v>2132</v>
          </cell>
          <cell r="I35">
            <v>0</v>
          </cell>
          <cell r="J35" t="str">
            <v>B00034</v>
          </cell>
        </row>
        <row r="36">
          <cell r="A36" t="str">
            <v>구조물공D=150mm</v>
          </cell>
          <cell r="B36" t="str">
            <v>제  35 호표</v>
          </cell>
          <cell r="C36" t="str">
            <v>구조물공</v>
          </cell>
          <cell r="D36" t="str">
            <v>D=150mm</v>
          </cell>
          <cell r="E36" t="str">
            <v>개소</v>
          </cell>
          <cell r="F36">
            <v>2060298</v>
          </cell>
          <cell r="G36">
            <v>1363944</v>
          </cell>
          <cell r="H36">
            <v>695770</v>
          </cell>
          <cell r="I36">
            <v>584</v>
          </cell>
          <cell r="J36" t="str">
            <v>B00035</v>
          </cell>
        </row>
        <row r="37">
          <cell r="A37" t="str">
            <v>구조물공D=200mm</v>
          </cell>
          <cell r="B37" t="str">
            <v>제  36 호표</v>
          </cell>
          <cell r="C37" t="str">
            <v>구조물공</v>
          </cell>
          <cell r="D37" t="str">
            <v>D=200mm</v>
          </cell>
          <cell r="E37" t="str">
            <v>개소</v>
          </cell>
          <cell r="F37">
            <v>2223143</v>
          </cell>
          <cell r="G37">
            <v>1503415</v>
          </cell>
          <cell r="H37">
            <v>714985</v>
          </cell>
          <cell r="I37">
            <v>4743</v>
          </cell>
          <cell r="J37" t="str">
            <v>B00036</v>
          </cell>
        </row>
        <row r="38">
          <cell r="A38" t="str">
            <v>구조물공D=250mm</v>
          </cell>
          <cell r="B38" t="str">
            <v>제  37 호표</v>
          </cell>
          <cell r="C38" t="str">
            <v>구조물공</v>
          </cell>
          <cell r="D38" t="str">
            <v>D=250mm</v>
          </cell>
          <cell r="E38" t="str">
            <v>개소</v>
          </cell>
          <cell r="F38">
            <v>2255169</v>
          </cell>
          <cell r="G38">
            <v>1524054</v>
          </cell>
          <cell r="H38">
            <v>726261</v>
          </cell>
          <cell r="I38">
            <v>4854</v>
          </cell>
          <cell r="J38" t="str">
            <v>B00037</v>
          </cell>
        </row>
        <row r="39">
          <cell r="A39" t="str">
            <v>구조물공D=300mm</v>
          </cell>
          <cell r="B39" t="str">
            <v>제  38 호표</v>
          </cell>
          <cell r="C39" t="str">
            <v>구조물공</v>
          </cell>
          <cell r="D39" t="str">
            <v>D=300mm</v>
          </cell>
          <cell r="E39" t="str">
            <v>개소</v>
          </cell>
          <cell r="F39">
            <v>2283743</v>
          </cell>
          <cell r="G39">
            <v>1542712</v>
          </cell>
          <cell r="H39">
            <v>736062</v>
          </cell>
          <cell r="I39">
            <v>4969</v>
          </cell>
          <cell r="J39" t="str">
            <v>B00038</v>
          </cell>
        </row>
        <row r="40">
          <cell r="A40" t="str">
            <v>구조물공D=350mm</v>
          </cell>
          <cell r="B40" t="str">
            <v>제  39 호표</v>
          </cell>
          <cell r="C40" t="str">
            <v>구조물공</v>
          </cell>
          <cell r="D40" t="str">
            <v>D=350mm</v>
          </cell>
          <cell r="E40" t="str">
            <v>개소</v>
          </cell>
          <cell r="F40">
            <v>2315196</v>
          </cell>
          <cell r="G40">
            <v>1562895</v>
          </cell>
          <cell r="H40">
            <v>747222</v>
          </cell>
          <cell r="I40">
            <v>5079</v>
          </cell>
          <cell r="J40" t="str">
            <v>B00039</v>
          </cell>
        </row>
        <row r="41">
          <cell r="A41" t="str">
            <v>구조물공D=400mm</v>
          </cell>
          <cell r="B41" t="str">
            <v>제  40 호표</v>
          </cell>
          <cell r="C41" t="str">
            <v>구조물공</v>
          </cell>
          <cell r="D41" t="str">
            <v>D=400mm</v>
          </cell>
          <cell r="E41" t="str">
            <v>개소</v>
          </cell>
          <cell r="F41">
            <v>2344585</v>
          </cell>
          <cell r="G41">
            <v>1581815</v>
          </cell>
          <cell r="H41">
            <v>757579</v>
          </cell>
          <cell r="I41">
            <v>5191</v>
          </cell>
          <cell r="J41" t="str">
            <v>B00040</v>
          </cell>
        </row>
        <row r="42">
          <cell r="A42" t="str">
            <v>구조물공D=450mm</v>
          </cell>
          <cell r="B42" t="str">
            <v>제  41 호표</v>
          </cell>
          <cell r="C42" t="str">
            <v>구조물공</v>
          </cell>
          <cell r="D42" t="str">
            <v>D=450mm</v>
          </cell>
          <cell r="E42" t="str">
            <v>개소</v>
          </cell>
          <cell r="F42">
            <v>2375238</v>
          </cell>
          <cell r="G42">
            <v>1601380</v>
          </cell>
          <cell r="H42">
            <v>768557</v>
          </cell>
          <cell r="I42">
            <v>5301</v>
          </cell>
          <cell r="J42" t="str">
            <v>B00041</v>
          </cell>
        </row>
        <row r="43">
          <cell r="A43" t="str">
            <v>구조물공D=500mm</v>
          </cell>
          <cell r="B43" t="str">
            <v>제  42 호표</v>
          </cell>
          <cell r="C43" t="str">
            <v>구조물공</v>
          </cell>
          <cell r="D43" t="str">
            <v>D=500mm</v>
          </cell>
          <cell r="E43" t="str">
            <v>개소</v>
          </cell>
          <cell r="F43">
            <v>2404159</v>
          </cell>
          <cell r="G43">
            <v>1619940</v>
          </cell>
          <cell r="H43">
            <v>778802</v>
          </cell>
          <cell r="I43">
            <v>5417</v>
          </cell>
          <cell r="J43" t="str">
            <v>B00042</v>
          </cell>
        </row>
        <row r="44">
          <cell r="A44" t="str">
            <v>구조물공D=600mm</v>
          </cell>
          <cell r="B44" t="str">
            <v>제  43 호표</v>
          </cell>
          <cell r="C44" t="str">
            <v>구조물공</v>
          </cell>
          <cell r="D44" t="str">
            <v>D=600mm</v>
          </cell>
          <cell r="E44" t="str">
            <v>개소</v>
          </cell>
          <cell r="F44">
            <v>2462710</v>
          </cell>
          <cell r="G44">
            <v>1657226</v>
          </cell>
          <cell r="H44">
            <v>799845</v>
          </cell>
          <cell r="I44">
            <v>5639</v>
          </cell>
          <cell r="J44" t="str">
            <v>B00043</v>
          </cell>
        </row>
        <row r="45">
          <cell r="A45" t="str">
            <v>구조물공D=700mm</v>
          </cell>
          <cell r="B45" t="str">
            <v>제  44 호표</v>
          </cell>
          <cell r="C45" t="str">
            <v>구조물공</v>
          </cell>
          <cell r="D45" t="str">
            <v>D=700mm</v>
          </cell>
          <cell r="E45" t="str">
            <v>개소</v>
          </cell>
          <cell r="F45">
            <v>2740374</v>
          </cell>
          <cell r="G45">
            <v>1857256</v>
          </cell>
          <cell r="H45">
            <v>875893</v>
          </cell>
          <cell r="I45">
            <v>7225</v>
          </cell>
          <cell r="J45" t="str">
            <v>B00044</v>
          </cell>
        </row>
        <row r="46">
          <cell r="A46" t="str">
            <v>구조물공D=800mm</v>
          </cell>
          <cell r="B46" t="str">
            <v>제  45 호표</v>
          </cell>
          <cell r="C46" t="str">
            <v>구조물공</v>
          </cell>
          <cell r="D46" t="str">
            <v>D=800mm</v>
          </cell>
          <cell r="E46" t="str">
            <v>개소</v>
          </cell>
          <cell r="F46">
            <v>2798733</v>
          </cell>
          <cell r="G46">
            <v>1894974</v>
          </cell>
          <cell r="H46">
            <v>896258</v>
          </cell>
          <cell r="I46">
            <v>7501</v>
          </cell>
          <cell r="J46" t="str">
            <v>B00045</v>
          </cell>
        </row>
        <row r="47">
          <cell r="A47" t="str">
            <v>구조물공D=900mm</v>
          </cell>
          <cell r="B47" t="str">
            <v>제  46 호표</v>
          </cell>
          <cell r="C47" t="str">
            <v>구조물공</v>
          </cell>
          <cell r="D47" t="str">
            <v>D=900mm</v>
          </cell>
          <cell r="E47" t="str">
            <v>개소</v>
          </cell>
          <cell r="F47">
            <v>2856082</v>
          </cell>
          <cell r="G47">
            <v>1931890</v>
          </cell>
          <cell r="H47">
            <v>916413</v>
          </cell>
          <cell r="I47">
            <v>7779</v>
          </cell>
          <cell r="J47" t="str">
            <v>B00046</v>
          </cell>
        </row>
        <row r="48">
          <cell r="A48" t="str">
            <v>구조물공D=1000mm</v>
          </cell>
          <cell r="B48" t="str">
            <v>제  47 호표</v>
          </cell>
          <cell r="C48" t="str">
            <v>구조물공</v>
          </cell>
          <cell r="D48" t="str">
            <v>D=1000mm</v>
          </cell>
          <cell r="E48" t="str">
            <v>개소</v>
          </cell>
          <cell r="F48">
            <v>3155246</v>
          </cell>
          <cell r="G48">
            <v>2150095</v>
          </cell>
          <cell r="H48">
            <v>995407</v>
          </cell>
          <cell r="I48">
            <v>9744</v>
          </cell>
          <cell r="J48" t="str">
            <v>B00047</v>
          </cell>
        </row>
        <row r="49">
          <cell r="A49" t="str">
            <v>구조물공D=1100mm</v>
          </cell>
          <cell r="B49" t="str">
            <v>제  48 호표</v>
          </cell>
          <cell r="C49" t="str">
            <v>구조물공</v>
          </cell>
          <cell r="D49" t="str">
            <v>D=1100mm</v>
          </cell>
          <cell r="E49" t="str">
            <v>개소</v>
          </cell>
          <cell r="F49">
            <v>4004225</v>
          </cell>
          <cell r="G49">
            <v>2752996</v>
          </cell>
          <cell r="H49">
            <v>1238732</v>
          </cell>
          <cell r="I49">
            <v>12497</v>
          </cell>
          <cell r="J49" t="str">
            <v>B00048</v>
          </cell>
        </row>
        <row r="50">
          <cell r="A50" t="str">
            <v>구조물공D=1200mm</v>
          </cell>
          <cell r="B50" t="str">
            <v>제  49 호표</v>
          </cell>
          <cell r="C50" t="str">
            <v>구조물공</v>
          </cell>
          <cell r="D50" t="str">
            <v>D=1200mm</v>
          </cell>
          <cell r="E50" t="str">
            <v>개소</v>
          </cell>
          <cell r="F50">
            <v>4077375</v>
          </cell>
          <cell r="G50">
            <v>2800576</v>
          </cell>
          <cell r="H50">
            <v>1263921</v>
          </cell>
          <cell r="I50">
            <v>12878</v>
          </cell>
          <cell r="J50" t="str">
            <v>B00049</v>
          </cell>
        </row>
        <row r="51">
          <cell r="A51" t="str">
            <v>구조물공D=1350mm</v>
          </cell>
          <cell r="B51" t="str">
            <v>제  50 호표</v>
          </cell>
          <cell r="C51" t="str">
            <v>구조물공</v>
          </cell>
          <cell r="D51" t="str">
            <v>D=1350mm</v>
          </cell>
          <cell r="E51" t="str">
            <v>개소</v>
          </cell>
          <cell r="F51">
            <v>4471880</v>
          </cell>
          <cell r="G51">
            <v>3093229</v>
          </cell>
          <cell r="H51">
            <v>1362794</v>
          </cell>
          <cell r="I51">
            <v>15857</v>
          </cell>
          <cell r="J51" t="str">
            <v>B00050</v>
          </cell>
        </row>
        <row r="52">
          <cell r="A52" t="str">
            <v>구조물공D=1500mm</v>
          </cell>
          <cell r="B52" t="str">
            <v>제  51 호표</v>
          </cell>
          <cell r="C52" t="str">
            <v>구조물공</v>
          </cell>
          <cell r="D52" t="str">
            <v>D=1500mm</v>
          </cell>
          <cell r="E52" t="str">
            <v>개소</v>
          </cell>
          <cell r="F52">
            <v>4578401</v>
          </cell>
          <cell r="G52">
            <v>3163568</v>
          </cell>
          <cell r="H52">
            <v>1398301</v>
          </cell>
          <cell r="I52">
            <v>16532</v>
          </cell>
          <cell r="J52" t="str">
            <v>B00051</v>
          </cell>
        </row>
        <row r="53">
          <cell r="A53" t="str">
            <v>구조물공D=1600mm</v>
          </cell>
          <cell r="B53" t="str">
            <v>제  52 호표</v>
          </cell>
          <cell r="C53" t="str">
            <v>구조물공</v>
          </cell>
          <cell r="D53" t="str">
            <v>D=1600mm</v>
          </cell>
          <cell r="E53" t="str">
            <v>개소</v>
          </cell>
          <cell r="F53">
            <v>538491</v>
          </cell>
          <cell r="G53">
            <v>234753</v>
          </cell>
          <cell r="H53">
            <v>303474</v>
          </cell>
          <cell r="I53">
            <v>264</v>
          </cell>
          <cell r="J53" t="str">
            <v>B00052</v>
          </cell>
        </row>
        <row r="54">
          <cell r="A54" t="str">
            <v>구조물공D=1650mm</v>
          </cell>
          <cell r="B54" t="str">
            <v>제  53 호표</v>
          </cell>
          <cell r="C54" t="str">
            <v>구조물공</v>
          </cell>
          <cell r="D54" t="str">
            <v>D=1650mm</v>
          </cell>
          <cell r="E54" t="str">
            <v>개소</v>
          </cell>
          <cell r="F54">
            <v>5522363</v>
          </cell>
          <cell r="G54">
            <v>3809724</v>
          </cell>
          <cell r="H54">
            <v>1691236</v>
          </cell>
          <cell r="I54">
            <v>21403</v>
          </cell>
          <cell r="J54" t="str">
            <v>B00053</v>
          </cell>
        </row>
        <row r="55">
          <cell r="A55" t="str">
            <v>구조물공D=1800mm</v>
          </cell>
          <cell r="B55" t="str">
            <v>제  54 호표</v>
          </cell>
          <cell r="C55" t="str">
            <v>구조물공</v>
          </cell>
          <cell r="D55" t="str">
            <v>D=1800mm</v>
          </cell>
          <cell r="E55" t="str">
            <v>개소</v>
          </cell>
          <cell r="F55">
            <v>5830574</v>
          </cell>
          <cell r="G55">
            <v>4014539</v>
          </cell>
          <cell r="H55">
            <v>1793052</v>
          </cell>
          <cell r="I55">
            <v>22983</v>
          </cell>
          <cell r="J55" t="str">
            <v>B00054</v>
          </cell>
        </row>
        <row r="56">
          <cell r="A56" t="str">
            <v>구조물공D=1900mm</v>
          </cell>
          <cell r="B56" t="str">
            <v>제  55 호표</v>
          </cell>
          <cell r="C56" t="str">
            <v>구조물공</v>
          </cell>
          <cell r="D56" t="str">
            <v>D=1900mm</v>
          </cell>
          <cell r="E56" t="str">
            <v>개소</v>
          </cell>
          <cell r="F56">
            <v>6577890</v>
          </cell>
          <cell r="G56">
            <v>4567091</v>
          </cell>
          <cell r="H56">
            <v>1981791</v>
          </cell>
          <cell r="I56">
            <v>29008</v>
          </cell>
          <cell r="J56" t="str">
            <v>B00055</v>
          </cell>
        </row>
        <row r="57">
          <cell r="A57" t="str">
            <v>구조물공D=2000mm</v>
          </cell>
          <cell r="B57" t="str">
            <v>제  56 호표</v>
          </cell>
          <cell r="C57" t="str">
            <v>구조물공</v>
          </cell>
          <cell r="D57" t="str">
            <v>D=2000mm</v>
          </cell>
          <cell r="E57" t="str">
            <v>개소</v>
          </cell>
          <cell r="F57">
            <v>6802839</v>
          </cell>
          <cell r="G57">
            <v>4717912</v>
          </cell>
          <cell r="H57">
            <v>2054648</v>
          </cell>
          <cell r="I57">
            <v>30279</v>
          </cell>
          <cell r="J57" t="str">
            <v>B00056</v>
          </cell>
        </row>
        <row r="58">
          <cell r="A58" t="str">
            <v>기초잡석부설</v>
          </cell>
          <cell r="B58" t="str">
            <v>제  57 호표</v>
          </cell>
          <cell r="C58" t="str">
            <v>기초잡석부설</v>
          </cell>
          <cell r="E58" t="str">
            <v>㎥</v>
          </cell>
          <cell r="F58">
            <v>16330</v>
          </cell>
          <cell r="G58">
            <v>4183</v>
          </cell>
          <cell r="H58">
            <v>10032</v>
          </cell>
          <cell r="I58">
            <v>2115</v>
          </cell>
          <cell r="J58" t="str">
            <v>B00057</v>
          </cell>
        </row>
        <row r="59">
          <cell r="A59" t="str">
            <v>나사관접합(φ15㎜)</v>
          </cell>
          <cell r="B59" t="str">
            <v>제  58 호표</v>
          </cell>
          <cell r="C59" t="str">
            <v>나사관접합</v>
          </cell>
          <cell r="D59" t="str">
            <v>(φ15㎜)</v>
          </cell>
          <cell r="E59" t="str">
            <v>개소</v>
          </cell>
          <cell r="F59">
            <v>4997</v>
          </cell>
          <cell r="G59">
            <v>4996</v>
          </cell>
          <cell r="H59">
            <v>1</v>
          </cell>
          <cell r="I59">
            <v>0</v>
          </cell>
          <cell r="J59" t="str">
            <v>B00058</v>
          </cell>
        </row>
        <row r="60">
          <cell r="A60" t="str">
            <v>대형브레이카+백호우(0.7㎥)</v>
          </cell>
          <cell r="B60" t="str">
            <v>제  59 호표</v>
          </cell>
          <cell r="C60" t="str">
            <v>대형브레이카+백호우</v>
          </cell>
          <cell r="D60" t="str">
            <v>(0.7㎥)</v>
          </cell>
          <cell r="E60" t="str">
            <v>시간</v>
          </cell>
          <cell r="F60">
            <v>56945</v>
          </cell>
          <cell r="G60">
            <v>24963</v>
          </cell>
          <cell r="H60">
            <v>6184</v>
          </cell>
          <cell r="I60">
            <v>25798</v>
          </cell>
          <cell r="J60" t="str">
            <v>B00059</v>
          </cell>
        </row>
        <row r="61">
          <cell r="A61" t="str">
            <v>레미콘타설(철근,25-210-12)</v>
          </cell>
          <cell r="B61" t="str">
            <v>제  60 호표</v>
          </cell>
          <cell r="C61" t="str">
            <v>레미콘타설</v>
          </cell>
          <cell r="D61" t="str">
            <v>(철근,25-210-12)</v>
          </cell>
          <cell r="E61" t="str">
            <v>㎥</v>
          </cell>
          <cell r="F61">
            <v>69105</v>
          </cell>
          <cell r="G61">
            <v>30174</v>
          </cell>
          <cell r="H61">
            <v>38897</v>
          </cell>
          <cell r="I61">
            <v>34</v>
          </cell>
          <cell r="J61" t="str">
            <v>B00060</v>
          </cell>
        </row>
        <row r="62">
          <cell r="A62" t="str">
            <v>레미콘타설(무근,40-180-8)</v>
          </cell>
          <cell r="B62" t="str">
            <v>제  61 호표</v>
          </cell>
          <cell r="C62" t="str">
            <v>레미콘타설</v>
          </cell>
          <cell r="D62" t="str">
            <v>(무근,40-180-8)</v>
          </cell>
          <cell r="E62" t="str">
            <v>㎥</v>
          </cell>
          <cell r="F62">
            <v>66705</v>
          </cell>
          <cell r="G62">
            <v>27362</v>
          </cell>
          <cell r="H62">
            <v>39343</v>
          </cell>
          <cell r="I62">
            <v>0</v>
          </cell>
          <cell r="J62" t="str">
            <v>B00061</v>
          </cell>
        </row>
        <row r="63">
          <cell r="A63" t="str">
            <v>레미콘타설(무근,40-180-12)</v>
          </cell>
          <cell r="B63" t="str">
            <v>제  62 호표</v>
          </cell>
          <cell r="C63" t="str">
            <v>레미콘타설</v>
          </cell>
          <cell r="D63" t="str">
            <v>(무근,40-180-12)</v>
          </cell>
          <cell r="E63" t="str">
            <v>㎥</v>
          </cell>
          <cell r="F63">
            <v>68049</v>
          </cell>
          <cell r="G63">
            <v>27362</v>
          </cell>
          <cell r="H63">
            <v>40687</v>
          </cell>
          <cell r="I63">
            <v>0</v>
          </cell>
          <cell r="J63" t="str">
            <v>B00062</v>
          </cell>
        </row>
        <row r="64">
          <cell r="A64" t="str">
            <v>레미콘타설(25-240-8)(철근,진동기사용)</v>
          </cell>
          <cell r="B64" t="str">
            <v>제  63 호표</v>
          </cell>
          <cell r="C64" t="str">
            <v>레미콘타설(25-240-8)</v>
          </cell>
          <cell r="D64" t="str">
            <v>(철근,진동기사용)</v>
          </cell>
          <cell r="E64" t="str">
            <v>㎥</v>
          </cell>
          <cell r="F64">
            <v>69215</v>
          </cell>
          <cell r="G64">
            <v>30174</v>
          </cell>
          <cell r="H64">
            <v>39007</v>
          </cell>
          <cell r="I64">
            <v>34</v>
          </cell>
          <cell r="J64" t="str">
            <v>B00063</v>
          </cell>
        </row>
        <row r="65">
          <cell r="A65" t="str">
            <v>레미콘타설(40-180-8)(무근구조물)</v>
          </cell>
          <cell r="B65" t="str">
            <v>제  64 호표</v>
          </cell>
          <cell r="C65" t="str">
            <v>레미콘타설(40-180-8)</v>
          </cell>
          <cell r="D65" t="str">
            <v>(무근구조물)</v>
          </cell>
          <cell r="E65" t="str">
            <v>㎥</v>
          </cell>
          <cell r="F65">
            <v>66705</v>
          </cell>
          <cell r="G65">
            <v>27362</v>
          </cell>
          <cell r="H65">
            <v>39343</v>
          </cell>
          <cell r="I65">
            <v>0</v>
          </cell>
          <cell r="J65" t="str">
            <v>B00064</v>
          </cell>
        </row>
        <row r="66">
          <cell r="A66" t="str">
            <v>맨홀뚜껑설치(ψ900㎜)</v>
          </cell>
          <cell r="B66" t="str">
            <v>제  65 호표</v>
          </cell>
          <cell r="C66" t="str">
            <v>맨홀뚜껑설치</v>
          </cell>
          <cell r="D66" t="str">
            <v>(ψ900㎜)</v>
          </cell>
          <cell r="E66" t="str">
            <v>개</v>
          </cell>
          <cell r="F66">
            <v>544675</v>
          </cell>
          <cell r="G66">
            <v>345890</v>
          </cell>
          <cell r="H66">
            <v>198652</v>
          </cell>
          <cell r="I66">
            <v>133</v>
          </cell>
          <cell r="J66" t="str">
            <v>B00065</v>
          </cell>
        </row>
        <row r="67">
          <cell r="A67" t="str">
            <v>모체침투성방수(2차+보호몰탈)</v>
          </cell>
          <cell r="B67" t="str">
            <v>제  66 호표</v>
          </cell>
          <cell r="C67" t="str">
            <v>모체침투성방수</v>
          </cell>
          <cell r="D67" t="str">
            <v>(2차+보호몰탈)</v>
          </cell>
          <cell r="E67" t="str">
            <v>㎡</v>
          </cell>
          <cell r="F67">
            <v>33847</v>
          </cell>
          <cell r="G67">
            <v>28902</v>
          </cell>
          <cell r="H67">
            <v>4692</v>
          </cell>
          <cell r="I67">
            <v>253</v>
          </cell>
          <cell r="J67" t="str">
            <v>B00066</v>
          </cell>
        </row>
        <row r="68">
          <cell r="A68" t="str">
            <v>몰탈(1:2)</v>
          </cell>
          <cell r="B68" t="str">
            <v>제  67 호표</v>
          </cell>
          <cell r="C68" t="str">
            <v>몰탈</v>
          </cell>
          <cell r="D68" t="str">
            <v>(1:2)</v>
          </cell>
          <cell r="E68" t="str">
            <v>㎡</v>
          </cell>
          <cell r="F68">
            <v>71737</v>
          </cell>
          <cell r="G68">
            <v>55186</v>
          </cell>
          <cell r="H68">
            <v>9852</v>
          </cell>
          <cell r="I68">
            <v>6699</v>
          </cell>
          <cell r="J68" t="str">
            <v>B00067</v>
          </cell>
        </row>
        <row r="69">
          <cell r="A69" t="str">
            <v>몰탈바르기(T=30mm)</v>
          </cell>
          <cell r="B69" t="str">
            <v>제  68 호표</v>
          </cell>
          <cell r="C69" t="str">
            <v>몰탈바르기</v>
          </cell>
          <cell r="D69" t="str">
            <v>(T=30mm)</v>
          </cell>
          <cell r="E69" t="str">
            <v>㎡</v>
          </cell>
          <cell r="F69">
            <v>8862</v>
          </cell>
          <cell r="G69">
            <v>8335</v>
          </cell>
          <cell r="H69">
            <v>347</v>
          </cell>
          <cell r="I69">
            <v>180</v>
          </cell>
          <cell r="J69" t="str">
            <v>B00068</v>
          </cell>
        </row>
        <row r="70">
          <cell r="A70" t="str">
            <v>발전기(1)및용접기(2)(50Kw + 200Amp)</v>
          </cell>
          <cell r="B70" t="str">
            <v>제  69 호표</v>
          </cell>
          <cell r="C70" t="str">
            <v>발전기(1)및용접기(2)</v>
          </cell>
          <cell r="D70" t="str">
            <v>(50Kw + 200Amp)</v>
          </cell>
          <cell r="E70" t="str">
            <v>시간</v>
          </cell>
          <cell r="F70">
            <v>25413</v>
          </cell>
          <cell r="G70">
            <v>12817</v>
          </cell>
          <cell r="H70">
            <v>7775</v>
          </cell>
          <cell r="I70">
            <v>4821</v>
          </cell>
          <cell r="J70" t="str">
            <v>B00069</v>
          </cell>
        </row>
        <row r="71">
          <cell r="A71" t="str">
            <v>방수액체침투성</v>
          </cell>
          <cell r="B71" t="str">
            <v>제  70 호표</v>
          </cell>
          <cell r="C71" t="str">
            <v>방수</v>
          </cell>
          <cell r="D71" t="str">
            <v>액체침투성</v>
          </cell>
          <cell r="E71" t="str">
            <v>㎡</v>
          </cell>
          <cell r="F71">
            <v>24985</v>
          </cell>
          <cell r="G71">
            <v>20567</v>
          </cell>
          <cell r="H71">
            <v>4345</v>
          </cell>
          <cell r="I71">
            <v>73</v>
          </cell>
          <cell r="J71" t="str">
            <v>B00070</v>
          </cell>
        </row>
        <row r="72">
          <cell r="A72" t="str">
            <v>보조기층포설및다짐(t=30cm)</v>
          </cell>
          <cell r="B72" t="str">
            <v>제  71 호표</v>
          </cell>
          <cell r="C72" t="str">
            <v>보조기층포설및다짐</v>
          </cell>
          <cell r="D72" t="str">
            <v>(t=30cm)</v>
          </cell>
          <cell r="E72" t="str">
            <v>㎥</v>
          </cell>
          <cell r="F72">
            <v>16990</v>
          </cell>
          <cell r="G72">
            <v>4553</v>
          </cell>
          <cell r="H72">
            <v>10050</v>
          </cell>
          <cell r="I72">
            <v>2387</v>
          </cell>
          <cell r="J72" t="str">
            <v>B00071</v>
          </cell>
        </row>
        <row r="73">
          <cell r="A73" t="str">
            <v>사다리(A-TYPE)</v>
          </cell>
          <cell r="B73" t="str">
            <v>제  72 호표</v>
          </cell>
          <cell r="C73" t="str">
            <v>사다리</v>
          </cell>
          <cell r="D73" t="str">
            <v>(A-TYPE)</v>
          </cell>
          <cell r="E73" t="str">
            <v>M</v>
          </cell>
          <cell r="F73">
            <v>84066</v>
          </cell>
          <cell r="G73">
            <v>41767</v>
          </cell>
          <cell r="H73">
            <v>42184</v>
          </cell>
          <cell r="I73">
            <v>115</v>
          </cell>
          <cell r="J73" t="str">
            <v>B00072</v>
          </cell>
        </row>
        <row r="74">
          <cell r="A74" t="str">
            <v>선택층포설및다짐(t=20cm,구내도로)</v>
          </cell>
          <cell r="B74" t="str">
            <v>제  73 호표</v>
          </cell>
          <cell r="C74" t="str">
            <v>선택층포설및다짐</v>
          </cell>
          <cell r="D74" t="str">
            <v>(t=20cm,구내도로)</v>
          </cell>
          <cell r="E74" t="str">
            <v>㎥</v>
          </cell>
          <cell r="F74">
            <v>16915</v>
          </cell>
          <cell r="G74">
            <v>4512</v>
          </cell>
          <cell r="H74">
            <v>10042</v>
          </cell>
          <cell r="I74">
            <v>2361</v>
          </cell>
          <cell r="J74" t="str">
            <v>B00073</v>
          </cell>
        </row>
        <row r="75">
          <cell r="A75" t="str">
            <v>손전등</v>
          </cell>
          <cell r="B75" t="str">
            <v>제  74 호표</v>
          </cell>
          <cell r="C75" t="str">
            <v>손전등</v>
          </cell>
          <cell r="E75" t="str">
            <v>시간</v>
          </cell>
          <cell r="F75">
            <v>652</v>
          </cell>
          <cell r="G75">
            <v>0</v>
          </cell>
          <cell r="H75">
            <v>652</v>
          </cell>
          <cell r="I75">
            <v>0</v>
          </cell>
          <cell r="J75" t="str">
            <v>B00074</v>
          </cell>
        </row>
        <row r="76">
          <cell r="A76" t="str">
            <v>수밀시험기기(D300)1SET/15개소</v>
          </cell>
          <cell r="B76" t="str">
            <v>제  75 호표</v>
          </cell>
          <cell r="C76" t="str">
            <v>수밀시험기기(D300)</v>
          </cell>
          <cell r="D76" t="str">
            <v>1SET/15개소</v>
          </cell>
          <cell r="E76" t="str">
            <v>개소</v>
          </cell>
          <cell r="F76">
            <v>28814</v>
          </cell>
          <cell r="G76">
            <v>0</v>
          </cell>
          <cell r="H76">
            <v>28814</v>
          </cell>
          <cell r="I76">
            <v>0</v>
          </cell>
          <cell r="J76" t="str">
            <v>B00075</v>
          </cell>
        </row>
        <row r="77">
          <cell r="A77" t="str">
            <v>수밀시험기기(D350)1SET/15개소</v>
          </cell>
          <cell r="B77" t="str">
            <v>제  76 호표</v>
          </cell>
          <cell r="C77" t="str">
            <v>수밀시험기기(D350)</v>
          </cell>
          <cell r="D77" t="str">
            <v>1SET/15개소</v>
          </cell>
          <cell r="E77" t="str">
            <v>개소</v>
          </cell>
          <cell r="F77">
            <v>39619</v>
          </cell>
          <cell r="G77">
            <v>0</v>
          </cell>
          <cell r="H77">
            <v>39619</v>
          </cell>
          <cell r="I77">
            <v>0</v>
          </cell>
          <cell r="J77" t="str">
            <v>B00076</v>
          </cell>
        </row>
        <row r="78">
          <cell r="A78" t="str">
            <v>수밀시험기기(D400)1SET/15개소</v>
          </cell>
          <cell r="B78" t="str">
            <v>제  77 호표</v>
          </cell>
          <cell r="C78" t="str">
            <v>수밀시험기기(D400)</v>
          </cell>
          <cell r="D78" t="str">
            <v>1SET/15개소</v>
          </cell>
          <cell r="E78" t="str">
            <v>개소</v>
          </cell>
          <cell r="F78">
            <v>48023</v>
          </cell>
          <cell r="G78">
            <v>0</v>
          </cell>
          <cell r="H78">
            <v>48023</v>
          </cell>
          <cell r="I78">
            <v>0</v>
          </cell>
          <cell r="J78" t="str">
            <v>B00077</v>
          </cell>
        </row>
        <row r="79">
          <cell r="A79" t="str">
            <v>수밀시험기기(D450)1SET/10개소</v>
          </cell>
          <cell r="B79" t="str">
            <v>제  78 호표</v>
          </cell>
          <cell r="C79" t="str">
            <v>수밀시험기기(D450)</v>
          </cell>
          <cell r="D79" t="str">
            <v>1SET/10개소</v>
          </cell>
          <cell r="E79" t="str">
            <v>개소</v>
          </cell>
          <cell r="F79">
            <v>91800</v>
          </cell>
          <cell r="G79">
            <v>0</v>
          </cell>
          <cell r="H79">
            <v>91800</v>
          </cell>
          <cell r="I79">
            <v>0</v>
          </cell>
          <cell r="J79" t="str">
            <v>B00078</v>
          </cell>
        </row>
        <row r="80">
          <cell r="A80" t="str">
            <v>수밀시험기기(D500)1SET/10개소</v>
          </cell>
          <cell r="B80" t="str">
            <v>제  79 호표</v>
          </cell>
          <cell r="C80" t="str">
            <v>수밀시험기기(D500)</v>
          </cell>
          <cell r="D80" t="str">
            <v>1SET/10개소</v>
          </cell>
          <cell r="E80" t="str">
            <v>개소</v>
          </cell>
          <cell r="F80">
            <v>111600</v>
          </cell>
          <cell r="G80">
            <v>0</v>
          </cell>
          <cell r="H80">
            <v>111600</v>
          </cell>
          <cell r="I80">
            <v>0</v>
          </cell>
          <cell r="J80" t="str">
            <v>B00079</v>
          </cell>
        </row>
        <row r="81">
          <cell r="A81" t="str">
            <v>수밀시험기기(D600)1SET/10개소</v>
          </cell>
          <cell r="B81" t="str">
            <v>제  80 호표</v>
          </cell>
          <cell r="C81" t="str">
            <v>수밀시험기기(D600)</v>
          </cell>
          <cell r="D81" t="str">
            <v>1SET/10개소</v>
          </cell>
          <cell r="E81" t="str">
            <v>개소</v>
          </cell>
          <cell r="F81">
            <v>141600</v>
          </cell>
          <cell r="G81">
            <v>0</v>
          </cell>
          <cell r="H81">
            <v>141600</v>
          </cell>
          <cell r="I81">
            <v>0</v>
          </cell>
          <cell r="J81" t="str">
            <v>B00080</v>
          </cell>
        </row>
        <row r="82">
          <cell r="A82" t="str">
            <v>수밀시험기기(D700)1SET/10개소</v>
          </cell>
          <cell r="B82" t="str">
            <v>제  81 호표</v>
          </cell>
          <cell r="C82" t="str">
            <v>수밀시험기기(D700)</v>
          </cell>
          <cell r="D82" t="str">
            <v>1SET/10개소</v>
          </cell>
          <cell r="E82" t="str">
            <v>개소</v>
          </cell>
          <cell r="F82">
            <v>220800</v>
          </cell>
          <cell r="G82">
            <v>0</v>
          </cell>
          <cell r="H82">
            <v>220800</v>
          </cell>
          <cell r="I82">
            <v>0</v>
          </cell>
          <cell r="J82" t="str">
            <v>B00081</v>
          </cell>
        </row>
        <row r="83">
          <cell r="A83" t="str">
            <v>수지파형강관접합및부설(D300)</v>
          </cell>
          <cell r="B83" t="str">
            <v>제  82 호표</v>
          </cell>
          <cell r="C83" t="str">
            <v>수지파형강관접합및부설</v>
          </cell>
          <cell r="D83" t="str">
            <v>(D300)</v>
          </cell>
          <cell r="E83" t="str">
            <v>본</v>
          </cell>
          <cell r="F83">
            <v>13487</v>
          </cell>
          <cell r="G83">
            <v>9330</v>
          </cell>
          <cell r="H83">
            <v>552</v>
          </cell>
          <cell r="I83">
            <v>3605</v>
          </cell>
          <cell r="J83" t="str">
            <v>B00082</v>
          </cell>
        </row>
        <row r="84">
          <cell r="A84" t="str">
            <v>수지파형강관접합및부설(D350)</v>
          </cell>
          <cell r="B84" t="str">
            <v>제  83 호표</v>
          </cell>
          <cell r="C84" t="str">
            <v>수지파형강관접합및부설</v>
          </cell>
          <cell r="D84" t="str">
            <v>(D350)</v>
          </cell>
          <cell r="E84" t="str">
            <v>본</v>
          </cell>
          <cell r="F84">
            <v>13953</v>
          </cell>
          <cell r="G84">
            <v>9796</v>
          </cell>
          <cell r="H84">
            <v>552</v>
          </cell>
          <cell r="I84">
            <v>3605</v>
          </cell>
          <cell r="J84" t="str">
            <v>B00083</v>
          </cell>
        </row>
        <row r="85">
          <cell r="A85" t="str">
            <v>수지파형강관접합및부설(D400)</v>
          </cell>
          <cell r="B85" t="str">
            <v>제  84 호표</v>
          </cell>
          <cell r="C85" t="str">
            <v>수지파형강관접합및부설</v>
          </cell>
          <cell r="D85" t="str">
            <v>(D400)</v>
          </cell>
          <cell r="E85" t="str">
            <v>본</v>
          </cell>
          <cell r="F85">
            <v>14419</v>
          </cell>
          <cell r="G85">
            <v>10262</v>
          </cell>
          <cell r="H85">
            <v>552</v>
          </cell>
          <cell r="I85">
            <v>3605</v>
          </cell>
          <cell r="J85" t="str">
            <v>B00084</v>
          </cell>
        </row>
        <row r="86">
          <cell r="A86" t="str">
            <v>수지파형강관접합및부설(D450)</v>
          </cell>
          <cell r="B86" t="str">
            <v>제  85 호표</v>
          </cell>
          <cell r="C86" t="str">
            <v>수지파형강관접합및부설</v>
          </cell>
          <cell r="D86" t="str">
            <v>(D450)</v>
          </cell>
          <cell r="E86" t="str">
            <v>본</v>
          </cell>
          <cell r="F86">
            <v>15553</v>
          </cell>
          <cell r="G86">
            <v>11396</v>
          </cell>
          <cell r="H86">
            <v>552</v>
          </cell>
          <cell r="I86">
            <v>3605</v>
          </cell>
          <cell r="J86" t="str">
            <v>B00085</v>
          </cell>
        </row>
        <row r="87">
          <cell r="A87" t="str">
            <v>수지파형강관접합및부설(D500)</v>
          </cell>
          <cell r="B87" t="str">
            <v>제  86 호표</v>
          </cell>
          <cell r="C87" t="str">
            <v>수지파형강관접합및부설</v>
          </cell>
          <cell r="D87" t="str">
            <v>(D500)</v>
          </cell>
          <cell r="E87" t="str">
            <v>본</v>
          </cell>
          <cell r="F87">
            <v>16142</v>
          </cell>
          <cell r="G87">
            <v>11985</v>
          </cell>
          <cell r="H87">
            <v>552</v>
          </cell>
          <cell r="I87">
            <v>3605</v>
          </cell>
          <cell r="J87" t="str">
            <v>B00086</v>
          </cell>
        </row>
        <row r="88">
          <cell r="A88" t="str">
            <v>수지파형강관접합및부설(D600)</v>
          </cell>
          <cell r="B88" t="str">
            <v>제  87 호표</v>
          </cell>
          <cell r="C88" t="str">
            <v>수지파형강관접합및부설</v>
          </cell>
          <cell r="D88" t="str">
            <v>(D600)</v>
          </cell>
          <cell r="E88" t="str">
            <v>본</v>
          </cell>
          <cell r="F88">
            <v>19361</v>
          </cell>
          <cell r="G88">
            <v>14634</v>
          </cell>
          <cell r="H88">
            <v>628</v>
          </cell>
          <cell r="I88">
            <v>4099</v>
          </cell>
          <cell r="J88" t="str">
            <v>B00087</v>
          </cell>
        </row>
        <row r="89">
          <cell r="A89" t="str">
            <v>수지파형강관접합및부설(D700)</v>
          </cell>
          <cell r="B89" t="str">
            <v>제  88 호표</v>
          </cell>
          <cell r="C89" t="str">
            <v>수지파형강관접합및부설</v>
          </cell>
          <cell r="D89" t="str">
            <v>(D700)</v>
          </cell>
          <cell r="E89" t="str">
            <v>본</v>
          </cell>
          <cell r="F89">
            <v>22029</v>
          </cell>
          <cell r="G89">
            <v>16934</v>
          </cell>
          <cell r="H89">
            <v>677</v>
          </cell>
          <cell r="I89">
            <v>4418</v>
          </cell>
          <cell r="J89" t="str">
            <v>B00088</v>
          </cell>
        </row>
        <row r="90">
          <cell r="A90" t="str">
            <v>수지파형강관접합및부설(D800)</v>
          </cell>
          <cell r="B90" t="str">
            <v>제  89 호표</v>
          </cell>
          <cell r="C90" t="str">
            <v>수지파형강관접합및부설</v>
          </cell>
          <cell r="D90" t="str">
            <v>(D800)</v>
          </cell>
          <cell r="E90" t="str">
            <v>본</v>
          </cell>
          <cell r="F90">
            <v>25477</v>
          </cell>
          <cell r="G90">
            <v>20218</v>
          </cell>
          <cell r="H90">
            <v>699</v>
          </cell>
          <cell r="I90">
            <v>4560</v>
          </cell>
          <cell r="J90" t="str">
            <v>B00089</v>
          </cell>
        </row>
        <row r="91">
          <cell r="A91" t="str">
            <v>수지파형강관접합및부설(D900)</v>
          </cell>
          <cell r="B91" t="str">
            <v>제  90 호표</v>
          </cell>
          <cell r="C91" t="str">
            <v>수지파형강관접합및부설</v>
          </cell>
          <cell r="D91" t="str">
            <v>(D900)</v>
          </cell>
          <cell r="E91" t="str">
            <v>본</v>
          </cell>
          <cell r="F91">
            <v>31468</v>
          </cell>
          <cell r="G91">
            <v>25598</v>
          </cell>
          <cell r="H91">
            <v>780</v>
          </cell>
          <cell r="I91">
            <v>5090</v>
          </cell>
          <cell r="J91" t="str">
            <v>B00090</v>
          </cell>
        </row>
        <row r="92">
          <cell r="A92" t="str">
            <v>수지파형강관접합및부설(D1000)</v>
          </cell>
          <cell r="B92" t="str">
            <v>제  91 호표</v>
          </cell>
          <cell r="C92" t="str">
            <v>수지파형강관접합및부설</v>
          </cell>
          <cell r="D92" t="str">
            <v>(D1000)</v>
          </cell>
          <cell r="E92" t="str">
            <v>본</v>
          </cell>
          <cell r="F92">
            <v>36338</v>
          </cell>
          <cell r="G92">
            <v>29571</v>
          </cell>
          <cell r="H92">
            <v>899</v>
          </cell>
          <cell r="I92">
            <v>5868</v>
          </cell>
          <cell r="J92" t="str">
            <v>B00091</v>
          </cell>
        </row>
        <row r="93">
          <cell r="A93" t="str">
            <v>수지파형강관접합및부설(D1100)</v>
          </cell>
          <cell r="B93" t="str">
            <v>제  92 호표</v>
          </cell>
          <cell r="C93" t="str">
            <v>수지파형강관접합및부설</v>
          </cell>
          <cell r="D93" t="str">
            <v>(D1100)</v>
          </cell>
          <cell r="E93" t="str">
            <v>본</v>
          </cell>
          <cell r="F93">
            <v>37980</v>
          </cell>
          <cell r="G93">
            <v>31213</v>
          </cell>
          <cell r="H93">
            <v>899</v>
          </cell>
          <cell r="I93">
            <v>5868</v>
          </cell>
          <cell r="J93" t="str">
            <v>B00092</v>
          </cell>
        </row>
        <row r="94">
          <cell r="A94" t="str">
            <v>수지파형강관접합및부설(D1200)</v>
          </cell>
          <cell r="B94" t="str">
            <v>제  93 호표</v>
          </cell>
          <cell r="C94" t="str">
            <v>수지파형강관접합및부설</v>
          </cell>
          <cell r="D94" t="str">
            <v>(D1200)</v>
          </cell>
          <cell r="E94" t="str">
            <v>본</v>
          </cell>
          <cell r="F94">
            <v>39622</v>
          </cell>
          <cell r="G94">
            <v>32855</v>
          </cell>
          <cell r="H94">
            <v>899</v>
          </cell>
          <cell r="I94">
            <v>5868</v>
          </cell>
          <cell r="J94" t="str">
            <v>B00093</v>
          </cell>
        </row>
        <row r="95">
          <cell r="A95" t="str">
            <v>수지파형강관접합및부설(D1350)</v>
          </cell>
          <cell r="B95" t="str">
            <v>제  94 호표</v>
          </cell>
          <cell r="C95" t="str">
            <v>수지파형강관접합및부설</v>
          </cell>
          <cell r="D95" t="str">
            <v>(D1350)</v>
          </cell>
          <cell r="E95" t="str">
            <v>본</v>
          </cell>
          <cell r="F95">
            <v>43418</v>
          </cell>
          <cell r="G95">
            <v>36651</v>
          </cell>
          <cell r="H95">
            <v>899</v>
          </cell>
          <cell r="I95">
            <v>5868</v>
          </cell>
          <cell r="J95" t="str">
            <v>B00094</v>
          </cell>
        </row>
        <row r="96">
          <cell r="A96" t="str">
            <v>시공이음(수팽창성고무,20x10)</v>
          </cell>
          <cell r="B96" t="str">
            <v>제  95 호표</v>
          </cell>
          <cell r="C96" t="str">
            <v>시공이음</v>
          </cell>
          <cell r="D96" t="str">
            <v>(수팽창성고무,20x10)</v>
          </cell>
          <cell r="E96" t="str">
            <v>M</v>
          </cell>
          <cell r="F96">
            <v>3232</v>
          </cell>
          <cell r="G96">
            <v>1132</v>
          </cell>
          <cell r="H96">
            <v>2100</v>
          </cell>
          <cell r="I96">
            <v>0</v>
          </cell>
          <cell r="J96" t="str">
            <v>B00095</v>
          </cell>
        </row>
        <row r="97">
          <cell r="A97" t="str">
            <v>시멘트구입및운반</v>
          </cell>
          <cell r="B97" t="str">
            <v>제  96 호표</v>
          </cell>
          <cell r="C97" t="str">
            <v>시멘트구입및운반</v>
          </cell>
          <cell r="E97" t="str">
            <v>㎏</v>
          </cell>
          <cell r="F97">
            <v>64</v>
          </cell>
          <cell r="G97">
            <v>0</v>
          </cell>
          <cell r="H97">
            <v>57</v>
          </cell>
          <cell r="I97">
            <v>7</v>
          </cell>
          <cell r="J97" t="str">
            <v>B00096</v>
          </cell>
        </row>
        <row r="98">
          <cell r="A98" t="str">
            <v>아스팔트포장파취복구</v>
          </cell>
          <cell r="B98" t="str">
            <v>제  97 호표</v>
          </cell>
          <cell r="C98" t="str">
            <v>아스팔트포장파취복구</v>
          </cell>
          <cell r="E98" t="str">
            <v>a</v>
          </cell>
          <cell r="F98">
            <v>2323969</v>
          </cell>
          <cell r="G98">
            <v>488091</v>
          </cell>
          <cell r="H98">
            <v>1567983</v>
          </cell>
          <cell r="I98">
            <v>267895</v>
          </cell>
          <cell r="J98" t="str">
            <v>B00097</v>
          </cell>
        </row>
        <row r="99">
          <cell r="A99" t="str">
            <v>압력계설치2-35㎏/㎠</v>
          </cell>
          <cell r="B99" t="str">
            <v>제  98 호표</v>
          </cell>
          <cell r="C99" t="str">
            <v>압력계설치</v>
          </cell>
          <cell r="D99" t="str">
            <v>2-35㎏/㎠</v>
          </cell>
          <cell r="E99" t="str">
            <v>개소</v>
          </cell>
          <cell r="F99">
            <v>38082</v>
          </cell>
          <cell r="G99">
            <v>29976</v>
          </cell>
          <cell r="H99">
            <v>8106</v>
          </cell>
          <cell r="I99">
            <v>0</v>
          </cell>
          <cell r="J99" t="str">
            <v>B00098</v>
          </cell>
        </row>
        <row r="100">
          <cell r="A100" t="str">
            <v>용접부산소압축시험(D=1500㎜이하)</v>
          </cell>
          <cell r="B100" t="str">
            <v>제  99 호표</v>
          </cell>
          <cell r="C100" t="str">
            <v>용접부산소압축시험</v>
          </cell>
          <cell r="D100" t="str">
            <v>(D=1500㎜이하)</v>
          </cell>
          <cell r="E100" t="str">
            <v>개소</v>
          </cell>
          <cell r="F100">
            <v>27098</v>
          </cell>
          <cell r="G100">
            <v>26159</v>
          </cell>
          <cell r="H100">
            <v>939</v>
          </cell>
          <cell r="I100">
            <v>0</v>
          </cell>
          <cell r="J100" t="str">
            <v>B00099</v>
          </cell>
        </row>
        <row r="101">
          <cell r="A101" t="str">
            <v>용접부산소압축시험(D=1650㎜이상)</v>
          </cell>
          <cell r="B101" t="str">
            <v>제 100 호표</v>
          </cell>
          <cell r="C101" t="str">
            <v>용접부산소압축시험</v>
          </cell>
          <cell r="D101" t="str">
            <v>(D=1650㎜이상)</v>
          </cell>
          <cell r="E101" t="str">
            <v>개소</v>
          </cell>
          <cell r="F101">
            <v>32183</v>
          </cell>
          <cell r="G101">
            <v>31391</v>
          </cell>
          <cell r="H101">
            <v>792</v>
          </cell>
          <cell r="I101">
            <v>0</v>
          </cell>
          <cell r="J101" t="str">
            <v>B00100</v>
          </cell>
        </row>
        <row r="102">
          <cell r="A102" t="str">
            <v>육안검사보고서작성(800mm이상,500M당)</v>
          </cell>
          <cell r="B102" t="str">
            <v>제 101 호표</v>
          </cell>
          <cell r="C102" t="str">
            <v>육안검사보고서작성</v>
          </cell>
          <cell r="D102" t="str">
            <v>(800mm이상,500M당)</v>
          </cell>
          <cell r="E102" t="str">
            <v>500M</v>
          </cell>
          <cell r="F102">
            <v>113116</v>
          </cell>
          <cell r="G102">
            <v>110716</v>
          </cell>
          <cell r="H102">
            <v>2000</v>
          </cell>
          <cell r="I102">
            <v>400</v>
          </cell>
          <cell r="J102" t="str">
            <v>B00101</v>
          </cell>
        </row>
        <row r="103">
          <cell r="A103" t="str">
            <v>이중벽PE관접합및부설(D200,융착식)</v>
          </cell>
          <cell r="B103" t="str">
            <v>제 102 호표</v>
          </cell>
          <cell r="C103" t="str">
            <v>이중벽PE관접합및부설</v>
          </cell>
          <cell r="D103" t="str">
            <v>(D200,융착식)</v>
          </cell>
          <cell r="E103" t="str">
            <v>본</v>
          </cell>
          <cell r="F103">
            <v>31206</v>
          </cell>
          <cell r="G103">
            <v>29872</v>
          </cell>
          <cell r="H103">
            <v>650</v>
          </cell>
          <cell r="I103">
            <v>684</v>
          </cell>
          <cell r="J103" t="str">
            <v>B00102</v>
          </cell>
        </row>
        <row r="104">
          <cell r="A104" t="str">
            <v>이중벽PE관접합및부설(D250,융착식)</v>
          </cell>
          <cell r="B104" t="str">
            <v>제 103 호표</v>
          </cell>
          <cell r="C104" t="str">
            <v>이중벽PE관접합및부설</v>
          </cell>
          <cell r="D104" t="str">
            <v>(D250,융착식)</v>
          </cell>
          <cell r="E104" t="str">
            <v>본</v>
          </cell>
          <cell r="F104">
            <v>32673</v>
          </cell>
          <cell r="G104">
            <v>31259</v>
          </cell>
          <cell r="H104">
            <v>689</v>
          </cell>
          <cell r="I104">
            <v>725</v>
          </cell>
          <cell r="J104" t="str">
            <v>B00103</v>
          </cell>
        </row>
        <row r="105">
          <cell r="A105" t="str">
            <v>이중벽PE관접합및부설(D300,융착식)</v>
          </cell>
          <cell r="B105" t="str">
            <v>제 104 호표</v>
          </cell>
          <cell r="C105" t="str">
            <v>이중벽PE관접합및부설</v>
          </cell>
          <cell r="D105" t="str">
            <v>(D300,융착식)</v>
          </cell>
          <cell r="E105" t="str">
            <v>본</v>
          </cell>
          <cell r="F105">
            <v>35603</v>
          </cell>
          <cell r="G105">
            <v>34033</v>
          </cell>
          <cell r="H105">
            <v>765</v>
          </cell>
          <cell r="I105">
            <v>805</v>
          </cell>
          <cell r="J105" t="str">
            <v>B00104</v>
          </cell>
        </row>
        <row r="106">
          <cell r="A106" t="str">
            <v>이중벽PE관접합및부설(D350,융착식)</v>
          </cell>
          <cell r="B106" t="str">
            <v>제 105 호표</v>
          </cell>
          <cell r="C106" t="str">
            <v>이중벽PE관접합및부설</v>
          </cell>
          <cell r="D106" t="str">
            <v>(D350,융착식)</v>
          </cell>
          <cell r="E106" t="str">
            <v>본</v>
          </cell>
          <cell r="F106">
            <v>40001</v>
          </cell>
          <cell r="G106">
            <v>38194</v>
          </cell>
          <cell r="H106">
            <v>880</v>
          </cell>
          <cell r="I106">
            <v>927</v>
          </cell>
          <cell r="J106" t="str">
            <v>B00105</v>
          </cell>
        </row>
        <row r="107">
          <cell r="A107" t="str">
            <v>이중벽PE관접합및부설(D400,융착식)</v>
          </cell>
          <cell r="B107" t="str">
            <v>제 106 호표</v>
          </cell>
          <cell r="C107" t="str">
            <v>이중벽PE관접합및부설</v>
          </cell>
          <cell r="D107" t="str">
            <v>(D400,융착식)</v>
          </cell>
          <cell r="E107" t="str">
            <v>본</v>
          </cell>
          <cell r="F107">
            <v>56025</v>
          </cell>
          <cell r="G107">
            <v>53904</v>
          </cell>
          <cell r="H107">
            <v>1033</v>
          </cell>
          <cell r="I107">
            <v>1088</v>
          </cell>
          <cell r="J107" t="str">
            <v>B00106</v>
          </cell>
        </row>
        <row r="108">
          <cell r="A108" t="str">
            <v>이중벽PE관접합및부설(D450,융착식)</v>
          </cell>
          <cell r="B108" t="str">
            <v>제 107 호표</v>
          </cell>
          <cell r="C108" t="str">
            <v>이중벽PE관접합및부설</v>
          </cell>
          <cell r="D108" t="str">
            <v>(D450,융착식)</v>
          </cell>
          <cell r="E108" t="str">
            <v>본</v>
          </cell>
          <cell r="F108">
            <v>67442</v>
          </cell>
          <cell r="G108">
            <v>64928</v>
          </cell>
          <cell r="H108">
            <v>1225</v>
          </cell>
          <cell r="I108">
            <v>1289</v>
          </cell>
          <cell r="J108" t="str">
            <v>B00107</v>
          </cell>
        </row>
        <row r="109">
          <cell r="A109" t="str">
            <v>이중벽PE관접합및부설(D500,융착식)</v>
          </cell>
          <cell r="B109" t="str">
            <v>제 108 호표</v>
          </cell>
          <cell r="C109" t="str">
            <v>이중벽PE관접합및부설</v>
          </cell>
          <cell r="D109" t="str">
            <v>(D500,융착식)</v>
          </cell>
          <cell r="E109" t="str">
            <v>본</v>
          </cell>
          <cell r="F109">
            <v>79799</v>
          </cell>
          <cell r="G109">
            <v>76814</v>
          </cell>
          <cell r="H109">
            <v>1454</v>
          </cell>
          <cell r="I109">
            <v>1531</v>
          </cell>
          <cell r="J109" t="str">
            <v>B00108</v>
          </cell>
        </row>
        <row r="110">
          <cell r="A110" t="str">
            <v>이중벽PE관접합및부설(D600,융착식)</v>
          </cell>
          <cell r="B110" t="str">
            <v>제 109 호표</v>
          </cell>
          <cell r="C110" t="str">
            <v>이중벽PE관접합및부설</v>
          </cell>
          <cell r="D110" t="str">
            <v>(D600,융착식)</v>
          </cell>
          <cell r="E110" t="str">
            <v>본</v>
          </cell>
          <cell r="F110">
            <v>72506</v>
          </cell>
          <cell r="G110">
            <v>58697</v>
          </cell>
          <cell r="H110">
            <v>3087</v>
          </cell>
          <cell r="I110">
            <v>10722</v>
          </cell>
          <cell r="J110" t="str">
            <v>B00109</v>
          </cell>
        </row>
        <row r="111">
          <cell r="A111" t="str">
            <v>이중벽PE관접합및부설(D700,융착식)</v>
          </cell>
          <cell r="B111" t="str">
            <v>제 110 호표</v>
          </cell>
          <cell r="C111" t="str">
            <v>이중벽PE관접합및부설</v>
          </cell>
          <cell r="D111" t="str">
            <v>(D700,융착식)</v>
          </cell>
          <cell r="E111" t="str">
            <v>본</v>
          </cell>
          <cell r="F111">
            <v>81046</v>
          </cell>
          <cell r="G111">
            <v>64651</v>
          </cell>
          <cell r="H111">
            <v>3654</v>
          </cell>
          <cell r="I111">
            <v>12741</v>
          </cell>
          <cell r="J111" t="str">
            <v>B00110</v>
          </cell>
        </row>
        <row r="112">
          <cell r="A112" t="str">
            <v>이중벽PE관접합및부설(D800,융착식)</v>
          </cell>
          <cell r="B112" t="str">
            <v>제 111 호표</v>
          </cell>
          <cell r="C112" t="str">
            <v>이중벽PE관접합및부설</v>
          </cell>
          <cell r="D112" t="str">
            <v>(D800,융착식)</v>
          </cell>
          <cell r="E112" t="str">
            <v>본</v>
          </cell>
          <cell r="F112">
            <v>93454</v>
          </cell>
          <cell r="G112">
            <v>74396</v>
          </cell>
          <cell r="H112">
            <v>4258</v>
          </cell>
          <cell r="I112">
            <v>14800</v>
          </cell>
          <cell r="J112" t="str">
            <v>B00111</v>
          </cell>
        </row>
        <row r="113">
          <cell r="A113" t="str">
            <v>이중벽PE관접합및부설(D900,융착식)</v>
          </cell>
          <cell r="B113" t="str">
            <v>제 112 호표</v>
          </cell>
          <cell r="C113" t="str">
            <v>이중벽PE관접합및부설</v>
          </cell>
          <cell r="D113" t="str">
            <v>(D900,융착식)</v>
          </cell>
          <cell r="E113" t="str">
            <v>본</v>
          </cell>
          <cell r="F113">
            <v>115466</v>
          </cell>
          <cell r="G113">
            <v>94154</v>
          </cell>
          <cell r="H113">
            <v>4836</v>
          </cell>
          <cell r="I113">
            <v>16476</v>
          </cell>
          <cell r="J113" t="str">
            <v>B00112</v>
          </cell>
        </row>
        <row r="114">
          <cell r="A114" t="str">
            <v>이중벽PE관접합및부설(D1000,융착식)</v>
          </cell>
          <cell r="B114" t="str">
            <v>제 113 호표</v>
          </cell>
          <cell r="C114" t="str">
            <v>이중벽PE관접합및부설</v>
          </cell>
          <cell r="D114" t="str">
            <v>(D1000,융착식)</v>
          </cell>
          <cell r="E114" t="str">
            <v>본</v>
          </cell>
          <cell r="F114">
            <v>127310</v>
          </cell>
          <cell r="G114">
            <v>102442</v>
          </cell>
          <cell r="H114">
            <v>5615</v>
          </cell>
          <cell r="I114">
            <v>19253</v>
          </cell>
          <cell r="J114" t="str">
            <v>B00113</v>
          </cell>
        </row>
        <row r="115">
          <cell r="A115" t="str">
            <v>이중벽PE관접합및부설(D1200,융착식)</v>
          </cell>
          <cell r="B115" t="str">
            <v>제 114 호표</v>
          </cell>
          <cell r="C115" t="str">
            <v>이중벽PE관접합및부설</v>
          </cell>
          <cell r="D115" t="str">
            <v>(D1200,융착식)</v>
          </cell>
          <cell r="E115" t="str">
            <v>본</v>
          </cell>
          <cell r="F115">
            <v>145365</v>
          </cell>
          <cell r="G115">
            <v>115394</v>
          </cell>
          <cell r="H115">
            <v>6628</v>
          </cell>
          <cell r="I115">
            <v>23343</v>
          </cell>
          <cell r="J115" t="str">
            <v>B00114</v>
          </cell>
        </row>
        <row r="116">
          <cell r="A116" t="str">
            <v>이중벽PE관접합및부설(D1400,융착식)</v>
          </cell>
          <cell r="B116" t="str">
            <v>제 115 호표</v>
          </cell>
          <cell r="C116" t="str">
            <v>이중벽PE관접합및부설</v>
          </cell>
          <cell r="D116" t="str">
            <v>(D1400,융착식)</v>
          </cell>
          <cell r="E116" t="str">
            <v>본</v>
          </cell>
          <cell r="F116">
            <v>155462</v>
          </cell>
          <cell r="G116">
            <v>122512</v>
          </cell>
          <cell r="H116">
            <v>7386</v>
          </cell>
          <cell r="I116">
            <v>25564</v>
          </cell>
          <cell r="J116" t="str">
            <v>B00115</v>
          </cell>
        </row>
        <row r="117">
          <cell r="A117" t="str">
            <v>잡철물설치(철재류:간단)</v>
          </cell>
          <cell r="B117" t="str">
            <v>제 116 호표</v>
          </cell>
          <cell r="C117" t="str">
            <v>잡철물설치</v>
          </cell>
          <cell r="D117" t="str">
            <v>(철재류:간단)</v>
          </cell>
          <cell r="E117" t="str">
            <v>TON</v>
          </cell>
          <cell r="F117">
            <v>601735</v>
          </cell>
          <cell r="G117">
            <v>576484</v>
          </cell>
          <cell r="H117">
            <v>25028</v>
          </cell>
          <cell r="I117">
            <v>223</v>
          </cell>
          <cell r="J117" t="str">
            <v>B00116</v>
          </cell>
        </row>
        <row r="118">
          <cell r="A118" t="str">
            <v>잡철물제작설치(STS류:간단)</v>
          </cell>
          <cell r="B118" t="str">
            <v>제 117 호표</v>
          </cell>
          <cell r="C118" t="str">
            <v>잡철물제작설치</v>
          </cell>
          <cell r="D118" t="str">
            <v>(STS류:간단)</v>
          </cell>
          <cell r="E118" t="str">
            <v>TON</v>
          </cell>
          <cell r="F118">
            <v>3048537</v>
          </cell>
          <cell r="G118">
            <v>2811523</v>
          </cell>
          <cell r="H118">
            <v>229270</v>
          </cell>
          <cell r="I118">
            <v>7744</v>
          </cell>
          <cell r="J118" t="str">
            <v>B00117</v>
          </cell>
        </row>
        <row r="119">
          <cell r="A119" t="str">
            <v>잡철물제작설치(STS류:보통)</v>
          </cell>
          <cell r="B119" t="str">
            <v>제 118 호표</v>
          </cell>
          <cell r="C119" t="str">
            <v>잡철물제작설치</v>
          </cell>
          <cell r="D119" t="str">
            <v>(STS류:보통)</v>
          </cell>
          <cell r="E119" t="str">
            <v>TON</v>
          </cell>
          <cell r="F119">
            <v>3658243</v>
          </cell>
          <cell r="G119">
            <v>3373827</v>
          </cell>
          <cell r="H119">
            <v>275124</v>
          </cell>
          <cell r="I119">
            <v>9292</v>
          </cell>
          <cell r="J119" t="str">
            <v>B00118</v>
          </cell>
        </row>
        <row r="120">
          <cell r="A120" t="str">
            <v>제수변실(φ400∼700m)</v>
          </cell>
          <cell r="B120" t="str">
            <v>제 119 호표</v>
          </cell>
          <cell r="C120" t="str">
            <v>제수변실</v>
          </cell>
          <cell r="D120" t="str">
            <v>(φ400∼700m)</v>
          </cell>
          <cell r="E120" t="str">
            <v>개소</v>
          </cell>
          <cell r="F120">
            <v>4591545</v>
          </cell>
          <cell r="G120">
            <v>3323083</v>
          </cell>
          <cell r="H120">
            <v>1247141</v>
          </cell>
          <cell r="I120">
            <v>21321</v>
          </cell>
          <cell r="J120" t="str">
            <v>B00119</v>
          </cell>
        </row>
        <row r="121">
          <cell r="A121" t="str">
            <v xml:space="preserve">제어용 케이블 신설 </v>
          </cell>
          <cell r="B121" t="str">
            <v>제 120 호표</v>
          </cell>
          <cell r="C121" t="str">
            <v xml:space="preserve">제어용 케이블 신설 </v>
          </cell>
          <cell r="E121" t="str">
            <v>M</v>
          </cell>
          <cell r="F121">
            <v>1203</v>
          </cell>
          <cell r="G121">
            <v>1203</v>
          </cell>
          <cell r="H121">
            <v>0</v>
          </cell>
          <cell r="I121">
            <v>0</v>
          </cell>
          <cell r="J121" t="str">
            <v>B00120</v>
          </cell>
        </row>
        <row r="122">
          <cell r="A122" t="str">
            <v>철근가공및조립(보통)</v>
          </cell>
          <cell r="B122" t="str">
            <v>제 121 호표</v>
          </cell>
          <cell r="C122" t="str">
            <v>철근가공및조립</v>
          </cell>
          <cell r="D122" t="str">
            <v>(보통)</v>
          </cell>
          <cell r="E122" t="str">
            <v>TON</v>
          </cell>
          <cell r="F122">
            <v>708096</v>
          </cell>
          <cell r="G122">
            <v>471821</v>
          </cell>
          <cell r="H122">
            <v>236275</v>
          </cell>
          <cell r="I122">
            <v>0</v>
          </cell>
          <cell r="J122" t="str">
            <v>B00121</v>
          </cell>
        </row>
        <row r="123">
          <cell r="A123" t="str">
            <v>콘크리트다짐(진동기+봉상+호스)</v>
          </cell>
          <cell r="B123" t="str">
            <v>제 122 호표</v>
          </cell>
          <cell r="C123" t="str">
            <v>콘크리트다짐</v>
          </cell>
          <cell r="D123" t="str">
            <v>(진동기+봉상+호스)</v>
          </cell>
          <cell r="E123" t="str">
            <v>Hr</v>
          </cell>
          <cell r="F123">
            <v>1490</v>
          </cell>
          <cell r="G123">
            <v>0</v>
          </cell>
          <cell r="H123">
            <v>1285</v>
          </cell>
          <cell r="I123">
            <v>205</v>
          </cell>
          <cell r="J123" t="str">
            <v>B00122</v>
          </cell>
        </row>
        <row r="124">
          <cell r="A124" t="str">
            <v>콘크리트치핑</v>
          </cell>
          <cell r="B124" t="str">
            <v>제 123 호표</v>
          </cell>
          <cell r="C124" t="str">
            <v>콘크리트치핑</v>
          </cell>
          <cell r="E124" t="str">
            <v>㎡</v>
          </cell>
          <cell r="F124">
            <v>26384</v>
          </cell>
          <cell r="G124">
            <v>25099</v>
          </cell>
          <cell r="H124">
            <v>1285</v>
          </cell>
          <cell r="I124">
            <v>0</v>
          </cell>
          <cell r="J124" t="str">
            <v>B00123</v>
          </cell>
        </row>
        <row r="125">
          <cell r="A125" t="str">
            <v>파형강관접합및부설(D250)</v>
          </cell>
          <cell r="B125" t="str">
            <v>제 124 호표</v>
          </cell>
          <cell r="C125" t="str">
            <v>파형강관접합및부설</v>
          </cell>
          <cell r="D125" t="str">
            <v>(D250)</v>
          </cell>
          <cell r="E125" t="str">
            <v>본</v>
          </cell>
          <cell r="F125">
            <v>9566</v>
          </cell>
          <cell r="G125">
            <v>9566</v>
          </cell>
          <cell r="H125">
            <v>0</v>
          </cell>
          <cell r="I125">
            <v>0</v>
          </cell>
          <cell r="J125" t="str">
            <v>B00124</v>
          </cell>
        </row>
        <row r="126">
          <cell r="A126" t="str">
            <v>파형강관접합및부설(D300)</v>
          </cell>
          <cell r="B126" t="str">
            <v>제 125 호표</v>
          </cell>
          <cell r="C126" t="str">
            <v>파형강관접합및부설</v>
          </cell>
          <cell r="D126" t="str">
            <v>(D300)</v>
          </cell>
          <cell r="E126" t="str">
            <v>본</v>
          </cell>
          <cell r="F126">
            <v>12083</v>
          </cell>
          <cell r="G126">
            <v>12083</v>
          </cell>
          <cell r="H126">
            <v>0</v>
          </cell>
          <cell r="I126">
            <v>0</v>
          </cell>
          <cell r="J126" t="str">
            <v>B00125</v>
          </cell>
        </row>
        <row r="127">
          <cell r="A127" t="str">
            <v>파형강관접합및부설(D350)</v>
          </cell>
          <cell r="B127" t="str">
            <v>제 126 호표</v>
          </cell>
          <cell r="C127" t="str">
            <v>파형강관접합및부설</v>
          </cell>
          <cell r="D127" t="str">
            <v>(D350)</v>
          </cell>
          <cell r="E127" t="str">
            <v>본</v>
          </cell>
          <cell r="F127">
            <v>14539</v>
          </cell>
          <cell r="G127">
            <v>14539</v>
          </cell>
          <cell r="H127">
            <v>0</v>
          </cell>
          <cell r="I127">
            <v>0</v>
          </cell>
          <cell r="J127" t="str">
            <v>B00126</v>
          </cell>
        </row>
        <row r="128">
          <cell r="A128" t="str">
            <v>파형강관접합및부설(D400)</v>
          </cell>
          <cell r="B128" t="str">
            <v>제 127 호표</v>
          </cell>
          <cell r="C128" t="str">
            <v>파형강관접합및부설</v>
          </cell>
          <cell r="D128" t="str">
            <v>(D400)</v>
          </cell>
          <cell r="E128" t="str">
            <v>본</v>
          </cell>
          <cell r="F128">
            <v>16993</v>
          </cell>
          <cell r="G128">
            <v>16993</v>
          </cell>
          <cell r="H128">
            <v>0</v>
          </cell>
          <cell r="I128">
            <v>0</v>
          </cell>
          <cell r="J128" t="str">
            <v>B00127</v>
          </cell>
        </row>
        <row r="129">
          <cell r="A129" t="str">
            <v>파형강관접합및부설(D450)</v>
          </cell>
          <cell r="B129" t="str">
            <v>제 128 호표</v>
          </cell>
          <cell r="C129" t="str">
            <v>파형강관접합및부설</v>
          </cell>
          <cell r="D129" t="str">
            <v>(D450)</v>
          </cell>
          <cell r="E129" t="str">
            <v>본</v>
          </cell>
          <cell r="F129">
            <v>19762</v>
          </cell>
          <cell r="G129">
            <v>19762</v>
          </cell>
          <cell r="H129">
            <v>0</v>
          </cell>
          <cell r="I129">
            <v>0</v>
          </cell>
          <cell r="J129" t="str">
            <v>B00128</v>
          </cell>
        </row>
        <row r="130">
          <cell r="A130" t="str">
            <v>파형강관접합및부설(D500)</v>
          </cell>
          <cell r="B130" t="str">
            <v>제 129 호표</v>
          </cell>
          <cell r="C130" t="str">
            <v>파형강관접합및부설</v>
          </cell>
          <cell r="D130" t="str">
            <v>(D500)</v>
          </cell>
          <cell r="E130" t="str">
            <v>본</v>
          </cell>
          <cell r="F130">
            <v>24420</v>
          </cell>
          <cell r="G130">
            <v>19284</v>
          </cell>
          <cell r="H130">
            <v>682</v>
          </cell>
          <cell r="I130">
            <v>4454</v>
          </cell>
          <cell r="J130" t="str">
            <v>B00129</v>
          </cell>
        </row>
        <row r="131">
          <cell r="A131" t="str">
            <v>파형강관접합및부설(D600)</v>
          </cell>
          <cell r="B131" t="str">
            <v>제 130 호표</v>
          </cell>
          <cell r="C131" t="str">
            <v>파형강관접합및부설</v>
          </cell>
          <cell r="D131" t="str">
            <v>(D600)</v>
          </cell>
          <cell r="E131" t="str">
            <v>본</v>
          </cell>
          <cell r="F131">
            <v>33571</v>
          </cell>
          <cell r="G131">
            <v>26479</v>
          </cell>
          <cell r="H131">
            <v>942</v>
          </cell>
          <cell r="I131">
            <v>6150</v>
          </cell>
          <cell r="J131" t="str">
            <v>B00130</v>
          </cell>
        </row>
        <row r="132">
          <cell r="A132" t="str">
            <v>파형강관접합및부설(D700)</v>
          </cell>
          <cell r="B132" t="str">
            <v>제 131 호표</v>
          </cell>
          <cell r="C132" t="str">
            <v>파형강관접합및부설</v>
          </cell>
          <cell r="D132" t="str">
            <v>(D700)</v>
          </cell>
          <cell r="E132" t="str">
            <v>본</v>
          </cell>
          <cell r="F132">
            <v>44320</v>
          </cell>
          <cell r="G132">
            <v>35001</v>
          </cell>
          <cell r="H132">
            <v>1238</v>
          </cell>
          <cell r="I132">
            <v>8081</v>
          </cell>
          <cell r="J132" t="str">
            <v>B00131</v>
          </cell>
        </row>
        <row r="133">
          <cell r="A133" t="str">
            <v>파형강관접합및부설(D800)</v>
          </cell>
          <cell r="B133" t="str">
            <v>제 132 호표</v>
          </cell>
          <cell r="C133" t="str">
            <v>파형강관접합및부설</v>
          </cell>
          <cell r="D133" t="str">
            <v>(D800)</v>
          </cell>
          <cell r="E133" t="str">
            <v>본</v>
          </cell>
          <cell r="F133">
            <v>57344</v>
          </cell>
          <cell r="G133">
            <v>45824</v>
          </cell>
          <cell r="H133">
            <v>1531</v>
          </cell>
          <cell r="I133">
            <v>9989</v>
          </cell>
          <cell r="J133" t="str">
            <v>B00132</v>
          </cell>
        </row>
        <row r="134">
          <cell r="A134" t="str">
            <v>파형강관접합및부설(D900)</v>
          </cell>
          <cell r="B134" t="str">
            <v>제 133 호표</v>
          </cell>
          <cell r="C134" t="str">
            <v>파형강관접합및부설</v>
          </cell>
          <cell r="D134" t="str">
            <v>(D900)</v>
          </cell>
          <cell r="E134" t="str">
            <v>본</v>
          </cell>
          <cell r="F134">
            <v>64670</v>
          </cell>
          <cell r="G134">
            <v>52428</v>
          </cell>
          <cell r="H134">
            <v>1627</v>
          </cell>
          <cell r="I134">
            <v>10615</v>
          </cell>
          <cell r="J134" t="str">
            <v>B00133</v>
          </cell>
        </row>
        <row r="135">
          <cell r="A135" t="str">
            <v>파형강관접합및부설(D1000)</v>
          </cell>
          <cell r="B135" t="str">
            <v>제 134 호표</v>
          </cell>
          <cell r="C135" t="str">
            <v>파형강관접합및부설</v>
          </cell>
          <cell r="D135" t="str">
            <v>(D1000)</v>
          </cell>
          <cell r="E135" t="str">
            <v>본</v>
          </cell>
          <cell r="F135">
            <v>71993</v>
          </cell>
          <cell r="G135">
            <v>59029</v>
          </cell>
          <cell r="H135">
            <v>1723</v>
          </cell>
          <cell r="I135">
            <v>11241</v>
          </cell>
          <cell r="J135" t="str">
            <v>B00134</v>
          </cell>
        </row>
        <row r="136">
          <cell r="A136" t="str">
            <v>파형강관접합및부설(D1100)</v>
          </cell>
          <cell r="B136" t="str">
            <v>제 135 호표</v>
          </cell>
          <cell r="C136" t="str">
            <v>파형강관접합및부설</v>
          </cell>
          <cell r="D136" t="str">
            <v>(D1100)</v>
          </cell>
          <cell r="E136" t="str">
            <v>본</v>
          </cell>
          <cell r="F136">
            <v>81155</v>
          </cell>
          <cell r="G136">
            <v>66161</v>
          </cell>
          <cell r="H136">
            <v>1993</v>
          </cell>
          <cell r="I136">
            <v>13001</v>
          </cell>
          <cell r="J136" t="str">
            <v>B00135</v>
          </cell>
        </row>
        <row r="137">
          <cell r="A137" t="str">
            <v>파형강관접합및부설(D1200)</v>
          </cell>
          <cell r="B137" t="str">
            <v>제 136 호표</v>
          </cell>
          <cell r="C137" t="str">
            <v>파형강관접합및부설</v>
          </cell>
          <cell r="D137" t="str">
            <v>(D1200)</v>
          </cell>
          <cell r="E137" t="str">
            <v>본</v>
          </cell>
          <cell r="F137">
            <v>88287</v>
          </cell>
          <cell r="G137">
            <v>73293</v>
          </cell>
          <cell r="H137">
            <v>1993</v>
          </cell>
          <cell r="I137">
            <v>13001</v>
          </cell>
          <cell r="J137" t="str">
            <v>B00136</v>
          </cell>
        </row>
        <row r="138">
          <cell r="A138" t="str">
            <v>폼타이합판거푸집(0-7m:1회:노무비)</v>
          </cell>
          <cell r="B138" t="str">
            <v>제 137 호표</v>
          </cell>
          <cell r="C138" t="str">
            <v>폼타이합판거푸집</v>
          </cell>
          <cell r="D138" t="str">
            <v>(0-7m:1회:노무비)</v>
          </cell>
          <cell r="E138" t="str">
            <v>㎡</v>
          </cell>
          <cell r="F138">
            <v>37873</v>
          </cell>
          <cell r="G138">
            <v>37873</v>
          </cell>
          <cell r="H138">
            <v>0</v>
          </cell>
          <cell r="I138">
            <v>0</v>
          </cell>
          <cell r="J138" t="str">
            <v>B00137</v>
          </cell>
        </row>
        <row r="139">
          <cell r="A139" t="str">
            <v>폼타이합판거푸집(0-7m:1회:재료비)</v>
          </cell>
          <cell r="B139" t="str">
            <v>제 138 호표</v>
          </cell>
          <cell r="C139" t="str">
            <v>폼타이합판거푸집</v>
          </cell>
          <cell r="D139" t="str">
            <v>(0-7m:1회:재료비)</v>
          </cell>
          <cell r="E139" t="str">
            <v>㎡</v>
          </cell>
          <cell r="F139">
            <v>9803</v>
          </cell>
          <cell r="G139">
            <v>0</v>
          </cell>
          <cell r="H139">
            <v>9803</v>
          </cell>
          <cell r="I139">
            <v>0</v>
          </cell>
          <cell r="J139" t="str">
            <v>B00138</v>
          </cell>
        </row>
        <row r="140">
          <cell r="A140" t="str">
            <v>폼타이합판거푸집(0-7m:T=300:3회)</v>
          </cell>
          <cell r="B140" t="str">
            <v>제 139 호표</v>
          </cell>
          <cell r="C140" t="str">
            <v>폼타이합판거푸집</v>
          </cell>
          <cell r="D140" t="str">
            <v>(0-7m:T=300:3회)</v>
          </cell>
          <cell r="E140" t="str">
            <v>㎡</v>
          </cell>
          <cell r="F140">
            <v>22881</v>
          </cell>
          <cell r="G140">
            <v>17838</v>
          </cell>
          <cell r="H140">
            <v>5043</v>
          </cell>
          <cell r="I140">
            <v>0</v>
          </cell>
          <cell r="J140" t="str">
            <v>B00139</v>
          </cell>
        </row>
        <row r="141">
          <cell r="A141" t="str">
            <v>하수관내육안조사(800mm이상,500M당)</v>
          </cell>
          <cell r="B141" t="str">
            <v>제 140 호표</v>
          </cell>
          <cell r="C141" t="str">
            <v>하수관내육안조사</v>
          </cell>
          <cell r="D141" t="str">
            <v>(800mm이상,500M당)</v>
          </cell>
          <cell r="E141" t="str">
            <v>500M</v>
          </cell>
          <cell r="F141">
            <v>250558</v>
          </cell>
          <cell r="G141">
            <v>223263</v>
          </cell>
          <cell r="H141">
            <v>14558</v>
          </cell>
          <cell r="I141">
            <v>12737</v>
          </cell>
          <cell r="J141" t="str">
            <v>B00140</v>
          </cell>
        </row>
        <row r="142">
          <cell r="A142" t="str">
            <v>하수관내육안조사(신설관,800mm이상)</v>
          </cell>
          <cell r="B142" t="str">
            <v>제 141 호표</v>
          </cell>
          <cell r="C142" t="str">
            <v>하수관내육안조사</v>
          </cell>
          <cell r="D142" t="str">
            <v>(신설관,800mm이상)</v>
          </cell>
          <cell r="E142" t="str">
            <v>M</v>
          </cell>
          <cell r="F142">
            <v>725</v>
          </cell>
          <cell r="G142">
            <v>667</v>
          </cell>
          <cell r="H142">
            <v>33</v>
          </cell>
          <cell r="I142">
            <v>25</v>
          </cell>
          <cell r="J142" t="str">
            <v>B00141</v>
          </cell>
        </row>
        <row r="143">
          <cell r="A143" t="str">
            <v>하수관내CCTV조사(800mm미만,270M당)</v>
          </cell>
          <cell r="B143" t="str">
            <v>제 142 호표</v>
          </cell>
          <cell r="C143" t="str">
            <v>하수관내CCTV조사</v>
          </cell>
          <cell r="D143" t="str">
            <v>(800mm미만,270M당)</v>
          </cell>
          <cell r="E143" t="str">
            <v>270M</v>
          </cell>
          <cell r="F143">
            <v>581010</v>
          </cell>
          <cell r="G143">
            <v>332961</v>
          </cell>
          <cell r="H143">
            <v>21205</v>
          </cell>
          <cell r="I143">
            <v>226844</v>
          </cell>
          <cell r="J143" t="str">
            <v>B00142</v>
          </cell>
        </row>
        <row r="144">
          <cell r="A144" t="str">
            <v>하수관내CCTV조사(신설관,800mm미만)</v>
          </cell>
          <cell r="B144" t="str">
            <v>제 143 호표</v>
          </cell>
          <cell r="C144" t="str">
            <v>하수관내CCTV조사</v>
          </cell>
          <cell r="D144" t="str">
            <v>(신설관,800mm미만)</v>
          </cell>
          <cell r="E144" t="str">
            <v>M</v>
          </cell>
          <cell r="F144">
            <v>2525</v>
          </cell>
          <cell r="G144">
            <v>1596</v>
          </cell>
          <cell r="H144">
            <v>88</v>
          </cell>
          <cell r="I144">
            <v>841</v>
          </cell>
          <cell r="J144" t="str">
            <v>B00143</v>
          </cell>
        </row>
        <row r="145">
          <cell r="A145" t="str">
            <v>하수관수밀시험D300</v>
          </cell>
          <cell r="B145" t="str">
            <v>제 144 호표</v>
          </cell>
          <cell r="C145" t="str">
            <v>하수관수밀시험</v>
          </cell>
          <cell r="D145" t="str">
            <v>D300</v>
          </cell>
          <cell r="E145" t="str">
            <v>개소</v>
          </cell>
          <cell r="F145">
            <v>171429</v>
          </cell>
          <cell r="G145">
            <v>100713</v>
          </cell>
          <cell r="H145">
            <v>61085</v>
          </cell>
          <cell r="I145">
            <v>9631</v>
          </cell>
          <cell r="J145" t="str">
            <v>B00144</v>
          </cell>
        </row>
        <row r="146">
          <cell r="A146" t="str">
            <v>하수관수밀시험D350</v>
          </cell>
          <cell r="B146" t="str">
            <v>제 145 호표</v>
          </cell>
          <cell r="C146" t="str">
            <v>하수관수밀시험</v>
          </cell>
          <cell r="D146" t="str">
            <v>D350</v>
          </cell>
          <cell r="E146" t="str">
            <v>개소</v>
          </cell>
          <cell r="F146">
            <v>190872</v>
          </cell>
          <cell r="G146">
            <v>107631</v>
          </cell>
          <cell r="H146">
            <v>72608</v>
          </cell>
          <cell r="I146">
            <v>10633</v>
          </cell>
          <cell r="J146" t="str">
            <v>B00145</v>
          </cell>
        </row>
        <row r="147">
          <cell r="A147" t="str">
            <v>하수관수밀시험D400</v>
          </cell>
          <cell r="B147" t="str">
            <v>제 146 호표</v>
          </cell>
          <cell r="C147" t="str">
            <v>하수관수밀시험</v>
          </cell>
          <cell r="D147" t="str">
            <v>D400</v>
          </cell>
          <cell r="E147" t="str">
            <v>개소</v>
          </cell>
          <cell r="F147">
            <v>208847</v>
          </cell>
          <cell r="G147">
            <v>115434</v>
          </cell>
          <cell r="H147">
            <v>81832</v>
          </cell>
          <cell r="I147">
            <v>11581</v>
          </cell>
          <cell r="J147" t="str">
            <v>B00146</v>
          </cell>
        </row>
        <row r="148">
          <cell r="A148" t="str">
            <v>하수관수밀시험D450</v>
          </cell>
          <cell r="B148" t="str">
            <v>제 147 호표</v>
          </cell>
          <cell r="C148" t="str">
            <v>하수관수밀시험</v>
          </cell>
          <cell r="D148" t="str">
            <v>D450</v>
          </cell>
          <cell r="E148" t="str">
            <v>개소</v>
          </cell>
          <cell r="F148">
            <v>274103</v>
          </cell>
          <cell r="G148">
            <v>122581</v>
          </cell>
          <cell r="H148">
            <v>136825</v>
          </cell>
          <cell r="I148">
            <v>14697</v>
          </cell>
          <cell r="J148" t="str">
            <v>B00147</v>
          </cell>
        </row>
        <row r="149">
          <cell r="A149" t="str">
            <v>하수관수밀시험D500</v>
          </cell>
          <cell r="B149" t="str">
            <v>제 148 호표</v>
          </cell>
          <cell r="C149" t="str">
            <v>하수관수밀시험</v>
          </cell>
          <cell r="D149" t="str">
            <v>D500</v>
          </cell>
          <cell r="E149" t="str">
            <v>개소</v>
          </cell>
          <cell r="F149">
            <v>302924</v>
          </cell>
          <cell r="G149">
            <v>129433</v>
          </cell>
          <cell r="H149">
            <v>157342</v>
          </cell>
          <cell r="I149">
            <v>16149</v>
          </cell>
          <cell r="J149" t="str">
            <v>B00148</v>
          </cell>
        </row>
        <row r="150">
          <cell r="A150" t="str">
            <v>하수관수밀시험D600</v>
          </cell>
          <cell r="B150" t="str">
            <v>제 149 호표</v>
          </cell>
          <cell r="C150" t="str">
            <v>하수관수밀시험</v>
          </cell>
          <cell r="D150" t="str">
            <v>D600</v>
          </cell>
          <cell r="E150" t="str">
            <v>개소</v>
          </cell>
          <cell r="F150">
            <v>351798</v>
          </cell>
          <cell r="G150">
            <v>144448</v>
          </cell>
          <cell r="H150">
            <v>188777</v>
          </cell>
          <cell r="I150">
            <v>18573</v>
          </cell>
          <cell r="J150" t="str">
            <v>B00149</v>
          </cell>
        </row>
        <row r="151">
          <cell r="A151" t="str">
            <v>하수관수밀시험D700</v>
          </cell>
          <cell r="B151" t="str">
            <v>제 150 호표</v>
          </cell>
          <cell r="C151" t="str">
            <v>하수관수밀시험</v>
          </cell>
          <cell r="D151" t="str">
            <v>D700</v>
          </cell>
          <cell r="E151" t="str">
            <v>개소</v>
          </cell>
          <cell r="F151">
            <v>451744</v>
          </cell>
          <cell r="G151">
            <v>158875</v>
          </cell>
          <cell r="H151">
            <v>269412</v>
          </cell>
          <cell r="I151">
            <v>23457</v>
          </cell>
          <cell r="J151" t="str">
            <v>B00150</v>
          </cell>
        </row>
        <row r="152">
          <cell r="A152" t="str">
            <v>합판거푸집(0-7m:4회)</v>
          </cell>
          <cell r="B152" t="str">
            <v>제 151 호표</v>
          </cell>
          <cell r="C152" t="str">
            <v>합판거푸집</v>
          </cell>
          <cell r="D152" t="str">
            <v>(0-7m:4회)</v>
          </cell>
          <cell r="E152" t="str">
            <v>㎡</v>
          </cell>
          <cell r="F152">
            <v>19098</v>
          </cell>
          <cell r="G152">
            <v>15149</v>
          </cell>
          <cell r="H152">
            <v>3949</v>
          </cell>
          <cell r="I152">
            <v>0</v>
          </cell>
          <cell r="J152" t="str">
            <v>B00151</v>
          </cell>
        </row>
        <row r="153">
          <cell r="A153" t="str">
            <v>합판거푸집(0-7m:6회)</v>
          </cell>
          <cell r="B153" t="str">
            <v>제 152 호표</v>
          </cell>
          <cell r="C153" t="str">
            <v>합판거푸집</v>
          </cell>
          <cell r="D153" t="str">
            <v>(0-7m:6회)</v>
          </cell>
          <cell r="E153" t="str">
            <v>㎡</v>
          </cell>
          <cell r="F153">
            <v>15536</v>
          </cell>
          <cell r="G153">
            <v>12119</v>
          </cell>
          <cell r="H153">
            <v>3417</v>
          </cell>
          <cell r="I153">
            <v>0</v>
          </cell>
          <cell r="J153" t="str">
            <v>B00152</v>
          </cell>
        </row>
        <row r="154">
          <cell r="A154" t="str">
            <v>합판거푸집(노무비)(0-7m:1회)</v>
          </cell>
          <cell r="B154" t="str">
            <v>제 153 호표</v>
          </cell>
          <cell r="C154" t="str">
            <v>합판거푸집(노무비)</v>
          </cell>
          <cell r="D154" t="str">
            <v>(0-7m:1회)</v>
          </cell>
          <cell r="E154" t="str">
            <v>㎡</v>
          </cell>
          <cell r="F154">
            <v>37873</v>
          </cell>
          <cell r="G154">
            <v>37873</v>
          </cell>
          <cell r="H154">
            <v>0</v>
          </cell>
          <cell r="I154">
            <v>0</v>
          </cell>
          <cell r="J154" t="str">
            <v>B00153</v>
          </cell>
        </row>
        <row r="155">
          <cell r="A155" t="str">
            <v>합판거푸집(재료비)(0-7m:1회)</v>
          </cell>
          <cell r="B155" t="str">
            <v>제 154 호표</v>
          </cell>
          <cell r="C155" t="str">
            <v>합판거푸집(재료비)</v>
          </cell>
          <cell r="D155" t="str">
            <v>(0-7m:1회)</v>
          </cell>
          <cell r="E155" t="str">
            <v>㎡</v>
          </cell>
          <cell r="F155">
            <v>9850</v>
          </cell>
          <cell r="G155">
            <v>0</v>
          </cell>
          <cell r="H155">
            <v>9850</v>
          </cell>
          <cell r="I155">
            <v>0</v>
          </cell>
          <cell r="J155" t="str">
            <v>B00154</v>
          </cell>
        </row>
        <row r="156">
          <cell r="A156" t="str">
            <v>흄관접합및부설(D250)</v>
          </cell>
          <cell r="B156" t="str">
            <v>제 155 호표</v>
          </cell>
          <cell r="C156" t="str">
            <v>흄관접합및부설</v>
          </cell>
          <cell r="D156" t="str">
            <v>(D250)</v>
          </cell>
          <cell r="E156" t="str">
            <v>본</v>
          </cell>
          <cell r="F156">
            <v>57580</v>
          </cell>
          <cell r="G156">
            <v>57335</v>
          </cell>
          <cell r="H156">
            <v>39</v>
          </cell>
          <cell r="I156">
            <v>206</v>
          </cell>
          <cell r="J156" t="str">
            <v>B00155</v>
          </cell>
        </row>
        <row r="157">
          <cell r="A157" t="str">
            <v>흄관접합및부설(D300)</v>
          </cell>
          <cell r="B157" t="str">
            <v>제 156 호표</v>
          </cell>
          <cell r="C157" t="str">
            <v>흄관접합및부설</v>
          </cell>
          <cell r="D157" t="str">
            <v>(D300)</v>
          </cell>
          <cell r="E157" t="str">
            <v>본</v>
          </cell>
          <cell r="F157">
            <v>63629</v>
          </cell>
          <cell r="G157">
            <v>63306</v>
          </cell>
          <cell r="H157">
            <v>57</v>
          </cell>
          <cell r="I157">
            <v>266</v>
          </cell>
          <cell r="J157" t="str">
            <v>B00156</v>
          </cell>
        </row>
        <row r="158">
          <cell r="A158" t="str">
            <v>흄관접합및부설(D350)</v>
          </cell>
          <cell r="B158" t="str">
            <v>제 157 호표</v>
          </cell>
          <cell r="C158" t="str">
            <v>흄관접합및부설</v>
          </cell>
          <cell r="D158" t="str">
            <v>(D350)</v>
          </cell>
          <cell r="E158" t="str">
            <v>본</v>
          </cell>
          <cell r="F158">
            <v>81746</v>
          </cell>
          <cell r="G158">
            <v>81358</v>
          </cell>
          <cell r="H158">
            <v>64</v>
          </cell>
          <cell r="I158">
            <v>324</v>
          </cell>
          <cell r="J158" t="str">
            <v>B00157</v>
          </cell>
        </row>
        <row r="159">
          <cell r="A159" t="str">
            <v>흄관접합및부설(D400)</v>
          </cell>
          <cell r="B159" t="str">
            <v>제 158 호표</v>
          </cell>
          <cell r="C159" t="str">
            <v>흄관접합및부설</v>
          </cell>
          <cell r="D159" t="str">
            <v>(D400)</v>
          </cell>
          <cell r="E159" t="str">
            <v>본</v>
          </cell>
          <cell r="F159">
            <v>62694</v>
          </cell>
          <cell r="G159">
            <v>51204</v>
          </cell>
          <cell r="H159">
            <v>1539</v>
          </cell>
          <cell r="I159">
            <v>9951</v>
          </cell>
          <cell r="J159" t="str">
            <v>B00158</v>
          </cell>
        </row>
        <row r="160">
          <cell r="A160" t="str">
            <v>흄관접합및부설(D450)</v>
          </cell>
          <cell r="B160" t="str">
            <v>제 159 호표</v>
          </cell>
          <cell r="C160" t="str">
            <v>흄관접합및부설</v>
          </cell>
          <cell r="D160" t="str">
            <v>(D450)</v>
          </cell>
          <cell r="E160" t="str">
            <v>본</v>
          </cell>
          <cell r="F160">
            <v>74074</v>
          </cell>
          <cell r="G160">
            <v>61266</v>
          </cell>
          <cell r="H160">
            <v>1713</v>
          </cell>
          <cell r="I160">
            <v>11095</v>
          </cell>
          <cell r="J160" t="str">
            <v>B00159</v>
          </cell>
        </row>
        <row r="161">
          <cell r="A161" t="str">
            <v>흄관접합및부설(D500)</v>
          </cell>
          <cell r="B161" t="str">
            <v>제 160 호표</v>
          </cell>
          <cell r="C161" t="str">
            <v>흄관접합및부설</v>
          </cell>
          <cell r="D161" t="str">
            <v>(D500)</v>
          </cell>
          <cell r="E161" t="str">
            <v>본</v>
          </cell>
          <cell r="F161">
            <v>102600</v>
          </cell>
          <cell r="G161">
            <v>87722</v>
          </cell>
          <cell r="H161">
            <v>1983</v>
          </cell>
          <cell r="I161">
            <v>12895</v>
          </cell>
          <cell r="J161" t="str">
            <v>B00160</v>
          </cell>
        </row>
        <row r="162">
          <cell r="A162" t="str">
            <v>흄관접합및부설(D600)</v>
          </cell>
          <cell r="B162" t="str">
            <v>제 161 호표</v>
          </cell>
          <cell r="C162" t="str">
            <v>흄관접합및부설</v>
          </cell>
          <cell r="D162" t="str">
            <v>(D600)</v>
          </cell>
          <cell r="E162" t="str">
            <v>본</v>
          </cell>
          <cell r="F162">
            <v>131080</v>
          </cell>
          <cell r="G162">
            <v>113485</v>
          </cell>
          <cell r="H162">
            <v>2328</v>
          </cell>
          <cell r="I162">
            <v>15267</v>
          </cell>
          <cell r="J162" t="str">
            <v>B00161</v>
          </cell>
        </row>
        <row r="163">
          <cell r="A163" t="str">
            <v>흄관접합및부설(D700)</v>
          </cell>
          <cell r="B163" t="str">
            <v>제 162 호표</v>
          </cell>
          <cell r="C163" t="str">
            <v>흄관접합및부설</v>
          </cell>
          <cell r="D163" t="str">
            <v>(D700)</v>
          </cell>
          <cell r="E163" t="str">
            <v>본</v>
          </cell>
          <cell r="F163">
            <v>174317</v>
          </cell>
          <cell r="G163">
            <v>151407</v>
          </cell>
          <cell r="H163">
            <v>3980</v>
          </cell>
          <cell r="I163">
            <v>18930</v>
          </cell>
          <cell r="J163" t="str">
            <v>B00162</v>
          </cell>
        </row>
        <row r="164">
          <cell r="A164" t="str">
            <v>흄관접합및부설(D800)</v>
          </cell>
          <cell r="B164" t="str">
            <v>제 163 호표</v>
          </cell>
          <cell r="C164" t="str">
            <v>흄관접합및부설</v>
          </cell>
          <cell r="D164" t="str">
            <v>(D800)</v>
          </cell>
          <cell r="E164" t="str">
            <v>본</v>
          </cell>
          <cell r="F164">
            <v>200412</v>
          </cell>
          <cell r="G164">
            <v>176812</v>
          </cell>
          <cell r="H164">
            <v>3083</v>
          </cell>
          <cell r="I164">
            <v>20517</v>
          </cell>
          <cell r="J164" t="str">
            <v>B00163</v>
          </cell>
        </row>
        <row r="165">
          <cell r="A165" t="str">
            <v>흄관접합및부설(D900)</v>
          </cell>
          <cell r="B165" t="str">
            <v>제 164 호표</v>
          </cell>
          <cell r="C165" t="str">
            <v>흄관접합및부설</v>
          </cell>
          <cell r="D165" t="str">
            <v>(D900)</v>
          </cell>
          <cell r="E165" t="str">
            <v>본</v>
          </cell>
          <cell r="F165">
            <v>240106</v>
          </cell>
          <cell r="G165">
            <v>212906</v>
          </cell>
          <cell r="H165">
            <v>3526</v>
          </cell>
          <cell r="I165">
            <v>23674</v>
          </cell>
          <cell r="J165" t="str">
            <v>B00164</v>
          </cell>
        </row>
        <row r="166">
          <cell r="A166" t="str">
            <v>흄관접합및부설(D1000)</v>
          </cell>
          <cell r="B166" t="str">
            <v>제 165 호표</v>
          </cell>
          <cell r="C166" t="str">
            <v>흄관접합및부설</v>
          </cell>
          <cell r="D166" t="str">
            <v>(D1000)</v>
          </cell>
          <cell r="E166" t="str">
            <v>본</v>
          </cell>
          <cell r="F166">
            <v>278670</v>
          </cell>
          <cell r="G166">
            <v>247979</v>
          </cell>
          <cell r="H166">
            <v>4032</v>
          </cell>
          <cell r="I166">
            <v>26659</v>
          </cell>
          <cell r="J166" t="str">
            <v>B00165</v>
          </cell>
        </row>
        <row r="167">
          <cell r="A167" t="str">
            <v>흄관접합및부설(D1100)</v>
          </cell>
          <cell r="B167" t="str">
            <v>제 166 호표</v>
          </cell>
          <cell r="C167" t="str">
            <v>흄관접합및부설</v>
          </cell>
          <cell r="D167" t="str">
            <v>(D1100)</v>
          </cell>
          <cell r="E167" t="str">
            <v>본</v>
          </cell>
          <cell r="F167">
            <v>328786</v>
          </cell>
          <cell r="G167">
            <v>295254</v>
          </cell>
          <cell r="H167">
            <v>4384</v>
          </cell>
          <cell r="I167">
            <v>29148</v>
          </cell>
          <cell r="J167" t="str">
            <v>B00166</v>
          </cell>
        </row>
        <row r="168">
          <cell r="A168" t="str">
            <v>흄관접합및부설(D1200)</v>
          </cell>
          <cell r="B168" t="str">
            <v>제 167 호표</v>
          </cell>
          <cell r="C168" t="str">
            <v>흄관접합및부설</v>
          </cell>
          <cell r="D168" t="str">
            <v>(D1200)</v>
          </cell>
          <cell r="E168" t="str">
            <v>본</v>
          </cell>
          <cell r="F168">
            <v>396732</v>
          </cell>
          <cell r="G168">
            <v>359584</v>
          </cell>
          <cell r="H168">
            <v>4836</v>
          </cell>
          <cell r="I168">
            <v>32312</v>
          </cell>
          <cell r="J168" t="str">
            <v>B00167</v>
          </cell>
        </row>
        <row r="169">
          <cell r="A169" t="str">
            <v>흄관접합및부설(D1350)</v>
          </cell>
          <cell r="B169" t="str">
            <v>제 168 호표</v>
          </cell>
          <cell r="C169" t="str">
            <v>흄관접합및부설</v>
          </cell>
          <cell r="D169" t="str">
            <v>(D1350)</v>
          </cell>
          <cell r="E169" t="str">
            <v>본</v>
          </cell>
          <cell r="F169">
            <v>465140</v>
          </cell>
          <cell r="G169">
            <v>423087</v>
          </cell>
          <cell r="H169">
            <v>5428</v>
          </cell>
          <cell r="I169">
            <v>36625</v>
          </cell>
          <cell r="J169" t="str">
            <v>B00168</v>
          </cell>
        </row>
        <row r="170">
          <cell r="A170" t="str">
            <v>CCTV조사보고서작성(800mm미만,300M당)</v>
          </cell>
          <cell r="B170" t="str">
            <v>제 169 호표</v>
          </cell>
          <cell r="C170" t="str">
            <v>CCTV조사보고서작성</v>
          </cell>
          <cell r="D170" t="str">
            <v>(800mm미만,300M당)</v>
          </cell>
          <cell r="E170" t="str">
            <v>300M</v>
          </cell>
          <cell r="F170">
            <v>114676</v>
          </cell>
          <cell r="G170">
            <v>110716</v>
          </cell>
          <cell r="H170">
            <v>3300</v>
          </cell>
          <cell r="I170">
            <v>660</v>
          </cell>
          <cell r="J170" t="str">
            <v>B00169</v>
          </cell>
        </row>
        <row r="171">
          <cell r="A171" t="str">
            <v>KP직관접합및부설(D200)</v>
          </cell>
          <cell r="B171" t="str">
            <v>제 170 호표</v>
          </cell>
          <cell r="C171" t="str">
            <v>KP직관접합및부설</v>
          </cell>
          <cell r="D171" t="str">
            <v>(D200)</v>
          </cell>
          <cell r="E171" t="str">
            <v>개소</v>
          </cell>
          <cell r="F171">
            <v>77511</v>
          </cell>
          <cell r="G171">
            <v>43912</v>
          </cell>
          <cell r="H171">
            <v>16631</v>
          </cell>
          <cell r="I171">
            <v>16968</v>
          </cell>
          <cell r="J171" t="str">
            <v>B00170</v>
          </cell>
        </row>
        <row r="172">
          <cell r="A172" t="str">
            <v>KP직관접합및부설(D250)</v>
          </cell>
          <cell r="B172" t="str">
            <v>제 171 호표</v>
          </cell>
          <cell r="C172" t="str">
            <v>KP직관접합및부설</v>
          </cell>
          <cell r="D172" t="str">
            <v>(D250)</v>
          </cell>
          <cell r="E172" t="str">
            <v>개소</v>
          </cell>
          <cell r="F172">
            <v>97045</v>
          </cell>
          <cell r="G172">
            <v>56260</v>
          </cell>
          <cell r="H172">
            <v>21696</v>
          </cell>
          <cell r="I172">
            <v>19089</v>
          </cell>
          <cell r="J172" t="str">
            <v>B00171</v>
          </cell>
        </row>
        <row r="173">
          <cell r="A173" t="str">
            <v>KP직관접합및부설(D300)</v>
          </cell>
          <cell r="B173" t="str">
            <v>제 172 호표</v>
          </cell>
          <cell r="C173" t="str">
            <v>KP직관접합및부설</v>
          </cell>
          <cell r="D173" t="str">
            <v>(D300)</v>
          </cell>
          <cell r="E173" t="str">
            <v>개소</v>
          </cell>
          <cell r="F173">
            <v>109133</v>
          </cell>
          <cell r="G173">
            <v>63572</v>
          </cell>
          <cell r="H173">
            <v>24351</v>
          </cell>
          <cell r="I173">
            <v>21210</v>
          </cell>
          <cell r="J173" t="str">
            <v>B00172</v>
          </cell>
        </row>
        <row r="174">
          <cell r="A174" t="str">
            <v>KP직관접합및부설(D350)</v>
          </cell>
          <cell r="B174" t="str">
            <v>제 173 호표</v>
          </cell>
          <cell r="C174" t="str">
            <v>KP직관접합및부설</v>
          </cell>
          <cell r="D174" t="str">
            <v>(D350)</v>
          </cell>
          <cell r="E174" t="str">
            <v>개소</v>
          </cell>
          <cell r="F174">
            <v>130536</v>
          </cell>
          <cell r="G174">
            <v>77092</v>
          </cell>
          <cell r="H174">
            <v>28841</v>
          </cell>
          <cell r="I174">
            <v>24603</v>
          </cell>
          <cell r="J174" t="str">
            <v>B00173</v>
          </cell>
        </row>
        <row r="175">
          <cell r="A175" t="str">
            <v>KP직관접합및부설(D400)</v>
          </cell>
          <cell r="B175" t="str">
            <v>제 174 호표</v>
          </cell>
          <cell r="C175" t="str">
            <v>KP직관접합및부설</v>
          </cell>
          <cell r="D175" t="str">
            <v>(D400)</v>
          </cell>
          <cell r="E175" t="str">
            <v>개소</v>
          </cell>
          <cell r="F175">
            <v>159914</v>
          </cell>
          <cell r="G175">
            <v>99746</v>
          </cell>
          <cell r="H175">
            <v>32171</v>
          </cell>
          <cell r="I175">
            <v>27997</v>
          </cell>
          <cell r="J175" t="str">
            <v>B00174</v>
          </cell>
        </row>
        <row r="176">
          <cell r="A176" t="str">
            <v>KP직관접합및부설(D450)</v>
          </cell>
          <cell r="B176" t="str">
            <v>제 175 호표</v>
          </cell>
          <cell r="C176" t="str">
            <v>KP직관접합및부설</v>
          </cell>
          <cell r="D176" t="str">
            <v>(D450)</v>
          </cell>
          <cell r="E176" t="str">
            <v>개소</v>
          </cell>
          <cell r="F176">
            <v>178677</v>
          </cell>
          <cell r="G176">
            <v>114710</v>
          </cell>
          <cell r="H176">
            <v>35546</v>
          </cell>
          <cell r="I176">
            <v>28421</v>
          </cell>
          <cell r="J176" t="str">
            <v>B00175</v>
          </cell>
        </row>
        <row r="177">
          <cell r="A177" t="str">
            <v>KP직관접합및부설(D500)</v>
          </cell>
          <cell r="B177" t="str">
            <v>제 176 호표</v>
          </cell>
          <cell r="C177" t="str">
            <v>KP직관접합및부설</v>
          </cell>
          <cell r="D177" t="str">
            <v>(D500)</v>
          </cell>
          <cell r="E177" t="str">
            <v>개소</v>
          </cell>
          <cell r="F177">
            <v>192906</v>
          </cell>
          <cell r="G177">
            <v>124315</v>
          </cell>
          <cell r="H177">
            <v>39534</v>
          </cell>
          <cell r="I177">
            <v>29057</v>
          </cell>
          <cell r="J177" t="str">
            <v>B00176</v>
          </cell>
        </row>
        <row r="178">
          <cell r="A178" t="str">
            <v>KP직관접합및부설(D600)</v>
          </cell>
          <cell r="B178" t="str">
            <v>제 177 호표</v>
          </cell>
          <cell r="C178" t="str">
            <v>KP직관접합및부설</v>
          </cell>
          <cell r="D178" t="str">
            <v>(D600)</v>
          </cell>
          <cell r="E178" t="str">
            <v>개소</v>
          </cell>
          <cell r="F178">
            <v>234160</v>
          </cell>
          <cell r="G178">
            <v>153863</v>
          </cell>
          <cell r="H178">
            <v>49119</v>
          </cell>
          <cell r="I178">
            <v>31178</v>
          </cell>
          <cell r="J178" t="str">
            <v>B00177</v>
          </cell>
        </row>
        <row r="179">
          <cell r="A179" t="str">
            <v>KP직관접합및부설(D700)</v>
          </cell>
          <cell r="B179" t="str">
            <v>제 178 호표</v>
          </cell>
          <cell r="C179" t="str">
            <v>KP직관접합및부설</v>
          </cell>
          <cell r="D179" t="str">
            <v>(D700)</v>
          </cell>
          <cell r="E179" t="str">
            <v>개소</v>
          </cell>
          <cell r="F179">
            <v>258005</v>
          </cell>
          <cell r="G179">
            <v>178066</v>
          </cell>
          <cell r="H179">
            <v>46852</v>
          </cell>
          <cell r="I179">
            <v>33087</v>
          </cell>
          <cell r="J179" t="str">
            <v>B00178</v>
          </cell>
        </row>
        <row r="180">
          <cell r="A180" t="str">
            <v>KP직관접합및부설(D800)</v>
          </cell>
          <cell r="B180" t="str">
            <v>제 179 호표</v>
          </cell>
          <cell r="C180" t="str">
            <v>KP직관접합및부설</v>
          </cell>
          <cell r="D180" t="str">
            <v>(D800)</v>
          </cell>
          <cell r="E180" t="str">
            <v>개소</v>
          </cell>
          <cell r="F180">
            <v>360608</v>
          </cell>
          <cell r="G180">
            <v>224994</v>
          </cell>
          <cell r="H180">
            <v>83014</v>
          </cell>
          <cell r="I180">
            <v>52600</v>
          </cell>
          <cell r="J180" t="str">
            <v>B00179</v>
          </cell>
        </row>
        <row r="181">
          <cell r="A181" t="str">
            <v>KP직관접합및부설(D900)</v>
          </cell>
          <cell r="B181" t="str">
            <v>제 180 호표</v>
          </cell>
          <cell r="C181" t="str">
            <v>KP직관접합및부설</v>
          </cell>
          <cell r="D181" t="str">
            <v>(D900)</v>
          </cell>
          <cell r="E181" t="str">
            <v>개소</v>
          </cell>
          <cell r="F181">
            <v>438962</v>
          </cell>
          <cell r="G181">
            <v>287284</v>
          </cell>
          <cell r="H181">
            <v>96573</v>
          </cell>
          <cell r="I181">
            <v>55105</v>
          </cell>
          <cell r="J181" t="str">
            <v>B00180</v>
          </cell>
        </row>
        <row r="182">
          <cell r="A182" t="str">
            <v>KP직관접합및부설(D1000)</v>
          </cell>
          <cell r="B182" t="str">
            <v>제 181 호표</v>
          </cell>
          <cell r="C182" t="str">
            <v>KP직관접합및부설</v>
          </cell>
          <cell r="D182" t="str">
            <v>(D1000)</v>
          </cell>
          <cell r="E182" t="str">
            <v>개소</v>
          </cell>
          <cell r="F182">
            <v>518078</v>
          </cell>
          <cell r="G182">
            <v>344227</v>
          </cell>
          <cell r="H182">
            <v>113423</v>
          </cell>
          <cell r="I182">
            <v>60428</v>
          </cell>
          <cell r="J182" t="str">
            <v>B00181</v>
          </cell>
        </row>
        <row r="183">
          <cell r="A183" t="str">
            <v>KP직관접합및부설(D1100)</v>
          </cell>
          <cell r="B183" t="str">
            <v>제 182 호표</v>
          </cell>
          <cell r="C183" t="str">
            <v>KP직관접합및부설</v>
          </cell>
          <cell r="D183" t="str">
            <v>(D1100)</v>
          </cell>
          <cell r="E183" t="str">
            <v>개소</v>
          </cell>
          <cell r="F183">
            <v>581240</v>
          </cell>
          <cell r="G183">
            <v>378581</v>
          </cell>
          <cell r="H183">
            <v>136282</v>
          </cell>
          <cell r="I183">
            <v>66377</v>
          </cell>
          <cell r="J183" t="str">
            <v>B00182</v>
          </cell>
        </row>
        <row r="184">
          <cell r="A184" t="str">
            <v>KP직관접합및부설(D1200)</v>
          </cell>
          <cell r="B184" t="str">
            <v>제 183 호표</v>
          </cell>
          <cell r="C184" t="str">
            <v>KP직관접합및부설</v>
          </cell>
          <cell r="D184" t="str">
            <v>(D1200)</v>
          </cell>
          <cell r="E184" t="str">
            <v>개소</v>
          </cell>
          <cell r="F184">
            <v>633683</v>
          </cell>
          <cell r="G184">
            <v>412935</v>
          </cell>
          <cell r="H184">
            <v>148422</v>
          </cell>
          <cell r="I184">
            <v>72326</v>
          </cell>
          <cell r="J184" t="str">
            <v>B00183</v>
          </cell>
        </row>
        <row r="185">
          <cell r="A185" t="str">
            <v>PC관접합및부설(D500)</v>
          </cell>
          <cell r="B185" t="str">
            <v>제 184 호표</v>
          </cell>
          <cell r="C185" t="str">
            <v>PC관접합및부설</v>
          </cell>
          <cell r="D185" t="str">
            <v>(D500)</v>
          </cell>
          <cell r="E185" t="str">
            <v>본</v>
          </cell>
          <cell r="F185">
            <v>268900</v>
          </cell>
          <cell r="G185">
            <v>184329</v>
          </cell>
          <cell r="H185">
            <v>6994</v>
          </cell>
          <cell r="I185">
            <v>77577</v>
          </cell>
          <cell r="J185" t="str">
            <v>B00184</v>
          </cell>
        </row>
        <row r="186">
          <cell r="A186" t="str">
            <v>PC관접합및부설(D600)</v>
          </cell>
          <cell r="B186" t="str">
            <v>제 185 호표</v>
          </cell>
          <cell r="C186" t="str">
            <v>PC관접합및부설</v>
          </cell>
          <cell r="D186" t="str">
            <v>(D600)</v>
          </cell>
          <cell r="E186" t="str">
            <v>본</v>
          </cell>
          <cell r="F186">
            <v>305124</v>
          </cell>
          <cell r="G186">
            <v>210566</v>
          </cell>
          <cell r="H186">
            <v>7393</v>
          </cell>
          <cell r="I186">
            <v>87165</v>
          </cell>
          <cell r="J186" t="str">
            <v>B00185</v>
          </cell>
        </row>
        <row r="187">
          <cell r="A187" t="str">
            <v>PC관접합및부설(D700)</v>
          </cell>
          <cell r="B187" t="str">
            <v>제 186 호표</v>
          </cell>
          <cell r="C187" t="str">
            <v>PC관접합및부설</v>
          </cell>
          <cell r="D187" t="str">
            <v>(D700)</v>
          </cell>
          <cell r="E187" t="str">
            <v>본</v>
          </cell>
          <cell r="F187">
            <v>339253</v>
          </cell>
          <cell r="G187">
            <v>236281</v>
          </cell>
          <cell r="H187">
            <v>7793</v>
          </cell>
          <cell r="I187">
            <v>95179</v>
          </cell>
          <cell r="J187" t="str">
            <v>B00186</v>
          </cell>
        </row>
        <row r="188">
          <cell r="A188" t="str">
            <v>PC관접합및부설(D800)</v>
          </cell>
          <cell r="B188" t="str">
            <v>제 187 호표</v>
          </cell>
          <cell r="C188" t="str">
            <v>PC관접합및부설</v>
          </cell>
          <cell r="D188" t="str">
            <v>(D800)</v>
          </cell>
          <cell r="E188" t="str">
            <v>본</v>
          </cell>
          <cell r="F188">
            <v>404364</v>
          </cell>
          <cell r="G188">
            <v>287462</v>
          </cell>
          <cell r="H188">
            <v>8592</v>
          </cell>
          <cell r="I188">
            <v>108310</v>
          </cell>
          <cell r="J188" t="str">
            <v>B00187</v>
          </cell>
        </row>
        <row r="189">
          <cell r="A189" t="str">
            <v>PC관접합및부설(D900)</v>
          </cell>
          <cell r="B189" t="str">
            <v>제 188 호표</v>
          </cell>
          <cell r="C189" t="str">
            <v>PC관접합및부설</v>
          </cell>
          <cell r="D189" t="str">
            <v>(D900)</v>
          </cell>
          <cell r="E189" t="str">
            <v>본</v>
          </cell>
          <cell r="F189">
            <v>468535</v>
          </cell>
          <cell r="G189">
            <v>336090</v>
          </cell>
          <cell r="H189">
            <v>9192</v>
          </cell>
          <cell r="I189">
            <v>123253</v>
          </cell>
          <cell r="J189" t="str">
            <v>B00188</v>
          </cell>
        </row>
        <row r="190">
          <cell r="A190" t="str">
            <v>PC관접합및부설(D1000)</v>
          </cell>
          <cell r="B190" t="str">
            <v>제 189 호표</v>
          </cell>
          <cell r="C190" t="str">
            <v>PC관접합및부설</v>
          </cell>
          <cell r="D190" t="str">
            <v>(D1000)</v>
          </cell>
          <cell r="E190" t="str">
            <v>본</v>
          </cell>
          <cell r="F190">
            <v>549085</v>
          </cell>
          <cell r="G190">
            <v>391331</v>
          </cell>
          <cell r="H190">
            <v>10191</v>
          </cell>
          <cell r="I190">
            <v>147563</v>
          </cell>
          <cell r="J190" t="str">
            <v>B00189</v>
          </cell>
        </row>
        <row r="191">
          <cell r="A191" t="str">
            <v>PC관접합및부설(D1100)</v>
          </cell>
          <cell r="B191" t="str">
            <v>제 190 호표</v>
          </cell>
          <cell r="C191" t="str">
            <v>PC관접합및부설</v>
          </cell>
          <cell r="D191" t="str">
            <v>(D1100)</v>
          </cell>
          <cell r="E191" t="str">
            <v>본</v>
          </cell>
          <cell r="F191">
            <v>625435</v>
          </cell>
          <cell r="G191">
            <v>451234</v>
          </cell>
          <cell r="H191">
            <v>11989</v>
          </cell>
          <cell r="I191">
            <v>162212</v>
          </cell>
          <cell r="J191" t="str">
            <v>B00190</v>
          </cell>
        </row>
        <row r="192">
          <cell r="A192" t="str">
            <v>PC관접합및부설(D1200)</v>
          </cell>
          <cell r="B192" t="str">
            <v>제 191 호표</v>
          </cell>
          <cell r="C192" t="str">
            <v>PC관접합및부설</v>
          </cell>
          <cell r="D192" t="str">
            <v>(D1200)</v>
          </cell>
          <cell r="E192" t="str">
            <v>본</v>
          </cell>
          <cell r="F192">
            <v>748854</v>
          </cell>
          <cell r="G192">
            <v>520092</v>
          </cell>
          <cell r="H192">
            <v>14387</v>
          </cell>
          <cell r="I192">
            <v>214375</v>
          </cell>
          <cell r="J192" t="str">
            <v>B00191</v>
          </cell>
        </row>
        <row r="193">
          <cell r="A193" t="str">
            <v>PC관접합및부설(D1350)</v>
          </cell>
          <cell r="B193" t="str">
            <v>제 192 호표</v>
          </cell>
          <cell r="C193" t="str">
            <v>PC관접합및부설</v>
          </cell>
          <cell r="D193" t="str">
            <v>(D1350)</v>
          </cell>
          <cell r="E193" t="str">
            <v>본</v>
          </cell>
          <cell r="F193">
            <v>851781</v>
          </cell>
          <cell r="G193">
            <v>596086</v>
          </cell>
          <cell r="H193">
            <v>17385</v>
          </cell>
          <cell r="I193">
            <v>238310</v>
          </cell>
          <cell r="J193" t="str">
            <v>B00192</v>
          </cell>
        </row>
        <row r="194">
          <cell r="A194" t="str">
            <v>PC관접합및부설(D1500)</v>
          </cell>
          <cell r="B194" t="str">
            <v>제 193 호표</v>
          </cell>
          <cell r="C194" t="str">
            <v>PC관접합및부설</v>
          </cell>
          <cell r="D194" t="str">
            <v>(D1500)</v>
          </cell>
          <cell r="E194" t="str">
            <v>본</v>
          </cell>
          <cell r="F194">
            <v>1066308</v>
          </cell>
          <cell r="G194">
            <v>677241</v>
          </cell>
          <cell r="H194">
            <v>21381</v>
          </cell>
          <cell r="I194">
            <v>367686</v>
          </cell>
          <cell r="J194" t="str">
            <v>B00193</v>
          </cell>
        </row>
        <row r="195">
          <cell r="A195" t="str">
            <v>PVC 전선관 배관28mm</v>
          </cell>
          <cell r="B195" t="str">
            <v>제 194 호표</v>
          </cell>
          <cell r="C195" t="str">
            <v>PVC 전선관 배관</v>
          </cell>
          <cell r="D195" t="str">
            <v>28mm</v>
          </cell>
          <cell r="E195" t="str">
            <v>M</v>
          </cell>
          <cell r="F195">
            <v>6189</v>
          </cell>
          <cell r="G195">
            <v>6189</v>
          </cell>
          <cell r="H195">
            <v>0</v>
          </cell>
          <cell r="I195">
            <v>0</v>
          </cell>
          <cell r="J195" t="str">
            <v>B00194</v>
          </cell>
        </row>
        <row r="196">
          <cell r="A196" t="str">
            <v>PVC PIPE 부설(Φ150mm)</v>
          </cell>
          <cell r="B196" t="str">
            <v>제 195 호표</v>
          </cell>
          <cell r="C196" t="str">
            <v>PVC PIPE 부설</v>
          </cell>
          <cell r="D196" t="str">
            <v>(Φ150mm)</v>
          </cell>
          <cell r="E196" t="str">
            <v>M</v>
          </cell>
          <cell r="F196">
            <v>30671</v>
          </cell>
          <cell r="G196">
            <v>20621</v>
          </cell>
          <cell r="H196">
            <v>10050</v>
          </cell>
          <cell r="I196">
            <v>0</v>
          </cell>
          <cell r="J196" t="str">
            <v>B00195</v>
          </cell>
        </row>
      </sheetData>
      <sheetData sheetId="8"/>
      <sheetData sheetId="9">
        <row r="2">
          <cell r="A2" t="str">
            <v>ASP포장깨기및잔재처리</v>
          </cell>
          <cell r="B2" t="str">
            <v>ASP포장깨기및잔재처리</v>
          </cell>
          <cell r="D2" t="str">
            <v>㎥</v>
          </cell>
          <cell r="E2">
            <v>21078.434998368328</v>
          </cell>
          <cell r="F2">
            <v>9971.9457430972107</v>
          </cell>
          <cell r="G2">
            <v>3230.9486721142875</v>
          </cell>
          <cell r="H2">
            <v>7875.5405831568296</v>
          </cell>
          <cell r="I2" t="str">
            <v>D00001</v>
          </cell>
        </row>
        <row r="3">
          <cell r="A3" t="str">
            <v>PC관 운반(D500)</v>
          </cell>
          <cell r="B3" t="str">
            <v>PC관 운반</v>
          </cell>
          <cell r="C3" t="str">
            <v>(D500)</v>
          </cell>
          <cell r="D3" t="str">
            <v>㎥</v>
          </cell>
          <cell r="E3">
            <v>22785.283575757574</v>
          </cell>
          <cell r="F3">
            <v>0</v>
          </cell>
          <cell r="G3">
            <v>0</v>
          </cell>
          <cell r="H3">
            <v>22785.283575757574</v>
          </cell>
          <cell r="I3" t="str">
            <v>D00002</v>
          </cell>
        </row>
        <row r="4">
          <cell r="A4" t="str">
            <v>PC관 운반(D600)</v>
          </cell>
          <cell r="B4" t="str">
            <v>PC관 운반</v>
          </cell>
          <cell r="C4" t="str">
            <v>(D600)</v>
          </cell>
          <cell r="D4" t="str">
            <v>㎥</v>
          </cell>
          <cell r="E4">
            <v>29242.677779220776</v>
          </cell>
          <cell r="F4">
            <v>0</v>
          </cell>
          <cell r="G4">
            <v>0</v>
          </cell>
          <cell r="H4">
            <v>29242.677779220776</v>
          </cell>
          <cell r="I4" t="str">
            <v>D00003</v>
          </cell>
        </row>
        <row r="5">
          <cell r="A5" t="str">
            <v>PC관 운반(D700)</v>
          </cell>
          <cell r="B5" t="str">
            <v>PC관 운반</v>
          </cell>
          <cell r="C5" t="str">
            <v>(D700)</v>
          </cell>
          <cell r="D5" t="str">
            <v>㎥</v>
          </cell>
          <cell r="E5">
            <v>34125.238545454544</v>
          </cell>
          <cell r="F5">
            <v>0</v>
          </cell>
          <cell r="G5">
            <v>0</v>
          </cell>
          <cell r="H5">
            <v>34125.238545454544</v>
          </cell>
          <cell r="I5" t="str">
            <v>D00004</v>
          </cell>
        </row>
        <row r="6">
          <cell r="A6" t="str">
            <v>PC관 운반(D800)</v>
          </cell>
          <cell r="B6" t="str">
            <v>PC관 운반</v>
          </cell>
          <cell r="C6" t="str">
            <v>(D800)</v>
          </cell>
          <cell r="D6" t="str">
            <v>㎥</v>
          </cell>
          <cell r="E6">
            <v>40994.543181818175</v>
          </cell>
          <cell r="F6">
            <v>0</v>
          </cell>
          <cell r="G6">
            <v>0</v>
          </cell>
          <cell r="H6">
            <v>40994.543181818175</v>
          </cell>
          <cell r="I6" t="str">
            <v>D00005</v>
          </cell>
        </row>
        <row r="7">
          <cell r="A7" t="str">
            <v>PC관 운반(D900)</v>
          </cell>
          <cell r="B7" t="str">
            <v>PC관 운반</v>
          </cell>
          <cell r="C7" t="str">
            <v>(D900)</v>
          </cell>
          <cell r="D7" t="str">
            <v>㎥</v>
          </cell>
          <cell r="E7">
            <v>51240.544636363629</v>
          </cell>
          <cell r="F7">
            <v>0</v>
          </cell>
          <cell r="G7">
            <v>0</v>
          </cell>
          <cell r="H7">
            <v>51240.544636363629</v>
          </cell>
          <cell r="I7" t="str">
            <v>D00006</v>
          </cell>
        </row>
        <row r="8">
          <cell r="A8" t="str">
            <v>PC관 운반(D1000)</v>
          </cell>
          <cell r="B8" t="str">
            <v>PC관 운반</v>
          </cell>
          <cell r="C8" t="str">
            <v>(D1000)</v>
          </cell>
          <cell r="D8" t="str">
            <v>㎥</v>
          </cell>
          <cell r="E8">
            <v>67723.608909090894</v>
          </cell>
          <cell r="F8">
            <v>0</v>
          </cell>
          <cell r="G8">
            <v>0</v>
          </cell>
          <cell r="H8">
            <v>67723.608909090894</v>
          </cell>
          <cell r="I8" t="str">
            <v>D00007</v>
          </cell>
        </row>
        <row r="9">
          <cell r="A9" t="str">
            <v>PC관 운반(D1100)</v>
          </cell>
          <cell r="B9" t="str">
            <v>PC관 운반</v>
          </cell>
          <cell r="C9" t="str">
            <v>(D1100)</v>
          </cell>
          <cell r="D9" t="str">
            <v>㎥</v>
          </cell>
          <cell r="E9">
            <v>68282.08918181817</v>
          </cell>
          <cell r="F9">
            <v>0</v>
          </cell>
          <cell r="G9">
            <v>0</v>
          </cell>
          <cell r="H9">
            <v>68282.08918181817</v>
          </cell>
          <cell r="I9" t="str">
            <v>D00008</v>
          </cell>
        </row>
        <row r="10">
          <cell r="A10" t="str">
            <v>PC관 운반(D1200)</v>
          </cell>
          <cell r="B10" t="str">
            <v>PC관 운반</v>
          </cell>
          <cell r="C10" t="str">
            <v>(D1200)</v>
          </cell>
          <cell r="D10" t="str">
            <v>㎥</v>
          </cell>
          <cell r="E10">
            <v>101659.1749090909</v>
          </cell>
          <cell r="F10">
            <v>0</v>
          </cell>
          <cell r="G10">
            <v>0</v>
          </cell>
          <cell r="H10">
            <v>101659.1749090909</v>
          </cell>
          <cell r="I10" t="str">
            <v>D00009</v>
          </cell>
        </row>
        <row r="11">
          <cell r="A11" t="str">
            <v>PC관 운반(D1350)</v>
          </cell>
          <cell r="B11" t="str">
            <v>PC관 운반</v>
          </cell>
          <cell r="C11" t="str">
            <v>(D1350)</v>
          </cell>
          <cell r="D11" t="str">
            <v>㎥</v>
          </cell>
          <cell r="E11">
            <v>102112.28154545453</v>
          </cell>
          <cell r="F11">
            <v>0</v>
          </cell>
          <cell r="G11">
            <v>0</v>
          </cell>
          <cell r="H11">
            <v>102112.28154545453</v>
          </cell>
          <cell r="I11" t="str">
            <v>D00010</v>
          </cell>
        </row>
        <row r="12">
          <cell r="A12" t="str">
            <v>PC관 운반(D1500)</v>
          </cell>
          <cell r="B12" t="str">
            <v>PC관 운반</v>
          </cell>
          <cell r="C12" t="str">
            <v>(D1500)</v>
          </cell>
          <cell r="D12" t="str">
            <v>㎥</v>
          </cell>
          <cell r="E12">
            <v>200178.21545454543</v>
          </cell>
          <cell r="F12">
            <v>0</v>
          </cell>
          <cell r="G12">
            <v>0</v>
          </cell>
          <cell r="H12">
            <v>200178.21545454543</v>
          </cell>
          <cell r="I12" t="str">
            <v>D00011</v>
          </cell>
        </row>
        <row r="13">
          <cell r="A13" t="str">
            <v>공사용수</v>
          </cell>
          <cell r="B13" t="str">
            <v>공사용수</v>
          </cell>
          <cell r="D13" t="str">
            <v>㎥</v>
          </cell>
          <cell r="E13">
            <v>3219.0623709410493</v>
          </cell>
          <cell r="F13">
            <v>1954.6473381270332</v>
          </cell>
          <cell r="G13">
            <v>671.97768646921179</v>
          </cell>
          <cell r="H13">
            <v>592.43734634480393</v>
          </cell>
          <cell r="I13" t="str">
            <v>D00012</v>
          </cell>
        </row>
        <row r="14">
          <cell r="A14" t="str">
            <v>관부사(B.H 0.7㎥)</v>
          </cell>
          <cell r="B14" t="str">
            <v>관부사</v>
          </cell>
          <cell r="C14" t="str">
            <v>(B.H 0.7㎥)</v>
          </cell>
          <cell r="D14" t="str">
            <v>㎥</v>
          </cell>
          <cell r="E14">
            <v>16564.87892821752</v>
          </cell>
          <cell r="F14">
            <v>4069.8054276766743</v>
          </cell>
          <cell r="G14">
            <v>10273.97901933988</v>
          </cell>
          <cell r="H14">
            <v>2221.0944812009648</v>
          </cell>
          <cell r="I14" t="str">
            <v>D00013</v>
          </cell>
        </row>
        <row r="15">
          <cell r="A15" t="str">
            <v>기층아스콘포설및다짐(T=10cm)</v>
          </cell>
          <cell r="B15" t="str">
            <v>기층아스콘포설및다짐</v>
          </cell>
          <cell r="C15" t="str">
            <v>(T=10cm)</v>
          </cell>
          <cell r="D15" t="str">
            <v>a</v>
          </cell>
          <cell r="E15">
            <v>692263.74190740741</v>
          </cell>
          <cell r="F15">
            <v>53868.590756172838</v>
          </cell>
          <cell r="G15">
            <v>621394.47199691366</v>
          </cell>
          <cell r="H15">
            <v>17000.679154320987</v>
          </cell>
          <cell r="I15" t="str">
            <v>D00014</v>
          </cell>
        </row>
        <row r="16">
          <cell r="A16" t="str">
            <v>되메우기(토사:인력)</v>
          </cell>
          <cell r="B16" t="str">
            <v>되메우기</v>
          </cell>
          <cell r="C16" t="str">
            <v>(토사:인력)</v>
          </cell>
          <cell r="D16" t="str">
            <v>㎥</v>
          </cell>
          <cell r="E16">
            <v>8473.9192028985508</v>
          </cell>
          <cell r="F16">
            <v>8178.6619565217397</v>
          </cell>
          <cell r="G16">
            <v>206.53550724637682</v>
          </cell>
          <cell r="H16">
            <v>88.721739130434798</v>
          </cell>
          <cell r="I16" t="str">
            <v>D00015</v>
          </cell>
        </row>
        <row r="17">
          <cell r="A17" t="str">
            <v>되메우기(토사:기계)</v>
          </cell>
          <cell r="B17" t="str">
            <v>되메우기</v>
          </cell>
          <cell r="C17" t="str">
            <v>(토사:기계)</v>
          </cell>
          <cell r="D17" t="str">
            <v>㎥</v>
          </cell>
          <cell r="E17">
            <v>1576.422676424105</v>
          </cell>
          <cell r="F17">
            <v>1221.0523120089786</v>
          </cell>
          <cell r="G17">
            <v>173.99633431823909</v>
          </cell>
          <cell r="H17">
            <v>181.37403009688722</v>
          </cell>
          <cell r="I17" t="str">
            <v>D00016</v>
          </cell>
        </row>
        <row r="18">
          <cell r="A18" t="str">
            <v>되메우기(B.H 0.7㎥+램머)</v>
          </cell>
          <cell r="B18" t="str">
            <v>되메우기</v>
          </cell>
          <cell r="C18" t="str">
            <v>(B.H 0.7㎥+램머)</v>
          </cell>
          <cell r="D18" t="str">
            <v>㎥</v>
          </cell>
          <cell r="E18">
            <v>3791.74823197966</v>
          </cell>
          <cell r="F18">
            <v>3278.2156453423117</v>
          </cell>
          <cell r="G18">
            <v>281.21855654046129</v>
          </cell>
          <cell r="H18">
            <v>232.31403009688722</v>
          </cell>
          <cell r="I18" t="str">
            <v>D00017</v>
          </cell>
        </row>
        <row r="19">
          <cell r="A19" t="str">
            <v>되메우기(토사,기계)</v>
          </cell>
          <cell r="B19" t="str">
            <v>되메우기</v>
          </cell>
          <cell r="C19" t="str">
            <v>(토사,기계)</v>
          </cell>
          <cell r="D19" t="str">
            <v>㎥</v>
          </cell>
          <cell r="E19">
            <v>1339.5786561082764</v>
          </cell>
          <cell r="F19">
            <v>584.6292534722221</v>
          </cell>
          <cell r="G19">
            <v>347.47325467687074</v>
          </cell>
          <cell r="H19">
            <v>407.47614795918366</v>
          </cell>
          <cell r="I19" t="str">
            <v>D00018</v>
          </cell>
        </row>
        <row r="20">
          <cell r="A20" t="str">
            <v>모래구입및운반</v>
          </cell>
          <cell r="B20" t="str">
            <v>모래구입및운반</v>
          </cell>
          <cell r="D20" t="str">
            <v>㎥</v>
          </cell>
          <cell r="E20">
            <v>14902.651674917397</v>
          </cell>
          <cell r="F20">
            <v>2869.7616655466095</v>
          </cell>
          <cell r="G20">
            <v>10053.3688593189</v>
          </cell>
          <cell r="H20">
            <v>1979.5211500518878</v>
          </cell>
          <cell r="I20" t="str">
            <v>D00019</v>
          </cell>
        </row>
        <row r="21">
          <cell r="A21" t="str">
            <v>모래다짐(램머)</v>
          </cell>
          <cell r="B21" t="str">
            <v>모래다짐</v>
          </cell>
          <cell r="C21" t="str">
            <v>(램머)</v>
          </cell>
          <cell r="D21" t="str">
            <v>㎥</v>
          </cell>
          <cell r="E21">
            <v>3222.5082972582973</v>
          </cell>
          <cell r="F21">
            <v>2928.5292207792204</v>
          </cell>
          <cell r="G21">
            <v>205.64141414141412</v>
          </cell>
          <cell r="H21">
            <v>88.337662337662337</v>
          </cell>
          <cell r="I21" t="str">
            <v>D00020</v>
          </cell>
        </row>
        <row r="22">
          <cell r="A22" t="str">
            <v>보조기층재구입및운반</v>
          </cell>
          <cell r="B22" t="str">
            <v>보조기층재구입및운반</v>
          </cell>
          <cell r="D22" t="str">
            <v>㎥</v>
          </cell>
          <cell r="E22">
            <v>13714.655317777777</v>
          </cell>
          <cell r="F22">
            <v>2575.2181533333332</v>
          </cell>
          <cell r="G22">
            <v>9363.0879777777773</v>
          </cell>
          <cell r="H22">
            <v>1776.3491866666666</v>
          </cell>
          <cell r="I22" t="str">
            <v>D00021</v>
          </cell>
        </row>
        <row r="23">
          <cell r="A23" t="str">
            <v>보조기층포설및다짐(T=30cm)</v>
          </cell>
          <cell r="B23" t="str">
            <v>보조기층포설및다짐</v>
          </cell>
          <cell r="C23" t="str">
            <v>(T=30cm)</v>
          </cell>
          <cell r="D23" t="str">
            <v>㎥</v>
          </cell>
          <cell r="E23">
            <v>2730.0061467193473</v>
          </cell>
          <cell r="F23">
            <v>1875.2701717002274</v>
          </cell>
          <cell r="G23">
            <v>313.86189629675891</v>
          </cell>
          <cell r="H23">
            <v>540.87407872236076</v>
          </cell>
          <cell r="I23" t="str">
            <v>D00022</v>
          </cell>
        </row>
        <row r="24">
          <cell r="A24" t="str">
            <v>사토(풍화암)</v>
          </cell>
          <cell r="B24" t="str">
            <v>사토</v>
          </cell>
          <cell r="C24" t="str">
            <v>(풍화암)</v>
          </cell>
          <cell r="D24" t="str">
            <v>㎥</v>
          </cell>
          <cell r="E24">
            <v>4631.5752793276752</v>
          </cell>
          <cell r="F24">
            <v>1809.3130728598978</v>
          </cell>
          <cell r="G24">
            <v>1446.4825632975048</v>
          </cell>
          <cell r="H24">
            <v>1375.7796431702725</v>
          </cell>
          <cell r="I24" t="str">
            <v>D00023</v>
          </cell>
        </row>
        <row r="25">
          <cell r="A25" t="str">
            <v>사토(연암)</v>
          </cell>
          <cell r="B25" t="str">
            <v>사토</v>
          </cell>
          <cell r="C25" t="str">
            <v>(연암)</v>
          </cell>
          <cell r="D25" t="str">
            <v>㎥</v>
          </cell>
          <cell r="E25">
            <v>7243.136533378547</v>
          </cell>
          <cell r="F25">
            <v>2976.4953431259901</v>
          </cell>
          <cell r="G25">
            <v>1601.9803040343822</v>
          </cell>
          <cell r="H25">
            <v>2664.6608862181747</v>
          </cell>
          <cell r="I25" t="str">
            <v>D00024</v>
          </cell>
        </row>
        <row r="26">
          <cell r="A26" t="str">
            <v>사토(경암)</v>
          </cell>
          <cell r="B26" t="str">
            <v>사토</v>
          </cell>
          <cell r="C26" t="str">
            <v>(경암)</v>
          </cell>
          <cell r="D26" t="str">
            <v>㎥</v>
          </cell>
          <cell r="E26">
            <v>8412.5197489659004</v>
          </cell>
          <cell r="F26">
            <v>3455.3176618301181</v>
          </cell>
          <cell r="G26">
            <v>1866.8300514101418</v>
          </cell>
          <cell r="H26">
            <v>3090.3720357256407</v>
          </cell>
          <cell r="I26" t="str">
            <v>D00025</v>
          </cell>
        </row>
        <row r="27">
          <cell r="A27" t="str">
            <v>사토(토사)</v>
          </cell>
          <cell r="B27" t="str">
            <v>사토</v>
          </cell>
          <cell r="C27" t="str">
            <v>(토사)</v>
          </cell>
          <cell r="D27" t="str">
            <v>㎥</v>
          </cell>
          <cell r="E27">
            <v>2886.3281377857493</v>
          </cell>
          <cell r="F27">
            <v>1201.136748129371</v>
          </cell>
          <cell r="G27">
            <v>879.03814781293306</v>
          </cell>
          <cell r="H27">
            <v>806.15324184344536</v>
          </cell>
          <cell r="I27" t="str">
            <v>D00026</v>
          </cell>
        </row>
        <row r="28">
          <cell r="A28" t="str">
            <v>상차:경암(P.L1.72㎥:무한궤도)</v>
          </cell>
          <cell r="B28" t="str">
            <v>상차:경암</v>
          </cell>
          <cell r="C28" t="str">
            <v>(P.L1.72㎥:무한궤도)</v>
          </cell>
          <cell r="D28" t="str">
            <v>㎥</v>
          </cell>
          <cell r="E28">
            <v>2906.9999507452612</v>
          </cell>
          <cell r="F28">
            <v>1182.2581592367785</v>
          </cell>
          <cell r="G28">
            <v>564.90921972917465</v>
          </cell>
          <cell r="H28">
            <v>1159.8325717793084</v>
          </cell>
          <cell r="I28" t="str">
            <v>D00027</v>
          </cell>
        </row>
        <row r="29">
          <cell r="A29" t="str">
            <v>상차:연암(P.L1.72㎥:무한궤도)</v>
          </cell>
          <cell r="B29" t="str">
            <v>상차:연암</v>
          </cell>
          <cell r="C29" t="str">
            <v>(P.L1.72㎥:무한궤도)</v>
          </cell>
          <cell r="D29" t="str">
            <v>㎥</v>
          </cell>
          <cell r="E29">
            <v>2538.506999242341</v>
          </cell>
          <cell r="F29">
            <v>1032.3944489109897</v>
          </cell>
          <cell r="G29">
            <v>493.30100877758912</v>
          </cell>
          <cell r="H29">
            <v>1012.8115415537623</v>
          </cell>
          <cell r="I29" t="str">
            <v>D00028</v>
          </cell>
        </row>
        <row r="30">
          <cell r="A30" t="str">
            <v>상차:토사(P.L 1.72㎥:타이어)</v>
          </cell>
          <cell r="B30" t="str">
            <v>상차:토사</v>
          </cell>
          <cell r="C30" t="str">
            <v>(P.L 1.72㎥:타이어)</v>
          </cell>
          <cell r="D30" t="str">
            <v>㎥</v>
          </cell>
          <cell r="E30">
            <v>365.62831790123454</v>
          </cell>
          <cell r="F30">
            <v>192.61612654320984</v>
          </cell>
          <cell r="G30">
            <v>79.283796296296302</v>
          </cell>
          <cell r="H30">
            <v>93.728395061728406</v>
          </cell>
          <cell r="I30" t="str">
            <v>D00029</v>
          </cell>
        </row>
        <row r="31">
          <cell r="A31" t="str">
            <v>상차:풍화암(P.L 1.72㎥:타이어)</v>
          </cell>
          <cell r="B31" t="str">
            <v>상차:풍화암</v>
          </cell>
          <cell r="C31" t="str">
            <v>(P.L 1.72㎥:타이어)</v>
          </cell>
          <cell r="D31" t="str">
            <v>㎥</v>
          </cell>
          <cell r="E31">
            <v>814.01480794337931</v>
          </cell>
          <cell r="F31">
            <v>428.82996632996623</v>
          </cell>
          <cell r="G31">
            <v>176.51309008451864</v>
          </cell>
          <cell r="H31">
            <v>208.67175152889439</v>
          </cell>
          <cell r="I31" t="str">
            <v>D00030</v>
          </cell>
        </row>
        <row r="32">
          <cell r="A32" t="str">
            <v>선택층재구입및운반</v>
          </cell>
          <cell r="B32" t="str">
            <v>선택층재구입및운반</v>
          </cell>
          <cell r="D32" t="str">
            <v>㎥</v>
          </cell>
          <cell r="E32">
            <v>13789.33803617571</v>
          </cell>
          <cell r="F32">
            <v>2603.8606201550388</v>
          </cell>
          <cell r="G32">
            <v>9389.3710594315235</v>
          </cell>
          <cell r="H32">
            <v>1796.1063565891473</v>
          </cell>
          <cell r="I32" t="str">
            <v>D00031</v>
          </cell>
        </row>
        <row r="33">
          <cell r="A33" t="str">
            <v>선택층포설및다짐(T=20cm)</v>
          </cell>
          <cell r="B33" t="str">
            <v>선택층포설및다짐</v>
          </cell>
          <cell r="C33" t="str">
            <v>(T=20cm)</v>
          </cell>
          <cell r="D33" t="str">
            <v>㎥</v>
          </cell>
          <cell r="E33">
            <v>2577.7048806802668</v>
          </cell>
          <cell r="F33">
            <v>1804.9141521448478</v>
          </cell>
          <cell r="G33">
            <v>278.50952018684029</v>
          </cell>
          <cell r="H33">
            <v>494.28120834857873</v>
          </cell>
          <cell r="I33" t="str">
            <v>D00032</v>
          </cell>
        </row>
        <row r="34">
          <cell r="A34" t="str">
            <v>시멘트운반(40Kg/대)</v>
          </cell>
          <cell r="B34" t="str">
            <v>시멘트운반(40Kg/대)</v>
          </cell>
          <cell r="D34" t="str">
            <v>대</v>
          </cell>
          <cell r="E34">
            <v>308.31915151515153</v>
          </cell>
          <cell r="F34">
            <v>0</v>
          </cell>
          <cell r="G34">
            <v>0</v>
          </cell>
          <cell r="H34">
            <v>308.31915151515153</v>
          </cell>
          <cell r="I34" t="str">
            <v>D00033</v>
          </cell>
        </row>
        <row r="35">
          <cell r="A35" t="str">
            <v>잔재처리(B.H상차+D.T15ton)</v>
          </cell>
          <cell r="B35" t="str">
            <v>잔재처리</v>
          </cell>
          <cell r="C35" t="str">
            <v>(B.H상차+D.T15ton)</v>
          </cell>
          <cell r="D35" t="str">
            <v>㎥</v>
          </cell>
          <cell r="E35">
            <v>9350.8968654819946</v>
          </cell>
          <cell r="F35">
            <v>3962.8085910350446</v>
          </cell>
          <cell r="G35">
            <v>2389.1124390887635</v>
          </cell>
          <cell r="H35">
            <v>2998.9758353581874</v>
          </cell>
          <cell r="I35" t="str">
            <v>D00034</v>
          </cell>
        </row>
        <row r="36">
          <cell r="A36" t="str">
            <v>잡석구입및운반</v>
          </cell>
          <cell r="B36" t="str">
            <v>잡석구입및운반</v>
          </cell>
          <cell r="D36" t="str">
            <v>㎥</v>
          </cell>
          <cell r="E36">
            <v>13066.398924943582</v>
          </cell>
          <cell r="F36">
            <v>2219.2113889287139</v>
          </cell>
          <cell r="G36">
            <v>9316.4067978229123</v>
          </cell>
          <cell r="H36">
            <v>1530.7807381919558</v>
          </cell>
          <cell r="I36" t="str">
            <v>D00035</v>
          </cell>
        </row>
        <row r="37">
          <cell r="A37" t="str">
            <v>잡석뒤채움(B/H 0.7+콤펙터)</v>
          </cell>
          <cell r="B37" t="str">
            <v>잡석뒤채움</v>
          </cell>
          <cell r="C37" t="str">
            <v>(B/H 0.7+콤펙터)</v>
          </cell>
          <cell r="D37" t="str">
            <v>㎥</v>
          </cell>
          <cell r="E37">
            <v>2743.4307650253986</v>
          </cell>
          <cell r="F37">
            <v>1876.848382469683</v>
          </cell>
          <cell r="G37">
            <v>343.24618222488141</v>
          </cell>
          <cell r="H37">
            <v>523.33620033083434</v>
          </cell>
          <cell r="I37" t="str">
            <v>D00036</v>
          </cell>
        </row>
        <row r="38">
          <cell r="A38" t="str">
            <v>정지(경암)(B.D 32ton)</v>
          </cell>
          <cell r="B38" t="str">
            <v>정지(경암)</v>
          </cell>
          <cell r="C38" t="str">
            <v>(B.D 32ton)</v>
          </cell>
          <cell r="D38" t="str">
            <v>㎥</v>
          </cell>
          <cell r="E38">
            <v>926.00349840571607</v>
          </cell>
          <cell r="F38">
            <v>286.86649763766695</v>
          </cell>
          <cell r="G38">
            <v>283.68664467253177</v>
          </cell>
          <cell r="H38">
            <v>355.45035609551741</v>
          </cell>
          <cell r="I38" t="str">
            <v>D00037</v>
          </cell>
        </row>
        <row r="39">
          <cell r="A39" t="str">
            <v>정지(연암)(B.D 32ton)</v>
          </cell>
          <cell r="B39" t="str">
            <v>정지(연암)</v>
          </cell>
          <cell r="C39" t="str">
            <v>(B.D 32ton)</v>
          </cell>
          <cell r="D39" t="str">
            <v>㎥</v>
          </cell>
          <cell r="E39">
            <v>808.62277325569596</v>
          </cell>
          <cell r="F39">
            <v>250.5031387821881</v>
          </cell>
          <cell r="G39">
            <v>247.72636577037991</v>
          </cell>
          <cell r="H39">
            <v>310.39326870312794</v>
          </cell>
          <cell r="I39" t="str">
            <v>D00038</v>
          </cell>
        </row>
        <row r="40">
          <cell r="A40" t="str">
            <v>정지(토사)(B.D 32ton)</v>
          </cell>
          <cell r="B40" t="str">
            <v>정지(토사)</v>
          </cell>
          <cell r="C40" t="str">
            <v>(B.D 32ton)</v>
          </cell>
          <cell r="D40" t="str">
            <v>㎥</v>
          </cell>
          <cell r="E40">
            <v>295.50405757947118</v>
          </cell>
          <cell r="F40">
            <v>91.544161746137846</v>
          </cell>
          <cell r="G40">
            <v>90.529414549910882</v>
          </cell>
          <cell r="H40">
            <v>113.43048128342247</v>
          </cell>
          <cell r="I40" t="str">
            <v>D00039</v>
          </cell>
        </row>
        <row r="41">
          <cell r="A41" t="str">
            <v>정지(풍화암)(B.D 32ton)</v>
          </cell>
          <cell r="B41" t="str">
            <v>정지(풍화암)</v>
          </cell>
          <cell r="C41" t="str">
            <v>(B.D 32ton)</v>
          </cell>
          <cell r="D41" t="str">
            <v>㎥</v>
          </cell>
          <cell r="E41">
            <v>434.94103712995752</v>
          </cell>
          <cell r="F41">
            <v>134.74032464799507</v>
          </cell>
          <cell r="G41">
            <v>133.24675734618916</v>
          </cell>
          <cell r="H41">
            <v>166.95395513577333</v>
          </cell>
          <cell r="I41" t="str">
            <v>D00040</v>
          </cell>
        </row>
        <row r="42">
          <cell r="A42" t="str">
            <v>택코팅(RSC-4)</v>
          </cell>
          <cell r="B42" t="str">
            <v>택코팅</v>
          </cell>
          <cell r="C42" t="str">
            <v>(RSC-4)</v>
          </cell>
          <cell r="D42" t="str">
            <v>a</v>
          </cell>
          <cell r="E42">
            <v>13832.172519141037</v>
          </cell>
          <cell r="F42">
            <v>3350.7261265906459</v>
          </cell>
          <cell r="G42">
            <v>10426.832499529954</v>
          </cell>
          <cell r="H42">
            <v>54.613893020437388</v>
          </cell>
          <cell r="I42" t="str">
            <v>D00041</v>
          </cell>
        </row>
        <row r="43">
          <cell r="A43" t="str">
            <v>터파기(연암)</v>
          </cell>
          <cell r="B43" t="str">
            <v>터파기</v>
          </cell>
          <cell r="C43" t="str">
            <v>(연암)</v>
          </cell>
          <cell r="D43" t="str">
            <v>㎥</v>
          </cell>
          <cell r="E43">
            <v>18518.854134910474</v>
          </cell>
          <cell r="F43">
            <v>8203.3539869971792</v>
          </cell>
          <cell r="G43">
            <v>2043.2817059483727</v>
          </cell>
          <cell r="H43">
            <v>8272.218441964922</v>
          </cell>
          <cell r="I43" t="str">
            <v>D00042</v>
          </cell>
        </row>
        <row r="44">
          <cell r="A44" t="str">
            <v>터파기(토사)</v>
          </cell>
          <cell r="B44" t="str">
            <v>터파기</v>
          </cell>
          <cell r="C44" t="str">
            <v>(토사)</v>
          </cell>
          <cell r="D44" t="str">
            <v>㎥</v>
          </cell>
          <cell r="E44">
            <v>715.6652167277166</v>
          </cell>
          <cell r="F44">
            <v>402.16553893637223</v>
          </cell>
          <cell r="G44">
            <v>103.79210758377425</v>
          </cell>
          <cell r="H44">
            <v>209.7075702075702</v>
          </cell>
          <cell r="I44" t="str">
            <v>D00043</v>
          </cell>
        </row>
        <row r="45">
          <cell r="A45" t="str">
            <v>터파기(풍화암)</v>
          </cell>
          <cell r="B45" t="str">
            <v>터파기</v>
          </cell>
          <cell r="C45" t="str">
            <v>(풍화암)</v>
          </cell>
          <cell r="D45" t="str">
            <v>㎥</v>
          </cell>
          <cell r="E45">
            <v>10631.827142396691</v>
          </cell>
          <cell r="F45">
            <v>4667.5045934526861</v>
          </cell>
          <cell r="G45">
            <v>1160.7856543270327</v>
          </cell>
          <cell r="H45">
            <v>4803.536894616971</v>
          </cell>
          <cell r="I45" t="str">
            <v>D00044</v>
          </cell>
        </row>
        <row r="46">
          <cell r="A46" t="str">
            <v>표층아스콘포설및다짐(T=5㎝)</v>
          </cell>
          <cell r="B46" t="str">
            <v>표층아스콘포설및다짐</v>
          </cell>
          <cell r="C46" t="str">
            <v>(T=5㎝)</v>
          </cell>
          <cell r="D46" t="str">
            <v>a</v>
          </cell>
          <cell r="E46">
            <v>427768.29107744101</v>
          </cell>
          <cell r="F46">
            <v>48182.390993265988</v>
          </cell>
          <cell r="G46">
            <v>365809.0174242424</v>
          </cell>
          <cell r="H46">
            <v>13776.88265993266</v>
          </cell>
          <cell r="I46" t="str">
            <v>D00045</v>
          </cell>
        </row>
        <row r="47">
          <cell r="A47" t="str">
            <v>프라임코팅(RSC-3)</v>
          </cell>
          <cell r="B47" t="str">
            <v>프라임코팅</v>
          </cell>
          <cell r="C47" t="str">
            <v>(RSC-3)</v>
          </cell>
          <cell r="D47" t="str">
            <v>a</v>
          </cell>
          <cell r="E47">
            <v>25935.3258356203</v>
          </cell>
          <cell r="F47">
            <v>6282.6127243421051</v>
          </cell>
          <cell r="G47">
            <v>19550.311307330827</v>
          </cell>
          <cell r="H47">
            <v>102.40180394736842</v>
          </cell>
          <cell r="I47" t="str">
            <v>D00046</v>
          </cell>
        </row>
        <row r="48">
          <cell r="A48" t="str">
            <v>흄관 운반(D250)</v>
          </cell>
          <cell r="B48" t="str">
            <v>흄관 운반</v>
          </cell>
          <cell r="C48" t="str">
            <v>(D250)</v>
          </cell>
          <cell r="D48" t="str">
            <v>㎥</v>
          </cell>
          <cell r="E48">
            <v>180.18891818181817</v>
          </cell>
          <cell r="F48">
            <v>0</v>
          </cell>
          <cell r="G48">
            <v>0</v>
          </cell>
          <cell r="H48">
            <v>180.18891818181817</v>
          </cell>
          <cell r="I48" t="str">
            <v>D00047</v>
          </cell>
        </row>
        <row r="49">
          <cell r="A49" t="str">
            <v>흄관 운반(D300)</v>
          </cell>
          <cell r="B49" t="str">
            <v>흄관 운반</v>
          </cell>
          <cell r="C49" t="str">
            <v>(D300)</v>
          </cell>
          <cell r="D49" t="str">
            <v>㎥</v>
          </cell>
          <cell r="E49">
            <v>228.66079090909085</v>
          </cell>
          <cell r="F49">
            <v>0</v>
          </cell>
          <cell r="G49">
            <v>0</v>
          </cell>
          <cell r="H49">
            <v>228.66079090909085</v>
          </cell>
          <cell r="I49" t="str">
            <v>D00048</v>
          </cell>
        </row>
        <row r="50">
          <cell r="A50" t="str">
            <v>흄관 운반(D350)</v>
          </cell>
          <cell r="B50" t="str">
            <v>흄관 운반</v>
          </cell>
          <cell r="C50" t="str">
            <v>(D350)</v>
          </cell>
          <cell r="D50" t="str">
            <v>㎥</v>
          </cell>
          <cell r="E50">
            <v>281.34760909090903</v>
          </cell>
          <cell r="F50">
            <v>0</v>
          </cell>
          <cell r="G50">
            <v>0</v>
          </cell>
          <cell r="H50">
            <v>281.34760909090903</v>
          </cell>
          <cell r="I50" t="str">
            <v>D00049</v>
          </cell>
        </row>
        <row r="51">
          <cell r="A51" t="str">
            <v>흄관 운반(D400)</v>
          </cell>
          <cell r="B51" t="str">
            <v>흄관 운반</v>
          </cell>
          <cell r="C51" t="str">
            <v>(D400)</v>
          </cell>
          <cell r="D51" t="str">
            <v>㎥</v>
          </cell>
          <cell r="E51">
            <v>355.10915454545449</v>
          </cell>
          <cell r="F51">
            <v>0</v>
          </cell>
          <cell r="G51">
            <v>0</v>
          </cell>
          <cell r="H51">
            <v>355.10915454545449</v>
          </cell>
          <cell r="I51" t="str">
            <v>D00050</v>
          </cell>
        </row>
        <row r="52">
          <cell r="A52" t="str">
            <v>흄관 운반(D450)</v>
          </cell>
          <cell r="B52" t="str">
            <v>흄관 운반</v>
          </cell>
          <cell r="C52" t="str">
            <v>(D450)</v>
          </cell>
          <cell r="D52" t="str">
            <v>㎥</v>
          </cell>
          <cell r="E52">
            <v>430.97817272727264</v>
          </cell>
          <cell r="F52">
            <v>0</v>
          </cell>
          <cell r="G52">
            <v>0</v>
          </cell>
          <cell r="H52">
            <v>430.97817272727264</v>
          </cell>
          <cell r="I52" t="str">
            <v>D00051</v>
          </cell>
        </row>
        <row r="53">
          <cell r="A53" t="str">
            <v>흄관 운반(D500)</v>
          </cell>
          <cell r="B53" t="str">
            <v>흄관 운반</v>
          </cell>
          <cell r="C53" t="str">
            <v>(D500)</v>
          </cell>
          <cell r="D53" t="str">
            <v>㎥</v>
          </cell>
          <cell r="E53">
            <v>528.9756545454544</v>
          </cell>
          <cell r="F53">
            <v>0</v>
          </cell>
          <cell r="G53">
            <v>0</v>
          </cell>
          <cell r="H53">
            <v>528.9756545454544</v>
          </cell>
          <cell r="I53" t="str">
            <v>D00052</v>
          </cell>
        </row>
        <row r="54">
          <cell r="A54" t="str">
            <v>흄관 운반(D600)</v>
          </cell>
          <cell r="B54" t="str">
            <v>흄관 운반</v>
          </cell>
          <cell r="C54" t="str">
            <v>(D600)</v>
          </cell>
          <cell r="D54" t="str">
            <v>㎥</v>
          </cell>
          <cell r="E54">
            <v>765.01259999999979</v>
          </cell>
          <cell r="F54">
            <v>0</v>
          </cell>
          <cell r="G54">
            <v>0</v>
          </cell>
          <cell r="H54">
            <v>765.01259999999979</v>
          </cell>
          <cell r="I54" t="str">
            <v>D00053</v>
          </cell>
        </row>
        <row r="55">
          <cell r="A55" t="str">
            <v>흄관 운반(D700)</v>
          </cell>
          <cell r="B55" t="str">
            <v>흄관 운반</v>
          </cell>
          <cell r="C55" t="str">
            <v>(D700)</v>
          </cell>
          <cell r="D55" t="str">
            <v>㎥</v>
          </cell>
          <cell r="E55">
            <v>1025.2854818181816</v>
          </cell>
          <cell r="F55">
            <v>0</v>
          </cell>
          <cell r="G55">
            <v>0</v>
          </cell>
          <cell r="H55">
            <v>1025.2854818181816</v>
          </cell>
          <cell r="I55" t="str">
            <v>D00054</v>
          </cell>
        </row>
        <row r="56">
          <cell r="A56" t="str">
            <v>흄관 운반(D800)</v>
          </cell>
          <cell r="B56" t="str">
            <v>흄관 운반</v>
          </cell>
          <cell r="C56" t="str">
            <v>(D800)</v>
          </cell>
          <cell r="D56" t="str">
            <v>㎥</v>
          </cell>
          <cell r="E56">
            <v>1321.3853999999997</v>
          </cell>
          <cell r="F56">
            <v>0</v>
          </cell>
          <cell r="G56">
            <v>0</v>
          </cell>
          <cell r="H56">
            <v>1321.3853999999997</v>
          </cell>
          <cell r="I56" t="str">
            <v>D00055</v>
          </cell>
        </row>
        <row r="57">
          <cell r="A57" t="str">
            <v>흄관 운반(D900)</v>
          </cell>
          <cell r="B57" t="str">
            <v>흄관 운반</v>
          </cell>
          <cell r="C57" t="str">
            <v>(D900)</v>
          </cell>
          <cell r="D57" t="str">
            <v>㎥</v>
          </cell>
          <cell r="E57">
            <v>1708.1066454545451</v>
          </cell>
          <cell r="F57">
            <v>0</v>
          </cell>
          <cell r="G57">
            <v>0</v>
          </cell>
          <cell r="H57">
            <v>1708.1066454545451</v>
          </cell>
          <cell r="I57" t="str">
            <v>D00056</v>
          </cell>
        </row>
        <row r="58">
          <cell r="A58" t="str">
            <v>흄관 운반(D1000)</v>
          </cell>
          <cell r="B58" t="str">
            <v>흄관 운반</v>
          </cell>
          <cell r="C58" t="str">
            <v>(D1000)</v>
          </cell>
          <cell r="D58" t="str">
            <v>㎥</v>
          </cell>
          <cell r="E58">
            <v>2069.5382181818177</v>
          </cell>
          <cell r="F58">
            <v>0</v>
          </cell>
          <cell r="G58">
            <v>0</v>
          </cell>
          <cell r="H58">
            <v>2069.5382181818177</v>
          </cell>
          <cell r="I58" t="str">
            <v>D00057</v>
          </cell>
        </row>
        <row r="59">
          <cell r="A59" t="str">
            <v>흄관 운반(D1100)</v>
          </cell>
          <cell r="B59" t="str">
            <v>흄관 운반</v>
          </cell>
          <cell r="C59" t="str">
            <v>(D1100)</v>
          </cell>
          <cell r="D59" t="str">
            <v>㎥</v>
          </cell>
          <cell r="E59">
            <v>2419.3786909090904</v>
          </cell>
          <cell r="F59">
            <v>0</v>
          </cell>
          <cell r="G59">
            <v>0</v>
          </cell>
          <cell r="H59">
            <v>2419.3786909090904</v>
          </cell>
          <cell r="I59" t="str">
            <v>D00058</v>
          </cell>
        </row>
        <row r="60">
          <cell r="A60" t="str">
            <v>흄관 운반(D1200)</v>
          </cell>
          <cell r="B60" t="str">
            <v>흄관 운반</v>
          </cell>
          <cell r="C60" t="str">
            <v>(D1200)</v>
          </cell>
          <cell r="D60" t="str">
            <v>㎥</v>
          </cell>
          <cell r="E60">
            <v>2806.0999363636356</v>
          </cell>
          <cell r="F60">
            <v>0</v>
          </cell>
          <cell r="G60">
            <v>0</v>
          </cell>
          <cell r="H60">
            <v>2806.0999363636356</v>
          </cell>
          <cell r="I60" t="str">
            <v>D00059</v>
          </cell>
        </row>
        <row r="61">
          <cell r="A61" t="str">
            <v>흄관 운반(D1350)</v>
          </cell>
          <cell r="B61" t="str">
            <v>흄관 운반</v>
          </cell>
          <cell r="C61" t="str">
            <v>(D1350)</v>
          </cell>
          <cell r="D61" t="str">
            <v>㎥</v>
          </cell>
          <cell r="E61">
            <v>3486.8136272727265</v>
          </cell>
          <cell r="F61">
            <v>0</v>
          </cell>
          <cell r="G61">
            <v>0</v>
          </cell>
          <cell r="H61">
            <v>3486.8136272727265</v>
          </cell>
          <cell r="I61" t="str">
            <v>D00060</v>
          </cell>
        </row>
      </sheetData>
      <sheetData sheetId="10"/>
      <sheetData sheetId="11"/>
      <sheetData sheetId="12">
        <row r="3">
          <cell r="A3" t="str">
            <v>EPOXY-신너(혼합특수용재)</v>
          </cell>
          <cell r="B3" t="str">
            <v>EPOXY-신너</v>
          </cell>
          <cell r="C3" t="str">
            <v>(혼합특수용재)</v>
          </cell>
          <cell r="D3" t="str">
            <v>㎏</v>
          </cell>
          <cell r="G3">
            <v>2985</v>
          </cell>
          <cell r="H3">
            <v>414</v>
          </cell>
          <cell r="K3">
            <v>2985</v>
          </cell>
          <cell r="L3" t="str">
            <v>M00001</v>
          </cell>
        </row>
        <row r="4">
          <cell r="A4" t="str">
            <v>KP주철이형관각종</v>
          </cell>
          <cell r="B4" t="str">
            <v>KP주철이형관</v>
          </cell>
          <cell r="C4" t="str">
            <v>각종</v>
          </cell>
          <cell r="D4" t="str">
            <v>㎏</v>
          </cell>
          <cell r="E4">
            <v>1200</v>
          </cell>
          <cell r="K4">
            <v>1200</v>
          </cell>
          <cell r="L4" t="str">
            <v>M00002</v>
          </cell>
        </row>
        <row r="5">
          <cell r="A5" t="str">
            <v>KP주철직관D80</v>
          </cell>
          <cell r="B5" t="str">
            <v>KP주철직관</v>
          </cell>
          <cell r="C5" t="str">
            <v>D80</v>
          </cell>
          <cell r="D5" t="str">
            <v>본</v>
          </cell>
          <cell r="E5">
            <v>40063</v>
          </cell>
          <cell r="G5">
            <v>42060</v>
          </cell>
          <cell r="H5">
            <v>521</v>
          </cell>
          <cell r="I5">
            <v>42060</v>
          </cell>
          <cell r="J5">
            <v>378</v>
          </cell>
          <cell r="K5">
            <v>40063</v>
          </cell>
          <cell r="L5" t="str">
            <v>M00003</v>
          </cell>
        </row>
        <row r="6">
          <cell r="A6" t="str">
            <v>KP주철직관D100</v>
          </cell>
          <cell r="B6" t="str">
            <v>KP주철직관</v>
          </cell>
          <cell r="C6" t="str">
            <v>D100</v>
          </cell>
          <cell r="D6" t="str">
            <v>본</v>
          </cell>
          <cell r="E6">
            <v>59927</v>
          </cell>
          <cell r="G6">
            <v>62930</v>
          </cell>
          <cell r="H6">
            <v>521</v>
          </cell>
          <cell r="I6">
            <v>62930</v>
          </cell>
          <cell r="J6">
            <v>378</v>
          </cell>
          <cell r="K6">
            <v>59927</v>
          </cell>
          <cell r="L6" t="str">
            <v>M00004</v>
          </cell>
        </row>
        <row r="7">
          <cell r="A7" t="str">
            <v>KP주철직관D125</v>
          </cell>
          <cell r="B7" t="str">
            <v>KP주철직관</v>
          </cell>
          <cell r="C7" t="str">
            <v>D125</v>
          </cell>
          <cell r="D7" t="str">
            <v>본</v>
          </cell>
          <cell r="E7">
            <v>76463</v>
          </cell>
          <cell r="G7">
            <v>80290</v>
          </cell>
          <cell r="H7">
            <v>521</v>
          </cell>
          <cell r="I7">
            <v>80290</v>
          </cell>
          <cell r="J7">
            <v>378</v>
          </cell>
          <cell r="K7">
            <v>76463</v>
          </cell>
          <cell r="L7" t="str">
            <v>M00005</v>
          </cell>
        </row>
        <row r="8">
          <cell r="A8" t="str">
            <v>KP주철직관D150</v>
          </cell>
          <cell r="B8" t="str">
            <v>KP주철직관</v>
          </cell>
          <cell r="C8" t="str">
            <v>D150</v>
          </cell>
          <cell r="D8" t="str">
            <v>본</v>
          </cell>
          <cell r="E8">
            <v>92045</v>
          </cell>
          <cell r="G8">
            <v>96660</v>
          </cell>
          <cell r="H8">
            <v>521</v>
          </cell>
          <cell r="I8">
            <v>96660</v>
          </cell>
          <cell r="J8">
            <v>378</v>
          </cell>
          <cell r="K8">
            <v>92045</v>
          </cell>
          <cell r="L8" t="str">
            <v>M00006</v>
          </cell>
        </row>
        <row r="9">
          <cell r="A9" t="str">
            <v>KP주철직관D200</v>
          </cell>
          <cell r="B9" t="str">
            <v>KP주철직관</v>
          </cell>
          <cell r="C9" t="str">
            <v>D200</v>
          </cell>
          <cell r="D9" t="str">
            <v>본</v>
          </cell>
          <cell r="E9">
            <v>146318</v>
          </cell>
          <cell r="G9">
            <v>153640</v>
          </cell>
          <cell r="H9">
            <v>521</v>
          </cell>
          <cell r="I9">
            <v>153640</v>
          </cell>
          <cell r="J9">
            <v>378</v>
          </cell>
          <cell r="K9">
            <v>146318</v>
          </cell>
          <cell r="L9" t="str">
            <v>M00007</v>
          </cell>
        </row>
        <row r="10">
          <cell r="A10" t="str">
            <v>KP주철직관D250</v>
          </cell>
          <cell r="B10" t="str">
            <v>KP주철직관</v>
          </cell>
          <cell r="C10" t="str">
            <v>D250</v>
          </cell>
          <cell r="D10" t="str">
            <v>본</v>
          </cell>
          <cell r="E10">
            <v>191654</v>
          </cell>
          <cell r="G10">
            <v>201250</v>
          </cell>
          <cell r="H10">
            <v>521</v>
          </cell>
          <cell r="I10">
            <v>201250</v>
          </cell>
          <cell r="J10">
            <v>378</v>
          </cell>
          <cell r="K10">
            <v>191654</v>
          </cell>
          <cell r="L10" t="str">
            <v>M00008</v>
          </cell>
        </row>
        <row r="11">
          <cell r="A11" t="str">
            <v>KP주철직관D300</v>
          </cell>
          <cell r="B11" t="str">
            <v>KP주철직관</v>
          </cell>
          <cell r="C11" t="str">
            <v>D300</v>
          </cell>
          <cell r="D11" t="str">
            <v>본</v>
          </cell>
          <cell r="E11">
            <v>243863</v>
          </cell>
          <cell r="G11">
            <v>256070</v>
          </cell>
          <cell r="H11">
            <v>521</v>
          </cell>
          <cell r="I11">
            <v>256070</v>
          </cell>
          <cell r="J11">
            <v>378</v>
          </cell>
          <cell r="K11">
            <v>243863</v>
          </cell>
          <cell r="L11" t="str">
            <v>M00009</v>
          </cell>
        </row>
        <row r="12">
          <cell r="A12" t="str">
            <v>KP주철직관D350</v>
          </cell>
          <cell r="B12" t="str">
            <v>KP주철직관</v>
          </cell>
          <cell r="C12" t="str">
            <v>D350</v>
          </cell>
          <cell r="D12" t="str">
            <v>본</v>
          </cell>
          <cell r="E12">
            <v>292663</v>
          </cell>
          <cell r="G12">
            <v>307640</v>
          </cell>
          <cell r="H12">
            <v>521</v>
          </cell>
          <cell r="I12">
            <v>307640</v>
          </cell>
          <cell r="J12">
            <v>378</v>
          </cell>
          <cell r="K12">
            <v>292663</v>
          </cell>
          <cell r="L12" t="str">
            <v>M00010</v>
          </cell>
        </row>
        <row r="13">
          <cell r="A13" t="str">
            <v>KP주철직관D400</v>
          </cell>
          <cell r="B13" t="str">
            <v>KP주철직관</v>
          </cell>
          <cell r="C13" t="str">
            <v>D400</v>
          </cell>
          <cell r="D13" t="str">
            <v>본</v>
          </cell>
          <cell r="E13">
            <v>351081</v>
          </cell>
          <cell r="G13">
            <v>369080</v>
          </cell>
          <cell r="H13">
            <v>521</v>
          </cell>
          <cell r="I13">
            <v>369080</v>
          </cell>
          <cell r="J13">
            <v>378</v>
          </cell>
          <cell r="K13">
            <v>351081</v>
          </cell>
          <cell r="L13" t="str">
            <v>M00011</v>
          </cell>
        </row>
        <row r="14">
          <cell r="A14" t="str">
            <v>KP주철직관D450</v>
          </cell>
          <cell r="B14" t="str">
            <v>KP주철직관</v>
          </cell>
          <cell r="C14" t="str">
            <v>D450</v>
          </cell>
          <cell r="D14" t="str">
            <v>본</v>
          </cell>
          <cell r="E14">
            <v>413190</v>
          </cell>
          <cell r="G14">
            <v>434400</v>
          </cell>
          <cell r="H14">
            <v>521</v>
          </cell>
          <cell r="I14">
            <v>434400</v>
          </cell>
          <cell r="J14">
            <v>378</v>
          </cell>
          <cell r="K14">
            <v>413190</v>
          </cell>
          <cell r="L14" t="str">
            <v>M00012</v>
          </cell>
        </row>
        <row r="15">
          <cell r="A15" t="str">
            <v>KP주철직관D500</v>
          </cell>
          <cell r="B15" t="str">
            <v>KP주철직관</v>
          </cell>
          <cell r="C15" t="str">
            <v>D500</v>
          </cell>
          <cell r="D15" t="str">
            <v>본</v>
          </cell>
          <cell r="E15">
            <v>484236</v>
          </cell>
          <cell r="G15">
            <v>509150</v>
          </cell>
          <cell r="H15">
            <v>521</v>
          </cell>
          <cell r="I15">
            <v>509150</v>
          </cell>
          <cell r="J15">
            <v>378</v>
          </cell>
          <cell r="K15">
            <v>484236</v>
          </cell>
          <cell r="L15" t="str">
            <v>M00013</v>
          </cell>
        </row>
        <row r="16">
          <cell r="A16" t="str">
            <v>KP주철직관D600</v>
          </cell>
          <cell r="B16" t="str">
            <v>KP주철직관</v>
          </cell>
          <cell r="C16" t="str">
            <v>D600</v>
          </cell>
          <cell r="D16" t="str">
            <v>본</v>
          </cell>
          <cell r="E16">
            <v>585754</v>
          </cell>
          <cell r="G16">
            <v>617980</v>
          </cell>
          <cell r="H16">
            <v>521</v>
          </cell>
          <cell r="I16">
            <v>617980</v>
          </cell>
          <cell r="J16">
            <v>378</v>
          </cell>
          <cell r="K16">
            <v>585754</v>
          </cell>
          <cell r="L16" t="str">
            <v>M00014</v>
          </cell>
        </row>
        <row r="17">
          <cell r="A17" t="str">
            <v>KP주철직관D700</v>
          </cell>
          <cell r="B17" t="str">
            <v>KP주철직관</v>
          </cell>
          <cell r="C17" t="str">
            <v>D700</v>
          </cell>
          <cell r="D17" t="str">
            <v>본</v>
          </cell>
          <cell r="E17">
            <v>743954</v>
          </cell>
          <cell r="G17">
            <v>786070</v>
          </cell>
          <cell r="H17">
            <v>521</v>
          </cell>
          <cell r="I17">
            <v>786070</v>
          </cell>
          <cell r="J17">
            <v>378</v>
          </cell>
          <cell r="K17">
            <v>743954</v>
          </cell>
          <cell r="L17" t="str">
            <v>M00015</v>
          </cell>
        </row>
        <row r="18">
          <cell r="A18" t="str">
            <v>KP주철직관D800</v>
          </cell>
          <cell r="B18" t="str">
            <v>KP주철직관</v>
          </cell>
          <cell r="C18" t="str">
            <v>D800</v>
          </cell>
          <cell r="D18" t="str">
            <v>본</v>
          </cell>
          <cell r="E18">
            <v>916663</v>
          </cell>
          <cell r="G18">
            <v>968540</v>
          </cell>
          <cell r="H18">
            <v>521</v>
          </cell>
          <cell r="I18">
            <v>968540</v>
          </cell>
          <cell r="J18">
            <v>378</v>
          </cell>
          <cell r="K18">
            <v>916663</v>
          </cell>
          <cell r="L18" t="str">
            <v>M00016</v>
          </cell>
        </row>
        <row r="19">
          <cell r="A19" t="str">
            <v>KP주철직관D900</v>
          </cell>
          <cell r="B19" t="str">
            <v>KP주철직관</v>
          </cell>
          <cell r="C19" t="str">
            <v>D900</v>
          </cell>
          <cell r="D19" t="str">
            <v>본</v>
          </cell>
          <cell r="G19">
            <v>1170390</v>
          </cell>
          <cell r="H19">
            <v>521</v>
          </cell>
          <cell r="I19">
            <v>1170390</v>
          </cell>
          <cell r="J19">
            <v>378</v>
          </cell>
          <cell r="K19">
            <v>1170390</v>
          </cell>
          <cell r="L19" t="str">
            <v>M00017</v>
          </cell>
        </row>
        <row r="20">
          <cell r="A20" t="str">
            <v>KP주철직관D1000</v>
          </cell>
          <cell r="B20" t="str">
            <v>KP주철직관</v>
          </cell>
          <cell r="C20" t="str">
            <v>D1000</v>
          </cell>
          <cell r="D20" t="str">
            <v>본</v>
          </cell>
          <cell r="G20">
            <v>1389510</v>
          </cell>
          <cell r="H20">
            <v>521</v>
          </cell>
          <cell r="I20">
            <v>1389510</v>
          </cell>
          <cell r="J20">
            <v>378</v>
          </cell>
          <cell r="K20">
            <v>1389510</v>
          </cell>
          <cell r="L20" t="str">
            <v>M00018</v>
          </cell>
        </row>
        <row r="21">
          <cell r="A21" t="str">
            <v>KP주철직관D1100</v>
          </cell>
          <cell r="B21" t="str">
            <v>KP주철직관</v>
          </cell>
          <cell r="C21" t="str">
            <v>D1100</v>
          </cell>
          <cell r="D21" t="str">
            <v>본</v>
          </cell>
          <cell r="G21">
            <v>1614940</v>
          </cell>
          <cell r="H21">
            <v>521</v>
          </cell>
          <cell r="I21">
            <v>1614940</v>
          </cell>
          <cell r="J21">
            <v>378</v>
          </cell>
          <cell r="K21">
            <v>1614940</v>
          </cell>
          <cell r="L21" t="str">
            <v>M00019</v>
          </cell>
        </row>
        <row r="22">
          <cell r="A22" t="str">
            <v>KP주철직관D1200</v>
          </cell>
          <cell r="B22" t="str">
            <v>KP주철직관</v>
          </cell>
          <cell r="C22" t="str">
            <v>D1200</v>
          </cell>
          <cell r="D22" t="str">
            <v>본</v>
          </cell>
          <cell r="G22">
            <v>1887490</v>
          </cell>
          <cell r="H22">
            <v>521</v>
          </cell>
          <cell r="I22">
            <v>1887490</v>
          </cell>
          <cell r="J22">
            <v>378</v>
          </cell>
          <cell r="K22">
            <v>1887490</v>
          </cell>
          <cell r="L22" t="str">
            <v>M00020</v>
          </cell>
        </row>
        <row r="23">
          <cell r="A23" t="str">
            <v>PC관D500</v>
          </cell>
          <cell r="B23" t="str">
            <v>PC관</v>
          </cell>
          <cell r="C23" t="str">
            <v>D500</v>
          </cell>
          <cell r="D23" t="str">
            <v>본</v>
          </cell>
          <cell r="G23">
            <v>187970</v>
          </cell>
          <cell r="H23">
            <v>214</v>
          </cell>
          <cell r="K23">
            <v>187970</v>
          </cell>
          <cell r="L23" t="str">
            <v>M00021</v>
          </cell>
        </row>
        <row r="24">
          <cell r="A24" t="str">
            <v>PC관D600</v>
          </cell>
          <cell r="B24" t="str">
            <v>PC관</v>
          </cell>
          <cell r="C24" t="str">
            <v>D600</v>
          </cell>
          <cell r="D24" t="str">
            <v>본</v>
          </cell>
          <cell r="G24">
            <v>240990</v>
          </cell>
          <cell r="H24">
            <v>214</v>
          </cell>
          <cell r="K24">
            <v>240990</v>
          </cell>
          <cell r="L24" t="str">
            <v>M00022</v>
          </cell>
        </row>
        <row r="25">
          <cell r="A25" t="str">
            <v>PC관D700</v>
          </cell>
          <cell r="B25" t="str">
            <v>PC관</v>
          </cell>
          <cell r="C25" t="str">
            <v>D700</v>
          </cell>
          <cell r="D25" t="str">
            <v>본</v>
          </cell>
          <cell r="G25">
            <v>275630</v>
          </cell>
          <cell r="H25">
            <v>214</v>
          </cell>
          <cell r="K25">
            <v>275630</v>
          </cell>
          <cell r="L25" t="str">
            <v>M00023</v>
          </cell>
        </row>
        <row r="26">
          <cell r="A26" t="str">
            <v>PC관D800</v>
          </cell>
          <cell r="B26" t="str">
            <v>PC관</v>
          </cell>
          <cell r="C26" t="str">
            <v>D800</v>
          </cell>
          <cell r="D26" t="str">
            <v>본</v>
          </cell>
          <cell r="G26">
            <v>325170</v>
          </cell>
          <cell r="H26">
            <v>214</v>
          </cell>
          <cell r="K26">
            <v>325170</v>
          </cell>
          <cell r="L26" t="str">
            <v>M00024</v>
          </cell>
        </row>
        <row r="27">
          <cell r="A27" t="str">
            <v>PC관D900</v>
          </cell>
          <cell r="B27" t="str">
            <v>PC관</v>
          </cell>
          <cell r="C27" t="str">
            <v>D900</v>
          </cell>
          <cell r="D27" t="str">
            <v>본</v>
          </cell>
          <cell r="G27">
            <v>397490</v>
          </cell>
          <cell r="H27">
            <v>214</v>
          </cell>
          <cell r="K27">
            <v>397490</v>
          </cell>
          <cell r="L27" t="str">
            <v>M00025</v>
          </cell>
        </row>
        <row r="28">
          <cell r="A28" t="str">
            <v>PC관D1000</v>
          </cell>
          <cell r="B28" t="str">
            <v>PC관</v>
          </cell>
          <cell r="C28" t="str">
            <v>D1000</v>
          </cell>
          <cell r="D28" t="str">
            <v>본</v>
          </cell>
          <cell r="G28">
            <v>455820</v>
          </cell>
          <cell r="H28">
            <v>214</v>
          </cell>
          <cell r="K28">
            <v>455820</v>
          </cell>
          <cell r="L28" t="str">
            <v>M00026</v>
          </cell>
        </row>
        <row r="29">
          <cell r="A29" t="str">
            <v>PC관D1100</v>
          </cell>
          <cell r="B29" t="str">
            <v>PC관</v>
          </cell>
          <cell r="C29" t="str">
            <v>D1100</v>
          </cell>
          <cell r="D29" t="str">
            <v>본</v>
          </cell>
          <cell r="G29">
            <v>536680</v>
          </cell>
          <cell r="H29">
            <v>214</v>
          </cell>
          <cell r="K29">
            <v>536680</v>
          </cell>
          <cell r="L29" t="str">
            <v>M00027</v>
          </cell>
        </row>
        <row r="30">
          <cell r="A30" t="str">
            <v>PC관D1200</v>
          </cell>
          <cell r="B30" t="str">
            <v>PC관</v>
          </cell>
          <cell r="C30" t="str">
            <v>D1200</v>
          </cell>
          <cell r="D30" t="str">
            <v>본</v>
          </cell>
          <cell r="G30">
            <v>617980</v>
          </cell>
          <cell r="H30">
            <v>214</v>
          </cell>
          <cell r="K30">
            <v>617980</v>
          </cell>
          <cell r="L30" t="str">
            <v>M00028</v>
          </cell>
        </row>
        <row r="31">
          <cell r="A31" t="str">
            <v>PC관D1350</v>
          </cell>
          <cell r="B31" t="str">
            <v>PC관</v>
          </cell>
          <cell r="C31" t="str">
            <v>D1350</v>
          </cell>
          <cell r="D31" t="str">
            <v>본</v>
          </cell>
          <cell r="G31">
            <v>709460</v>
          </cell>
          <cell r="H31">
            <v>214</v>
          </cell>
          <cell r="K31">
            <v>709460</v>
          </cell>
          <cell r="L31" t="str">
            <v>M00029</v>
          </cell>
        </row>
        <row r="32">
          <cell r="A32" t="str">
            <v>PVC PIPE(φ150㎜)</v>
          </cell>
          <cell r="B32" t="str">
            <v>PVC PIPE</v>
          </cell>
          <cell r="C32" t="str">
            <v>(φ150㎜)</v>
          </cell>
          <cell r="D32" t="str">
            <v>M</v>
          </cell>
          <cell r="G32">
            <v>10050</v>
          </cell>
          <cell r="H32">
            <v>527</v>
          </cell>
          <cell r="K32">
            <v>10050</v>
          </cell>
          <cell r="L32" t="str">
            <v>M00030</v>
          </cell>
        </row>
        <row r="33">
          <cell r="A33" t="str">
            <v>STS 철판(t=9㎜)</v>
          </cell>
          <cell r="B33" t="str">
            <v>STS 철판</v>
          </cell>
          <cell r="C33" t="str">
            <v>(t=9㎜)</v>
          </cell>
          <cell r="D33" t="str">
            <v>㎏</v>
          </cell>
          <cell r="G33">
            <v>2140</v>
          </cell>
          <cell r="H33">
            <v>72</v>
          </cell>
          <cell r="K33">
            <v>2140</v>
          </cell>
          <cell r="L33" t="str">
            <v>M00031</v>
          </cell>
        </row>
        <row r="34">
          <cell r="A34" t="str">
            <v>STS원형봉(φ19mm)</v>
          </cell>
          <cell r="B34" t="str">
            <v>STS원형봉</v>
          </cell>
          <cell r="C34" t="str">
            <v>(φ19mm)</v>
          </cell>
          <cell r="D34" t="str">
            <v>㎏</v>
          </cell>
          <cell r="G34">
            <v>3250</v>
          </cell>
          <cell r="H34">
            <v>75</v>
          </cell>
          <cell r="K34">
            <v>3250</v>
          </cell>
          <cell r="L34" t="str">
            <v>M00032</v>
          </cell>
        </row>
        <row r="35">
          <cell r="A35" t="str">
            <v>VTR테잎2시간용</v>
          </cell>
          <cell r="B35" t="str">
            <v>VTR테잎</v>
          </cell>
          <cell r="C35" t="str">
            <v>2시간용</v>
          </cell>
          <cell r="D35" t="str">
            <v>EA</v>
          </cell>
          <cell r="G35">
            <v>3300</v>
          </cell>
          <cell r="H35">
            <v>75</v>
          </cell>
          <cell r="K35">
            <v>3300</v>
          </cell>
          <cell r="L35" t="str">
            <v>M00033</v>
          </cell>
        </row>
        <row r="36">
          <cell r="A36" t="str">
            <v>각재(육송)</v>
          </cell>
          <cell r="B36" t="str">
            <v>각재</v>
          </cell>
          <cell r="C36" t="str">
            <v>(육송)</v>
          </cell>
          <cell r="D36" t="str">
            <v>㎥</v>
          </cell>
          <cell r="G36">
            <v>209580</v>
          </cell>
          <cell r="H36">
            <v>139</v>
          </cell>
          <cell r="K36">
            <v>209580</v>
          </cell>
          <cell r="L36" t="str">
            <v>M00034</v>
          </cell>
        </row>
        <row r="37">
          <cell r="A37" t="str">
            <v>강관(φ15㎜)</v>
          </cell>
          <cell r="B37" t="str">
            <v>강관</v>
          </cell>
          <cell r="C37" t="str">
            <v>(φ15㎜)</v>
          </cell>
          <cell r="D37" t="str">
            <v>M</v>
          </cell>
          <cell r="G37">
            <v>369</v>
          </cell>
          <cell r="H37">
            <v>63</v>
          </cell>
          <cell r="K37">
            <v>369</v>
          </cell>
          <cell r="L37" t="str">
            <v>M00035</v>
          </cell>
        </row>
        <row r="38">
          <cell r="A38" t="str">
            <v>강관(비계용)(φ48.6x2.4㎜)</v>
          </cell>
          <cell r="B38" t="str">
            <v>강관(비계용)</v>
          </cell>
          <cell r="C38" t="str">
            <v>(φ48.6x2.4㎜)</v>
          </cell>
          <cell r="D38" t="str">
            <v>M</v>
          </cell>
          <cell r="G38">
            <v>1750</v>
          </cell>
          <cell r="H38">
            <v>143</v>
          </cell>
          <cell r="K38">
            <v>1750</v>
          </cell>
          <cell r="L38" t="str">
            <v>M00036</v>
          </cell>
        </row>
        <row r="39">
          <cell r="A39" t="str">
            <v>강관동바리(내관,φ48.6x2.4㎜)</v>
          </cell>
          <cell r="B39" t="str">
            <v>강관동바리</v>
          </cell>
          <cell r="C39" t="str">
            <v>(내관,φ48.6x2.4㎜)</v>
          </cell>
          <cell r="D39" t="str">
            <v>본</v>
          </cell>
          <cell r="G39">
            <v>3500</v>
          </cell>
          <cell r="H39">
            <v>143</v>
          </cell>
          <cell r="K39">
            <v>3500</v>
          </cell>
          <cell r="L39" t="str">
            <v>M00037</v>
          </cell>
        </row>
        <row r="40">
          <cell r="A40" t="str">
            <v>강관동바리(외관,φ60.5x2.3㎜)</v>
          </cell>
          <cell r="B40" t="str">
            <v>강관동바리</v>
          </cell>
          <cell r="C40" t="str">
            <v>(외관,φ60.5x2.3㎜)</v>
          </cell>
          <cell r="D40" t="str">
            <v>본</v>
          </cell>
          <cell r="G40">
            <v>3500</v>
          </cell>
          <cell r="H40">
            <v>143</v>
          </cell>
          <cell r="K40">
            <v>3500</v>
          </cell>
          <cell r="L40" t="str">
            <v>M00038</v>
          </cell>
        </row>
        <row r="41">
          <cell r="A41" t="str">
            <v>강판(T=4MM)</v>
          </cell>
          <cell r="B41" t="str">
            <v>강판</v>
          </cell>
          <cell r="C41" t="str">
            <v>(T=4MM)</v>
          </cell>
          <cell r="D41" t="str">
            <v>㎏</v>
          </cell>
          <cell r="G41">
            <v>364</v>
          </cell>
          <cell r="H41">
            <v>52</v>
          </cell>
          <cell r="K41">
            <v>364</v>
          </cell>
          <cell r="L41" t="str">
            <v>M00039</v>
          </cell>
        </row>
        <row r="42">
          <cell r="A42" t="str">
            <v>건전지(랜턴후레쉬 6V)</v>
          </cell>
          <cell r="B42" t="str">
            <v>건전지</v>
          </cell>
          <cell r="C42" t="str">
            <v>(랜턴후레쉬 6V)</v>
          </cell>
          <cell r="D42" t="str">
            <v>EA</v>
          </cell>
          <cell r="G42">
            <v>2600</v>
          </cell>
          <cell r="K42">
            <v>2600</v>
          </cell>
          <cell r="L42" t="str">
            <v>M00040</v>
          </cell>
        </row>
        <row r="43">
          <cell r="A43" t="str">
            <v>결속선(#20,φ0.9㎜)</v>
          </cell>
          <cell r="B43" t="str">
            <v>결속선</v>
          </cell>
          <cell r="C43" t="str">
            <v>(#20,φ0.9㎜)</v>
          </cell>
          <cell r="D43" t="str">
            <v>㎏</v>
          </cell>
          <cell r="G43">
            <v>600</v>
          </cell>
          <cell r="H43">
            <v>66</v>
          </cell>
          <cell r="K43">
            <v>600</v>
          </cell>
          <cell r="L43" t="str">
            <v>M00041</v>
          </cell>
        </row>
        <row r="44">
          <cell r="A44" t="str">
            <v>고무테이프</v>
          </cell>
          <cell r="B44" t="str">
            <v>고무테이프</v>
          </cell>
          <cell r="D44" t="str">
            <v>M</v>
          </cell>
          <cell r="G44">
            <v>88</v>
          </cell>
          <cell r="H44">
            <v>933</v>
          </cell>
          <cell r="K44">
            <v>88</v>
          </cell>
          <cell r="L44" t="str">
            <v>M00042</v>
          </cell>
        </row>
        <row r="45">
          <cell r="A45" t="str">
            <v>고철</v>
          </cell>
          <cell r="B45" t="str">
            <v>고철</v>
          </cell>
          <cell r="D45" t="str">
            <v>TON</v>
          </cell>
          <cell r="G45">
            <v>-94000</v>
          </cell>
          <cell r="H45">
            <v>1175</v>
          </cell>
          <cell r="K45">
            <v>-94000</v>
          </cell>
          <cell r="L45" t="str">
            <v>M00043</v>
          </cell>
        </row>
        <row r="46">
          <cell r="A46" t="str">
            <v>고철(kg)</v>
          </cell>
          <cell r="B46" t="str">
            <v>고철</v>
          </cell>
          <cell r="C46" t="str">
            <v>(kg)</v>
          </cell>
          <cell r="D46" t="str">
            <v>kg</v>
          </cell>
          <cell r="G46">
            <v>-94</v>
          </cell>
          <cell r="H46">
            <v>1175</v>
          </cell>
          <cell r="K46">
            <v>-94</v>
          </cell>
          <cell r="L46" t="str">
            <v>M00044</v>
          </cell>
        </row>
        <row r="47">
          <cell r="A47" t="str">
            <v>급수호스(50mm)(수밀시험용)</v>
          </cell>
          <cell r="B47" t="str">
            <v>급수호스(50mm)</v>
          </cell>
          <cell r="C47" t="str">
            <v>(수밀시험용)</v>
          </cell>
          <cell r="D47" t="str">
            <v>M</v>
          </cell>
          <cell r="G47">
            <v>24000</v>
          </cell>
          <cell r="K47">
            <v>24000</v>
          </cell>
          <cell r="L47" t="str">
            <v>M00045</v>
          </cell>
        </row>
        <row r="48">
          <cell r="A48" t="str">
            <v>니플(백관)25MM(1")나사식</v>
          </cell>
          <cell r="B48" t="str">
            <v>니플(백관)</v>
          </cell>
          <cell r="C48" t="str">
            <v>25MM(1")나사식</v>
          </cell>
          <cell r="D48" t="str">
            <v>개</v>
          </cell>
          <cell r="E48">
            <v>566</v>
          </cell>
          <cell r="G48">
            <v>544</v>
          </cell>
          <cell r="H48">
            <v>496</v>
          </cell>
          <cell r="K48">
            <v>544</v>
          </cell>
          <cell r="L48" t="str">
            <v>M00046</v>
          </cell>
        </row>
        <row r="49">
          <cell r="A49" t="str">
            <v>레미콘(25-240-8)</v>
          </cell>
          <cell r="B49" t="str">
            <v>레미콘</v>
          </cell>
          <cell r="C49" t="str">
            <v>(25-240-8)</v>
          </cell>
          <cell r="D49" t="str">
            <v>㎥</v>
          </cell>
          <cell r="E49">
            <v>38409</v>
          </cell>
          <cell r="G49">
            <v>48710</v>
          </cell>
          <cell r="H49">
            <v>116</v>
          </cell>
          <cell r="K49">
            <v>38409</v>
          </cell>
          <cell r="L49" t="str">
            <v>M00047</v>
          </cell>
        </row>
        <row r="50">
          <cell r="A50" t="str">
            <v>레미콘(25-210-12)</v>
          </cell>
          <cell r="B50" t="str">
            <v>레미콘</v>
          </cell>
          <cell r="C50" t="str">
            <v>(25-210-12)</v>
          </cell>
          <cell r="D50" t="str">
            <v>㎥</v>
          </cell>
          <cell r="E50">
            <v>38300</v>
          </cell>
          <cell r="G50">
            <v>47720</v>
          </cell>
          <cell r="H50">
            <v>116</v>
          </cell>
          <cell r="K50">
            <v>38300</v>
          </cell>
          <cell r="L50" t="str">
            <v>M00048</v>
          </cell>
        </row>
        <row r="51">
          <cell r="A51" t="str">
            <v>레미콘(40-180-8)</v>
          </cell>
          <cell r="B51" t="str">
            <v>레미콘</v>
          </cell>
          <cell r="C51" t="str">
            <v>(40-180-8)</v>
          </cell>
          <cell r="D51" t="str">
            <v>㎥</v>
          </cell>
          <cell r="E51">
            <v>38572</v>
          </cell>
          <cell r="G51">
            <v>41290</v>
          </cell>
          <cell r="H51">
            <v>119</v>
          </cell>
          <cell r="K51">
            <v>38572</v>
          </cell>
          <cell r="L51" t="str">
            <v>M00049</v>
          </cell>
        </row>
        <row r="52">
          <cell r="A52" t="str">
            <v>레미콘(40-180-12)</v>
          </cell>
          <cell r="B52" t="str">
            <v>레미콘</v>
          </cell>
          <cell r="C52" t="str">
            <v>(40-180-12)</v>
          </cell>
          <cell r="D52" t="str">
            <v>㎥</v>
          </cell>
          <cell r="E52">
            <v>39890</v>
          </cell>
          <cell r="G52">
            <v>42170</v>
          </cell>
          <cell r="H52">
            <v>119</v>
          </cell>
          <cell r="K52">
            <v>39890</v>
          </cell>
          <cell r="L52" t="str">
            <v>M00050</v>
          </cell>
        </row>
        <row r="53">
          <cell r="A53" t="str">
            <v>맨홀뚜껑(상수도용:φ766㎜)</v>
          </cell>
          <cell r="B53" t="str">
            <v>맨홀뚜껑</v>
          </cell>
          <cell r="C53" t="str">
            <v>(상수도용:φ766㎜)</v>
          </cell>
          <cell r="D53" t="str">
            <v>조</v>
          </cell>
          <cell r="E53">
            <v>183636</v>
          </cell>
          <cell r="G53">
            <v>292400</v>
          </cell>
          <cell r="H53">
            <v>176</v>
          </cell>
          <cell r="K53">
            <v>183636</v>
          </cell>
          <cell r="L53" t="str">
            <v>M00051</v>
          </cell>
        </row>
        <row r="54">
          <cell r="A54" t="str">
            <v>모래(상차도)</v>
          </cell>
          <cell r="B54" t="str">
            <v>모래</v>
          </cell>
          <cell r="C54" t="str">
            <v>(상차도)</v>
          </cell>
          <cell r="D54" t="str">
            <v>㎥</v>
          </cell>
          <cell r="G54">
            <v>7000</v>
          </cell>
          <cell r="H54">
            <v>109</v>
          </cell>
          <cell r="K54">
            <v>7000</v>
          </cell>
          <cell r="L54" t="str">
            <v>M00052</v>
          </cell>
        </row>
        <row r="55">
          <cell r="A55" t="str">
            <v>못(N75)</v>
          </cell>
          <cell r="B55" t="str">
            <v>못</v>
          </cell>
          <cell r="C55" t="str">
            <v>(N75)</v>
          </cell>
          <cell r="D55" t="str">
            <v>㎏</v>
          </cell>
          <cell r="G55">
            <v>660</v>
          </cell>
          <cell r="H55">
            <v>69</v>
          </cell>
          <cell r="K55">
            <v>660</v>
          </cell>
          <cell r="L55" t="str">
            <v>M00053</v>
          </cell>
        </row>
        <row r="56">
          <cell r="A56" t="str">
            <v>박리제(중유:3.0W%)</v>
          </cell>
          <cell r="B56" t="str">
            <v>박리제</v>
          </cell>
          <cell r="C56" t="str">
            <v>(중유:3.0W%)</v>
          </cell>
          <cell r="D56" t="str">
            <v>ℓ</v>
          </cell>
          <cell r="G56">
            <v>249.07</v>
          </cell>
          <cell r="H56">
            <v>1161</v>
          </cell>
          <cell r="K56">
            <v>249.07</v>
          </cell>
          <cell r="L56" t="str">
            <v>M00054</v>
          </cell>
        </row>
        <row r="57">
          <cell r="A57" t="str">
            <v>받침철물(강관비계용)</v>
          </cell>
          <cell r="B57" t="str">
            <v>받침철물</v>
          </cell>
          <cell r="C57" t="str">
            <v>(강관비계용)</v>
          </cell>
          <cell r="D57" t="str">
            <v>개</v>
          </cell>
          <cell r="G57">
            <v>1000</v>
          </cell>
          <cell r="H57">
            <v>143</v>
          </cell>
          <cell r="K57">
            <v>1000</v>
          </cell>
          <cell r="L57" t="str">
            <v>M00055</v>
          </cell>
        </row>
        <row r="58">
          <cell r="A58" t="str">
            <v>보조기층재(φ40㎜)</v>
          </cell>
          <cell r="B58" t="str">
            <v>보조기층재</v>
          </cell>
          <cell r="C58" t="str">
            <v>(φ40㎜)</v>
          </cell>
          <cell r="D58" t="str">
            <v>㎥</v>
          </cell>
          <cell r="G58">
            <v>7000</v>
          </cell>
          <cell r="H58">
            <v>109</v>
          </cell>
          <cell r="K58">
            <v>7000</v>
          </cell>
          <cell r="L58" t="str">
            <v>M00056</v>
          </cell>
        </row>
        <row r="59">
          <cell r="A59" t="str">
            <v>볼밸브D=15㎜</v>
          </cell>
          <cell r="B59" t="str">
            <v>볼밸브</v>
          </cell>
          <cell r="C59" t="str">
            <v>D=15㎜</v>
          </cell>
          <cell r="D59" t="str">
            <v>EA</v>
          </cell>
          <cell r="G59">
            <v>2290</v>
          </cell>
          <cell r="H59">
            <v>579</v>
          </cell>
          <cell r="K59">
            <v>2290</v>
          </cell>
          <cell r="L59" t="str">
            <v>M00057</v>
          </cell>
        </row>
        <row r="60">
          <cell r="A60" t="str">
            <v>불건성박킹제(마사)</v>
          </cell>
          <cell r="B60" t="str">
            <v>불건성박킹제</v>
          </cell>
          <cell r="C60" t="str">
            <v>(마사)</v>
          </cell>
          <cell r="D60" t="str">
            <v>ｇ</v>
          </cell>
          <cell r="G60">
            <v>1.6</v>
          </cell>
          <cell r="K60">
            <v>1.6</v>
          </cell>
          <cell r="L60" t="str">
            <v>M00058</v>
          </cell>
        </row>
        <row r="61">
          <cell r="A61" t="str">
            <v>산소</v>
          </cell>
          <cell r="B61" t="str">
            <v>산소</v>
          </cell>
          <cell r="D61" t="str">
            <v>ℓ</v>
          </cell>
          <cell r="G61">
            <v>0.92</v>
          </cell>
          <cell r="H61">
            <v>1159</v>
          </cell>
          <cell r="K61">
            <v>0.92</v>
          </cell>
          <cell r="L61" t="str">
            <v>M00059</v>
          </cell>
        </row>
        <row r="62">
          <cell r="A62" t="str">
            <v>새들분수전(주철관용)(φ200MMx25MM)</v>
          </cell>
          <cell r="B62" t="str">
            <v>새들분수전(주철관용)</v>
          </cell>
          <cell r="C62" t="str">
            <v>(φ200MMx25MM)</v>
          </cell>
          <cell r="E62">
            <v>31681</v>
          </cell>
          <cell r="G62">
            <v>39670</v>
          </cell>
          <cell r="H62">
            <v>609</v>
          </cell>
          <cell r="K62">
            <v>31681</v>
          </cell>
          <cell r="L62" t="str">
            <v>M00060</v>
          </cell>
        </row>
        <row r="63">
          <cell r="A63" t="str">
            <v>선택층(φ75㎜)</v>
          </cell>
          <cell r="B63" t="str">
            <v>선택층</v>
          </cell>
          <cell r="C63" t="str">
            <v>(φ75㎜)</v>
          </cell>
          <cell r="D63" t="str">
            <v>㎥</v>
          </cell>
          <cell r="G63">
            <v>7000</v>
          </cell>
          <cell r="H63">
            <v>109</v>
          </cell>
          <cell r="K63">
            <v>7000</v>
          </cell>
          <cell r="L63" t="str">
            <v>M00061</v>
          </cell>
        </row>
        <row r="64">
          <cell r="A64" t="str">
            <v>세파볼트(D-1/2"x300㎜)</v>
          </cell>
          <cell r="B64" t="str">
            <v>세파볼트</v>
          </cell>
          <cell r="C64" t="str">
            <v>(D-1/2"x300㎜)</v>
          </cell>
          <cell r="D64" t="str">
            <v>개</v>
          </cell>
          <cell r="G64">
            <v>95</v>
          </cell>
          <cell r="H64">
            <v>149</v>
          </cell>
          <cell r="K64">
            <v>95</v>
          </cell>
          <cell r="L64" t="str">
            <v>M00062</v>
          </cell>
        </row>
        <row r="65">
          <cell r="A65" t="str">
            <v>셋트앙카(φ12*150)</v>
          </cell>
          <cell r="B65" t="str">
            <v>셋트앙카</v>
          </cell>
          <cell r="C65" t="str">
            <v>(φ12*150)</v>
          </cell>
          <cell r="D65" t="str">
            <v>EA</v>
          </cell>
          <cell r="G65">
            <v>1300</v>
          </cell>
          <cell r="H65">
            <v>95</v>
          </cell>
          <cell r="K65">
            <v>1300</v>
          </cell>
          <cell r="L65" t="str">
            <v>M00063</v>
          </cell>
        </row>
        <row r="66">
          <cell r="A66" t="str">
            <v>소켓(백관)25MM(1")나사식</v>
          </cell>
          <cell r="B66" t="str">
            <v>소켓(백관)</v>
          </cell>
          <cell r="C66" t="str">
            <v>25MM(1")나사식</v>
          </cell>
          <cell r="D66" t="str">
            <v>개</v>
          </cell>
          <cell r="G66">
            <v>360</v>
          </cell>
          <cell r="H66">
            <v>497</v>
          </cell>
          <cell r="K66">
            <v>360</v>
          </cell>
          <cell r="L66" t="str">
            <v>M00064</v>
          </cell>
        </row>
        <row r="67">
          <cell r="A67" t="str">
            <v>손전등</v>
          </cell>
          <cell r="B67" t="str">
            <v>손전등</v>
          </cell>
          <cell r="D67" t="str">
            <v>개</v>
          </cell>
          <cell r="G67">
            <v>5250</v>
          </cell>
          <cell r="K67">
            <v>5250</v>
          </cell>
          <cell r="L67" t="str">
            <v>M00065</v>
          </cell>
        </row>
        <row r="68">
          <cell r="A68" t="str">
            <v>수팽창고무지수링(20x10㎜:관슬리브용)</v>
          </cell>
          <cell r="B68" t="str">
            <v>수팽창고무지수링</v>
          </cell>
          <cell r="C68" t="str">
            <v>(20x10㎜:관슬리브용)</v>
          </cell>
          <cell r="D68" t="str">
            <v>M</v>
          </cell>
          <cell r="G68">
            <v>2000</v>
          </cell>
          <cell r="H68">
            <v>235</v>
          </cell>
          <cell r="K68">
            <v>2000</v>
          </cell>
          <cell r="L68" t="str">
            <v>M00066</v>
          </cell>
        </row>
        <row r="69">
          <cell r="A69" t="str">
            <v>수팽창고무지수링(화인링:φ12㎜)</v>
          </cell>
          <cell r="B69" t="str">
            <v>수팽창고무지수링</v>
          </cell>
          <cell r="C69" t="str">
            <v>(화인링:φ12㎜)</v>
          </cell>
          <cell r="D69" t="str">
            <v>개</v>
          </cell>
          <cell r="G69">
            <v>150</v>
          </cell>
          <cell r="H69">
            <v>234</v>
          </cell>
          <cell r="K69">
            <v>150</v>
          </cell>
          <cell r="L69" t="str">
            <v>M00067</v>
          </cell>
        </row>
        <row r="70">
          <cell r="A70" t="str">
            <v>수팽창고무지수판(B20x10,시공죠인트)</v>
          </cell>
          <cell r="B70" t="str">
            <v>수팽창고무지수판</v>
          </cell>
          <cell r="C70" t="str">
            <v>(B20x10,시공죠인트)</v>
          </cell>
          <cell r="D70" t="str">
            <v>M</v>
          </cell>
          <cell r="G70">
            <v>2000</v>
          </cell>
          <cell r="H70">
            <v>235</v>
          </cell>
          <cell r="K70">
            <v>2000</v>
          </cell>
          <cell r="L70" t="str">
            <v>M00068</v>
          </cell>
        </row>
        <row r="71">
          <cell r="A71" t="str">
            <v>수지파형강관D300</v>
          </cell>
          <cell r="B71" t="str">
            <v>수지파형강관</v>
          </cell>
          <cell r="C71" t="str">
            <v>D300</v>
          </cell>
          <cell r="D71" t="str">
            <v>본</v>
          </cell>
          <cell r="G71">
            <v>308000</v>
          </cell>
          <cell r="H71">
            <v>214</v>
          </cell>
          <cell r="K71">
            <v>308000</v>
          </cell>
          <cell r="L71" t="str">
            <v>M00148</v>
          </cell>
        </row>
        <row r="72">
          <cell r="A72" t="str">
            <v>수지파형강관D350</v>
          </cell>
          <cell r="B72" t="str">
            <v>수지파형강관</v>
          </cell>
          <cell r="C72" t="str">
            <v>D350</v>
          </cell>
          <cell r="D72" t="str">
            <v>본</v>
          </cell>
          <cell r="G72">
            <v>336000</v>
          </cell>
          <cell r="H72">
            <v>214</v>
          </cell>
          <cell r="K72">
            <v>336000</v>
          </cell>
          <cell r="L72" t="str">
            <v>M00148</v>
          </cell>
        </row>
        <row r="73">
          <cell r="A73" t="str">
            <v>수지파형강관D400</v>
          </cell>
          <cell r="B73" t="str">
            <v>수지파형강관</v>
          </cell>
          <cell r="C73" t="str">
            <v>D400</v>
          </cell>
          <cell r="D73" t="str">
            <v>본</v>
          </cell>
          <cell r="G73">
            <v>352000</v>
          </cell>
          <cell r="H73">
            <v>214</v>
          </cell>
          <cell r="K73">
            <v>352000</v>
          </cell>
          <cell r="L73" t="str">
            <v>M00149</v>
          </cell>
        </row>
        <row r="74">
          <cell r="A74" t="str">
            <v>수지파형강관D450</v>
          </cell>
          <cell r="B74" t="str">
            <v>수지파형강관</v>
          </cell>
          <cell r="C74" t="str">
            <v>D450</v>
          </cell>
          <cell r="D74" t="str">
            <v>본</v>
          </cell>
          <cell r="G74">
            <v>396000</v>
          </cell>
          <cell r="H74">
            <v>214</v>
          </cell>
          <cell r="K74">
            <v>396000</v>
          </cell>
          <cell r="L74" t="str">
            <v>M00150</v>
          </cell>
        </row>
        <row r="75">
          <cell r="A75" t="str">
            <v>수지파형강관D500</v>
          </cell>
          <cell r="B75" t="str">
            <v>수지파형강관</v>
          </cell>
          <cell r="C75" t="str">
            <v>D500</v>
          </cell>
          <cell r="D75" t="str">
            <v>본</v>
          </cell>
          <cell r="G75">
            <v>484000</v>
          </cell>
          <cell r="H75">
            <v>214</v>
          </cell>
          <cell r="K75">
            <v>484000</v>
          </cell>
          <cell r="L75" t="str">
            <v>M00151</v>
          </cell>
        </row>
        <row r="76">
          <cell r="A76" t="str">
            <v>수지파형강관D600</v>
          </cell>
          <cell r="B76" t="str">
            <v>수지파형강관</v>
          </cell>
          <cell r="C76" t="str">
            <v>D600</v>
          </cell>
          <cell r="D76" t="str">
            <v>본</v>
          </cell>
          <cell r="G76">
            <v>600800</v>
          </cell>
          <cell r="H76">
            <v>214</v>
          </cell>
          <cell r="K76">
            <v>600800</v>
          </cell>
          <cell r="L76" t="str">
            <v>M00152</v>
          </cell>
        </row>
        <row r="77">
          <cell r="A77" t="str">
            <v>수지파형강관D700</v>
          </cell>
          <cell r="B77" t="str">
            <v>수지파형강관</v>
          </cell>
          <cell r="C77" t="str">
            <v>D700</v>
          </cell>
          <cell r="D77" t="str">
            <v>본</v>
          </cell>
          <cell r="G77">
            <v>693600</v>
          </cell>
          <cell r="H77">
            <v>214</v>
          </cell>
          <cell r="K77">
            <v>693600</v>
          </cell>
          <cell r="L77" t="str">
            <v>M00153</v>
          </cell>
        </row>
        <row r="78">
          <cell r="A78" t="str">
            <v>수지파형강관D800</v>
          </cell>
          <cell r="B78" t="str">
            <v>수지파형강관</v>
          </cell>
          <cell r="C78" t="str">
            <v>D800</v>
          </cell>
          <cell r="D78" t="str">
            <v>본</v>
          </cell>
          <cell r="G78">
            <v>878400</v>
          </cell>
          <cell r="H78">
            <v>214</v>
          </cell>
          <cell r="K78">
            <v>878400</v>
          </cell>
          <cell r="L78" t="str">
            <v>M00154</v>
          </cell>
        </row>
        <row r="79">
          <cell r="A79" t="str">
            <v>수지파형강관D900</v>
          </cell>
          <cell r="B79" t="str">
            <v>수지파형강관</v>
          </cell>
          <cell r="C79" t="str">
            <v>D900</v>
          </cell>
          <cell r="D79" t="str">
            <v>본</v>
          </cell>
          <cell r="G79">
            <v>1108800</v>
          </cell>
          <cell r="H79">
            <v>214</v>
          </cell>
          <cell r="K79">
            <v>1108800</v>
          </cell>
          <cell r="L79" t="str">
            <v>M00154</v>
          </cell>
        </row>
        <row r="80">
          <cell r="A80" t="str">
            <v>수지파형강관D1000</v>
          </cell>
          <cell r="B80" t="str">
            <v>수지파형강관</v>
          </cell>
          <cell r="C80" t="str">
            <v>D1000</v>
          </cell>
          <cell r="D80" t="str">
            <v>본</v>
          </cell>
          <cell r="G80">
            <v>1340000</v>
          </cell>
          <cell r="H80">
            <v>214</v>
          </cell>
          <cell r="K80">
            <v>1340000</v>
          </cell>
          <cell r="L80" t="str">
            <v>M00155</v>
          </cell>
        </row>
        <row r="81">
          <cell r="A81" t="str">
            <v>수지파형강관D1100</v>
          </cell>
          <cell r="B81" t="str">
            <v>수지파형강관</v>
          </cell>
          <cell r="C81" t="str">
            <v>D1100</v>
          </cell>
          <cell r="D81" t="str">
            <v>본</v>
          </cell>
          <cell r="G81">
            <v>1658400</v>
          </cell>
          <cell r="H81">
            <v>214</v>
          </cell>
          <cell r="K81">
            <v>1658400</v>
          </cell>
          <cell r="L81" t="str">
            <v>M00155</v>
          </cell>
        </row>
        <row r="82">
          <cell r="A82" t="str">
            <v>수지파형강관D1200</v>
          </cell>
          <cell r="B82" t="str">
            <v>수지파형강관</v>
          </cell>
          <cell r="C82" t="str">
            <v>D1200</v>
          </cell>
          <cell r="D82" t="str">
            <v>본</v>
          </cell>
          <cell r="G82">
            <v>2032800</v>
          </cell>
          <cell r="H82">
            <v>214</v>
          </cell>
          <cell r="K82">
            <v>2032800</v>
          </cell>
          <cell r="L82" t="str">
            <v>M00156</v>
          </cell>
        </row>
        <row r="83">
          <cell r="A83" t="str">
            <v>수지파형강관D1350</v>
          </cell>
          <cell r="B83" t="str">
            <v>수지파형강관</v>
          </cell>
          <cell r="C83" t="str">
            <v>D1350</v>
          </cell>
          <cell r="D83" t="str">
            <v>본</v>
          </cell>
          <cell r="G83">
            <v>2438400</v>
          </cell>
          <cell r="H83">
            <v>214</v>
          </cell>
          <cell r="K83">
            <v>2438400</v>
          </cell>
          <cell r="L83" t="str">
            <v>M00156</v>
          </cell>
        </row>
        <row r="84">
          <cell r="A84" t="str">
            <v>시멘트(사급)(40㎏/대)</v>
          </cell>
          <cell r="B84" t="str">
            <v>시멘트(사급)</v>
          </cell>
          <cell r="C84" t="str">
            <v>(40㎏/대)</v>
          </cell>
          <cell r="D84" t="str">
            <v>대</v>
          </cell>
          <cell r="E84">
            <v>2282</v>
          </cell>
          <cell r="K84">
            <v>2282</v>
          </cell>
          <cell r="L84" t="str">
            <v>M00069</v>
          </cell>
        </row>
        <row r="85">
          <cell r="A85" t="str">
            <v>아세틸렌</v>
          </cell>
          <cell r="B85" t="str">
            <v>아세틸렌</v>
          </cell>
          <cell r="D85" t="str">
            <v>㎏</v>
          </cell>
          <cell r="G85">
            <v>7000</v>
          </cell>
          <cell r="H85">
            <v>1159</v>
          </cell>
          <cell r="K85">
            <v>7000</v>
          </cell>
          <cell r="L85" t="str">
            <v>M00070</v>
          </cell>
        </row>
        <row r="86">
          <cell r="A86" t="str">
            <v>아스콘(기층용,#467)</v>
          </cell>
          <cell r="B86" t="str">
            <v>아스콘</v>
          </cell>
          <cell r="C86" t="str">
            <v>(기층용,#467)</v>
          </cell>
          <cell r="D86" t="str">
            <v>TON</v>
          </cell>
          <cell r="E86">
            <v>26636</v>
          </cell>
          <cell r="K86">
            <v>26636</v>
          </cell>
          <cell r="L86" t="str">
            <v>M00071</v>
          </cell>
        </row>
        <row r="87">
          <cell r="A87" t="str">
            <v>아스콘(표층용,#78)</v>
          </cell>
          <cell r="B87" t="str">
            <v>아스콘</v>
          </cell>
          <cell r="C87" t="str">
            <v>(표층용,#78)</v>
          </cell>
          <cell r="D87" t="str">
            <v>TON</v>
          </cell>
          <cell r="E87">
            <v>30945</v>
          </cell>
          <cell r="K87">
            <v>30945</v>
          </cell>
          <cell r="L87" t="str">
            <v>M00072</v>
          </cell>
        </row>
        <row r="88">
          <cell r="A88" t="str">
            <v>아스팔트(RSC-3,4)</v>
          </cell>
          <cell r="B88" t="str">
            <v>아스팔트</v>
          </cell>
          <cell r="C88" t="str">
            <v>(RSC-3,4)</v>
          </cell>
          <cell r="D88" t="str">
            <v>드럼</v>
          </cell>
          <cell r="G88">
            <v>52000</v>
          </cell>
          <cell r="K88">
            <v>52000</v>
          </cell>
          <cell r="L88" t="str">
            <v>M00073</v>
          </cell>
        </row>
        <row r="89">
          <cell r="A89" t="str">
            <v>알곤</v>
          </cell>
          <cell r="B89" t="str">
            <v>알곤</v>
          </cell>
          <cell r="D89" t="str">
            <v>ℓ</v>
          </cell>
          <cell r="G89">
            <v>5</v>
          </cell>
          <cell r="H89">
            <v>1159</v>
          </cell>
          <cell r="K89">
            <v>5</v>
          </cell>
          <cell r="L89" t="str">
            <v>M00074</v>
          </cell>
        </row>
        <row r="90">
          <cell r="A90" t="str">
            <v>압력계(2-35㎏/㎠)</v>
          </cell>
          <cell r="B90" t="str">
            <v>압력계</v>
          </cell>
          <cell r="C90" t="str">
            <v>(2-35㎏/㎠)</v>
          </cell>
          <cell r="D90" t="str">
            <v>EA</v>
          </cell>
          <cell r="G90">
            <v>5300</v>
          </cell>
          <cell r="H90">
            <v>602</v>
          </cell>
          <cell r="K90">
            <v>5300</v>
          </cell>
          <cell r="L90" t="str">
            <v>M00075</v>
          </cell>
        </row>
        <row r="91">
          <cell r="A91" t="str">
            <v>액상에폭시(상수도용)</v>
          </cell>
          <cell r="B91" t="str">
            <v>액상에폭시</v>
          </cell>
          <cell r="C91" t="str">
            <v>(상수도용)</v>
          </cell>
          <cell r="D91" t="str">
            <v>㎏</v>
          </cell>
          <cell r="G91">
            <v>6892</v>
          </cell>
          <cell r="H91">
            <v>509</v>
          </cell>
          <cell r="K91">
            <v>6892</v>
          </cell>
          <cell r="L91" t="str">
            <v>M00076</v>
          </cell>
        </row>
        <row r="92">
          <cell r="A92" t="str">
            <v>연결호스(13mm)(수밀시험용)</v>
          </cell>
          <cell r="B92" t="str">
            <v>연결호스(13mm)</v>
          </cell>
          <cell r="C92" t="str">
            <v>(수밀시험용)</v>
          </cell>
          <cell r="D92" t="str">
            <v>EA</v>
          </cell>
          <cell r="G92">
            <v>6000</v>
          </cell>
          <cell r="K92">
            <v>6000</v>
          </cell>
          <cell r="L92" t="str">
            <v>M00077</v>
          </cell>
        </row>
        <row r="93">
          <cell r="A93" t="str">
            <v>에폭시AT-100</v>
          </cell>
          <cell r="B93" t="str">
            <v>에폭시</v>
          </cell>
          <cell r="C93" t="str">
            <v>AT-100</v>
          </cell>
          <cell r="D93" t="str">
            <v>㎏</v>
          </cell>
          <cell r="G93">
            <v>6000</v>
          </cell>
          <cell r="H93">
            <v>322</v>
          </cell>
          <cell r="K93">
            <v>6000</v>
          </cell>
          <cell r="L93" t="str">
            <v>M00078</v>
          </cell>
        </row>
        <row r="94">
          <cell r="A94" t="str">
            <v>에폭시프라이머(방수방식)</v>
          </cell>
          <cell r="B94" t="str">
            <v>에폭시프라이머</v>
          </cell>
          <cell r="C94" t="str">
            <v>(방수방식)</v>
          </cell>
          <cell r="D94" t="str">
            <v>㎏</v>
          </cell>
          <cell r="G94">
            <v>6892</v>
          </cell>
          <cell r="H94">
            <v>509</v>
          </cell>
          <cell r="K94">
            <v>6892</v>
          </cell>
          <cell r="L94" t="str">
            <v>M00079</v>
          </cell>
        </row>
        <row r="95">
          <cell r="A95" t="str">
            <v>엘보(φ15㎜)</v>
          </cell>
          <cell r="B95" t="str">
            <v>엘보</v>
          </cell>
          <cell r="C95" t="str">
            <v>(φ15㎜)</v>
          </cell>
          <cell r="D95" t="str">
            <v>개</v>
          </cell>
          <cell r="G95">
            <v>215</v>
          </cell>
          <cell r="H95">
            <v>495</v>
          </cell>
          <cell r="K95">
            <v>215</v>
          </cell>
          <cell r="L95" t="str">
            <v>M00080</v>
          </cell>
        </row>
        <row r="96">
          <cell r="A96" t="str">
            <v>엘보우(백관)25MM(1")나사식</v>
          </cell>
          <cell r="B96" t="str">
            <v>엘보우(백관)</v>
          </cell>
          <cell r="C96" t="str">
            <v>25MM(1")나사식</v>
          </cell>
          <cell r="D96" t="str">
            <v>개</v>
          </cell>
          <cell r="G96">
            <v>637</v>
          </cell>
          <cell r="H96">
            <v>496</v>
          </cell>
          <cell r="K96">
            <v>637</v>
          </cell>
          <cell r="L96" t="str">
            <v>M00081</v>
          </cell>
        </row>
        <row r="97">
          <cell r="A97" t="str">
            <v>용접봉전기 KSE4316,φ4.0㎜</v>
          </cell>
          <cell r="B97" t="str">
            <v>용접봉</v>
          </cell>
          <cell r="C97" t="str">
            <v>전기 KSE4316,φ4.0㎜</v>
          </cell>
          <cell r="D97" t="str">
            <v>㎏</v>
          </cell>
          <cell r="G97">
            <v>1520</v>
          </cell>
          <cell r="H97">
            <v>1079</v>
          </cell>
          <cell r="K97">
            <v>1520</v>
          </cell>
          <cell r="L97" t="str">
            <v>M00082</v>
          </cell>
        </row>
        <row r="98">
          <cell r="A98" t="str">
            <v>용접봉전기 KSE4301,φ4.0㎜</v>
          </cell>
          <cell r="B98" t="str">
            <v>용접봉</v>
          </cell>
          <cell r="C98" t="str">
            <v>전기 KSE4301,φ4.0㎜</v>
          </cell>
          <cell r="D98" t="str">
            <v>㎏</v>
          </cell>
          <cell r="G98">
            <v>1120</v>
          </cell>
          <cell r="H98">
            <v>1079</v>
          </cell>
          <cell r="K98">
            <v>1120</v>
          </cell>
          <cell r="L98" t="str">
            <v>M00083</v>
          </cell>
        </row>
        <row r="99">
          <cell r="A99" t="str">
            <v>용접봉스텐AWSE308-16φ3.2m</v>
          </cell>
          <cell r="B99" t="str">
            <v>용접봉</v>
          </cell>
          <cell r="C99" t="str">
            <v>스텐AWSE308-16φ3.2m</v>
          </cell>
          <cell r="D99" t="str">
            <v>㎏</v>
          </cell>
          <cell r="G99">
            <v>5790</v>
          </cell>
          <cell r="H99">
            <v>1079</v>
          </cell>
          <cell r="K99">
            <v>5790</v>
          </cell>
          <cell r="L99" t="str">
            <v>M00084</v>
          </cell>
        </row>
        <row r="100">
          <cell r="A100" t="str">
            <v>유니온(백관)25MM(1")나사식</v>
          </cell>
          <cell r="B100" t="str">
            <v>유니온(백관)</v>
          </cell>
          <cell r="C100" t="str">
            <v>25MM(1")나사식</v>
          </cell>
          <cell r="D100" t="str">
            <v>개</v>
          </cell>
          <cell r="G100">
            <v>1889</v>
          </cell>
          <cell r="H100">
            <v>496</v>
          </cell>
          <cell r="K100">
            <v>1889</v>
          </cell>
          <cell r="L100" t="str">
            <v>M00085</v>
          </cell>
        </row>
        <row r="101">
          <cell r="A101" t="str">
            <v>이음철물(연결핀)</v>
          </cell>
          <cell r="B101" t="str">
            <v>이음철물</v>
          </cell>
          <cell r="C101" t="str">
            <v>(연결핀)</v>
          </cell>
          <cell r="D101" t="str">
            <v>개</v>
          </cell>
          <cell r="G101">
            <v>450</v>
          </cell>
          <cell r="H101">
            <v>143</v>
          </cell>
          <cell r="K101">
            <v>450</v>
          </cell>
          <cell r="L101" t="str">
            <v>M00086</v>
          </cell>
        </row>
        <row r="102">
          <cell r="A102" t="str">
            <v>이중벽PE관D200</v>
          </cell>
          <cell r="B102" t="str">
            <v>이중벽PE관</v>
          </cell>
          <cell r="C102" t="str">
            <v>D200</v>
          </cell>
          <cell r="D102" t="str">
            <v>본</v>
          </cell>
          <cell r="G102">
            <v>120650</v>
          </cell>
          <cell r="H102">
            <v>561</v>
          </cell>
          <cell r="K102">
            <v>120650</v>
          </cell>
          <cell r="L102" t="str">
            <v>M00087</v>
          </cell>
        </row>
        <row r="103">
          <cell r="A103" t="str">
            <v>이중벽PE관D250</v>
          </cell>
          <cell r="B103" t="str">
            <v>이중벽PE관</v>
          </cell>
          <cell r="C103" t="str">
            <v>D250</v>
          </cell>
          <cell r="D103" t="str">
            <v>본</v>
          </cell>
          <cell r="G103">
            <v>157000</v>
          </cell>
          <cell r="H103">
            <v>561</v>
          </cell>
          <cell r="K103">
            <v>157000</v>
          </cell>
          <cell r="L103" t="str">
            <v>M00088</v>
          </cell>
        </row>
        <row r="104">
          <cell r="A104" t="str">
            <v>이중벽PE관D300</v>
          </cell>
          <cell r="B104" t="str">
            <v>이중벽PE관</v>
          </cell>
          <cell r="C104" t="str">
            <v>D300</v>
          </cell>
          <cell r="D104" t="str">
            <v>본</v>
          </cell>
          <cell r="G104">
            <v>144440</v>
          </cell>
          <cell r="H104">
            <v>561</v>
          </cell>
          <cell r="K104">
            <v>144440</v>
          </cell>
          <cell r="L104" t="str">
            <v>M00089</v>
          </cell>
        </row>
        <row r="105">
          <cell r="A105" t="str">
            <v>이중벽PE관D350</v>
          </cell>
          <cell r="B105" t="str">
            <v>이중벽PE관</v>
          </cell>
          <cell r="C105" t="str">
            <v>D350</v>
          </cell>
          <cell r="D105" t="str">
            <v>본</v>
          </cell>
          <cell r="G105">
            <v>208040</v>
          </cell>
          <cell r="H105">
            <v>561</v>
          </cell>
          <cell r="K105">
            <v>208040</v>
          </cell>
          <cell r="L105" t="str">
            <v>M00090</v>
          </cell>
        </row>
        <row r="106">
          <cell r="A106" t="str">
            <v>이중벽PE관D400</v>
          </cell>
          <cell r="B106" t="str">
            <v>이중벽PE관</v>
          </cell>
          <cell r="C106" t="str">
            <v>D400</v>
          </cell>
          <cell r="D106" t="str">
            <v>본</v>
          </cell>
          <cell r="G106">
            <v>263470</v>
          </cell>
          <cell r="H106">
            <v>561</v>
          </cell>
          <cell r="K106">
            <v>263470</v>
          </cell>
          <cell r="L106" t="str">
            <v>M00091</v>
          </cell>
        </row>
        <row r="107">
          <cell r="A107" t="str">
            <v>이중벽PE관D450</v>
          </cell>
          <cell r="B107" t="str">
            <v>이중벽PE관</v>
          </cell>
          <cell r="C107" t="str">
            <v>D450</v>
          </cell>
          <cell r="D107" t="str">
            <v>본</v>
          </cell>
          <cell r="G107">
            <v>354760</v>
          </cell>
          <cell r="H107">
            <v>561</v>
          </cell>
          <cell r="K107">
            <v>354760</v>
          </cell>
          <cell r="L107" t="str">
            <v>M00092</v>
          </cell>
        </row>
        <row r="108">
          <cell r="A108" t="str">
            <v>이중벽PE관D500</v>
          </cell>
          <cell r="B108" t="str">
            <v>이중벽PE관</v>
          </cell>
          <cell r="C108" t="str">
            <v>D500</v>
          </cell>
          <cell r="D108" t="str">
            <v>본</v>
          </cell>
          <cell r="G108">
            <v>422800</v>
          </cell>
          <cell r="H108">
            <v>561</v>
          </cell>
          <cell r="K108">
            <v>422800</v>
          </cell>
          <cell r="L108" t="str">
            <v>M00093</v>
          </cell>
        </row>
        <row r="109">
          <cell r="A109" t="str">
            <v>이중벽PE관D600</v>
          </cell>
          <cell r="B109" t="str">
            <v>이중벽PE관</v>
          </cell>
          <cell r="C109" t="str">
            <v>D600</v>
          </cell>
          <cell r="D109" t="str">
            <v>본</v>
          </cell>
          <cell r="G109">
            <v>568080</v>
          </cell>
          <cell r="H109">
            <v>561</v>
          </cell>
          <cell r="K109">
            <v>568080</v>
          </cell>
          <cell r="L109" t="str">
            <v>M00094</v>
          </cell>
        </row>
        <row r="110">
          <cell r="A110" t="str">
            <v>이중벽PE관D700</v>
          </cell>
          <cell r="B110" t="str">
            <v>이중벽PE관</v>
          </cell>
          <cell r="C110" t="str">
            <v>D700</v>
          </cell>
          <cell r="D110" t="str">
            <v>본</v>
          </cell>
          <cell r="G110">
            <v>688540</v>
          </cell>
          <cell r="H110">
            <v>561</v>
          </cell>
          <cell r="K110">
            <v>688540</v>
          </cell>
          <cell r="L110" t="str">
            <v>M00095</v>
          </cell>
        </row>
        <row r="111">
          <cell r="A111" t="str">
            <v>이중벽PE관D800</v>
          </cell>
          <cell r="B111" t="str">
            <v>이중벽PE관</v>
          </cell>
          <cell r="C111" t="str">
            <v>D800</v>
          </cell>
          <cell r="D111" t="str">
            <v>본</v>
          </cell>
          <cell r="G111">
            <v>877910</v>
          </cell>
          <cell r="H111">
            <v>561</v>
          </cell>
          <cell r="K111">
            <v>877910</v>
          </cell>
          <cell r="L111" t="str">
            <v>M00096</v>
          </cell>
        </row>
        <row r="112">
          <cell r="A112" t="str">
            <v>이중벽PE관D900</v>
          </cell>
          <cell r="B112" t="str">
            <v>이중벽PE관</v>
          </cell>
          <cell r="C112" t="str">
            <v>D900</v>
          </cell>
          <cell r="D112" t="str">
            <v>본</v>
          </cell>
          <cell r="G112">
            <v>1086230</v>
          </cell>
          <cell r="H112">
            <v>561</v>
          </cell>
          <cell r="K112">
            <v>1086230</v>
          </cell>
          <cell r="L112" t="str">
            <v>M00097</v>
          </cell>
        </row>
        <row r="113">
          <cell r="A113" t="str">
            <v>이중벽PE관D1000</v>
          </cell>
          <cell r="B113" t="str">
            <v>이중벽PE관</v>
          </cell>
          <cell r="C113" t="str">
            <v>D1000</v>
          </cell>
          <cell r="D113" t="str">
            <v>본</v>
          </cell>
          <cell r="G113">
            <v>1316550</v>
          </cell>
          <cell r="H113">
            <v>561</v>
          </cell>
          <cell r="K113">
            <v>1316550</v>
          </cell>
          <cell r="L113" t="str">
            <v>M00098</v>
          </cell>
        </row>
        <row r="114">
          <cell r="A114" t="str">
            <v>이중벽PE관D1200</v>
          </cell>
          <cell r="B114" t="str">
            <v>이중벽PE관</v>
          </cell>
          <cell r="C114" t="str">
            <v>D1200</v>
          </cell>
          <cell r="D114" t="str">
            <v>본</v>
          </cell>
          <cell r="G114">
            <v>1898220</v>
          </cell>
          <cell r="H114">
            <v>561</v>
          </cell>
          <cell r="K114">
            <v>1898220</v>
          </cell>
          <cell r="L114" t="str">
            <v>M00099</v>
          </cell>
        </row>
        <row r="115">
          <cell r="A115" t="str">
            <v>이중벽PE관D1400</v>
          </cell>
          <cell r="B115" t="str">
            <v>이중벽PE관</v>
          </cell>
          <cell r="C115" t="str">
            <v>D1400</v>
          </cell>
          <cell r="D115" t="str">
            <v>본</v>
          </cell>
          <cell r="G115">
            <v>2882300</v>
          </cell>
          <cell r="H115">
            <v>561</v>
          </cell>
          <cell r="K115">
            <v>2882300</v>
          </cell>
          <cell r="L115" t="str">
            <v>M00100</v>
          </cell>
        </row>
        <row r="116">
          <cell r="A116" t="str">
            <v>이형철근(관급)(φ10∼32㎜)</v>
          </cell>
          <cell r="B116" t="str">
            <v>이형철근(관급)</v>
          </cell>
          <cell r="C116" t="str">
            <v>(φ10∼32㎜)</v>
          </cell>
          <cell r="D116" t="str">
            <v>TON</v>
          </cell>
          <cell r="E116">
            <v>228345</v>
          </cell>
          <cell r="G116">
            <v>270000</v>
          </cell>
          <cell r="H116">
            <v>43</v>
          </cell>
          <cell r="K116">
            <v>228345</v>
          </cell>
          <cell r="L116" t="str">
            <v>M00101</v>
          </cell>
        </row>
        <row r="117">
          <cell r="A117" t="str">
            <v>인화대밀착</v>
          </cell>
          <cell r="B117" t="str">
            <v>인화대</v>
          </cell>
          <cell r="C117" t="str">
            <v>밀착</v>
          </cell>
          <cell r="D117" t="str">
            <v>매</v>
          </cell>
          <cell r="G117">
            <v>2000</v>
          </cell>
          <cell r="K117">
            <v>2000</v>
          </cell>
          <cell r="L117" t="str">
            <v>M00102</v>
          </cell>
        </row>
        <row r="118">
          <cell r="A118" t="str">
            <v>잡석(상차도)</v>
          </cell>
          <cell r="B118" t="str">
            <v>잡석</v>
          </cell>
          <cell r="C118" t="str">
            <v>(상차도)</v>
          </cell>
          <cell r="D118" t="str">
            <v>㎥</v>
          </cell>
          <cell r="G118">
            <v>7000</v>
          </cell>
          <cell r="H118">
            <v>109</v>
          </cell>
          <cell r="K118">
            <v>7000</v>
          </cell>
          <cell r="L118" t="str">
            <v>M00103</v>
          </cell>
        </row>
        <row r="119">
          <cell r="A119" t="str">
            <v>전력료(산업용)</v>
          </cell>
          <cell r="B119" t="str">
            <v>전력료</v>
          </cell>
          <cell r="C119" t="str">
            <v>(산업용)</v>
          </cell>
          <cell r="D119" t="str">
            <v>KWH</v>
          </cell>
          <cell r="G119">
            <v>51</v>
          </cell>
          <cell r="H119" t="str">
            <v>부190</v>
          </cell>
          <cell r="K119">
            <v>51</v>
          </cell>
          <cell r="L119" t="str">
            <v>M00104</v>
          </cell>
        </row>
        <row r="120">
          <cell r="A120" t="str">
            <v>접착제ACRYL-60</v>
          </cell>
          <cell r="B120" t="str">
            <v>접착제</v>
          </cell>
          <cell r="C120" t="str">
            <v>ACRYL-60</v>
          </cell>
          <cell r="D120" t="str">
            <v>ℓ</v>
          </cell>
          <cell r="G120">
            <v>4500</v>
          </cell>
          <cell r="H120">
            <v>320</v>
          </cell>
          <cell r="K120">
            <v>4500</v>
          </cell>
          <cell r="L120" t="str">
            <v>M00105</v>
          </cell>
        </row>
        <row r="121">
          <cell r="A121" t="str">
            <v>접착제(공업용:고무,피혁)</v>
          </cell>
          <cell r="B121" t="str">
            <v>접착제</v>
          </cell>
          <cell r="C121" t="str">
            <v>(공업용:고무,피혁)</v>
          </cell>
          <cell r="D121" t="str">
            <v>㎏</v>
          </cell>
          <cell r="G121">
            <v>2500</v>
          </cell>
          <cell r="H121">
            <v>131</v>
          </cell>
          <cell r="K121">
            <v>2500</v>
          </cell>
          <cell r="L121" t="str">
            <v>M00106</v>
          </cell>
        </row>
        <row r="122">
          <cell r="A122" t="str">
            <v>접합부속품(KP φ250㎜)</v>
          </cell>
          <cell r="B122" t="str">
            <v>접합부속품</v>
          </cell>
          <cell r="C122" t="str">
            <v>(KP φ250㎜)</v>
          </cell>
          <cell r="D122" t="str">
            <v>조</v>
          </cell>
          <cell r="G122">
            <v>18770</v>
          </cell>
          <cell r="H122">
            <v>521</v>
          </cell>
          <cell r="K122">
            <v>18770</v>
          </cell>
          <cell r="L122" t="str">
            <v>M00107</v>
          </cell>
        </row>
        <row r="123">
          <cell r="A123" t="str">
            <v>접합부속품(KP φ450㎜)</v>
          </cell>
          <cell r="B123" t="str">
            <v>접합부속품</v>
          </cell>
          <cell r="C123" t="str">
            <v>(KP φ450㎜)</v>
          </cell>
          <cell r="D123" t="str">
            <v>조</v>
          </cell>
          <cell r="G123">
            <v>31190</v>
          </cell>
          <cell r="H123">
            <v>521</v>
          </cell>
          <cell r="K123">
            <v>31190</v>
          </cell>
          <cell r="L123" t="str">
            <v>M00108</v>
          </cell>
        </row>
        <row r="124">
          <cell r="A124" t="str">
            <v>접합부속품(KP φ500㎜)</v>
          </cell>
          <cell r="B124" t="str">
            <v>접합부속품</v>
          </cell>
          <cell r="C124" t="str">
            <v>(KP φ500㎜)</v>
          </cell>
          <cell r="D124" t="str">
            <v>조</v>
          </cell>
          <cell r="G124">
            <v>35080</v>
          </cell>
          <cell r="H124">
            <v>521</v>
          </cell>
          <cell r="K124">
            <v>35080</v>
          </cell>
          <cell r="L124" t="str">
            <v>M00109</v>
          </cell>
        </row>
        <row r="125">
          <cell r="A125" t="str">
            <v>접합부속품(KP φ700㎜)</v>
          </cell>
          <cell r="B125" t="str">
            <v>접합부속품</v>
          </cell>
          <cell r="C125" t="str">
            <v>(KP φ700㎜)</v>
          </cell>
          <cell r="D125" t="str">
            <v>조</v>
          </cell>
          <cell r="G125">
            <v>41780</v>
          </cell>
          <cell r="H125">
            <v>521</v>
          </cell>
          <cell r="K125">
            <v>41780</v>
          </cell>
          <cell r="L125" t="str">
            <v>M00110</v>
          </cell>
        </row>
        <row r="126">
          <cell r="A126" t="str">
            <v>접합부속품(KP φ200㎜)</v>
          </cell>
          <cell r="B126" t="str">
            <v>접합부속품</v>
          </cell>
          <cell r="C126" t="str">
            <v>(KP φ200㎜)</v>
          </cell>
          <cell r="D126" t="str">
            <v>조</v>
          </cell>
          <cell r="G126">
            <v>14030</v>
          </cell>
          <cell r="H126">
            <v>521</v>
          </cell>
          <cell r="K126">
            <v>14030</v>
          </cell>
          <cell r="L126" t="str">
            <v>M00111</v>
          </cell>
        </row>
        <row r="127">
          <cell r="A127" t="str">
            <v>접합부속품(KP φ300㎜)</v>
          </cell>
          <cell r="B127" t="str">
            <v>접합부속품</v>
          </cell>
          <cell r="C127" t="str">
            <v>(KP φ300㎜)</v>
          </cell>
          <cell r="D127" t="str">
            <v>조</v>
          </cell>
          <cell r="G127">
            <v>21100</v>
          </cell>
          <cell r="H127">
            <v>521</v>
          </cell>
          <cell r="K127">
            <v>21100</v>
          </cell>
          <cell r="L127" t="str">
            <v>M00112</v>
          </cell>
        </row>
        <row r="128">
          <cell r="A128" t="str">
            <v>접합부속품(KP φ600㎜)</v>
          </cell>
          <cell r="B128" t="str">
            <v>접합부속품</v>
          </cell>
          <cell r="C128" t="str">
            <v>(KP φ600㎜)</v>
          </cell>
          <cell r="D128" t="str">
            <v>조</v>
          </cell>
          <cell r="G128">
            <v>44340</v>
          </cell>
          <cell r="H128">
            <v>521</v>
          </cell>
          <cell r="K128">
            <v>44340</v>
          </cell>
          <cell r="L128" t="str">
            <v>M00113</v>
          </cell>
        </row>
        <row r="129">
          <cell r="A129" t="str">
            <v>접합부속품(KP φ900mm)</v>
          </cell>
          <cell r="B129" t="str">
            <v>접합부속품</v>
          </cell>
          <cell r="C129" t="str">
            <v>(KP φ900mm)</v>
          </cell>
          <cell r="D129" t="str">
            <v>조</v>
          </cell>
          <cell r="G129">
            <v>89540</v>
          </cell>
          <cell r="H129">
            <v>521</v>
          </cell>
          <cell r="K129">
            <v>89540</v>
          </cell>
          <cell r="L129" t="str">
            <v>M00114</v>
          </cell>
        </row>
        <row r="130">
          <cell r="A130" t="str">
            <v>접합부속품(KP φ400mm)</v>
          </cell>
          <cell r="B130" t="str">
            <v>접합부속품</v>
          </cell>
          <cell r="C130" t="str">
            <v>(KP φ400mm)</v>
          </cell>
          <cell r="D130" t="str">
            <v>조</v>
          </cell>
          <cell r="G130">
            <v>27880</v>
          </cell>
          <cell r="H130">
            <v>521</v>
          </cell>
          <cell r="K130">
            <v>27880</v>
          </cell>
          <cell r="L130" t="str">
            <v>M00115</v>
          </cell>
        </row>
        <row r="131">
          <cell r="A131" t="str">
            <v>접합부속품(KP φ150mm)</v>
          </cell>
          <cell r="B131" t="str">
            <v>접합부속품</v>
          </cell>
          <cell r="C131" t="str">
            <v>(KP φ150mm)</v>
          </cell>
          <cell r="D131" t="str">
            <v>조</v>
          </cell>
          <cell r="G131">
            <v>11210</v>
          </cell>
          <cell r="H131">
            <v>521</v>
          </cell>
          <cell r="K131">
            <v>11210</v>
          </cell>
          <cell r="L131" t="str">
            <v>M00116</v>
          </cell>
        </row>
        <row r="132">
          <cell r="A132" t="str">
            <v>접합부속품(KP φ100mm)</v>
          </cell>
          <cell r="B132" t="str">
            <v>접합부속품</v>
          </cell>
          <cell r="C132" t="str">
            <v>(KP φ100mm)</v>
          </cell>
          <cell r="D132" t="str">
            <v>조</v>
          </cell>
          <cell r="G132">
            <v>8130</v>
          </cell>
          <cell r="H132">
            <v>521</v>
          </cell>
          <cell r="K132">
            <v>8130</v>
          </cell>
          <cell r="L132" t="str">
            <v>M00117</v>
          </cell>
        </row>
        <row r="133">
          <cell r="A133" t="str">
            <v>접합부속품(KP φ350mm)</v>
          </cell>
          <cell r="B133" t="str">
            <v>접합부속품</v>
          </cell>
          <cell r="C133" t="str">
            <v>(KP φ350mm)</v>
          </cell>
          <cell r="D133" t="str">
            <v>조</v>
          </cell>
          <cell r="G133">
            <v>25070</v>
          </cell>
          <cell r="H133">
            <v>521</v>
          </cell>
          <cell r="K133">
            <v>25070</v>
          </cell>
          <cell r="L133" t="str">
            <v>M00118</v>
          </cell>
        </row>
        <row r="134">
          <cell r="A134" t="str">
            <v>접합부속품(KP φ80mm)</v>
          </cell>
          <cell r="B134" t="str">
            <v>접합부속품</v>
          </cell>
          <cell r="C134" t="str">
            <v>(KP φ80mm)</v>
          </cell>
          <cell r="D134" t="str">
            <v>조</v>
          </cell>
          <cell r="G134">
            <v>7240</v>
          </cell>
          <cell r="H134">
            <v>521</v>
          </cell>
          <cell r="K134">
            <v>7240</v>
          </cell>
          <cell r="L134" t="str">
            <v>M00119</v>
          </cell>
        </row>
        <row r="135">
          <cell r="A135" t="str">
            <v>접합부속품(KP φ800mm)</v>
          </cell>
          <cell r="B135" t="str">
            <v>접합부속품</v>
          </cell>
          <cell r="C135" t="str">
            <v>(KP φ800mm)</v>
          </cell>
          <cell r="D135" t="str">
            <v>조</v>
          </cell>
          <cell r="G135">
            <v>76300</v>
          </cell>
          <cell r="H135">
            <v>521</v>
          </cell>
          <cell r="K135">
            <v>76300</v>
          </cell>
          <cell r="L135" t="str">
            <v>M00120</v>
          </cell>
        </row>
        <row r="136">
          <cell r="A136" t="str">
            <v>접합부속품(KP φ1000mm)</v>
          </cell>
          <cell r="B136" t="str">
            <v>접합부속품</v>
          </cell>
          <cell r="C136" t="str">
            <v>(KP φ1000mm)</v>
          </cell>
          <cell r="D136" t="str">
            <v>조</v>
          </cell>
          <cell r="G136">
            <v>105710</v>
          </cell>
          <cell r="H136">
            <v>521</v>
          </cell>
          <cell r="K136">
            <v>105710</v>
          </cell>
          <cell r="L136" t="str">
            <v>M00121</v>
          </cell>
        </row>
        <row r="137">
          <cell r="A137" t="str">
            <v>접합부속품(KP φ1100mm)</v>
          </cell>
          <cell r="B137" t="str">
            <v>접합부속품</v>
          </cell>
          <cell r="C137" t="str">
            <v>(KP φ1100mm)</v>
          </cell>
          <cell r="D137" t="str">
            <v>조</v>
          </cell>
          <cell r="G137">
            <v>127810</v>
          </cell>
          <cell r="H137">
            <v>521</v>
          </cell>
          <cell r="K137">
            <v>127810</v>
          </cell>
          <cell r="L137" t="str">
            <v>M00122</v>
          </cell>
        </row>
        <row r="138">
          <cell r="A138" t="str">
            <v>접합부속품(KP φ1200mm)</v>
          </cell>
          <cell r="B138" t="str">
            <v>접합부속품</v>
          </cell>
          <cell r="C138" t="str">
            <v>(KP φ1200mm)</v>
          </cell>
          <cell r="D138" t="str">
            <v>조</v>
          </cell>
          <cell r="G138">
            <v>139190</v>
          </cell>
          <cell r="H138">
            <v>521</v>
          </cell>
          <cell r="K138">
            <v>139190</v>
          </cell>
          <cell r="L138" t="str">
            <v>M00123</v>
          </cell>
        </row>
        <row r="139">
          <cell r="A139" t="str">
            <v>접합부속품(KP φ125mm)</v>
          </cell>
          <cell r="B139" t="str">
            <v>접합부속품</v>
          </cell>
          <cell r="C139" t="str">
            <v>(KP φ125mm)</v>
          </cell>
          <cell r="D139" t="str">
            <v>조</v>
          </cell>
          <cell r="G139">
            <v>9480</v>
          </cell>
          <cell r="H139">
            <v>521</v>
          </cell>
          <cell r="K139">
            <v>9480</v>
          </cell>
          <cell r="L139" t="str">
            <v>M00124</v>
          </cell>
        </row>
        <row r="140">
          <cell r="A140" t="str">
            <v>조임철물(직교자재)</v>
          </cell>
          <cell r="B140" t="str">
            <v>조임철물</v>
          </cell>
          <cell r="C140" t="str">
            <v>(직교자재)</v>
          </cell>
          <cell r="D140" t="str">
            <v>개</v>
          </cell>
          <cell r="G140">
            <v>730</v>
          </cell>
          <cell r="H140">
            <v>143</v>
          </cell>
          <cell r="K140">
            <v>730</v>
          </cell>
          <cell r="L140" t="str">
            <v>M00125</v>
          </cell>
        </row>
        <row r="141">
          <cell r="A141" t="str">
            <v>조합페인트(KSM5312,1급백색)</v>
          </cell>
          <cell r="B141" t="str">
            <v>조합페인트</v>
          </cell>
          <cell r="C141" t="str">
            <v>(KSM5312,1급백색)</v>
          </cell>
          <cell r="D141" t="str">
            <v>ℓ</v>
          </cell>
          <cell r="G141">
            <v>4055</v>
          </cell>
          <cell r="H141">
            <v>411</v>
          </cell>
          <cell r="K141">
            <v>4055</v>
          </cell>
          <cell r="L141" t="str">
            <v>M00126</v>
          </cell>
        </row>
        <row r="142">
          <cell r="A142" t="str">
            <v>종이컵</v>
          </cell>
          <cell r="B142" t="str">
            <v>종이컵</v>
          </cell>
          <cell r="G142">
            <v>16</v>
          </cell>
          <cell r="H142">
            <v>1282</v>
          </cell>
          <cell r="K142">
            <v>16</v>
          </cell>
          <cell r="L142" t="str">
            <v>M00127</v>
          </cell>
        </row>
        <row r="143">
          <cell r="A143" t="str">
            <v>주철이형관(각종)</v>
          </cell>
          <cell r="B143" t="str">
            <v>주철이형관</v>
          </cell>
          <cell r="C143" t="str">
            <v>(각종)</v>
          </cell>
          <cell r="D143" t="str">
            <v>KG</v>
          </cell>
          <cell r="E143">
            <v>1200</v>
          </cell>
          <cell r="K143">
            <v>1200</v>
          </cell>
          <cell r="L143" t="str">
            <v>M00128</v>
          </cell>
        </row>
        <row r="144">
          <cell r="A144" t="str">
            <v>지수제water plug</v>
          </cell>
          <cell r="B144" t="str">
            <v>지수제</v>
          </cell>
          <cell r="C144" t="str">
            <v>water plug</v>
          </cell>
          <cell r="D144" t="str">
            <v>㎏</v>
          </cell>
          <cell r="G144">
            <v>4500</v>
          </cell>
          <cell r="H144">
            <v>320</v>
          </cell>
          <cell r="K144">
            <v>4500</v>
          </cell>
          <cell r="L144" t="str">
            <v>M00129</v>
          </cell>
        </row>
        <row r="145">
          <cell r="A145" t="str">
            <v>지수플러그(D300)실린더</v>
          </cell>
          <cell r="B145" t="str">
            <v>지수플러그(D300)</v>
          </cell>
          <cell r="C145" t="str">
            <v>실린더</v>
          </cell>
          <cell r="D145" t="str">
            <v>EA</v>
          </cell>
          <cell r="G145">
            <v>192000</v>
          </cell>
          <cell r="H145" t="str">
            <v>견적</v>
          </cell>
          <cell r="K145">
            <v>192000</v>
          </cell>
          <cell r="L145" t="str">
            <v>M00130</v>
          </cell>
        </row>
        <row r="146">
          <cell r="A146" t="str">
            <v>지수플러그(D350)실린더</v>
          </cell>
          <cell r="B146" t="str">
            <v>지수플러그(D350)</v>
          </cell>
          <cell r="C146" t="str">
            <v>실린더</v>
          </cell>
          <cell r="D146" t="str">
            <v>EA</v>
          </cell>
          <cell r="G146">
            <v>276000</v>
          </cell>
          <cell r="H146" t="str">
            <v>견적</v>
          </cell>
          <cell r="K146">
            <v>276000</v>
          </cell>
          <cell r="L146" t="str">
            <v>M00131</v>
          </cell>
        </row>
        <row r="147">
          <cell r="A147" t="str">
            <v>지수플러그(D400)실린더</v>
          </cell>
          <cell r="B147" t="str">
            <v>지수플러그(D400)</v>
          </cell>
          <cell r="C147" t="str">
            <v>실린더</v>
          </cell>
          <cell r="D147" t="str">
            <v>EA</v>
          </cell>
          <cell r="G147">
            <v>336000</v>
          </cell>
          <cell r="H147" t="str">
            <v>견적</v>
          </cell>
          <cell r="K147">
            <v>336000</v>
          </cell>
          <cell r="L147" t="str">
            <v>M00132</v>
          </cell>
        </row>
        <row r="148">
          <cell r="A148" t="str">
            <v>지수플러그(D450)실린더</v>
          </cell>
          <cell r="B148" t="str">
            <v>지수플러그(D450)</v>
          </cell>
          <cell r="C148" t="str">
            <v>실린더</v>
          </cell>
          <cell r="D148" t="str">
            <v>EA</v>
          </cell>
          <cell r="G148">
            <v>456000</v>
          </cell>
          <cell r="H148" t="str">
            <v>견적</v>
          </cell>
          <cell r="K148">
            <v>456000</v>
          </cell>
          <cell r="L148" t="str">
            <v>M00133</v>
          </cell>
        </row>
        <row r="149">
          <cell r="A149" t="str">
            <v>지수플러그(D500)실린더</v>
          </cell>
          <cell r="B149" t="str">
            <v>지수플러그(D500)</v>
          </cell>
          <cell r="C149" t="str">
            <v>실린더</v>
          </cell>
          <cell r="D149" t="str">
            <v>EA</v>
          </cell>
          <cell r="G149">
            <v>540000</v>
          </cell>
          <cell r="H149" t="str">
            <v>견적</v>
          </cell>
          <cell r="K149">
            <v>540000</v>
          </cell>
          <cell r="L149" t="str">
            <v>M00134</v>
          </cell>
        </row>
        <row r="150">
          <cell r="A150" t="str">
            <v>지수플러그(D600)실린더</v>
          </cell>
          <cell r="B150" t="str">
            <v>지수플러그(D600)</v>
          </cell>
          <cell r="C150" t="str">
            <v>실린더</v>
          </cell>
          <cell r="D150" t="str">
            <v>EA</v>
          </cell>
          <cell r="G150">
            <v>696000</v>
          </cell>
          <cell r="H150" t="str">
            <v>견적</v>
          </cell>
          <cell r="K150">
            <v>696000</v>
          </cell>
          <cell r="L150" t="str">
            <v>M00135</v>
          </cell>
        </row>
        <row r="151">
          <cell r="A151" t="str">
            <v>지수플러그(D700)실린더</v>
          </cell>
          <cell r="B151" t="str">
            <v>지수플러그(D700)</v>
          </cell>
          <cell r="C151" t="str">
            <v>실린더</v>
          </cell>
          <cell r="D151" t="str">
            <v>EA</v>
          </cell>
          <cell r="G151">
            <v>1056000</v>
          </cell>
          <cell r="H151" t="str">
            <v>견적</v>
          </cell>
          <cell r="K151">
            <v>1056000</v>
          </cell>
          <cell r="L151" t="str">
            <v>M00136</v>
          </cell>
        </row>
        <row r="152">
          <cell r="A152" t="str">
            <v>지수플러그(D300)에어릴리스</v>
          </cell>
          <cell r="B152" t="str">
            <v>지수플러그(D300)</v>
          </cell>
          <cell r="C152" t="str">
            <v>에어릴리스</v>
          </cell>
          <cell r="D152" t="str">
            <v>EA</v>
          </cell>
          <cell r="G152">
            <v>240000</v>
          </cell>
          <cell r="H152" t="str">
            <v>견적</v>
          </cell>
          <cell r="K152">
            <v>240000</v>
          </cell>
          <cell r="L152" t="str">
            <v>M00137</v>
          </cell>
        </row>
        <row r="153">
          <cell r="A153" t="str">
            <v>지수플러그(D350)에어릴리스</v>
          </cell>
          <cell r="B153" t="str">
            <v>지수플러그(D350)</v>
          </cell>
          <cell r="C153" t="str">
            <v>에어릴리스</v>
          </cell>
          <cell r="D153" t="str">
            <v>EA</v>
          </cell>
          <cell r="G153">
            <v>318000</v>
          </cell>
          <cell r="H153" t="str">
            <v>견적</v>
          </cell>
          <cell r="K153">
            <v>318000</v>
          </cell>
          <cell r="L153" t="str">
            <v>M00138</v>
          </cell>
        </row>
        <row r="154">
          <cell r="A154" t="str">
            <v>지수플러그(D400)에어릴리스</v>
          </cell>
          <cell r="B154" t="str">
            <v>지수플러그(D400)</v>
          </cell>
          <cell r="C154" t="str">
            <v>에어릴리스</v>
          </cell>
          <cell r="D154" t="str">
            <v>EA</v>
          </cell>
          <cell r="G154">
            <v>384000</v>
          </cell>
          <cell r="H154" t="str">
            <v>견적</v>
          </cell>
          <cell r="K154">
            <v>384000</v>
          </cell>
          <cell r="L154" t="str">
            <v>M00139</v>
          </cell>
        </row>
        <row r="155">
          <cell r="A155" t="str">
            <v>지수플러그(D450)에어릴리스</v>
          </cell>
          <cell r="B155" t="str">
            <v>지수플러그(D450)</v>
          </cell>
          <cell r="C155" t="str">
            <v>에어릴리스</v>
          </cell>
          <cell r="D155" t="str">
            <v>EA</v>
          </cell>
          <cell r="G155">
            <v>462000</v>
          </cell>
          <cell r="H155" t="str">
            <v>견적</v>
          </cell>
          <cell r="K155">
            <v>462000</v>
          </cell>
          <cell r="L155" t="str">
            <v>M00140</v>
          </cell>
        </row>
        <row r="156">
          <cell r="A156" t="str">
            <v>지수플러그(D500)에어릴리스</v>
          </cell>
          <cell r="B156" t="str">
            <v>지수플러그(D500)</v>
          </cell>
          <cell r="C156" t="str">
            <v>에어릴리스</v>
          </cell>
          <cell r="D156" t="str">
            <v>EA</v>
          </cell>
          <cell r="G156">
            <v>576000</v>
          </cell>
          <cell r="H156" t="str">
            <v>견적</v>
          </cell>
          <cell r="K156">
            <v>576000</v>
          </cell>
          <cell r="L156" t="str">
            <v>M00141</v>
          </cell>
        </row>
        <row r="157">
          <cell r="A157" t="str">
            <v>지수플러그(D600)에어릴리스</v>
          </cell>
          <cell r="B157" t="str">
            <v>지수플러그(D600)</v>
          </cell>
          <cell r="C157" t="str">
            <v>에어릴리스</v>
          </cell>
          <cell r="D157" t="str">
            <v>EA</v>
          </cell>
          <cell r="G157">
            <v>720000</v>
          </cell>
          <cell r="H157" t="str">
            <v>견적</v>
          </cell>
          <cell r="K157">
            <v>720000</v>
          </cell>
          <cell r="L157" t="str">
            <v>M00142</v>
          </cell>
        </row>
        <row r="158">
          <cell r="A158" t="str">
            <v>지수플러그(D700)에어릴리스</v>
          </cell>
          <cell r="B158" t="str">
            <v>지수플러그(D700)</v>
          </cell>
          <cell r="C158" t="str">
            <v>에어릴리스</v>
          </cell>
          <cell r="D158" t="str">
            <v>EA</v>
          </cell>
          <cell r="G158">
            <v>1152000</v>
          </cell>
          <cell r="H158" t="str">
            <v>견적</v>
          </cell>
          <cell r="K158">
            <v>1152000</v>
          </cell>
          <cell r="L158" t="str">
            <v>M00143</v>
          </cell>
        </row>
        <row r="159">
          <cell r="A159" t="str">
            <v>철물(앙카용)</v>
          </cell>
          <cell r="B159" t="str">
            <v>철물</v>
          </cell>
          <cell r="C159" t="str">
            <v>(앙카용)</v>
          </cell>
          <cell r="D159" t="str">
            <v>개</v>
          </cell>
          <cell r="G159">
            <v>450</v>
          </cell>
          <cell r="H159">
            <v>143</v>
          </cell>
          <cell r="K159">
            <v>450</v>
          </cell>
          <cell r="L159" t="str">
            <v>M00144</v>
          </cell>
        </row>
        <row r="160">
          <cell r="A160" t="str">
            <v>철선(어니일링)(#8, 4.0㎜)</v>
          </cell>
          <cell r="B160" t="str">
            <v>철선(어니일링)</v>
          </cell>
          <cell r="C160" t="str">
            <v>(#8, 4.0㎜)</v>
          </cell>
          <cell r="D160" t="str">
            <v>㎏</v>
          </cell>
          <cell r="G160">
            <v>460</v>
          </cell>
          <cell r="H160">
            <v>66</v>
          </cell>
          <cell r="K160">
            <v>460</v>
          </cell>
          <cell r="L160" t="str">
            <v>M00145</v>
          </cell>
        </row>
        <row r="161">
          <cell r="A161" t="str">
            <v>치즐(0.7㎥용)</v>
          </cell>
          <cell r="B161" t="str">
            <v>치즐</v>
          </cell>
          <cell r="C161" t="str">
            <v>(0.7㎥용)</v>
          </cell>
          <cell r="D161" t="str">
            <v>개</v>
          </cell>
          <cell r="G161">
            <v>200000</v>
          </cell>
          <cell r="K161">
            <v>200000</v>
          </cell>
          <cell r="L161" t="str">
            <v>M00146</v>
          </cell>
        </row>
        <row r="162">
          <cell r="A162" t="str">
            <v>파형강관D250</v>
          </cell>
          <cell r="B162" t="str">
            <v>파형강관</v>
          </cell>
          <cell r="C162" t="str">
            <v>D250</v>
          </cell>
          <cell r="D162" t="str">
            <v>본</v>
          </cell>
          <cell r="G162">
            <v>96000</v>
          </cell>
          <cell r="H162">
            <v>215</v>
          </cell>
          <cell r="K162">
            <v>96000</v>
          </cell>
          <cell r="L162" t="str">
            <v>M00147</v>
          </cell>
        </row>
        <row r="163">
          <cell r="A163" t="str">
            <v>파형강관D300</v>
          </cell>
          <cell r="B163" t="str">
            <v>파형강관</v>
          </cell>
          <cell r="C163" t="str">
            <v>D300</v>
          </cell>
          <cell r="D163" t="str">
            <v>본</v>
          </cell>
          <cell r="G163">
            <v>126000</v>
          </cell>
          <cell r="H163">
            <v>215</v>
          </cell>
          <cell r="K163">
            <v>126000</v>
          </cell>
          <cell r="L163" t="str">
            <v>M00148</v>
          </cell>
        </row>
        <row r="164">
          <cell r="A164" t="str">
            <v>파형강관D350</v>
          </cell>
          <cell r="B164" t="str">
            <v>파형강관</v>
          </cell>
          <cell r="C164" t="str">
            <v>D350</v>
          </cell>
          <cell r="D164" t="str">
            <v>본</v>
          </cell>
          <cell r="G164">
            <v>162000</v>
          </cell>
          <cell r="H164">
            <v>215</v>
          </cell>
          <cell r="K164">
            <v>162000</v>
          </cell>
          <cell r="L164" t="str">
            <v>M00149</v>
          </cell>
        </row>
        <row r="165">
          <cell r="A165" t="str">
            <v>파형강관D400</v>
          </cell>
          <cell r="B165" t="str">
            <v>파형강관</v>
          </cell>
          <cell r="C165" t="str">
            <v>D400</v>
          </cell>
          <cell r="D165" t="str">
            <v>본</v>
          </cell>
          <cell r="G165">
            <v>222000</v>
          </cell>
          <cell r="H165">
            <v>215</v>
          </cell>
          <cell r="K165">
            <v>222000</v>
          </cell>
          <cell r="L165" t="str">
            <v>M00150</v>
          </cell>
        </row>
        <row r="166">
          <cell r="A166" t="str">
            <v>파형강관D450</v>
          </cell>
          <cell r="B166" t="str">
            <v>파형강관</v>
          </cell>
          <cell r="C166" t="str">
            <v>D450</v>
          </cell>
          <cell r="D166" t="str">
            <v>본</v>
          </cell>
          <cell r="G166">
            <v>252000</v>
          </cell>
          <cell r="H166">
            <v>215</v>
          </cell>
          <cell r="K166">
            <v>252000</v>
          </cell>
          <cell r="L166" t="str">
            <v>M00151</v>
          </cell>
        </row>
        <row r="167">
          <cell r="A167" t="str">
            <v>파형강관D500</v>
          </cell>
          <cell r="B167" t="str">
            <v>파형강관</v>
          </cell>
          <cell r="C167" t="str">
            <v>D500</v>
          </cell>
          <cell r="D167" t="str">
            <v>본</v>
          </cell>
          <cell r="G167">
            <v>312000</v>
          </cell>
          <cell r="H167">
            <v>215</v>
          </cell>
          <cell r="K167">
            <v>312000</v>
          </cell>
          <cell r="L167" t="str">
            <v>M00152</v>
          </cell>
        </row>
        <row r="168">
          <cell r="A168" t="str">
            <v>파형강관D600</v>
          </cell>
          <cell r="B168" t="str">
            <v>파형강관</v>
          </cell>
          <cell r="C168" t="str">
            <v>D600</v>
          </cell>
          <cell r="D168" t="str">
            <v>본</v>
          </cell>
          <cell r="G168">
            <v>378000</v>
          </cell>
          <cell r="H168">
            <v>215</v>
          </cell>
          <cell r="K168">
            <v>378000</v>
          </cell>
          <cell r="L168" t="str">
            <v>M00153</v>
          </cell>
        </row>
        <row r="169">
          <cell r="A169" t="str">
            <v>파형강관D700</v>
          </cell>
          <cell r="B169" t="str">
            <v>파형강관</v>
          </cell>
          <cell r="C169" t="str">
            <v>D700</v>
          </cell>
          <cell r="D169" t="str">
            <v>본</v>
          </cell>
          <cell r="G169">
            <v>426000</v>
          </cell>
          <cell r="H169">
            <v>215</v>
          </cell>
          <cell r="K169">
            <v>426000</v>
          </cell>
          <cell r="L169" t="str">
            <v>M00154</v>
          </cell>
        </row>
        <row r="170">
          <cell r="A170" t="str">
            <v>파형강관D800</v>
          </cell>
          <cell r="B170" t="str">
            <v>파형강관</v>
          </cell>
          <cell r="C170" t="str">
            <v>D800</v>
          </cell>
          <cell r="D170" t="str">
            <v>본</v>
          </cell>
          <cell r="G170">
            <v>594000</v>
          </cell>
          <cell r="H170">
            <v>215</v>
          </cell>
          <cell r="K170">
            <v>594000</v>
          </cell>
          <cell r="L170" t="str">
            <v>M00155</v>
          </cell>
        </row>
        <row r="171">
          <cell r="A171" t="str">
            <v>파형강관D900</v>
          </cell>
          <cell r="B171" t="str">
            <v>파형강관</v>
          </cell>
          <cell r="C171" t="str">
            <v>D900</v>
          </cell>
          <cell r="D171" t="str">
            <v>본</v>
          </cell>
          <cell r="G171">
            <v>696000</v>
          </cell>
          <cell r="H171">
            <v>215</v>
          </cell>
          <cell r="K171">
            <v>696000</v>
          </cell>
          <cell r="L171" t="str">
            <v>M00156</v>
          </cell>
        </row>
        <row r="172">
          <cell r="A172" t="str">
            <v>파형강관D1000</v>
          </cell>
          <cell r="B172" t="str">
            <v>파형강관</v>
          </cell>
          <cell r="C172" t="str">
            <v>D1000</v>
          </cell>
          <cell r="D172" t="str">
            <v>본</v>
          </cell>
          <cell r="G172">
            <v>780000</v>
          </cell>
          <cell r="H172">
            <v>215</v>
          </cell>
          <cell r="K172">
            <v>780000</v>
          </cell>
          <cell r="L172" t="str">
            <v>M00157</v>
          </cell>
        </row>
        <row r="173">
          <cell r="A173" t="str">
            <v>파형강관D1100</v>
          </cell>
          <cell r="B173" t="str">
            <v>파형강관</v>
          </cell>
          <cell r="C173" t="str">
            <v>D1100</v>
          </cell>
          <cell r="D173" t="str">
            <v>본</v>
          </cell>
          <cell r="G173">
            <v>1080000</v>
          </cell>
          <cell r="H173">
            <v>215</v>
          </cell>
          <cell r="K173">
            <v>1080000</v>
          </cell>
          <cell r="L173" t="str">
            <v>M00158</v>
          </cell>
        </row>
        <row r="174">
          <cell r="A174" t="str">
            <v>파형강관D1200</v>
          </cell>
          <cell r="B174" t="str">
            <v>파형강관</v>
          </cell>
          <cell r="C174" t="str">
            <v>D1200</v>
          </cell>
          <cell r="D174" t="str">
            <v>본</v>
          </cell>
          <cell r="G174">
            <v>1260000</v>
          </cell>
          <cell r="H174">
            <v>215</v>
          </cell>
          <cell r="K174">
            <v>1260000</v>
          </cell>
          <cell r="L174" t="str">
            <v>M00159</v>
          </cell>
        </row>
        <row r="175">
          <cell r="A175" t="str">
            <v>팽창제thorite</v>
          </cell>
          <cell r="B175" t="str">
            <v>팽창제</v>
          </cell>
          <cell r="C175" t="str">
            <v>thorite</v>
          </cell>
          <cell r="D175" t="str">
            <v>㎏</v>
          </cell>
          <cell r="G175">
            <v>4000</v>
          </cell>
          <cell r="H175">
            <v>320</v>
          </cell>
          <cell r="K175">
            <v>4000</v>
          </cell>
          <cell r="L175" t="str">
            <v>M00160</v>
          </cell>
        </row>
        <row r="176">
          <cell r="A176" t="str">
            <v>폼타이(D형1/2인치)</v>
          </cell>
          <cell r="B176" t="str">
            <v>폼타이</v>
          </cell>
          <cell r="C176" t="str">
            <v>(D형1/2인치)</v>
          </cell>
          <cell r="D176" t="str">
            <v>SET</v>
          </cell>
          <cell r="G176">
            <v>810</v>
          </cell>
          <cell r="H176">
            <v>149</v>
          </cell>
          <cell r="K176">
            <v>810</v>
          </cell>
          <cell r="L176" t="str">
            <v>M00161</v>
          </cell>
        </row>
        <row r="177">
          <cell r="A177" t="str">
            <v>액상접착제(＃1027)</v>
          </cell>
          <cell r="B177" t="str">
            <v>액상접착제</v>
          </cell>
          <cell r="C177" t="str">
            <v>(＃1027)</v>
          </cell>
          <cell r="D177" t="str">
            <v>㎏</v>
          </cell>
          <cell r="G177">
            <v>6892</v>
          </cell>
          <cell r="H177">
            <v>509</v>
          </cell>
          <cell r="K177">
            <v>6892</v>
          </cell>
          <cell r="L177" t="str">
            <v>M00162</v>
          </cell>
        </row>
        <row r="178">
          <cell r="A178" t="str">
            <v>플라스틱통(수밀시험용)</v>
          </cell>
          <cell r="B178" t="str">
            <v>플라스틱통</v>
          </cell>
          <cell r="C178" t="str">
            <v>(수밀시험용)</v>
          </cell>
          <cell r="D178" t="str">
            <v>M</v>
          </cell>
          <cell r="G178">
            <v>60000</v>
          </cell>
          <cell r="K178">
            <v>60000</v>
          </cell>
          <cell r="L178" t="str">
            <v>M00163</v>
          </cell>
        </row>
        <row r="179">
          <cell r="A179" t="str">
            <v>플럭(백관)25MM(1")나사식</v>
          </cell>
          <cell r="B179" t="str">
            <v>플럭(백관)</v>
          </cell>
          <cell r="C179" t="str">
            <v>25MM(1")나사식</v>
          </cell>
          <cell r="D179" t="str">
            <v>개</v>
          </cell>
          <cell r="G179">
            <v>275</v>
          </cell>
          <cell r="H179">
            <v>495</v>
          </cell>
          <cell r="K179">
            <v>275</v>
          </cell>
          <cell r="L179" t="str">
            <v>M00164</v>
          </cell>
        </row>
        <row r="180">
          <cell r="A180" t="str">
            <v>플럭(백관)15MM(1/2")플랜지식</v>
          </cell>
          <cell r="B180" t="str">
            <v>플럭(백관)</v>
          </cell>
          <cell r="C180" t="str">
            <v>15MM(1/2")플랜지식</v>
          </cell>
          <cell r="D180" t="str">
            <v>개</v>
          </cell>
          <cell r="G180">
            <v>155</v>
          </cell>
          <cell r="H180">
            <v>495</v>
          </cell>
          <cell r="K180">
            <v>155</v>
          </cell>
          <cell r="L180" t="str">
            <v>M00165</v>
          </cell>
        </row>
        <row r="181">
          <cell r="A181" t="str">
            <v>필름</v>
          </cell>
          <cell r="B181" t="str">
            <v>필름</v>
          </cell>
          <cell r="D181" t="str">
            <v>통</v>
          </cell>
          <cell r="G181">
            <v>2000</v>
          </cell>
          <cell r="K181">
            <v>2000</v>
          </cell>
          <cell r="L181" t="str">
            <v>M00166</v>
          </cell>
        </row>
        <row r="182">
          <cell r="A182" t="str">
            <v>합판(내수1급)(12㎜x1.21x2.42)</v>
          </cell>
          <cell r="B182" t="str">
            <v>합판(내수1급)</v>
          </cell>
          <cell r="C182" t="str">
            <v>(12㎜x1.21x2.42)</v>
          </cell>
          <cell r="D182" t="str">
            <v>㎡</v>
          </cell>
          <cell r="G182">
            <v>5498</v>
          </cell>
          <cell r="H182">
            <v>464</v>
          </cell>
          <cell r="K182">
            <v>5498</v>
          </cell>
          <cell r="L182" t="str">
            <v>M00167</v>
          </cell>
        </row>
        <row r="183">
          <cell r="A183" t="str">
            <v>흄관D250</v>
          </cell>
          <cell r="B183" t="str">
            <v>흄관</v>
          </cell>
          <cell r="C183" t="str">
            <v>D250</v>
          </cell>
          <cell r="D183" t="str">
            <v>본</v>
          </cell>
          <cell r="G183">
            <v>28325</v>
          </cell>
          <cell r="H183">
            <v>212</v>
          </cell>
          <cell r="K183">
            <v>28325</v>
          </cell>
          <cell r="L183" t="str">
            <v>M00168</v>
          </cell>
        </row>
        <row r="184">
          <cell r="A184" t="str">
            <v>흄관D300</v>
          </cell>
          <cell r="B184" t="str">
            <v>흄관</v>
          </cell>
          <cell r="C184" t="str">
            <v>D300</v>
          </cell>
          <cell r="D184" t="str">
            <v>본</v>
          </cell>
          <cell r="G184">
            <v>35500</v>
          </cell>
          <cell r="H184">
            <v>212</v>
          </cell>
          <cell r="K184">
            <v>35500</v>
          </cell>
          <cell r="L184" t="str">
            <v>M00169</v>
          </cell>
        </row>
        <row r="185">
          <cell r="A185" t="str">
            <v>흄관D350</v>
          </cell>
          <cell r="B185" t="str">
            <v>흄관</v>
          </cell>
          <cell r="C185" t="str">
            <v>D350</v>
          </cell>
          <cell r="D185" t="str">
            <v>본</v>
          </cell>
          <cell r="G185">
            <v>37425</v>
          </cell>
          <cell r="H185">
            <v>212</v>
          </cell>
          <cell r="K185">
            <v>37425</v>
          </cell>
          <cell r="L185" t="str">
            <v>M00170</v>
          </cell>
        </row>
        <row r="186">
          <cell r="A186" t="str">
            <v>흄관D400</v>
          </cell>
          <cell r="B186" t="str">
            <v>흄관</v>
          </cell>
          <cell r="C186" t="str">
            <v>D400</v>
          </cell>
          <cell r="D186" t="str">
            <v>본</v>
          </cell>
          <cell r="G186">
            <v>40325</v>
          </cell>
          <cell r="H186">
            <v>212</v>
          </cell>
          <cell r="K186">
            <v>40325</v>
          </cell>
          <cell r="L186" t="str">
            <v>M00171</v>
          </cell>
        </row>
        <row r="187">
          <cell r="A187" t="str">
            <v>흄관D450</v>
          </cell>
          <cell r="B187" t="str">
            <v>흄관</v>
          </cell>
          <cell r="C187" t="str">
            <v>D450</v>
          </cell>
          <cell r="D187" t="str">
            <v>본</v>
          </cell>
          <cell r="G187">
            <v>43400</v>
          </cell>
          <cell r="H187">
            <v>212</v>
          </cell>
          <cell r="K187">
            <v>43400</v>
          </cell>
          <cell r="L187" t="str">
            <v>M00172</v>
          </cell>
        </row>
        <row r="188">
          <cell r="A188" t="str">
            <v>흄관D500</v>
          </cell>
          <cell r="B188" t="str">
            <v>흄관</v>
          </cell>
          <cell r="C188" t="str">
            <v>D500</v>
          </cell>
          <cell r="D188" t="str">
            <v>본</v>
          </cell>
          <cell r="G188">
            <v>51975</v>
          </cell>
          <cell r="H188">
            <v>212</v>
          </cell>
          <cell r="K188">
            <v>51975</v>
          </cell>
          <cell r="L188" t="str">
            <v>M00173</v>
          </cell>
        </row>
        <row r="189">
          <cell r="A189" t="str">
            <v>흄관D600</v>
          </cell>
          <cell r="B189" t="str">
            <v>흄관</v>
          </cell>
          <cell r="C189" t="str">
            <v>D600</v>
          </cell>
          <cell r="D189" t="str">
            <v>본</v>
          </cell>
          <cell r="G189">
            <v>70850</v>
          </cell>
          <cell r="H189">
            <v>212</v>
          </cell>
          <cell r="K189">
            <v>70850</v>
          </cell>
          <cell r="L189" t="str">
            <v>M00174</v>
          </cell>
        </row>
        <row r="190">
          <cell r="A190" t="str">
            <v>흄관D700</v>
          </cell>
          <cell r="B190" t="str">
            <v>흄관</v>
          </cell>
          <cell r="C190" t="str">
            <v>D700</v>
          </cell>
          <cell r="D190" t="str">
            <v>본</v>
          </cell>
          <cell r="G190">
            <v>95600</v>
          </cell>
          <cell r="H190">
            <v>212</v>
          </cell>
          <cell r="K190">
            <v>95600</v>
          </cell>
          <cell r="L190" t="str">
            <v>M00175</v>
          </cell>
        </row>
        <row r="191">
          <cell r="A191" t="str">
            <v>흄관D800</v>
          </cell>
          <cell r="B191" t="str">
            <v>흄관</v>
          </cell>
          <cell r="C191" t="str">
            <v>D800</v>
          </cell>
          <cell r="D191" t="str">
            <v>본</v>
          </cell>
          <cell r="G191">
            <v>123575</v>
          </cell>
          <cell r="H191">
            <v>212</v>
          </cell>
          <cell r="K191">
            <v>123575</v>
          </cell>
          <cell r="L191" t="str">
            <v>M00176</v>
          </cell>
        </row>
        <row r="192">
          <cell r="A192" t="str">
            <v>흄관D900</v>
          </cell>
          <cell r="B192" t="str">
            <v>흄관</v>
          </cell>
          <cell r="C192" t="str">
            <v>D900</v>
          </cell>
          <cell r="D192" t="str">
            <v>본</v>
          </cell>
          <cell r="G192">
            <v>156825</v>
          </cell>
          <cell r="H192">
            <v>212</v>
          </cell>
          <cell r="K192">
            <v>156825</v>
          </cell>
          <cell r="L192" t="str">
            <v>M00177</v>
          </cell>
        </row>
        <row r="193">
          <cell r="A193" t="str">
            <v>흄관D1000</v>
          </cell>
          <cell r="B193" t="str">
            <v>흄관</v>
          </cell>
          <cell r="C193" t="str">
            <v>D1000</v>
          </cell>
          <cell r="D193" t="str">
            <v>본</v>
          </cell>
          <cell r="G193">
            <v>194900</v>
          </cell>
          <cell r="H193">
            <v>212</v>
          </cell>
          <cell r="K193">
            <v>194900</v>
          </cell>
          <cell r="L193" t="str">
            <v>M00178</v>
          </cell>
        </row>
        <row r="194">
          <cell r="A194" t="str">
            <v>흄관D1100</v>
          </cell>
          <cell r="B194" t="str">
            <v>흄관</v>
          </cell>
          <cell r="C194" t="str">
            <v>D1100</v>
          </cell>
          <cell r="D194" t="str">
            <v>본</v>
          </cell>
          <cell r="G194">
            <v>229650</v>
          </cell>
          <cell r="H194">
            <v>212</v>
          </cell>
          <cell r="K194">
            <v>229650</v>
          </cell>
          <cell r="L194" t="str">
            <v>M00179</v>
          </cell>
        </row>
        <row r="195">
          <cell r="A195" t="str">
            <v>흄관D1200</v>
          </cell>
          <cell r="B195" t="str">
            <v>흄관</v>
          </cell>
          <cell r="C195" t="str">
            <v>D1200</v>
          </cell>
          <cell r="D195" t="str">
            <v>본</v>
          </cell>
          <cell r="G195">
            <v>275800</v>
          </cell>
          <cell r="H195">
            <v>212</v>
          </cell>
          <cell r="K195">
            <v>275800</v>
          </cell>
          <cell r="L195" t="str">
            <v>M00180</v>
          </cell>
        </row>
        <row r="196">
          <cell r="A196" t="str">
            <v>흄관D1350</v>
          </cell>
          <cell r="B196" t="str">
            <v>흄관</v>
          </cell>
          <cell r="C196" t="str">
            <v>D1350</v>
          </cell>
          <cell r="D196" t="str">
            <v>본</v>
          </cell>
          <cell r="G196">
            <v>331900</v>
          </cell>
          <cell r="H196">
            <v>212</v>
          </cell>
          <cell r="K196">
            <v>331900</v>
          </cell>
          <cell r="L196" t="str">
            <v>M00181</v>
          </cell>
        </row>
        <row r="197">
          <cell r="A197" t="str">
            <v>호스손실(100㎏/㎠)</v>
          </cell>
          <cell r="B197" t="str">
            <v>호스손실</v>
          </cell>
          <cell r="C197" t="str">
            <v>(100㎏/㎠)</v>
          </cell>
          <cell r="D197" t="str">
            <v>M</v>
          </cell>
          <cell r="G197">
            <v>2500</v>
          </cell>
          <cell r="K197">
            <v>2500</v>
          </cell>
          <cell r="L197" t="str">
            <v>M00182</v>
          </cell>
        </row>
      </sheetData>
      <sheetData sheetId="13"/>
      <sheetData sheetId="14"/>
      <sheetData sheetId="15"/>
      <sheetData sheetId="16"/>
      <sheetData sheetId="17"/>
      <sheetData sheetId="18"/>
      <sheetData sheetId="1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버스운행안내"/>
      <sheetName val="예방접종계획"/>
      <sheetName val="근태계획서"/>
      <sheetName val="#REF"/>
      <sheetName val="단면 (2)"/>
      <sheetName val="일위대가(계측기설치)"/>
      <sheetName val="간선계산"/>
      <sheetName val="EQUIP-H"/>
      <sheetName val="교각계산"/>
      <sheetName val="TYPE-A"/>
      <sheetName val="B부대공"/>
      <sheetName val="Sheet1"/>
      <sheetName val="일반서식"/>
      <sheetName val="기초INPUT"/>
      <sheetName val="교각1"/>
      <sheetName val="guard(mac)"/>
      <sheetName val="XL4Poppy"/>
      <sheetName val="횡배수관토공수량"/>
      <sheetName val="역T형"/>
      <sheetName val="1.설계조건"/>
      <sheetName val="부대공집계표"/>
      <sheetName val="COPING"/>
      <sheetName val="날개벽(시점좌측)"/>
      <sheetName val="1.설계기준"/>
      <sheetName val="I.설계조건"/>
      <sheetName val="주형"/>
      <sheetName val="3.바닥판설계"/>
      <sheetName val="교대(A1-A2)"/>
      <sheetName val="안정검토"/>
      <sheetName val="단면설계"/>
      <sheetName val="약품공급2"/>
      <sheetName val="공사비예산서(토목분)"/>
      <sheetName val="내역서"/>
      <sheetName val="노임단가"/>
      <sheetName val="직접인건비호표(항목60%)"/>
      <sheetName val="직접경비호표"/>
      <sheetName val="INPUT"/>
      <sheetName val="부대공"/>
      <sheetName val="방호벽"/>
      <sheetName val="낙석방지책"/>
      <sheetName val="상수도토공집계표"/>
      <sheetName val="세부내역(직접인건비)"/>
      <sheetName val="단가조사"/>
      <sheetName val="B2BERP"/>
      <sheetName val="횡배수관집현황(2공구)"/>
      <sheetName val="6PILE  (돌출)"/>
      <sheetName val="수량산출"/>
      <sheetName val="도장수량(하1)"/>
      <sheetName val="단가 및 재료비"/>
      <sheetName val="전차선로 물량표"/>
      <sheetName val="교통표지"/>
      <sheetName val="시멘트"/>
      <sheetName val="지구단위계획"/>
      <sheetName val="AS복구"/>
      <sheetName val="중기터파기"/>
      <sheetName val="변수값"/>
      <sheetName val="중기상차"/>
      <sheetName val="100만평"/>
      <sheetName val="2000년1차"/>
      <sheetName val="진주방향"/>
      <sheetName val="마산방향"/>
      <sheetName val="ABUT수량-A1"/>
      <sheetName val="일위대가(목록)"/>
      <sheetName val="산근(목록)"/>
      <sheetName val="재료비"/>
      <sheetName val="경비"/>
      <sheetName val="토공"/>
      <sheetName val="이형관중량"/>
      <sheetName val="설계조건"/>
      <sheetName val="안정계산"/>
      <sheetName val="단면검토"/>
      <sheetName val="자(3.0m)"/>
      <sheetName val="제수"/>
      <sheetName val="Data&amp;Result"/>
      <sheetName val="단위수량"/>
      <sheetName val="집수정"/>
      <sheetName val="빗물받이(910-510-410)"/>
      <sheetName val="N賃率-職"/>
      <sheetName val="기초공"/>
      <sheetName val="기둥(원형)"/>
      <sheetName val="1,2공구원가계산서"/>
      <sheetName val="1공구산출내역서"/>
      <sheetName val="암거공"/>
      <sheetName val="8설7발"/>
      <sheetName val="쌍송교"/>
      <sheetName val="8.PILE  (돌출)"/>
      <sheetName val="CABLE SIZE-3"/>
      <sheetName val="변경품셈"/>
      <sheetName val="포장공"/>
      <sheetName val="중기비"/>
      <sheetName val="2.단면가정"/>
      <sheetName val="덕전리"/>
      <sheetName val="내역"/>
      <sheetName val="구조물공"/>
      <sheetName val="DATE"/>
      <sheetName val="IMPEADENCE MAP 취수장"/>
      <sheetName val="5지구단위"/>
      <sheetName val="진입부 단위수량"/>
      <sheetName val="이름정의"/>
      <sheetName val="양수장(기계)"/>
      <sheetName val="수로교총재료집계"/>
      <sheetName val="제출내역 (2)"/>
      <sheetName val="DATA"/>
      <sheetName val="5.정산서"/>
      <sheetName val="보도경계블럭"/>
      <sheetName val="변수"/>
      <sheetName val="집수정현황"/>
      <sheetName val="말뚝물량"/>
      <sheetName val="Sheet17"/>
      <sheetName val="SLIDES"/>
      <sheetName val="평가내역"/>
      <sheetName val="일위대가"/>
      <sheetName val="편입용지조서"/>
      <sheetName val="배수통관토공수량"/>
      <sheetName val="약품설비"/>
      <sheetName val="1. 설계조건 2.단면가정 3. 하중계산"/>
      <sheetName val="DATA 입력란"/>
      <sheetName val="포장복구집계"/>
      <sheetName val="용소리교"/>
      <sheetName val="토사(PE)"/>
      <sheetName val="직접인건비"/>
      <sheetName val="날개벽"/>
      <sheetName val="CODE"/>
      <sheetName val="대로근거"/>
      <sheetName val="중로근거"/>
      <sheetName val="기성신청"/>
      <sheetName val="원가계산 (2)"/>
      <sheetName val="sw1"/>
      <sheetName val="U-TYPE(1)"/>
      <sheetName val="사다리"/>
      <sheetName val="총괄내역서"/>
      <sheetName val="기초단가"/>
      <sheetName val="EACT10"/>
      <sheetName val="설계변경사유서(건축)"/>
      <sheetName val="VXXXXXX"/>
      <sheetName val="1호맨홀토공"/>
      <sheetName val="금액내역서"/>
      <sheetName val="단면상수 및 주빔설계"/>
      <sheetName val="NYS"/>
      <sheetName val="지사인원사무실"/>
      <sheetName val="교통대책내역"/>
      <sheetName val="CTEMCOST"/>
      <sheetName val="수우미양가(Vlookup)"/>
      <sheetName val="3련 BOX"/>
      <sheetName val="총괄표"/>
      <sheetName val=" 상부공통집계(총괄)"/>
      <sheetName val="날개벽수량표"/>
      <sheetName val="흄관기초"/>
      <sheetName val="예가표"/>
      <sheetName val="기기리스트"/>
      <sheetName val="Sheet1 (2)"/>
      <sheetName val="터파기및재료"/>
      <sheetName val="반중력식옹벽"/>
      <sheetName val="부대공(집계)"/>
      <sheetName val="맨홀수량산출"/>
      <sheetName val="가시설단위수량"/>
      <sheetName val="SORCE1"/>
      <sheetName val="이토변실"/>
      <sheetName val="설정"/>
      <sheetName val="지급자재"/>
      <sheetName val="일위"/>
      <sheetName val="일위대가(가설)"/>
      <sheetName val="2BOX본체"/>
    </sheetNames>
    <sheetDataSet>
      <sheetData sheetId="0" refreshError="1"/>
      <sheetData sheetId="1">
        <row r="6">
          <cell r="F6">
            <v>0.375</v>
          </cell>
          <cell r="H6">
            <v>0.8125</v>
          </cell>
        </row>
        <row r="8">
          <cell r="C8">
            <v>6.9444444444444441E-3</v>
          </cell>
          <cell r="D8">
            <v>1.0416666666666666E-2</v>
          </cell>
          <cell r="E8">
            <v>8.3333333333333332E-3</v>
          </cell>
          <cell r="F8">
            <v>6.9444444444444441E-3</v>
          </cell>
          <cell r="G8">
            <v>9.0277777777777787E-3</v>
          </cell>
          <cell r="H8">
            <v>5.5555555555555558E-3</v>
          </cell>
          <cell r="I8">
            <v>7.6388888888888886E-3</v>
          </cell>
          <cell r="J8">
            <v>1.0416666666666666E-2</v>
          </cell>
        </row>
      </sheetData>
      <sheetData sheetId="2">
        <row r="2">
          <cell r="H2">
            <v>36651</v>
          </cell>
        </row>
      </sheetData>
      <sheetData sheetId="3">
        <row r="3">
          <cell r="I3" t="str">
            <v>●</v>
          </cell>
          <cell r="J3" t="str">
            <v>▲</v>
          </cell>
          <cell r="K3" t="str">
            <v>⊙</v>
          </cell>
          <cell r="L3" t="str">
            <v>○</v>
          </cell>
          <cell r="M3" t="str">
            <v>◆</v>
          </cell>
          <cell r="N3" t="str">
            <v>★</v>
          </cell>
          <cell r="O3" t="str">
            <v>＃</v>
          </cell>
          <cell r="P3" t="str">
            <v>☆</v>
          </cell>
          <cell r="Q3" t="str">
            <v>♥</v>
          </cell>
        </row>
        <row r="5">
          <cell r="B5">
            <v>1999</v>
          </cell>
          <cell r="D5">
            <v>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변수"/>
      <sheetName val="버스운행안내"/>
      <sheetName val="예방접종계획"/>
      <sheetName val="근태계획서"/>
    </sheetNames>
    <definedNames>
      <definedName name="Button328_Click"/>
    </definedNames>
    <sheetDataSet>
      <sheetData sheetId="0" refreshError="1"/>
      <sheetData sheetId="1" refreshError="1"/>
      <sheetData sheetId="2" refreshError="1"/>
      <sheetData sheetId="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삽도(2)"/>
      <sheetName val="단위수량 (좌)"/>
      <sheetName val="단위수량 (우)"/>
      <sheetName val="단위집계표"/>
      <sheetName val="개소별집계"/>
      <sheetName val="총괄집계표"/>
      <sheetName val="단위수량"/>
      <sheetName val="상리터널총괄"/>
      <sheetName val="터널토공"/>
      <sheetName val="BELL MOUTH(A)"/>
      <sheetName val="매원"/>
    </sheetNames>
    <sheetDataSet>
      <sheetData sheetId="0" refreshError="1"/>
      <sheetData sheetId="1"/>
      <sheetData sheetId="2"/>
      <sheetData sheetId="3"/>
      <sheetData sheetId="4" refreshError="1">
        <row r="3">
          <cell r="C3" t="str">
            <v>토       사</v>
          </cell>
        </row>
      </sheetData>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E"/>
      <sheetName val="버스운행안내"/>
      <sheetName val="예방접종계획"/>
      <sheetName val="근태계획서"/>
      <sheetName val="단위집계표"/>
    </sheetNames>
    <sheetDataSet>
      <sheetData sheetId="0" refreshError="1">
        <row r="3">
          <cell r="A3" t="str">
            <v>코드</v>
          </cell>
          <cell r="B3" t="str">
            <v>품명</v>
          </cell>
          <cell r="C3" t="str">
            <v>규격</v>
          </cell>
          <cell r="D3" t="str">
            <v>단위</v>
          </cell>
          <cell r="E3" t="str">
            <v>단가</v>
          </cell>
          <cell r="F3" t="str">
            <v>단가</v>
          </cell>
          <cell r="G3" t="str">
            <v xml:space="preserve"> PAGE</v>
          </cell>
          <cell r="H3" t="str">
            <v xml:space="preserve"> 금  액 </v>
          </cell>
          <cell r="I3" t="str">
            <v xml:space="preserve"> PAGE</v>
          </cell>
          <cell r="J3" t="str">
            <v xml:space="preserve">금  액 </v>
          </cell>
          <cell r="K3" t="str">
            <v>PAGE</v>
          </cell>
          <cell r="L3" t="str">
            <v xml:space="preserve">금   액 </v>
          </cell>
        </row>
        <row r="4">
          <cell r="A4">
            <v>10110</v>
          </cell>
          <cell r="B4" t="str">
            <v>전 선 관</v>
          </cell>
          <cell r="C4" t="str">
            <v>PE 16C</v>
          </cell>
          <cell r="D4" t="str">
            <v>M</v>
          </cell>
          <cell r="F4">
            <v>140</v>
          </cell>
          <cell r="I4">
            <v>714</v>
          </cell>
          <cell r="J4">
            <v>140</v>
          </cell>
          <cell r="K4">
            <v>851</v>
          </cell>
          <cell r="L4">
            <v>140</v>
          </cell>
        </row>
        <row r="5">
          <cell r="A5">
            <v>10120</v>
          </cell>
          <cell r="B5" t="str">
            <v>전 선 관</v>
          </cell>
          <cell r="C5" t="str">
            <v>PE 22C</v>
          </cell>
          <cell r="D5" t="str">
            <v>M</v>
          </cell>
          <cell r="F5">
            <v>186</v>
          </cell>
          <cell r="I5">
            <v>714</v>
          </cell>
          <cell r="J5">
            <v>200</v>
          </cell>
          <cell r="K5">
            <v>851</v>
          </cell>
          <cell r="L5">
            <v>186</v>
          </cell>
        </row>
        <row r="6">
          <cell r="A6">
            <v>10130</v>
          </cell>
          <cell r="B6" t="str">
            <v>전 선 관</v>
          </cell>
          <cell r="C6" t="str">
            <v>PE 28C</v>
          </cell>
          <cell r="D6" t="str">
            <v>M</v>
          </cell>
          <cell r="F6">
            <v>285</v>
          </cell>
          <cell r="I6">
            <v>714</v>
          </cell>
          <cell r="J6">
            <v>330</v>
          </cell>
          <cell r="K6">
            <v>851</v>
          </cell>
          <cell r="L6">
            <v>285</v>
          </cell>
        </row>
        <row r="7">
          <cell r="A7">
            <v>10140</v>
          </cell>
          <cell r="B7" t="str">
            <v>전 선 관</v>
          </cell>
          <cell r="C7" t="str">
            <v>PE 36C</v>
          </cell>
          <cell r="D7" t="str">
            <v>M</v>
          </cell>
          <cell r="F7">
            <v>413</v>
          </cell>
          <cell r="I7">
            <v>714</v>
          </cell>
          <cell r="J7">
            <v>490</v>
          </cell>
          <cell r="K7">
            <v>851</v>
          </cell>
          <cell r="L7">
            <v>413</v>
          </cell>
        </row>
        <row r="8">
          <cell r="A8">
            <v>10150</v>
          </cell>
          <cell r="B8" t="str">
            <v>전 선 관</v>
          </cell>
          <cell r="C8" t="str">
            <v>PE 42C</v>
          </cell>
          <cell r="D8" t="str">
            <v>M</v>
          </cell>
          <cell r="F8">
            <v>544</v>
          </cell>
          <cell r="I8">
            <v>714</v>
          </cell>
          <cell r="J8">
            <v>570</v>
          </cell>
          <cell r="K8">
            <v>851</v>
          </cell>
          <cell r="L8">
            <v>544</v>
          </cell>
        </row>
        <row r="9">
          <cell r="A9">
            <v>10160</v>
          </cell>
          <cell r="B9" t="str">
            <v>전 선 관</v>
          </cell>
          <cell r="C9" t="str">
            <v>PE 54C</v>
          </cell>
          <cell r="D9" t="str">
            <v>M</v>
          </cell>
          <cell r="F9">
            <v>769</v>
          </cell>
          <cell r="I9">
            <v>714</v>
          </cell>
          <cell r="J9">
            <v>860</v>
          </cell>
          <cell r="K9">
            <v>851</v>
          </cell>
          <cell r="L9">
            <v>769</v>
          </cell>
        </row>
        <row r="10">
          <cell r="A10">
            <v>10170</v>
          </cell>
          <cell r="B10" t="str">
            <v>전 선 관</v>
          </cell>
          <cell r="C10" t="str">
            <v>PE 70C</v>
          </cell>
          <cell r="D10" t="str">
            <v>M</v>
          </cell>
          <cell r="F10">
            <v>988</v>
          </cell>
          <cell r="I10">
            <v>714</v>
          </cell>
          <cell r="J10">
            <v>1200</v>
          </cell>
          <cell r="K10">
            <v>851</v>
          </cell>
          <cell r="L10">
            <v>988</v>
          </cell>
        </row>
        <row r="11">
          <cell r="A11">
            <v>10180</v>
          </cell>
          <cell r="B11" t="str">
            <v>전 선 관</v>
          </cell>
          <cell r="C11" t="str">
            <v>PE 100C</v>
          </cell>
          <cell r="D11" t="str">
            <v>M</v>
          </cell>
          <cell r="F11">
            <v>1933</v>
          </cell>
          <cell r="I11">
            <v>714</v>
          </cell>
          <cell r="J11">
            <v>2500</v>
          </cell>
          <cell r="K11">
            <v>851</v>
          </cell>
          <cell r="L11">
            <v>1933</v>
          </cell>
        </row>
        <row r="12">
          <cell r="A12">
            <v>10190</v>
          </cell>
          <cell r="B12" t="str">
            <v>전 선 관</v>
          </cell>
          <cell r="C12" t="str">
            <v>ST 16C</v>
          </cell>
          <cell r="D12" t="str">
            <v>M</v>
          </cell>
          <cell r="F12">
            <v>665</v>
          </cell>
          <cell r="G12">
            <v>374</v>
          </cell>
          <cell r="H12">
            <v>665</v>
          </cell>
        </row>
        <row r="13">
          <cell r="A13">
            <v>10200</v>
          </cell>
          <cell r="B13" t="str">
            <v>전 선 관</v>
          </cell>
          <cell r="C13" t="str">
            <v>ST 22C</v>
          </cell>
          <cell r="D13" t="str">
            <v>M</v>
          </cell>
          <cell r="F13">
            <v>852</v>
          </cell>
          <cell r="G13">
            <v>374</v>
          </cell>
          <cell r="H13">
            <v>852</v>
          </cell>
        </row>
        <row r="14">
          <cell r="A14">
            <v>10210</v>
          </cell>
          <cell r="B14" t="str">
            <v>전 선 관</v>
          </cell>
          <cell r="C14" t="str">
            <v>ST 28C</v>
          </cell>
          <cell r="D14" t="str">
            <v>M</v>
          </cell>
          <cell r="F14">
            <v>1112</v>
          </cell>
          <cell r="G14">
            <v>374</v>
          </cell>
          <cell r="H14">
            <v>1112</v>
          </cell>
        </row>
        <row r="15">
          <cell r="A15">
            <v>10220</v>
          </cell>
          <cell r="B15" t="str">
            <v>전 선 관</v>
          </cell>
          <cell r="C15" t="str">
            <v>ST 36C</v>
          </cell>
          <cell r="D15" t="str">
            <v>M</v>
          </cell>
          <cell r="F15">
            <v>1365</v>
          </cell>
          <cell r="G15">
            <v>374</v>
          </cell>
          <cell r="H15">
            <v>1365</v>
          </cell>
        </row>
        <row r="16">
          <cell r="A16">
            <v>10230</v>
          </cell>
          <cell r="B16" t="str">
            <v>전 선 관</v>
          </cell>
          <cell r="C16" t="str">
            <v>ST 42C</v>
          </cell>
          <cell r="D16" t="str">
            <v>M</v>
          </cell>
          <cell r="F16">
            <v>1582</v>
          </cell>
          <cell r="G16">
            <v>374</v>
          </cell>
          <cell r="H16">
            <v>1582</v>
          </cell>
        </row>
        <row r="17">
          <cell r="A17">
            <v>10240</v>
          </cell>
          <cell r="B17" t="str">
            <v>전 선 관</v>
          </cell>
          <cell r="C17" t="str">
            <v>ST 54C</v>
          </cell>
          <cell r="D17" t="str">
            <v>M</v>
          </cell>
          <cell r="F17">
            <v>2206</v>
          </cell>
          <cell r="G17">
            <v>374</v>
          </cell>
          <cell r="H17">
            <v>2206</v>
          </cell>
        </row>
        <row r="18">
          <cell r="A18">
            <v>10250</v>
          </cell>
          <cell r="B18" t="str">
            <v>전 선 관</v>
          </cell>
          <cell r="C18" t="str">
            <v>ST 70C</v>
          </cell>
          <cell r="D18" t="str">
            <v>M</v>
          </cell>
          <cell r="F18">
            <v>2805</v>
          </cell>
          <cell r="G18">
            <v>374</v>
          </cell>
          <cell r="H18">
            <v>2805</v>
          </cell>
        </row>
        <row r="19">
          <cell r="A19">
            <v>10260</v>
          </cell>
          <cell r="B19" t="str">
            <v>전 선 관</v>
          </cell>
          <cell r="C19" t="str">
            <v>ST 80C</v>
          </cell>
          <cell r="D19" t="str">
            <v>M</v>
          </cell>
          <cell r="F19">
            <v>3151</v>
          </cell>
          <cell r="G19">
            <v>374</v>
          </cell>
          <cell r="H19">
            <v>3151</v>
          </cell>
        </row>
        <row r="20">
          <cell r="A20">
            <v>10270</v>
          </cell>
          <cell r="B20" t="str">
            <v>전 선 관</v>
          </cell>
          <cell r="C20" t="str">
            <v>ST 104C</v>
          </cell>
          <cell r="D20" t="str">
            <v>M</v>
          </cell>
          <cell r="F20">
            <v>5019</v>
          </cell>
          <cell r="G20">
            <v>374</v>
          </cell>
          <cell r="H20">
            <v>5019</v>
          </cell>
        </row>
        <row r="21">
          <cell r="A21">
            <v>11110</v>
          </cell>
          <cell r="B21" t="str">
            <v>케 이 블</v>
          </cell>
          <cell r="C21" t="str">
            <v>CV 5.5㎟ /1C</v>
          </cell>
          <cell r="D21" t="str">
            <v>M</v>
          </cell>
          <cell r="F21">
            <v>270</v>
          </cell>
          <cell r="I21">
            <v>686</v>
          </cell>
          <cell r="J21">
            <v>270</v>
          </cell>
          <cell r="K21">
            <v>835</v>
          </cell>
          <cell r="L21">
            <v>270</v>
          </cell>
        </row>
        <row r="22">
          <cell r="A22">
            <v>11120</v>
          </cell>
          <cell r="B22" t="str">
            <v>케 이 블</v>
          </cell>
          <cell r="C22" t="str">
            <v>CV 8㎟ /1C</v>
          </cell>
          <cell r="D22" t="str">
            <v>M</v>
          </cell>
          <cell r="F22">
            <v>350</v>
          </cell>
          <cell r="I22">
            <v>686</v>
          </cell>
          <cell r="J22">
            <v>350</v>
          </cell>
          <cell r="K22">
            <v>835</v>
          </cell>
          <cell r="L22">
            <v>350</v>
          </cell>
        </row>
        <row r="23">
          <cell r="A23">
            <v>11130</v>
          </cell>
          <cell r="B23" t="str">
            <v>케 이 블</v>
          </cell>
          <cell r="C23" t="str">
            <v>CV 14㎟ /1C</v>
          </cell>
          <cell r="D23" t="str">
            <v>M</v>
          </cell>
          <cell r="F23">
            <v>615</v>
          </cell>
          <cell r="I23">
            <v>686</v>
          </cell>
          <cell r="J23">
            <v>615</v>
          </cell>
          <cell r="K23">
            <v>835</v>
          </cell>
          <cell r="L23">
            <v>615</v>
          </cell>
        </row>
        <row r="24">
          <cell r="A24">
            <v>11140</v>
          </cell>
          <cell r="B24" t="str">
            <v>케 이 블</v>
          </cell>
          <cell r="C24" t="str">
            <v>CV 22㎟ /1C</v>
          </cell>
          <cell r="D24" t="str">
            <v>M</v>
          </cell>
          <cell r="F24">
            <v>812</v>
          </cell>
          <cell r="I24">
            <v>686</v>
          </cell>
          <cell r="J24">
            <v>812</v>
          </cell>
          <cell r="K24">
            <v>835</v>
          </cell>
          <cell r="L24">
            <v>812</v>
          </cell>
        </row>
        <row r="25">
          <cell r="A25">
            <v>11150</v>
          </cell>
          <cell r="B25" t="str">
            <v>케 이 블</v>
          </cell>
          <cell r="C25" t="str">
            <v>CV 38㎟ /1C</v>
          </cell>
          <cell r="D25" t="str">
            <v>M</v>
          </cell>
          <cell r="F25">
            <v>1250</v>
          </cell>
          <cell r="I25">
            <v>686</v>
          </cell>
          <cell r="J25">
            <v>1250</v>
          </cell>
          <cell r="K25">
            <v>835</v>
          </cell>
          <cell r="L25">
            <v>1250</v>
          </cell>
        </row>
        <row r="26">
          <cell r="A26">
            <v>11160</v>
          </cell>
          <cell r="B26" t="str">
            <v>케 이 블</v>
          </cell>
          <cell r="C26" t="str">
            <v>CV 60㎟ /1C</v>
          </cell>
          <cell r="D26" t="str">
            <v>M</v>
          </cell>
          <cell r="F26">
            <v>1957</v>
          </cell>
          <cell r="I26">
            <v>686</v>
          </cell>
          <cell r="J26">
            <v>1957</v>
          </cell>
          <cell r="K26">
            <v>835</v>
          </cell>
          <cell r="L26">
            <v>1957</v>
          </cell>
        </row>
        <row r="27">
          <cell r="A27">
            <v>11170</v>
          </cell>
          <cell r="B27" t="str">
            <v>케 이 블</v>
          </cell>
          <cell r="C27" t="str">
            <v>CV 100㎟ /1C</v>
          </cell>
          <cell r="D27" t="str">
            <v>M</v>
          </cell>
          <cell r="F27">
            <v>3196</v>
          </cell>
          <cell r="I27">
            <v>686</v>
          </cell>
          <cell r="J27">
            <v>3196</v>
          </cell>
          <cell r="K27">
            <v>835</v>
          </cell>
          <cell r="L27">
            <v>3196</v>
          </cell>
        </row>
        <row r="28">
          <cell r="A28">
            <v>11180</v>
          </cell>
          <cell r="B28" t="str">
            <v>케 이 블</v>
          </cell>
          <cell r="C28" t="str">
            <v>CV 3.5㎟ /2C</v>
          </cell>
          <cell r="D28" t="str">
            <v>M</v>
          </cell>
          <cell r="F28">
            <v>465</v>
          </cell>
          <cell r="I28">
            <v>686</v>
          </cell>
          <cell r="J28">
            <v>465</v>
          </cell>
          <cell r="K28">
            <v>835</v>
          </cell>
          <cell r="L28">
            <v>465</v>
          </cell>
        </row>
        <row r="29">
          <cell r="A29">
            <v>12110</v>
          </cell>
          <cell r="B29" t="str">
            <v>전    선</v>
          </cell>
          <cell r="C29" t="str">
            <v xml:space="preserve">GV 5.5㎟ </v>
          </cell>
          <cell r="D29" t="str">
            <v>M</v>
          </cell>
          <cell r="F29">
            <v>277</v>
          </cell>
          <cell r="I29">
            <v>683</v>
          </cell>
          <cell r="J29">
            <v>277</v>
          </cell>
          <cell r="K29">
            <v>828</v>
          </cell>
          <cell r="L29">
            <v>277</v>
          </cell>
        </row>
        <row r="30">
          <cell r="A30">
            <v>12120</v>
          </cell>
          <cell r="B30" t="str">
            <v>전    선</v>
          </cell>
          <cell r="C30" t="str">
            <v xml:space="preserve">GV 14㎟ </v>
          </cell>
          <cell r="D30" t="str">
            <v>M</v>
          </cell>
          <cell r="F30">
            <v>715</v>
          </cell>
          <cell r="I30">
            <v>683</v>
          </cell>
          <cell r="J30">
            <v>715</v>
          </cell>
          <cell r="K30">
            <v>828</v>
          </cell>
          <cell r="L30">
            <v>715</v>
          </cell>
        </row>
        <row r="31">
          <cell r="A31">
            <v>13110</v>
          </cell>
          <cell r="B31" t="str">
            <v>압착단자</v>
          </cell>
          <cell r="C31" t="str">
            <v xml:space="preserve">14㎟ </v>
          </cell>
          <cell r="D31" t="str">
            <v>EA</v>
          </cell>
          <cell r="F31">
            <v>39</v>
          </cell>
          <cell r="I31">
            <v>703</v>
          </cell>
          <cell r="J31">
            <v>42</v>
          </cell>
          <cell r="K31">
            <v>845</v>
          </cell>
          <cell r="L31">
            <v>39</v>
          </cell>
        </row>
        <row r="32">
          <cell r="A32">
            <v>14120</v>
          </cell>
          <cell r="B32" t="str">
            <v>압착단자</v>
          </cell>
          <cell r="C32" t="str">
            <v xml:space="preserve">22㎟ </v>
          </cell>
          <cell r="D32" t="str">
            <v>EA</v>
          </cell>
          <cell r="F32">
            <v>55</v>
          </cell>
          <cell r="I32">
            <v>703</v>
          </cell>
          <cell r="J32">
            <v>60</v>
          </cell>
          <cell r="K32">
            <v>845</v>
          </cell>
          <cell r="L32">
            <v>55</v>
          </cell>
        </row>
        <row r="33">
          <cell r="A33">
            <v>14150</v>
          </cell>
          <cell r="B33" t="str">
            <v>압착단자</v>
          </cell>
          <cell r="C33" t="str">
            <v xml:space="preserve">38㎟ </v>
          </cell>
          <cell r="D33" t="str">
            <v>EA</v>
          </cell>
          <cell r="F33">
            <v>84</v>
          </cell>
          <cell r="I33">
            <v>703</v>
          </cell>
          <cell r="J33">
            <v>96</v>
          </cell>
          <cell r="K33">
            <v>845</v>
          </cell>
          <cell r="L33">
            <v>84</v>
          </cell>
        </row>
        <row r="34">
          <cell r="A34">
            <v>14160</v>
          </cell>
          <cell r="B34" t="str">
            <v>압착단자</v>
          </cell>
          <cell r="C34" t="str">
            <v xml:space="preserve">60㎟ </v>
          </cell>
          <cell r="D34" t="str">
            <v>EA</v>
          </cell>
          <cell r="F34">
            <v>145</v>
          </cell>
          <cell r="I34">
            <v>703</v>
          </cell>
          <cell r="J34">
            <v>145</v>
          </cell>
          <cell r="K34">
            <v>845</v>
          </cell>
          <cell r="L34">
            <v>150</v>
          </cell>
        </row>
        <row r="35">
          <cell r="A35">
            <v>14170</v>
          </cell>
          <cell r="B35" t="str">
            <v>압착단자</v>
          </cell>
          <cell r="C35" t="str">
            <v xml:space="preserve">100㎟ </v>
          </cell>
          <cell r="D35" t="str">
            <v>EA</v>
          </cell>
          <cell r="F35">
            <v>230</v>
          </cell>
          <cell r="I35">
            <v>703</v>
          </cell>
          <cell r="J35">
            <v>256</v>
          </cell>
          <cell r="K35">
            <v>845</v>
          </cell>
          <cell r="L35">
            <v>230</v>
          </cell>
        </row>
        <row r="36">
          <cell r="A36">
            <v>15110</v>
          </cell>
          <cell r="B36" t="str">
            <v>가로등주</v>
          </cell>
          <cell r="C36" t="str">
            <v>8.5M POLE 1.5ARM 1등용</v>
          </cell>
          <cell r="D36" t="str">
            <v>본</v>
          </cell>
          <cell r="F36">
            <v>156581</v>
          </cell>
          <cell r="G36">
            <v>68</v>
          </cell>
          <cell r="H36">
            <v>156581</v>
          </cell>
        </row>
        <row r="37">
          <cell r="A37">
            <v>15120</v>
          </cell>
          <cell r="B37" t="str">
            <v>가로등주</v>
          </cell>
          <cell r="C37" t="str">
            <v>8.5M POLE 2.0ARM 1등용</v>
          </cell>
          <cell r="D37" t="str">
            <v>본</v>
          </cell>
          <cell r="F37">
            <v>160300</v>
          </cell>
          <cell r="G37">
            <v>69</v>
          </cell>
          <cell r="H37">
            <v>160300</v>
          </cell>
        </row>
        <row r="38">
          <cell r="A38">
            <v>15130</v>
          </cell>
          <cell r="B38" t="str">
            <v>가로등주</v>
          </cell>
          <cell r="C38" t="str">
            <v>8.5M POLE 1.5ARM 2등용</v>
          </cell>
          <cell r="D38" t="str">
            <v>본</v>
          </cell>
          <cell r="F38">
            <v>178545</v>
          </cell>
          <cell r="G38">
            <v>69</v>
          </cell>
          <cell r="H38">
            <v>178545</v>
          </cell>
        </row>
        <row r="39">
          <cell r="A39">
            <v>15140</v>
          </cell>
          <cell r="B39" t="str">
            <v>가로등주</v>
          </cell>
          <cell r="C39" t="str">
            <v>8.5M POLE 2.0ARM 2등용</v>
          </cell>
          <cell r="D39" t="str">
            <v>본</v>
          </cell>
          <cell r="F39">
            <v>183009</v>
          </cell>
          <cell r="G39">
            <v>70</v>
          </cell>
          <cell r="H39">
            <v>183009</v>
          </cell>
        </row>
        <row r="40">
          <cell r="A40">
            <v>15150</v>
          </cell>
          <cell r="B40" t="str">
            <v>가로등주</v>
          </cell>
          <cell r="C40" t="str">
            <v>9M POLE 2.0ARM 1등용</v>
          </cell>
          <cell r="D40" t="str">
            <v>본</v>
          </cell>
          <cell r="F40">
            <v>202363</v>
          </cell>
          <cell r="G40">
            <v>69</v>
          </cell>
          <cell r="H40">
            <v>202363</v>
          </cell>
        </row>
        <row r="41">
          <cell r="A41">
            <v>15160</v>
          </cell>
          <cell r="B41" t="str">
            <v>가로등주</v>
          </cell>
          <cell r="C41" t="str">
            <v>9M POLE 2.5ARM 1등용</v>
          </cell>
          <cell r="D41" t="str">
            <v>본</v>
          </cell>
          <cell r="F41">
            <v>199572</v>
          </cell>
          <cell r="G41">
            <v>69</v>
          </cell>
          <cell r="H41">
            <v>199572</v>
          </cell>
        </row>
        <row r="42">
          <cell r="A42">
            <v>15170</v>
          </cell>
          <cell r="B42" t="str">
            <v>가로등주</v>
          </cell>
          <cell r="C42" t="str">
            <v>9M POLE 2.0ARM 2등용</v>
          </cell>
          <cell r="D42" t="str">
            <v>본</v>
          </cell>
          <cell r="F42">
            <v>231318</v>
          </cell>
          <cell r="G42">
            <v>70</v>
          </cell>
          <cell r="H42">
            <v>231318</v>
          </cell>
        </row>
        <row r="43">
          <cell r="A43">
            <v>15180</v>
          </cell>
          <cell r="B43" t="str">
            <v>가로등주</v>
          </cell>
          <cell r="C43" t="str">
            <v>9M POLE 2.8ARM 2등용</v>
          </cell>
          <cell r="D43" t="str">
            <v>본</v>
          </cell>
          <cell r="F43">
            <v>240472</v>
          </cell>
          <cell r="G43">
            <v>70</v>
          </cell>
          <cell r="H43">
            <v>240472</v>
          </cell>
        </row>
        <row r="44">
          <cell r="A44">
            <v>15190</v>
          </cell>
          <cell r="B44" t="str">
            <v>가로등주</v>
          </cell>
          <cell r="C44" t="str">
            <v>10M POLE 2.0ARM 1등용</v>
          </cell>
          <cell r="D44" t="str">
            <v>본</v>
          </cell>
          <cell r="F44">
            <v>210590</v>
          </cell>
          <cell r="G44">
            <v>69</v>
          </cell>
          <cell r="H44">
            <v>210590</v>
          </cell>
        </row>
        <row r="45">
          <cell r="A45">
            <v>15200</v>
          </cell>
          <cell r="B45" t="str">
            <v>가로등주</v>
          </cell>
          <cell r="C45" t="str">
            <v>10M POLE 2.5ARM 1등용</v>
          </cell>
          <cell r="D45" t="str">
            <v>본</v>
          </cell>
          <cell r="F45">
            <v>213372</v>
          </cell>
          <cell r="G45">
            <v>69</v>
          </cell>
          <cell r="H45">
            <v>213372</v>
          </cell>
        </row>
        <row r="46">
          <cell r="A46">
            <v>15210</v>
          </cell>
          <cell r="B46" t="str">
            <v>가로등주</v>
          </cell>
          <cell r="C46" t="str">
            <v>10M POLE 2.0ARM 2등용</v>
          </cell>
          <cell r="D46" t="str">
            <v>본</v>
          </cell>
          <cell r="F46">
            <v>240463</v>
          </cell>
          <cell r="G46">
            <v>70</v>
          </cell>
          <cell r="H46">
            <v>240463</v>
          </cell>
        </row>
        <row r="47">
          <cell r="A47">
            <v>15220</v>
          </cell>
          <cell r="B47" t="str">
            <v>가로등주</v>
          </cell>
          <cell r="C47" t="str">
            <v>10M POLE 2.5ARM 2등용</v>
          </cell>
          <cell r="D47" t="str">
            <v>본</v>
          </cell>
          <cell r="F47">
            <v>242400</v>
          </cell>
          <cell r="G47">
            <v>70</v>
          </cell>
          <cell r="H47">
            <v>242400</v>
          </cell>
        </row>
        <row r="48">
          <cell r="A48">
            <v>16110</v>
          </cell>
          <cell r="B48" t="str">
            <v>램    프</v>
          </cell>
          <cell r="C48" t="str">
            <v>NH 250W</v>
          </cell>
          <cell r="D48" t="str">
            <v>EA</v>
          </cell>
          <cell r="F48">
            <v>11718</v>
          </cell>
          <cell r="G48">
            <v>171</v>
          </cell>
          <cell r="H48">
            <v>11718</v>
          </cell>
        </row>
        <row r="49">
          <cell r="A49">
            <v>16120</v>
          </cell>
          <cell r="B49" t="str">
            <v>램    프</v>
          </cell>
          <cell r="C49" t="str">
            <v>NH 400W</v>
          </cell>
          <cell r="D49" t="str">
            <v>EA</v>
          </cell>
          <cell r="F49">
            <v>13254</v>
          </cell>
          <cell r="G49">
            <v>171</v>
          </cell>
          <cell r="H49">
            <v>13254</v>
          </cell>
        </row>
        <row r="50">
          <cell r="A50">
            <v>16130</v>
          </cell>
          <cell r="B50" t="str">
            <v>램    프</v>
          </cell>
          <cell r="C50" t="str">
            <v>MH 150W</v>
          </cell>
          <cell r="D50" t="str">
            <v>EA</v>
          </cell>
          <cell r="F50">
            <v>0</v>
          </cell>
          <cell r="G50">
            <v>171</v>
          </cell>
        </row>
        <row r="51">
          <cell r="A51">
            <v>16140</v>
          </cell>
          <cell r="B51" t="str">
            <v>램    프</v>
          </cell>
          <cell r="C51" t="str">
            <v>MH 175W</v>
          </cell>
          <cell r="D51" t="str">
            <v>EA</v>
          </cell>
          <cell r="F51">
            <v>13218</v>
          </cell>
          <cell r="G51">
            <v>171</v>
          </cell>
          <cell r="H51">
            <v>13218</v>
          </cell>
        </row>
        <row r="52">
          <cell r="A52">
            <v>16150</v>
          </cell>
          <cell r="B52" t="str">
            <v>램    프</v>
          </cell>
          <cell r="C52" t="str">
            <v>MH 250W</v>
          </cell>
          <cell r="D52" t="str">
            <v>EA</v>
          </cell>
          <cell r="F52">
            <v>14236</v>
          </cell>
          <cell r="G52">
            <v>171</v>
          </cell>
          <cell r="H52">
            <v>14236</v>
          </cell>
        </row>
        <row r="53">
          <cell r="A53">
            <v>16160</v>
          </cell>
          <cell r="B53" t="str">
            <v>램    프</v>
          </cell>
          <cell r="C53" t="str">
            <v>MH 400W</v>
          </cell>
          <cell r="D53" t="str">
            <v>EA</v>
          </cell>
          <cell r="F53">
            <v>16272</v>
          </cell>
          <cell r="G53">
            <v>171</v>
          </cell>
          <cell r="H53">
            <v>16272</v>
          </cell>
        </row>
        <row r="54">
          <cell r="A54">
            <v>17110</v>
          </cell>
          <cell r="B54" t="str">
            <v>안 정 기</v>
          </cell>
          <cell r="C54" t="str">
            <v>NH 250W</v>
          </cell>
          <cell r="D54" t="str">
            <v>EA</v>
          </cell>
          <cell r="F54">
            <v>15300</v>
          </cell>
          <cell r="G54">
            <v>171</v>
          </cell>
          <cell r="H54">
            <v>15300</v>
          </cell>
        </row>
        <row r="55">
          <cell r="A55">
            <v>17120</v>
          </cell>
          <cell r="B55" t="str">
            <v>안 정 기</v>
          </cell>
          <cell r="C55" t="str">
            <v>NH 400W</v>
          </cell>
          <cell r="D55" t="str">
            <v>EA</v>
          </cell>
          <cell r="F55">
            <v>18809</v>
          </cell>
          <cell r="G55">
            <v>171</v>
          </cell>
          <cell r="H55">
            <v>18809</v>
          </cell>
        </row>
        <row r="56">
          <cell r="A56">
            <v>17180</v>
          </cell>
          <cell r="B56" t="str">
            <v>안 정 기</v>
          </cell>
          <cell r="C56" t="str">
            <v>MH 150W</v>
          </cell>
          <cell r="D56" t="str">
            <v>EA</v>
          </cell>
          <cell r="F56">
            <v>0</v>
          </cell>
          <cell r="G56">
            <v>171</v>
          </cell>
        </row>
        <row r="57">
          <cell r="A57">
            <v>17190</v>
          </cell>
          <cell r="B57" t="str">
            <v>안 정 기</v>
          </cell>
          <cell r="C57" t="str">
            <v>MH 175W</v>
          </cell>
          <cell r="D57" t="str">
            <v>EA</v>
          </cell>
          <cell r="F57">
            <v>20409</v>
          </cell>
          <cell r="G57">
            <v>171</v>
          </cell>
          <cell r="H57">
            <v>20409</v>
          </cell>
        </row>
        <row r="58">
          <cell r="A58">
            <v>17200</v>
          </cell>
          <cell r="B58" t="str">
            <v>안 정 기</v>
          </cell>
          <cell r="C58" t="str">
            <v>MH 250W</v>
          </cell>
          <cell r="D58" t="str">
            <v>EA</v>
          </cell>
          <cell r="F58">
            <v>22954</v>
          </cell>
          <cell r="G58">
            <v>171</v>
          </cell>
          <cell r="H58">
            <v>22954</v>
          </cell>
        </row>
        <row r="59">
          <cell r="A59">
            <v>17210</v>
          </cell>
          <cell r="B59" t="str">
            <v>안 정 기</v>
          </cell>
          <cell r="C59" t="str">
            <v>MH 400W</v>
          </cell>
          <cell r="D59" t="str">
            <v>EA</v>
          </cell>
          <cell r="F59">
            <v>27545</v>
          </cell>
          <cell r="G59">
            <v>171</v>
          </cell>
          <cell r="H59">
            <v>27545</v>
          </cell>
        </row>
        <row r="60">
          <cell r="A60">
            <v>18110</v>
          </cell>
          <cell r="B60" t="str">
            <v>등 기 구</v>
          </cell>
          <cell r="C60" t="str">
            <v>세종로 대형</v>
          </cell>
          <cell r="D60" t="str">
            <v>EA</v>
          </cell>
          <cell r="F60">
            <v>44509</v>
          </cell>
          <cell r="G60">
            <v>171</v>
          </cell>
          <cell r="H60">
            <v>44509</v>
          </cell>
        </row>
        <row r="61">
          <cell r="A61">
            <v>19110</v>
          </cell>
          <cell r="B61" t="str">
            <v>차 단 기</v>
          </cell>
          <cell r="C61" t="str">
            <v>MCCB 2P 50AF</v>
          </cell>
          <cell r="D61" t="str">
            <v>EA</v>
          </cell>
          <cell r="F61">
            <v>5000</v>
          </cell>
          <cell r="I61">
            <v>751</v>
          </cell>
          <cell r="J61">
            <v>5000</v>
          </cell>
        </row>
        <row r="62">
          <cell r="A62">
            <v>20110</v>
          </cell>
          <cell r="B62" t="str">
            <v>단 자 대</v>
          </cell>
          <cell r="C62" t="str">
            <v>4P 60A</v>
          </cell>
          <cell r="D62" t="str">
            <v>EA</v>
          </cell>
          <cell r="F62">
            <v>1620</v>
          </cell>
          <cell r="I62">
            <v>704</v>
          </cell>
          <cell r="J62">
            <v>1700</v>
          </cell>
          <cell r="K62">
            <v>844</v>
          </cell>
          <cell r="L62">
            <v>1620</v>
          </cell>
        </row>
        <row r="63">
          <cell r="A63">
            <v>21110</v>
          </cell>
          <cell r="B63" t="str">
            <v>앙카볼트</v>
          </cell>
          <cell r="C63" t="str">
            <v>Φ25 x 450L</v>
          </cell>
          <cell r="D63" t="str">
            <v>EA</v>
          </cell>
          <cell r="F63">
            <v>1180</v>
          </cell>
          <cell r="K63">
            <v>76</v>
          </cell>
          <cell r="L63">
            <v>1180</v>
          </cell>
        </row>
        <row r="64">
          <cell r="A64">
            <v>22110</v>
          </cell>
          <cell r="B64" t="str">
            <v>접 지 봉</v>
          </cell>
          <cell r="C64" t="str">
            <v>Φ14 x 1000L</v>
          </cell>
          <cell r="D64" t="str">
            <v>EA</v>
          </cell>
          <cell r="F64">
            <v>2000</v>
          </cell>
          <cell r="I64">
            <v>768</v>
          </cell>
          <cell r="J64">
            <v>2000</v>
          </cell>
          <cell r="K64">
            <v>914</v>
          </cell>
          <cell r="L64">
            <v>2200</v>
          </cell>
        </row>
        <row r="65">
          <cell r="A65">
            <v>22120</v>
          </cell>
          <cell r="B65" t="str">
            <v>접 지 봉</v>
          </cell>
          <cell r="C65" t="str">
            <v>Φ16 x 1800L</v>
          </cell>
          <cell r="D65" t="str">
            <v>EA</v>
          </cell>
          <cell r="F65">
            <v>3700</v>
          </cell>
          <cell r="I65">
            <v>768</v>
          </cell>
          <cell r="J65">
            <v>3700</v>
          </cell>
          <cell r="K65">
            <v>914</v>
          </cell>
          <cell r="L65">
            <v>3960</v>
          </cell>
        </row>
        <row r="66">
          <cell r="A66">
            <v>23110</v>
          </cell>
          <cell r="B66" t="str">
            <v>웨 샤 캡</v>
          </cell>
          <cell r="C66" t="str">
            <v>ST 22C</v>
          </cell>
          <cell r="D66" t="str">
            <v>EA</v>
          </cell>
          <cell r="F66">
            <v>1636</v>
          </cell>
          <cell r="I66">
            <v>709</v>
          </cell>
          <cell r="J66">
            <v>1636</v>
          </cell>
          <cell r="K66">
            <v>855</v>
          </cell>
          <cell r="L66">
            <v>1640</v>
          </cell>
        </row>
        <row r="67">
          <cell r="A67">
            <v>23120</v>
          </cell>
          <cell r="B67" t="str">
            <v>웨 샤 캡</v>
          </cell>
          <cell r="C67" t="str">
            <v>ST 28C</v>
          </cell>
          <cell r="D67" t="str">
            <v>EA</v>
          </cell>
          <cell r="F67">
            <v>2100</v>
          </cell>
          <cell r="I67">
            <v>709</v>
          </cell>
          <cell r="J67">
            <v>2100</v>
          </cell>
          <cell r="K67">
            <v>855</v>
          </cell>
          <cell r="L67">
            <v>2103</v>
          </cell>
        </row>
        <row r="68">
          <cell r="A68">
            <v>23130</v>
          </cell>
          <cell r="B68" t="str">
            <v>웨 샤 캡</v>
          </cell>
          <cell r="C68" t="str">
            <v>ST 36C</v>
          </cell>
          <cell r="D68" t="str">
            <v>EA</v>
          </cell>
          <cell r="F68">
            <v>2480</v>
          </cell>
          <cell r="I68">
            <v>709</v>
          </cell>
          <cell r="J68">
            <v>2480</v>
          </cell>
          <cell r="K68">
            <v>855</v>
          </cell>
          <cell r="L68">
            <v>2486</v>
          </cell>
        </row>
        <row r="69">
          <cell r="A69">
            <v>23140</v>
          </cell>
          <cell r="B69" t="str">
            <v>웨 샤 캡</v>
          </cell>
          <cell r="C69" t="str">
            <v>ST 42C</v>
          </cell>
          <cell r="D69" t="str">
            <v>EA</v>
          </cell>
          <cell r="F69">
            <v>2770</v>
          </cell>
          <cell r="I69">
            <v>709</v>
          </cell>
          <cell r="J69">
            <v>2770</v>
          </cell>
          <cell r="K69">
            <v>855</v>
          </cell>
          <cell r="L69">
            <v>2773</v>
          </cell>
        </row>
        <row r="70">
          <cell r="A70">
            <v>23150</v>
          </cell>
          <cell r="B70" t="str">
            <v>웨 샤 캡</v>
          </cell>
          <cell r="C70" t="str">
            <v>ST 54C</v>
          </cell>
          <cell r="D70" t="str">
            <v>EA</v>
          </cell>
          <cell r="F70">
            <v>3440</v>
          </cell>
          <cell r="I70">
            <v>709</v>
          </cell>
          <cell r="J70">
            <v>3440</v>
          </cell>
          <cell r="K70">
            <v>855</v>
          </cell>
          <cell r="L70">
            <v>3442</v>
          </cell>
        </row>
        <row r="71">
          <cell r="A71">
            <v>23160</v>
          </cell>
          <cell r="B71" t="str">
            <v>웨 샤 캡</v>
          </cell>
          <cell r="C71" t="str">
            <v>ST 70C</v>
          </cell>
          <cell r="D71" t="str">
            <v>EA</v>
          </cell>
          <cell r="F71">
            <v>9560</v>
          </cell>
          <cell r="I71">
            <v>709</v>
          </cell>
          <cell r="J71">
            <v>9560</v>
          </cell>
          <cell r="K71">
            <v>855</v>
          </cell>
          <cell r="L71">
            <v>9562</v>
          </cell>
        </row>
        <row r="72">
          <cell r="A72">
            <v>23170</v>
          </cell>
          <cell r="B72" t="str">
            <v>웨 샤 캡</v>
          </cell>
          <cell r="C72" t="str">
            <v>ST 104C</v>
          </cell>
          <cell r="D72" t="str">
            <v>EA</v>
          </cell>
          <cell r="F72">
            <v>23906</v>
          </cell>
          <cell r="I72">
            <v>709</v>
          </cell>
          <cell r="J72">
            <v>23910</v>
          </cell>
          <cell r="K72">
            <v>855</v>
          </cell>
          <cell r="L72">
            <v>23906</v>
          </cell>
        </row>
        <row r="73">
          <cell r="A73">
            <v>24110</v>
          </cell>
          <cell r="B73" t="str">
            <v>반경철관</v>
          </cell>
          <cell r="C73" t="str">
            <v>50x2x2400</v>
          </cell>
          <cell r="D73" t="str">
            <v>EA</v>
          </cell>
          <cell r="F73">
            <v>8600</v>
          </cell>
          <cell r="I73">
            <v>790</v>
          </cell>
          <cell r="J73">
            <v>8600</v>
          </cell>
          <cell r="K73">
            <v>943</v>
          </cell>
          <cell r="L73">
            <v>8600</v>
          </cell>
        </row>
        <row r="74">
          <cell r="A74">
            <v>24120</v>
          </cell>
          <cell r="B74" t="str">
            <v>반경철관</v>
          </cell>
          <cell r="C74" t="str">
            <v>80x2x2400</v>
          </cell>
          <cell r="D74" t="str">
            <v>EA</v>
          </cell>
          <cell r="F74">
            <v>9800</v>
          </cell>
          <cell r="I74">
            <v>790</v>
          </cell>
          <cell r="J74">
            <v>9800</v>
          </cell>
          <cell r="K74">
            <v>943</v>
          </cell>
          <cell r="L74">
            <v>9800</v>
          </cell>
        </row>
        <row r="75">
          <cell r="A75">
            <v>25110</v>
          </cell>
          <cell r="B75" t="str">
            <v>반경관취부밴드</v>
          </cell>
          <cell r="D75" t="str">
            <v>EA</v>
          </cell>
          <cell r="F75">
            <v>1200</v>
          </cell>
          <cell r="I75">
            <v>790</v>
          </cell>
          <cell r="J75">
            <v>1200</v>
          </cell>
          <cell r="K75">
            <v>943</v>
          </cell>
          <cell r="L75">
            <v>1200</v>
          </cell>
        </row>
        <row r="76">
          <cell r="A76">
            <v>26110</v>
          </cell>
          <cell r="B76" t="str">
            <v>제 어 반</v>
          </cell>
          <cell r="C76" t="str">
            <v>L - 1</v>
          </cell>
          <cell r="D76" t="str">
            <v>면</v>
          </cell>
          <cell r="F76">
            <v>1300000</v>
          </cell>
          <cell r="I76">
            <v>788</v>
          </cell>
          <cell r="J76">
            <v>1300000</v>
          </cell>
        </row>
        <row r="77">
          <cell r="A77">
            <v>27110</v>
          </cell>
          <cell r="B77" t="str">
            <v>노 무 비</v>
          </cell>
          <cell r="C77" t="str">
            <v>배전전공</v>
          </cell>
          <cell r="D77" t="str">
            <v>인</v>
          </cell>
          <cell r="E77">
            <v>176675</v>
          </cell>
          <cell r="F77">
            <v>0</v>
          </cell>
        </row>
        <row r="78">
          <cell r="A78">
            <v>27120</v>
          </cell>
          <cell r="B78" t="str">
            <v>노 무 비</v>
          </cell>
          <cell r="C78" t="str">
            <v>플랜트전공</v>
          </cell>
          <cell r="D78" t="str">
            <v>인</v>
          </cell>
          <cell r="E78">
            <v>62877</v>
          </cell>
          <cell r="F78">
            <v>0</v>
          </cell>
        </row>
        <row r="79">
          <cell r="A79">
            <v>27130</v>
          </cell>
          <cell r="B79" t="str">
            <v>노 무 비</v>
          </cell>
          <cell r="C79" t="str">
            <v>내선전공</v>
          </cell>
          <cell r="D79" t="str">
            <v>인</v>
          </cell>
          <cell r="E79">
            <v>53181</v>
          </cell>
          <cell r="F79">
            <v>0</v>
          </cell>
        </row>
        <row r="80">
          <cell r="A80">
            <v>27140</v>
          </cell>
          <cell r="B80" t="str">
            <v>노 무 비</v>
          </cell>
          <cell r="C80" t="str">
            <v>저압케이블공</v>
          </cell>
          <cell r="D80" t="str">
            <v>인</v>
          </cell>
          <cell r="E80">
            <v>63007</v>
          </cell>
          <cell r="F80">
            <v>0</v>
          </cell>
        </row>
        <row r="81">
          <cell r="A81">
            <v>27150</v>
          </cell>
          <cell r="B81" t="str">
            <v>노 무 비</v>
          </cell>
          <cell r="C81" t="str">
            <v>특고압케이블공</v>
          </cell>
          <cell r="D81" t="str">
            <v>인</v>
          </cell>
          <cell r="E81">
            <v>86408</v>
          </cell>
          <cell r="F81">
            <v>0</v>
          </cell>
        </row>
        <row r="82">
          <cell r="A82">
            <v>27160</v>
          </cell>
          <cell r="B82" t="str">
            <v>노 무 비</v>
          </cell>
          <cell r="C82" t="str">
            <v>철도신호공</v>
          </cell>
          <cell r="D82" t="str">
            <v>인</v>
          </cell>
          <cell r="E82">
            <v>85260</v>
          </cell>
          <cell r="F82">
            <v>0</v>
          </cell>
        </row>
        <row r="83">
          <cell r="A83">
            <v>27170</v>
          </cell>
          <cell r="B83" t="str">
            <v>노 무 비</v>
          </cell>
          <cell r="C83" t="str">
            <v>보통인부</v>
          </cell>
          <cell r="D83" t="str">
            <v>인</v>
          </cell>
          <cell r="E83">
            <v>34947</v>
          </cell>
          <cell r="F83">
            <v>0</v>
          </cell>
        </row>
        <row r="84">
          <cell r="A84">
            <v>27180</v>
          </cell>
          <cell r="B84" t="str">
            <v>노 무 비</v>
          </cell>
          <cell r="C84" t="str">
            <v>통신외선공</v>
          </cell>
          <cell r="D84" t="str">
            <v>인</v>
          </cell>
          <cell r="E84">
            <v>84302</v>
          </cell>
          <cell r="F84">
            <v>0</v>
          </cell>
        </row>
        <row r="85">
          <cell r="A85">
            <v>27190</v>
          </cell>
          <cell r="B85" t="str">
            <v>노 무 비</v>
          </cell>
          <cell r="C85" t="str">
            <v>통신설비공</v>
          </cell>
          <cell r="D85" t="str">
            <v>인</v>
          </cell>
          <cell r="E85">
            <v>73709</v>
          </cell>
          <cell r="F85">
            <v>0</v>
          </cell>
        </row>
        <row r="86">
          <cell r="A86">
            <v>27200</v>
          </cell>
          <cell r="B86" t="str">
            <v>노 무 비</v>
          </cell>
          <cell r="C86" t="str">
            <v>통신내선공</v>
          </cell>
          <cell r="D86" t="str">
            <v>인</v>
          </cell>
          <cell r="E86">
            <v>70804</v>
          </cell>
          <cell r="F86">
            <v>0</v>
          </cell>
        </row>
        <row r="87">
          <cell r="A87">
            <v>27210</v>
          </cell>
          <cell r="B87" t="str">
            <v>노 무 비</v>
          </cell>
          <cell r="C87" t="str">
            <v>통신케이블공</v>
          </cell>
          <cell r="D87" t="str">
            <v>인</v>
          </cell>
          <cell r="E87">
            <v>87823</v>
          </cell>
          <cell r="F87">
            <v>0</v>
          </cell>
        </row>
        <row r="88">
          <cell r="A88">
            <v>27220</v>
          </cell>
          <cell r="B88" t="str">
            <v>노 무 비</v>
          </cell>
          <cell r="C88" t="str">
            <v>계장공</v>
          </cell>
          <cell r="D88" t="str">
            <v>인</v>
          </cell>
          <cell r="E88">
            <v>59259</v>
          </cell>
          <cell r="F88">
            <v>0</v>
          </cell>
        </row>
        <row r="89">
          <cell r="A89">
            <v>27230</v>
          </cell>
          <cell r="B89" t="str">
            <v>노 무 비</v>
          </cell>
          <cell r="C89" t="str">
            <v>전기공사기사1급</v>
          </cell>
          <cell r="D89" t="str">
            <v>인</v>
          </cell>
          <cell r="E89">
            <v>65241</v>
          </cell>
          <cell r="F89">
            <v>0</v>
          </cell>
        </row>
        <row r="90">
          <cell r="A90">
            <v>27240</v>
          </cell>
          <cell r="B90" t="str">
            <v>노 무 비</v>
          </cell>
          <cell r="C90" t="str">
            <v>전기공사기사2급</v>
          </cell>
          <cell r="D90" t="str">
            <v>인</v>
          </cell>
          <cell r="E90">
            <v>57636</v>
          </cell>
          <cell r="F90">
            <v>0</v>
          </cell>
        </row>
        <row r="91">
          <cell r="A91">
            <v>27250</v>
          </cell>
          <cell r="B91" t="str">
            <v>노 무 비</v>
          </cell>
          <cell r="C91" t="str">
            <v>통신기사1급</v>
          </cell>
          <cell r="D91" t="str">
            <v>인</v>
          </cell>
          <cell r="E91">
            <v>89527</v>
          </cell>
          <cell r="F91">
            <v>0</v>
          </cell>
        </row>
        <row r="92">
          <cell r="A92">
            <v>27260</v>
          </cell>
          <cell r="B92" t="str">
            <v>노 무 비</v>
          </cell>
          <cell r="C92" t="str">
            <v>통신기사2급</v>
          </cell>
          <cell r="D92" t="str">
            <v>인</v>
          </cell>
          <cell r="E92">
            <v>78395</v>
          </cell>
          <cell r="F92">
            <v>0</v>
          </cell>
        </row>
      </sheetData>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CODE"/>
      <sheetName val="단면 (2)"/>
      <sheetName val="COA-17"/>
      <sheetName val="C-18"/>
      <sheetName val="1-1"/>
      <sheetName val="단위집계표"/>
      <sheetName val="기둥(하중)"/>
      <sheetName val="설계조건"/>
      <sheetName val="PIER2"/>
      <sheetName val="input"/>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목"/>
      <sheetName val="1.설계조건~5.하중재하도"/>
      <sheetName val="6.하중조합"/>
      <sheetName val="8.OUTPUTDATA"/>
      <sheetName val="9.OUTPUT정리"/>
      <sheetName val="10.USD"/>
      <sheetName val="11.우각부 보강"/>
      <sheetName val="12사용성설계"/>
      <sheetName val="13.지지력검토"/>
      <sheetName val="example"/>
      <sheetName val="SLAB&quot;1&quot;"/>
      <sheetName val="버스운행안내"/>
      <sheetName val="예방접종계획"/>
      <sheetName val="근태계획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YesNoImpact"/>
      <sheetName val="내역서"/>
      <sheetName val="국변도서작성"/>
      <sheetName val="도시기본계획"/>
      <sheetName val="도시계획"/>
      <sheetName val="토지구획정리"/>
      <sheetName val="토지구획조사"/>
      <sheetName val="취락지역개발"/>
      <sheetName val="지구단위계획"/>
      <sheetName val="주택단지"/>
      <sheetName val="산업단지"/>
      <sheetName val="관광지계획"/>
      <sheetName val="유통단지"/>
      <sheetName val="체육시설"/>
      <sheetName val="국립공원"/>
      <sheetName val="도립공원"/>
      <sheetName val="군립공원"/>
      <sheetName val="자전거도로"/>
      <sheetName val="도시공원"/>
      <sheetName val="어린이공원"/>
      <sheetName val="타당성(시가지개발)"/>
      <sheetName val="타당성(도시시설개발)"/>
      <sheetName val="타당성(지역개발)"/>
      <sheetName val="체육시설1"/>
      <sheetName val="교통영향평가"/>
      <sheetName val="교통직접경비"/>
      <sheetName val="인구영향평가"/>
      <sheetName val="환경영향평가"/>
      <sheetName val="측량"/>
      <sheetName val="재해영향평가"/>
      <sheetName val="에너지사용계획"/>
      <sheetName val="문화재지표조사"/>
      <sheetName val="Energy"/>
      <sheetName val="Hamvec"/>
      <sheetName val="건설공사감리"/>
      <sheetName val="설계감리"/>
      <sheetName val="기타"/>
      <sheetName val="Sheet13"/>
      <sheetName val="Sheet14"/>
      <sheetName val="VB_Code"/>
      <sheetName val="노임단가"/>
      <sheetName val="shn"/>
      <sheetName val="용역비산정2001"/>
      <sheetName val="Macro(전선)"/>
      <sheetName val="INPUT(덕도방향-시점)"/>
      <sheetName val="별표"/>
      <sheetName val="Sheet1"/>
      <sheetName val="SLAB&quot;1&quot;"/>
      <sheetName val="CODE"/>
      <sheetName val="일위대가시트"/>
      <sheetName val="B부대공"/>
      <sheetName val="단가조사"/>
      <sheetName val="input"/>
      <sheetName val="COPING"/>
      <sheetName val="11.우각부 보강"/>
      <sheetName val="원형1호맨홀토공수량"/>
      <sheetName val="계화배수"/>
      <sheetName val="중기사용료"/>
      <sheetName val="적용노임"/>
      <sheetName val="일반자재"/>
      <sheetName val="COST"/>
      <sheetName val="직노"/>
      <sheetName val="실행내역"/>
      <sheetName val="각종양식"/>
      <sheetName val="관접합및부설"/>
      <sheetName val="단가"/>
      <sheetName val="공사비예산서(토목분)"/>
      <sheetName val="기계경비"/>
      <sheetName val="인건비(환율)"/>
      <sheetName val="EQUIP-H"/>
      <sheetName val="1호맨홀토공"/>
      <sheetName val="DATA"/>
      <sheetName val="현장조사"/>
      <sheetName val="전기"/>
      <sheetName val="1.설계조건"/>
      <sheetName val="guard(mac)"/>
      <sheetName val="2지구단위"/>
      <sheetName val="암거공"/>
      <sheetName val="00하노임"/>
      <sheetName val="기타경비"/>
      <sheetName val="입찰안"/>
      <sheetName val="개발계획수립"/>
      <sheetName val="setup"/>
      <sheetName val="내역"/>
      <sheetName val="시중노임단가"/>
      <sheetName val="단면가정"/>
      <sheetName val="직공비"/>
      <sheetName val="증감대비"/>
      <sheetName val="공통가설"/>
      <sheetName val="1-1"/>
      <sheetName val="견적서"/>
      <sheetName val="자재단가비교표"/>
      <sheetName val="일위대가"/>
      <sheetName val="LEGEND"/>
      <sheetName val="DATE"/>
      <sheetName val="교각1"/>
      <sheetName val="#REF"/>
      <sheetName val="기본일위"/>
      <sheetName val="내역서2안"/>
      <sheetName val="패널"/>
      <sheetName val="Sheet2"/>
      <sheetName val="송라터널총괄"/>
      <sheetName val="품셈"/>
      <sheetName val="조건표"/>
      <sheetName val="일위대가(목록)"/>
      <sheetName val="산근(목록)"/>
      <sheetName val="재료비"/>
      <sheetName val="토공"/>
      <sheetName val="이형관중량"/>
      <sheetName val="통합"/>
      <sheetName val="단위수량"/>
      <sheetName val="일위대가(가설)"/>
      <sheetName val="1.설계기준"/>
      <sheetName val="개요"/>
      <sheetName val="000000"/>
      <sheetName val="BOX 본체"/>
      <sheetName val="물가자료"/>
      <sheetName val="공사설명서"/>
      <sheetName val="공사계획서"/>
      <sheetName val="ABUT수량-A1"/>
      <sheetName val="제원"/>
      <sheetName val="단면 (2)"/>
      <sheetName val="기둥(원형)"/>
      <sheetName val="버스운행안내"/>
      <sheetName val="예방접종계획"/>
      <sheetName val="근태계획서"/>
      <sheetName val="4.장비손료"/>
      <sheetName val="말뚝물량"/>
      <sheetName val="단위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row r="9">
          <cell r="I9">
            <v>181248</v>
          </cell>
        </row>
        <row r="11">
          <cell r="I11">
            <v>138714</v>
          </cell>
        </row>
        <row r="13">
          <cell r="I13">
            <v>118674</v>
          </cell>
        </row>
        <row r="15">
          <cell r="I15">
            <v>96387</v>
          </cell>
        </row>
        <row r="17">
          <cell r="I17">
            <v>69746</v>
          </cell>
        </row>
        <row r="21">
          <cell r="I21">
            <v>62505</v>
          </cell>
        </row>
      </sheetData>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진주방향수량집계"/>
      <sheetName val="진주방향철근집계"/>
      <sheetName val="진주방향"/>
      <sheetName val="마산방향수량집계"/>
      <sheetName val="마산방향철근집계"/>
      <sheetName val="마산방향"/>
      <sheetName val="P.S.C.BEAM 자재산출조서"/>
      <sheetName val="일반도"/>
      <sheetName val="11.우각부 보강"/>
    </sheetNames>
    <sheetDataSet>
      <sheetData sheetId="0"/>
      <sheetData sheetId="1"/>
      <sheetData sheetId="2"/>
      <sheetData sheetId="3"/>
      <sheetData sheetId="4">
        <row r="433">
          <cell r="AS433">
            <v>1</v>
          </cell>
        </row>
        <row r="440">
          <cell r="AS440">
            <v>91.92</v>
          </cell>
        </row>
      </sheetData>
      <sheetData sheetId="5"/>
      <sheetData sheetId="6">
        <row r="25">
          <cell r="AD25">
            <v>3.242</v>
          </cell>
        </row>
        <row r="26">
          <cell r="AD26">
            <v>1.085</v>
          </cell>
        </row>
      </sheetData>
      <sheetData sheetId="7">
        <row r="453">
          <cell r="AS453">
            <v>91.92</v>
          </cell>
        </row>
      </sheetData>
      <sheetData sheetId="8"/>
      <sheetData sheetId="9"/>
      <sheetData sheetId="1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설계조건"/>
      <sheetName val="단면가정"/>
      <sheetName val="하중계산"/>
      <sheetName val="입력자료"/>
      <sheetName val="지반반력계수"/>
      <sheetName val="Sheet1"/>
      <sheetName val="하중재하 "/>
      <sheetName val="안정검토-상시"/>
      <sheetName val="하중조합"/>
      <sheetName val="배근도"/>
      <sheetName val="거더기둥계산"/>
      <sheetName val="deep beam"/>
      <sheetName val="우각부"/>
      <sheetName val="마산방향철근집계"/>
      <sheetName val="진주방향"/>
      <sheetName val="마산방향"/>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노임단가"/>
      <sheetName val="단면가정"/>
      <sheetName val="표지 (2)"/>
      <sheetName val="표지"/>
      <sheetName val="집계표(총괄)"/>
      <sheetName val="집계표(토목,비목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단면 (2)"/>
      <sheetName val="통합"/>
      <sheetName val="SLAB&quot;1&quot;"/>
      <sheetName val="설계조건"/>
      <sheetName val="3.하중산정4.지지력"/>
      <sheetName val="ABUT수량-A1"/>
      <sheetName val="DATA"/>
      <sheetName val="11.우각부 보강"/>
      <sheetName val="마산방향철근집계"/>
      <sheetName val="진주방향"/>
      <sheetName val="마산방향"/>
      <sheetName val="ITB COST"/>
      <sheetName val="정보매체A동"/>
      <sheetName val="인사자료총집계"/>
      <sheetName val="guard(mac)"/>
      <sheetName val="암거공"/>
      <sheetName val="버스운행안내"/>
      <sheetName val="예방접종계획"/>
      <sheetName val="근태계획서"/>
      <sheetName val="시중노임단가"/>
      <sheetName val="일위대가시트"/>
      <sheetName val="단위수량"/>
      <sheetName val="기둥"/>
      <sheetName val="저판(버림100)"/>
      <sheetName val="토공"/>
      <sheetName val="조작대(1연)"/>
      <sheetName val="VXXXXXXX"/>
      <sheetName val="4.COPING검토(CORBEL)"/>
      <sheetName val="조명시설"/>
      <sheetName val="원형1호맨홀토공수량"/>
      <sheetName val="수량산출"/>
      <sheetName val="배수장공사비"/>
      <sheetName val="갑지"/>
      <sheetName val="내역서"/>
      <sheetName val="input"/>
      <sheetName val="전기"/>
      <sheetName val="단가"/>
      <sheetName val="DATE"/>
      <sheetName val="내역"/>
      <sheetName val="Sheet3"/>
      <sheetName val="INPUT(덕도방향-시점)"/>
      <sheetName val="Sheet5"/>
      <sheetName val="Macro(전선)"/>
      <sheetName val="골재산출"/>
      <sheetName val="wall"/>
      <sheetName val="hvac(제어동)"/>
      <sheetName val="찍기"/>
      <sheetName val="PIER44"/>
      <sheetName val="3CHBDC"/>
      <sheetName val="수질정화시설"/>
      <sheetName val="부하계산서"/>
      <sheetName val="1.설계조건"/>
      <sheetName val="단락전류-A"/>
      <sheetName val="6PILE  (돌출)"/>
      <sheetName val="교각1"/>
      <sheetName val="CODE"/>
      <sheetName val="우배수"/>
      <sheetName val="CONUNIT"/>
      <sheetName val="CON포장수량"/>
      <sheetName val="포장공"/>
      <sheetName val="날개벽(시점좌측)"/>
      <sheetName val="공통가설"/>
      <sheetName val="Sheet1"/>
      <sheetName val="말뚝지지력산정"/>
      <sheetName val="1-1"/>
      <sheetName val="원가입력"/>
      <sheetName val="BID"/>
      <sheetName val="TB-내역서"/>
      <sheetName val="조명율표"/>
      <sheetName val="손익분석"/>
      <sheetName val="정부노임단가"/>
      <sheetName val="목차"/>
      <sheetName val="8.PILE  (돌출)"/>
      <sheetName val="을"/>
      <sheetName val="견적"/>
      <sheetName val="대치판정"/>
      <sheetName val="부표총괄"/>
      <sheetName val="품셈1-26"/>
      <sheetName val="Cable Tunnel-1"/>
      <sheetName val="변화치수"/>
      <sheetName val="Condition"/>
      <sheetName val="환율"/>
      <sheetName val="SILICATE"/>
      <sheetName val="품셈1-17"/>
      <sheetName val="LABTOTAL"/>
      <sheetName val="단위공사목록"/>
      <sheetName val="CIVIL"/>
      <sheetName val="AC포장수량"/>
      <sheetName val="R2_0908"/>
      <sheetName val="보온자재단가표"/>
      <sheetName val="DATA 입력란"/>
      <sheetName val="일위대가표"/>
      <sheetName val="슬래브(유곡)"/>
    </sheetNames>
    <sheetDataSet>
      <sheetData sheetId="0"/>
      <sheetData sheetId="1"/>
      <sheetData sheetId="2"/>
      <sheetData sheetId="3"/>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Y-WORK"/>
      <sheetName val="정부노임단가"/>
      <sheetName val="TABLE"/>
      <sheetName val="허용전류-IEC"/>
      <sheetName val="허용전류-IEC DATA"/>
      <sheetName val="맨홀수량집계"/>
      <sheetName val="2F 회의실견적(5_14 일대)"/>
      <sheetName val="을"/>
      <sheetName val="일위대가"/>
      <sheetName val="단면가정"/>
      <sheetName val="LEGEND"/>
      <sheetName val="직공비"/>
      <sheetName val="내역서"/>
      <sheetName val="직노"/>
      <sheetName val="계화배수"/>
      <sheetName val="I一般比"/>
      <sheetName val="1월"/>
      <sheetName val="공사비명세서"/>
      <sheetName val="토공"/>
      <sheetName val="일위대가목차"/>
      <sheetName val="20관리비율"/>
      <sheetName val="평가데이터"/>
      <sheetName val="날개벽(시점좌측)"/>
      <sheetName val="기본단가표"/>
      <sheetName val="공통가설"/>
      <sheetName val="3BL공동구 수량"/>
      <sheetName val="교각계산"/>
      <sheetName val="INPUT(덕도방향-시점)"/>
      <sheetName val="기둥(원형)"/>
      <sheetName val="일위대가표"/>
      <sheetName val="토목내역"/>
      <sheetName val="포장절단"/>
      <sheetName val="정보매체A동"/>
      <sheetName val="code"/>
      <sheetName val="일반물자(한국통신)"/>
      <sheetName val="JUCKEYK"/>
      <sheetName val="96수출"/>
      <sheetName val="공정집계_국별"/>
      <sheetName val="적용률"/>
      <sheetName val="집계표"/>
      <sheetName val="DATA"/>
      <sheetName val="노임단가"/>
      <sheetName val="Sheet5"/>
      <sheetName val="내역"/>
      <sheetName val="공통부대비"/>
      <sheetName val="현장"/>
      <sheetName val="전기"/>
      <sheetName val="연령현황"/>
      <sheetName val=" 견적서"/>
      <sheetName val="총괄-1"/>
      <sheetName val="부대내역"/>
      <sheetName val="표지"/>
      <sheetName val="품셈"/>
      <sheetName val="VXXXXXXX"/>
      <sheetName val="설산1.나"/>
      <sheetName val="본사S"/>
      <sheetName val="토공(완충)"/>
      <sheetName val="input"/>
      <sheetName val="1-1"/>
      <sheetName val="원형맨홀수량"/>
      <sheetName val="SLAB&quot;1&quot;"/>
      <sheetName val="COPING"/>
      <sheetName val="3.하중산정4.지지력"/>
      <sheetName val="대비"/>
      <sheetName val="설계조건"/>
      <sheetName val="안정계산"/>
      <sheetName val="열린교실"/>
      <sheetName val="Sheet4"/>
      <sheetName val="내역1"/>
      <sheetName val="마산방향철근집계"/>
      <sheetName val="진주방향"/>
      <sheetName val="마산방향"/>
      <sheetName val="TB-내역서"/>
      <sheetName val="일반맨홀수량집계(A-7 LINE)"/>
      <sheetName val="일반맨홀수량집계"/>
      <sheetName val="LOPCALC"/>
      <sheetName val="변화치수"/>
      <sheetName val="모니터"/>
      <sheetName val="가설건물"/>
      <sheetName val="공사비예산서(토목분)"/>
      <sheetName val="Total"/>
      <sheetName val="부하(성남)"/>
      <sheetName val="쌍송교"/>
      <sheetName val="목록"/>
      <sheetName val="토목품셈"/>
      <sheetName val="수량3"/>
      <sheetName val="차액보증"/>
      <sheetName val="투찰"/>
      <sheetName val="Sheet1"/>
      <sheetName val="#REF"/>
      <sheetName val="교각1"/>
      <sheetName val="설계변경원가계산총괄표"/>
      <sheetName val="단가"/>
      <sheetName val="가공비"/>
      <sheetName val="작성"/>
      <sheetName val="산출내역"/>
      <sheetName val="조작대(1연)"/>
      <sheetName val="우배수"/>
      <sheetName val="조건표"/>
      <sheetName val="DATA-1"/>
      <sheetName val="SORCE1"/>
      <sheetName val="가시설단위수량"/>
      <sheetName val="단위수량"/>
      <sheetName val="증감분석"/>
      <sheetName val="대치판정"/>
      <sheetName val="데이타"/>
      <sheetName val="기성내역"/>
      <sheetName val="BID"/>
      <sheetName val="품목"/>
      <sheetName val="N賃率-職"/>
      <sheetName val="물량산출근거"/>
      <sheetName val="공사개요"/>
      <sheetName val="예산서"/>
      <sheetName val="b_gunmul"/>
      <sheetName val="b_balju (2)"/>
      <sheetName val="J直材4"/>
      <sheetName val="총괄"/>
      <sheetName val="기본일위"/>
      <sheetName val="연부97-1"/>
      <sheetName val="갑지1"/>
      <sheetName val="기초공"/>
      <sheetName val="목표세부명세"/>
      <sheetName val="공문"/>
      <sheetName val="방송노임"/>
      <sheetName val="1.설계조건"/>
      <sheetName val="단면검토"/>
      <sheetName val="ITB COST"/>
      <sheetName val="깨기"/>
      <sheetName val="수량산출"/>
      <sheetName val="공구원가계산"/>
      <sheetName val="자재단가비교표"/>
      <sheetName val="guard(mac)"/>
      <sheetName val="공통가설공사"/>
      <sheetName val="BEND LOSS"/>
      <sheetName val="RING WALL"/>
      <sheetName val="D-3503"/>
      <sheetName val="전기품산출"/>
      <sheetName val="입찰안"/>
      <sheetName val="간선계산"/>
      <sheetName val="내역서(갑)"/>
      <sheetName val="경산"/>
      <sheetName val="DATE"/>
      <sheetName val="제품"/>
      <sheetName val="세부내역"/>
      <sheetName val="2F_회의실견적(5_14_일대)"/>
      <sheetName val="3BL공동구_수량"/>
      <sheetName val="주경기-오배수"/>
      <sheetName val="간노_콘"/>
      <sheetName val="woo(mac)"/>
      <sheetName val="기계내역"/>
      <sheetName val="CIVIL"/>
      <sheetName val="부재력정리"/>
      <sheetName val="전압강하계산"/>
      <sheetName val="식재품셈"/>
      <sheetName val="남양시작동자105노65기1.3화1.2"/>
      <sheetName val="관람석제출"/>
      <sheetName val="케이블"/>
      <sheetName val="CONCRETE"/>
      <sheetName val="EACT10"/>
      <sheetName val="자재"/>
      <sheetName val="_산근2_"/>
      <sheetName val="_산근4_"/>
      <sheetName val="_산근5_"/>
      <sheetName val="부속동"/>
      <sheetName val="Mc1"/>
      <sheetName val="단가조사서"/>
      <sheetName val="공사비"/>
      <sheetName val="XL4Poppy"/>
      <sheetName val="설계명세서(선로)"/>
      <sheetName val="기계경비"/>
      <sheetName val="인건비(환율)"/>
      <sheetName val="건축내역"/>
      <sheetName val="CAT_5"/>
      <sheetName val="SILICATE"/>
      <sheetName val="정렬"/>
      <sheetName val="금액내역서"/>
      <sheetName val="영업.일1"/>
      <sheetName val="광혁기성"/>
      <sheetName val="인테리어세부내역"/>
      <sheetName val="피엘"/>
      <sheetName val="Macro1"/>
      <sheetName val="백암비스타내역"/>
      <sheetName val="내역서2안"/>
      <sheetName val="월선수금"/>
      <sheetName val="단가표 "/>
      <sheetName val="방송일위대가"/>
      <sheetName val="06-BATCH "/>
      <sheetName val="WORK"/>
      <sheetName val="1.우편집중내역서"/>
      <sheetName val="실행내역"/>
      <sheetName val="Tables"/>
      <sheetName val="일위대가목록"/>
      <sheetName val="기흥하도용"/>
      <sheetName val="L형옹벽(key)"/>
      <sheetName val="단면(RW1)"/>
      <sheetName val="BSD (2)"/>
      <sheetName val="원가계산서"/>
      <sheetName val="옹벽"/>
      <sheetName val="경비2내역"/>
      <sheetName val="배수장공사비명세서"/>
      <sheetName val="전기일위대가"/>
      <sheetName val="Sheet2"/>
      <sheetName val="1단계"/>
      <sheetName val="KMT물량"/>
      <sheetName val="DATA1"/>
      <sheetName val="전장품(관리용)"/>
      <sheetName val="기둥"/>
      <sheetName val="저판(버림100)"/>
      <sheetName val="97년추정손익계산서"/>
      <sheetName val="TYPE-A"/>
      <sheetName val="내역서-CCTV"/>
      <sheetName val="공종집계"/>
      <sheetName val="ETC"/>
      <sheetName val="2공구산출내역"/>
      <sheetName val="단가산출2"/>
      <sheetName val="DATA(BAC)"/>
      <sheetName val="배수관공"/>
      <sheetName val="P.M 별"/>
      <sheetName val="960318-1"/>
      <sheetName val="설직재-1"/>
      <sheetName val="제직재"/>
      <sheetName val="제-노임"/>
      <sheetName val="부하"/>
      <sheetName val="단중표"/>
      <sheetName val="날개벽"/>
      <sheetName val="소비자가"/>
      <sheetName val="삼성전기"/>
      <sheetName val="Sheet1 (2)"/>
      <sheetName val="A-4"/>
      <sheetName val="입찰보고"/>
      <sheetName val="현장관리비내역서"/>
      <sheetName val="2.냉난방설비공사"/>
      <sheetName val="A"/>
      <sheetName val="민속촌메뉴"/>
      <sheetName val="하중계산"/>
      <sheetName val="직재"/>
      <sheetName val="ASP"/>
      <sheetName val="중기사용료산출근거"/>
      <sheetName val="단가 및 재료비"/>
      <sheetName val="우각부보강"/>
      <sheetName val="말뚝지지력산정"/>
      <sheetName val="조명시설"/>
      <sheetName val="설계명세서"/>
      <sheetName val="단가표"/>
      <sheetName val="ABUT수량-A1"/>
      <sheetName val="단가조사"/>
      <sheetName val="wall"/>
      <sheetName val="원형1호맨홀토공수량"/>
      <sheetName val="보도경계블럭"/>
      <sheetName val="cross beam"/>
      <sheetName val="안정검토"/>
      <sheetName val="copy"/>
      <sheetName val="서식"/>
      <sheetName val="BLOCK(1)"/>
      <sheetName val="샘플표지"/>
      <sheetName val="대,유,램"/>
      <sheetName val="지장물C"/>
      <sheetName val="보차도경계석"/>
      <sheetName val="금액"/>
      <sheetName val="단가산출1"/>
      <sheetName val="Sheet3"/>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TEL"/>
      <sheetName val="FRT_O"/>
      <sheetName val="FAB_I"/>
      <sheetName val="Facility Information"/>
      <sheetName val="General"/>
      <sheetName val="Instructions"/>
      <sheetName val="People"/>
      <sheetName val="Quality"/>
      <sheetName val="Risk"/>
      <sheetName val="Training"/>
      <sheetName val="부대비율"/>
      <sheetName val="치수표"/>
      <sheetName val="을지"/>
      <sheetName val="계산근거"/>
      <sheetName val="공사요율"/>
      <sheetName val="단가견적조사표"/>
      <sheetName val="단면 (2)"/>
      <sheetName val="공사비 내역 (가)"/>
      <sheetName val="별표"/>
      <sheetName val="송라터널총괄"/>
      <sheetName val="설계"/>
      <sheetName val="원가"/>
      <sheetName val="실행"/>
      <sheetName val="대전21토목내역서"/>
      <sheetName val="산출근거"/>
      <sheetName val="조명율표"/>
      <sheetName val="CPM챠트"/>
      <sheetName val="B부대공"/>
      <sheetName val="배수공"/>
      <sheetName val="마감물량3"/>
      <sheetName val="제원.설계조건"/>
      <sheetName val="FAB별"/>
      <sheetName val="도장수량(하1)"/>
      <sheetName val="주형"/>
      <sheetName val="대전월평내역"/>
      <sheetName val="내역(입찰)"/>
      <sheetName val="노임"/>
      <sheetName val="특별교실"/>
      <sheetName val="갑지(추정)"/>
      <sheetName val="토사(PE)"/>
      <sheetName val="SLAB"/>
      <sheetName val="심사계산"/>
      <sheetName val="심사물량"/>
      <sheetName val="기둥(하중)"/>
      <sheetName val="부표총괄"/>
      <sheetName val="품셈1-17"/>
      <sheetName val="Customer Databas"/>
      <sheetName val="b_balju"/>
      <sheetName val="와동25-3(변경)"/>
      <sheetName val="금액집계"/>
      <sheetName val="공주-교대(A1)"/>
      <sheetName val="단가대비표"/>
      <sheetName val="CABdata"/>
      <sheetName val="감시제어"/>
      <sheetName val="목차임시"/>
      <sheetName val="견적대비"/>
      <sheetName val="UserData"/>
      <sheetName val="11.단가비교표_"/>
      <sheetName val="16.기계경비산출내역_"/>
      <sheetName val="배"/>
      <sheetName val="FACTOR"/>
      <sheetName val=" HIT-&gt;HMC 견적(3900)"/>
      <sheetName val="실행내역 "/>
      <sheetName val="출력X"/>
      <sheetName val="총계"/>
      <sheetName val="기본"/>
      <sheetName val="기초1"/>
      <sheetName val="별표집계"/>
      <sheetName val="ITEM"/>
      <sheetName val="수량산출서"/>
      <sheetName val="견적대비표"/>
      <sheetName val="재1"/>
      <sheetName val="사통"/>
      <sheetName val="전신환매도율"/>
      <sheetName val="MATRLDATA"/>
      <sheetName val="견적"/>
      <sheetName val="내역서_1.(3)"/>
      <sheetName val="집1"/>
      <sheetName val="공통자료"/>
      <sheetName val="기초자료"/>
      <sheetName val="견적집계표"/>
      <sheetName val="적용기준"/>
      <sheetName val="식재인부"/>
      <sheetName val="CABLE SIZE-3"/>
      <sheetName val="단면치수"/>
      <sheetName val="물가자료"/>
      <sheetName val="리터팬내장형"/>
      <sheetName val="토공(우물통,기타) "/>
      <sheetName val="도급"/>
      <sheetName val="폐토수익화 "/>
      <sheetName val="종합일지"/>
      <sheetName val="공종별 집계"/>
      <sheetName val="말뚝물량"/>
      <sheetName val="흄관기초"/>
      <sheetName val="설비"/>
      <sheetName val="2.가정단면"/>
      <sheetName val="F-Assump"/>
      <sheetName val="월별수입"/>
      <sheetName val="내역서form"/>
      <sheetName val="빙장비사양"/>
      <sheetName val="장비사양"/>
      <sheetName val="공사비내역서"/>
      <sheetName val="시설물일위"/>
      <sheetName val="계수시트"/>
      <sheetName val="항목별"/>
      <sheetName val="합천내역"/>
      <sheetName val="내외국인총괄"/>
      <sheetName val="1을"/>
      <sheetName val="단"/>
      <sheetName val="단가일람"/>
      <sheetName val="주관사업"/>
      <sheetName val="Sheet6"/>
      <sheetName val="지중자재단가"/>
      <sheetName val="CP-E2 (품셈표)"/>
      <sheetName val="보합"/>
      <sheetName val="환율"/>
      <sheetName val="터파기및재료"/>
      <sheetName val="특2호하천산근"/>
      <sheetName val="특2호부관하천산근"/>
      <sheetName val="산근(PE,300)"/>
      <sheetName val="상부하중"/>
      <sheetName val="풍하중1"/>
      <sheetName val="HW"/>
      <sheetName val="DS-최종"/>
      <sheetName val="한강운반비"/>
      <sheetName val="개요"/>
      <sheetName val="5지구단위"/>
      <sheetName val="4.2유효폭의 계산"/>
      <sheetName val="조도계산서 (도서)"/>
      <sheetName val="PRE"/>
      <sheetName val="PLCAL"/>
      <sheetName val="IMPEADENCE MAP 취수장"/>
      <sheetName val="일위"/>
      <sheetName val="기별"/>
      <sheetName val="C-직노1"/>
      <sheetName val="경비_원본"/>
      <sheetName val="설비내역서"/>
      <sheetName val="건축내역서"/>
      <sheetName val="전기내역서"/>
      <sheetName val="Parts"/>
      <sheetName val="Menu A"/>
      <sheetName val="동관마찰손실표"/>
      <sheetName val="11.자재단가"/>
      <sheetName val="자재집계표"/>
      <sheetName val="각종양식"/>
      <sheetName val="약품공급2"/>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6PILE  (돌출)"/>
      <sheetName val="인공LIST"/>
      <sheetName val="방음벽기초-수량"/>
      <sheetName val="COPING-1"/>
      <sheetName val="역T형교대-2수량"/>
      <sheetName val="갑지"/>
      <sheetName val="사급자재"/>
      <sheetName val="SANTOGO"/>
      <sheetName val="SANBAISU"/>
      <sheetName val="전체"/>
      <sheetName val="슬래브"/>
      <sheetName val="현장관리비집계표"/>
      <sheetName val="기계경비일람"/>
      <sheetName val="근고 블록 유형별 수량"/>
      <sheetName val="2000.05"/>
      <sheetName val="06 일위대가목록"/>
      <sheetName val="8.PILE  (돌출)"/>
      <sheetName val="NNV"/>
      <sheetName val="인건-측정"/>
      <sheetName val="인건비"/>
      <sheetName val="암거공"/>
      <sheetName val="CDU"/>
      <sheetName val="本体適用"/>
      <sheetName val="기초DATA(2)"/>
      <sheetName val="FKM_장애분류별"/>
      <sheetName val="기초DATA(5)"/>
      <sheetName val="사용자정의"/>
      <sheetName val="제품표준규격"/>
      <sheetName val="기본입력"/>
      <sheetName val="책임감리공제요율"/>
      <sheetName val="건설공사인월수"/>
      <sheetName val="Baby일위대가"/>
      <sheetName val="손익분석"/>
      <sheetName val="선로정수계산"/>
      <sheetName val="입력시트"/>
      <sheetName val="중기일위대가"/>
      <sheetName val="예산M12A"/>
      <sheetName val="품질 및 특성 보정계수"/>
      <sheetName val="차수"/>
      <sheetName val="자재단가"/>
      <sheetName val="기기리스트"/>
      <sheetName val="3련 BOX"/>
      <sheetName val="Project Information In-Out"/>
      <sheetName val="재료-CODE"/>
      <sheetName val="내역_FILE"/>
      <sheetName val="9.2단가산출서"/>
      <sheetName val="손료"/>
      <sheetName val="케이블(6)"/>
      <sheetName val="구조물"/>
      <sheetName val="토공총괄표"/>
      <sheetName val="member design"/>
      <sheetName val="design criteria"/>
      <sheetName val="working load at the btm ft."/>
      <sheetName val="plan&amp;section of foundation"/>
      <sheetName val="soil bearing check"/>
      <sheetName val="이토변실제원"/>
      <sheetName val="입출재고현황 (2)"/>
      <sheetName val="자재대"/>
      <sheetName val="협조전"/>
      <sheetName val="토공대가"/>
      <sheetName val="구조대가"/>
      <sheetName val="포설대가1"/>
      <sheetName val="부대대가"/>
      <sheetName val="LABTOTAL"/>
      <sheetName val="기타 정보통신공사"/>
      <sheetName val="원가입력"/>
      <sheetName val="집수정"/>
      <sheetName val="버스운행안내"/>
      <sheetName val="예방접종계획"/>
      <sheetName val="근태계획서"/>
      <sheetName val="견"/>
      <sheetName val="Macro(전선)"/>
      <sheetName val="DESIGN"/>
      <sheetName val="재집"/>
      <sheetName val="교각1(좌)"/>
      <sheetName val="점수계산1-2"/>
      <sheetName val="소모"/>
      <sheetName val="재료집계"/>
      <sheetName val="토공연장"/>
      <sheetName val="OCT.FDN"/>
      <sheetName val="archi(본사)"/>
      <sheetName val="지열설계-1"/>
      <sheetName val="수목데이타 "/>
      <sheetName val="6.수량산출서(설치공사)"/>
      <sheetName val="기별(종합)"/>
      <sheetName val="골재산출"/>
      <sheetName val="국별인원"/>
      <sheetName val="품셈TABLE"/>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일반수량집계표"/>
      <sheetName val="횡분배정리(DB)"/>
      <sheetName val="준검 내역서"/>
      <sheetName val="노무산출서"/>
      <sheetName val="일위대가(가설)"/>
      <sheetName val="부하계산서"/>
      <sheetName val="type-F"/>
      <sheetName val="모래운반"/>
      <sheetName val="타공종이기"/>
      <sheetName val="대전-교대(A1-A2)"/>
      <sheetName val="수량산출내역1115"/>
      <sheetName val="데리네이타현황"/>
      <sheetName val="적용건축"/>
      <sheetName val="가정급수관"/>
      <sheetName val="CAL."/>
      <sheetName val="건설노임"/>
      <sheetName val="노단"/>
      <sheetName val="관리비"/>
      <sheetName val="sum"/>
      <sheetName val="2000전체분"/>
      <sheetName val="대로근거"/>
      <sheetName val="c_balju"/>
      <sheetName val="Proposal"/>
      <sheetName val="비교표"/>
      <sheetName val="98수문일위"/>
      <sheetName val="CALCULATION"/>
      <sheetName val="여방토적"/>
      <sheetName val="묘곡여방 철근"/>
      <sheetName val="경상비"/>
      <sheetName val="공조유량"/>
      <sheetName val="가시설수량"/>
      <sheetName val="1공구 건정토건 토공"/>
      <sheetName val="참조 (2)"/>
      <sheetName val="참조"/>
      <sheetName val="공사비증감"/>
      <sheetName val="UNIT"/>
      <sheetName val="인사자료총집계"/>
      <sheetName val="공사비총괄표"/>
      <sheetName val="배수내역"/>
      <sheetName val="뚝토공"/>
      <sheetName val="노무비"/>
      <sheetName val="setup"/>
      <sheetName val="자판실행"/>
      <sheetName val="비열TABLE"/>
      <sheetName val="MOTOR"/>
      <sheetName val="매장-시행견적"/>
      <sheetName val="수리결과"/>
      <sheetName val="BS Prior"/>
      <sheetName val="Threshold Table"/>
      <sheetName val="조직"/>
      <sheetName val="운동장 (2)"/>
      <sheetName val="가설공사"/>
      <sheetName val="단가결정"/>
      <sheetName val="내역아"/>
      <sheetName val="울타리"/>
      <sheetName val="dg"/>
      <sheetName val="PAINT"/>
      <sheetName val="집계"/>
      <sheetName val="비용"/>
      <sheetName val="석축단"/>
      <sheetName val="횡배수관토공수량"/>
      <sheetName val="플랜트 설치"/>
      <sheetName val="hvac(제어동)"/>
      <sheetName val="Y_WORK"/>
      <sheetName val="화산경계"/>
      <sheetName val="일위(시설)"/>
      <sheetName val="파일의이용"/>
      <sheetName val="법면수집"/>
      <sheetName val="석축설면"/>
      <sheetName val="법면단"/>
      <sheetName val="가정단면"/>
      <sheetName val="환률"/>
      <sheetName val="고정단포트구조계산서"/>
      <sheetName val="세부내역(직접인건비)"/>
      <sheetName val="계단수량집계"/>
      <sheetName val="내역서1"/>
      <sheetName val="현장지지물물량"/>
      <sheetName val="요율"/>
      <sheetName val="단가산출"/>
      <sheetName val="단락전류-A"/>
      <sheetName val="SG"/>
      <sheetName val="1차증가원가계산"/>
      <sheetName val="인건비 "/>
      <sheetName val="포장수량집계"/>
      <sheetName val="gvl"/>
      <sheetName val="OPT손익 내수"/>
      <sheetName val="OPT손익 수출"/>
      <sheetName val="중기조종사 단위단가"/>
      <sheetName val="바.한일양산"/>
      <sheetName val="주요가정"/>
      <sheetName val="Sheet17"/>
      <sheetName val="#1,2"/>
      <sheetName val="예산분석"/>
      <sheetName val="하수실행"/>
      <sheetName val="단가_및_재료비"/>
      <sheetName val="1_설계조건"/>
      <sheetName val="단면_(2)"/>
      <sheetName val="토공(우물통,기타)_"/>
      <sheetName val="CABLE_SIZE-3"/>
      <sheetName val="Customer_Databas"/>
      <sheetName val="cross_beam"/>
      <sheetName val="실행내역_"/>
      <sheetName val="제원_설계조건"/>
      <sheetName val="물량표"/>
      <sheetName val="토공사"/>
      <sheetName val="가격정보"/>
      <sheetName val="간접재료비산출표-27-30"/>
      <sheetName val="1.관로"/>
      <sheetName val="입출재고현황_(2)"/>
      <sheetName val="변경총괄지(1)"/>
      <sheetName val="토적표"/>
      <sheetName val="제수"/>
      <sheetName val="공기"/>
      <sheetName val="상호참고자료"/>
      <sheetName val="11.우각부 보강"/>
      <sheetName val="터널조도"/>
      <sheetName val="해외 연수비용 계산-삭제"/>
      <sheetName val="카메라"/>
      <sheetName val="해외 기술훈련비 (합계)"/>
      <sheetName val="국공유지및사유지"/>
      <sheetName val="802191"/>
      <sheetName val="가로내역"/>
      <sheetName val="공사비집계표(서해안고속도로)"/>
      <sheetName val="70%"/>
      <sheetName val="부대공"/>
      <sheetName val="지급자재"/>
      <sheetName val="일위목록"/>
      <sheetName val="3BL공동구_수량2"/>
      <sheetName val="2F_회의실견적(5_14_일대)2"/>
      <sheetName val="남양시작동자105노65기1_3화1_21"/>
      <sheetName val="단가_및_재료비1"/>
      <sheetName val="cross_beam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일위대가(목록)"/>
      <sheetName val="산근(목록)"/>
      <sheetName val="재료비"/>
      <sheetName val="이형관중량"/>
      <sheetName val="교량전기"/>
      <sheetName val="1. 설계조건 2.단면가정 3. 하중계산"/>
      <sheetName val="DATA 입력란"/>
      <sheetName val="B탱크"/>
      <sheetName val="소각로"/>
      <sheetName val="일위집계표"/>
      <sheetName val="9."/>
      <sheetName val="산출내역서"/>
      <sheetName val="자료입력"/>
      <sheetName val="1.취수장"/>
      <sheetName val="내역(전체)"/>
      <sheetName val="공사시행계획"/>
      <sheetName val="정산서"/>
      <sheetName val="매장-정산내역"/>
      <sheetName val="매장-공사완료보고서"/>
      <sheetName val="매장-시행합의"/>
      <sheetName val="공사완료보고"/>
      <sheetName val="빌트인시행합의"/>
      <sheetName val="사무실-시행합의"/>
      <sheetName val="집기견적서"/>
      <sheetName val="Sheet1(X)"/>
      <sheetName val="지출결의서(1-3)"/>
      <sheetName val="수원 호매실 119안전센터"/>
      <sheetName val="목차"/>
      <sheetName val="수량"/>
      <sheetName val="부대공Ⅱ"/>
      <sheetName val="예산"/>
      <sheetName val="수량산출기초(케블등)"/>
      <sheetName val="MCC제원"/>
      <sheetName val="NOMUBI"/>
      <sheetName val="sw1"/>
      <sheetName val="가압장(토목)"/>
      <sheetName val="B2BERP"/>
      <sheetName val="J"/>
      <sheetName val="stability check"/>
      <sheetName val="design load"/>
      <sheetName val="내역색인"/>
      <sheetName val="표준내역"/>
      <sheetName val="Macro(차단기)"/>
      <sheetName val="견적서세부내용"/>
      <sheetName val="견적내용입력"/>
      <sheetName val="RAHMEN"/>
      <sheetName val="D040416"/>
      <sheetName val="교통시설 표지판"/>
      <sheetName val="물량"/>
      <sheetName val="건축원가계산서"/>
      <sheetName val="현황"/>
      <sheetName val="투찰내역"/>
      <sheetName val="날개벽수량표"/>
      <sheetName val="1.물가시세표"/>
      <sheetName val="5.노임단가"/>
      <sheetName val="4.중기단가산출"/>
      <sheetName val="FB25JN"/>
      <sheetName val="index"/>
      <sheetName val="해외법인"/>
      <sheetName val="SE-611"/>
      <sheetName val="ACDIM6D"/>
      <sheetName val="도급철콘내역"/>
      <sheetName val="노임이"/>
      <sheetName val="총집계표"/>
      <sheetName val="2.단면가정"/>
      <sheetName val="4.말뚝설계"/>
      <sheetName val="공내역"/>
      <sheetName val="가도공"/>
      <sheetName val="06_BATCH "/>
      <sheetName val="산업"/>
      <sheetName val="NAI"/>
      <sheetName val="부표총괄표"/>
      <sheetName val="조달요청서"/>
      <sheetName val="ML"/>
      <sheetName val="직원현황(최근)"/>
      <sheetName val="수처리사업"/>
      <sheetName val="Summary"/>
      <sheetName val="BS"/>
      <sheetName val="BS_Prior"/>
      <sheetName val="Threshold_Table"/>
      <sheetName val="11_자재단가"/>
      <sheetName val="BS_Prior1"/>
      <sheetName val="Threshold_Table1"/>
      <sheetName val="11_자재단가1"/>
      <sheetName val="Asset9809CAK"/>
      <sheetName val="수안보-MBR1"/>
    </sheetNames>
    <sheetDataSet>
      <sheetData sheetId="0">
        <row r="1">
          <cell r="A1" t="str">
            <v>코드</v>
          </cell>
        </row>
      </sheetData>
      <sheetData sheetId="1" refreshError="1">
        <row r="1">
          <cell r="A1" t="str">
            <v>코드</v>
          </cell>
          <cell r="D1" t="str">
            <v xml:space="preserve"> </v>
          </cell>
          <cell r="E1" t="str">
            <v xml:space="preserve"> </v>
          </cell>
          <cell r="G1" t="str">
            <v>단위당 소요인원</v>
          </cell>
        </row>
        <row r="2">
          <cell r="A2" t="str">
            <v>번호</v>
          </cell>
          <cell r="G2" t="str">
            <v>내선전공</v>
          </cell>
          <cell r="H2" t="str">
            <v>프랜트전공</v>
          </cell>
          <cell r="I2" t="str">
            <v>통신내선공</v>
          </cell>
          <cell r="J2" t="str">
            <v>통신CA공</v>
          </cell>
          <cell r="K2" t="str">
            <v>통신설비공</v>
          </cell>
          <cell r="L2" t="str">
            <v>배관공</v>
          </cell>
          <cell r="M2" t="str">
            <v>보통인부</v>
          </cell>
        </row>
        <row r="3">
          <cell r="A3" t="str">
            <v>d001</v>
          </cell>
          <cell r="B3">
            <v>1</v>
          </cell>
          <cell r="C3" t="str">
            <v>노 무 비</v>
          </cell>
          <cell r="D3" t="str">
            <v>특고압케이블전공</v>
          </cell>
          <cell r="E3" t="str">
            <v>인</v>
          </cell>
          <cell r="F3">
            <v>86408</v>
          </cell>
          <cell r="G3">
            <v>1693</v>
          </cell>
          <cell r="H3">
            <v>1693</v>
          </cell>
          <cell r="I3">
            <v>11024</v>
          </cell>
          <cell r="J3">
            <v>11024</v>
          </cell>
        </row>
        <row r="4">
          <cell r="A4" t="str">
            <v>d002</v>
          </cell>
          <cell r="B4">
            <v>2</v>
          </cell>
          <cell r="C4" t="str">
            <v>노 무 비</v>
          </cell>
          <cell r="D4" t="str">
            <v>기계공</v>
          </cell>
          <cell r="E4" t="str">
            <v>인</v>
          </cell>
          <cell r="F4">
            <v>58509</v>
          </cell>
          <cell r="G4">
            <v>1733</v>
          </cell>
          <cell r="H4">
            <v>1733</v>
          </cell>
          <cell r="I4">
            <v>11024</v>
          </cell>
          <cell r="J4">
            <v>11024</v>
          </cell>
        </row>
        <row r="5">
          <cell r="A5" t="str">
            <v>d003</v>
          </cell>
          <cell r="B5">
            <v>3</v>
          </cell>
          <cell r="C5" t="str">
            <v>노 무 비</v>
          </cell>
          <cell r="D5" t="str">
            <v>기계설치공</v>
          </cell>
          <cell r="E5" t="str">
            <v>인</v>
          </cell>
          <cell r="F5">
            <v>52520</v>
          </cell>
          <cell r="G5">
            <v>1755</v>
          </cell>
          <cell r="H5">
            <v>1755</v>
          </cell>
          <cell r="I5">
            <v>1101</v>
          </cell>
          <cell r="J5">
            <v>1101</v>
          </cell>
        </row>
        <row r="6">
          <cell r="A6" t="str">
            <v>d004</v>
          </cell>
          <cell r="B6">
            <v>4</v>
          </cell>
          <cell r="C6" t="str">
            <v>노 무 비</v>
          </cell>
          <cell r="D6" t="str">
            <v>내선전공</v>
          </cell>
          <cell r="E6" t="str">
            <v>인</v>
          </cell>
          <cell r="F6">
            <v>53181</v>
          </cell>
          <cell r="G6">
            <v>1775</v>
          </cell>
          <cell r="H6">
            <v>1775</v>
          </cell>
          <cell r="I6">
            <v>1101</v>
          </cell>
          <cell r="J6">
            <v>1101</v>
          </cell>
        </row>
        <row r="7">
          <cell r="A7" t="str">
            <v>d005</v>
          </cell>
          <cell r="B7">
            <v>5</v>
          </cell>
          <cell r="C7" t="str">
            <v>노 무 비</v>
          </cell>
          <cell r="D7" t="str">
            <v>목도</v>
          </cell>
          <cell r="E7" t="str">
            <v>인</v>
          </cell>
          <cell r="F7">
            <v>58119</v>
          </cell>
          <cell r="G7">
            <v>1799</v>
          </cell>
          <cell r="H7">
            <v>1799</v>
          </cell>
          <cell r="I7">
            <v>1101</v>
          </cell>
          <cell r="J7">
            <v>1101</v>
          </cell>
        </row>
        <row r="8">
          <cell r="A8" t="str">
            <v>d006</v>
          </cell>
          <cell r="B8">
            <v>6</v>
          </cell>
          <cell r="C8" t="str">
            <v>노 무 비</v>
          </cell>
          <cell r="D8" t="str">
            <v>무선안테나공</v>
          </cell>
          <cell r="E8" t="str">
            <v>인</v>
          </cell>
          <cell r="F8">
            <v>103707</v>
          </cell>
          <cell r="G8">
            <v>2075</v>
          </cell>
          <cell r="H8">
            <v>2075</v>
          </cell>
          <cell r="I8">
            <v>1101</v>
          </cell>
          <cell r="J8">
            <v>1101</v>
          </cell>
        </row>
        <row r="9">
          <cell r="A9" t="str">
            <v>d007</v>
          </cell>
          <cell r="B9">
            <v>7</v>
          </cell>
          <cell r="C9" t="str">
            <v>노 무 비</v>
          </cell>
          <cell r="D9" t="str">
            <v>배관공</v>
          </cell>
          <cell r="E9" t="str">
            <v>인</v>
          </cell>
          <cell r="F9">
            <v>53408</v>
          </cell>
          <cell r="G9">
            <v>2201</v>
          </cell>
          <cell r="H9">
            <v>2201</v>
          </cell>
          <cell r="I9">
            <v>1101</v>
          </cell>
          <cell r="J9">
            <v>1101</v>
          </cell>
        </row>
        <row r="10">
          <cell r="A10" t="str">
            <v>d008</v>
          </cell>
          <cell r="B10">
            <v>8</v>
          </cell>
          <cell r="C10" t="str">
            <v>노 무 비</v>
          </cell>
          <cell r="D10" t="str">
            <v>배전전공</v>
          </cell>
          <cell r="E10" t="str">
            <v>인</v>
          </cell>
          <cell r="F10">
            <v>176675</v>
          </cell>
          <cell r="G10">
            <v>2457</v>
          </cell>
          <cell r="H10">
            <v>2457</v>
          </cell>
          <cell r="I10">
            <v>1101</v>
          </cell>
          <cell r="J10">
            <v>1101</v>
          </cell>
        </row>
        <row r="11">
          <cell r="A11" t="str">
            <v>d009</v>
          </cell>
          <cell r="B11">
            <v>9</v>
          </cell>
          <cell r="C11" t="str">
            <v>노 무 비</v>
          </cell>
          <cell r="D11" t="str">
            <v>배전활선전공</v>
          </cell>
          <cell r="E11" t="str">
            <v>인</v>
          </cell>
          <cell r="F11">
            <v>202051</v>
          </cell>
          <cell r="G11">
            <v>591.86800000000005</v>
          </cell>
          <cell r="H11">
            <v>591.86800000000005</v>
          </cell>
          <cell r="I11">
            <v>1787</v>
          </cell>
          <cell r="J11">
            <v>1787</v>
          </cell>
        </row>
        <row r="12">
          <cell r="A12" t="str">
            <v>d010</v>
          </cell>
          <cell r="B12">
            <v>10</v>
          </cell>
          <cell r="C12" t="str">
            <v>노 무 비</v>
          </cell>
          <cell r="D12" t="str">
            <v>보일러공</v>
          </cell>
          <cell r="E12" t="str">
            <v>인</v>
          </cell>
          <cell r="F12">
            <v>53408</v>
          </cell>
          <cell r="G12">
            <v>236.34500000000003</v>
          </cell>
          <cell r="H12">
            <v>236.34500000000003</v>
          </cell>
          <cell r="I12">
            <v>3216</v>
          </cell>
          <cell r="J12">
            <v>3216</v>
          </cell>
        </row>
        <row r="13">
          <cell r="A13" t="str">
            <v>d011</v>
          </cell>
          <cell r="B13">
            <v>11</v>
          </cell>
          <cell r="C13" t="str">
            <v>노 무 비</v>
          </cell>
          <cell r="D13" t="str">
            <v>보통인부</v>
          </cell>
          <cell r="E13" t="str">
            <v>인</v>
          </cell>
          <cell r="F13">
            <v>34947</v>
          </cell>
          <cell r="G13">
            <v>27913</v>
          </cell>
          <cell r="H13">
            <v>27913</v>
          </cell>
          <cell r="I13">
            <v>2176675</v>
          </cell>
          <cell r="J13">
            <v>2176675</v>
          </cell>
        </row>
        <row r="14">
          <cell r="A14" t="str">
            <v>d012</v>
          </cell>
          <cell r="B14">
            <v>12</v>
          </cell>
          <cell r="C14" t="str">
            <v>노 무 비</v>
          </cell>
          <cell r="D14" t="str">
            <v>비계공</v>
          </cell>
          <cell r="E14" t="str">
            <v>인</v>
          </cell>
          <cell r="F14">
            <v>78568</v>
          </cell>
          <cell r="G14">
            <v>54876</v>
          </cell>
          <cell r="H14">
            <v>54876</v>
          </cell>
          <cell r="I14">
            <v>196800</v>
          </cell>
          <cell r="J14">
            <v>196800</v>
          </cell>
        </row>
        <row r="15">
          <cell r="A15" t="str">
            <v>d013</v>
          </cell>
          <cell r="B15">
            <v>13</v>
          </cell>
          <cell r="C15" t="str">
            <v>노 무 비</v>
          </cell>
          <cell r="D15" t="str">
            <v>송전전공</v>
          </cell>
          <cell r="E15" t="str">
            <v>인</v>
          </cell>
          <cell r="F15">
            <v>213858</v>
          </cell>
          <cell r="G15">
            <v>0</v>
          </cell>
          <cell r="H15">
            <v>0</v>
          </cell>
          <cell r="I15">
            <v>10483</v>
          </cell>
          <cell r="J15">
            <v>10483</v>
          </cell>
        </row>
        <row r="16">
          <cell r="A16" t="str">
            <v>d014</v>
          </cell>
          <cell r="B16">
            <v>14</v>
          </cell>
          <cell r="C16" t="str">
            <v>노 무 비</v>
          </cell>
          <cell r="D16" t="str">
            <v>철공</v>
          </cell>
          <cell r="E16" t="str">
            <v>인</v>
          </cell>
          <cell r="F16">
            <v>67900</v>
          </cell>
          <cell r="G16">
            <v>7188.4515000000001</v>
          </cell>
          <cell r="H16">
            <v>7188.4515000000001</v>
          </cell>
          <cell r="I16">
            <v>166035.663</v>
          </cell>
          <cell r="J16">
            <v>166035.663</v>
          </cell>
        </row>
        <row r="17">
          <cell r="A17" t="str">
            <v>d015</v>
          </cell>
          <cell r="B17">
            <v>15</v>
          </cell>
          <cell r="C17" t="str">
            <v>노 무 비</v>
          </cell>
          <cell r="D17" t="str">
            <v>안전관리기사 1급</v>
          </cell>
          <cell r="E17" t="str">
            <v>인</v>
          </cell>
          <cell r="F17">
            <v>42091</v>
          </cell>
          <cell r="G17">
            <v>167121</v>
          </cell>
          <cell r="H17">
            <v>167121</v>
          </cell>
          <cell r="I17">
            <v>244058</v>
          </cell>
          <cell r="J17">
            <v>244058</v>
          </cell>
        </row>
        <row r="18">
          <cell r="A18" t="str">
            <v>d016</v>
          </cell>
          <cell r="B18">
            <v>16</v>
          </cell>
          <cell r="C18" t="str">
            <v>노 무 비</v>
          </cell>
          <cell r="D18" t="str">
            <v>안전관리기사 2급</v>
          </cell>
          <cell r="E18" t="str">
            <v>인</v>
          </cell>
          <cell r="F18">
            <v>36222</v>
          </cell>
          <cell r="G18">
            <v>209376</v>
          </cell>
          <cell r="H18">
            <v>209376</v>
          </cell>
          <cell r="I18">
            <v>213125</v>
          </cell>
          <cell r="J18">
            <v>213125</v>
          </cell>
        </row>
        <row r="19">
          <cell r="A19" t="str">
            <v>d017</v>
          </cell>
          <cell r="B19">
            <v>17</v>
          </cell>
          <cell r="C19" t="str">
            <v>노 무 비</v>
          </cell>
          <cell r="D19" t="str">
            <v>용접공(일반)</v>
          </cell>
          <cell r="E19" t="str">
            <v>인</v>
          </cell>
          <cell r="F19">
            <v>65529</v>
          </cell>
          <cell r="G19">
            <v>773105</v>
          </cell>
          <cell r="H19">
            <v>773105</v>
          </cell>
          <cell r="I19">
            <v>130426.31999999999</v>
          </cell>
          <cell r="J19">
            <v>130426.31999999999</v>
          </cell>
        </row>
        <row r="20">
          <cell r="A20" t="str">
            <v>d018</v>
          </cell>
          <cell r="B20">
            <v>18</v>
          </cell>
          <cell r="C20" t="str">
            <v>노 무 비</v>
          </cell>
          <cell r="D20" t="str">
            <v>저압케이블전공</v>
          </cell>
          <cell r="E20" t="str">
            <v>인</v>
          </cell>
          <cell r="F20">
            <v>63007</v>
          </cell>
          <cell r="G20">
            <v>3296</v>
          </cell>
          <cell r="H20">
            <v>3296</v>
          </cell>
          <cell r="I20">
            <v>8508</v>
          </cell>
          <cell r="J20">
            <v>8508</v>
          </cell>
        </row>
        <row r="21">
          <cell r="A21" t="str">
            <v>d019</v>
          </cell>
          <cell r="B21">
            <v>19</v>
          </cell>
          <cell r="C21" t="str">
            <v>노 무 비</v>
          </cell>
          <cell r="D21" t="str">
            <v>전기공사 기사1급</v>
          </cell>
          <cell r="E21" t="str">
            <v>인</v>
          </cell>
          <cell r="F21">
            <v>65241</v>
          </cell>
          <cell r="G21">
            <v>3566</v>
          </cell>
          <cell r="H21">
            <v>3566</v>
          </cell>
          <cell r="I21">
            <v>8508</v>
          </cell>
          <cell r="J21">
            <v>8508</v>
          </cell>
        </row>
        <row r="22">
          <cell r="A22" t="str">
            <v>d020</v>
          </cell>
          <cell r="B22">
            <v>20</v>
          </cell>
          <cell r="C22" t="str">
            <v>노 무 비</v>
          </cell>
          <cell r="D22" t="str">
            <v>전기공사 기사2급</v>
          </cell>
          <cell r="E22" t="str">
            <v>인</v>
          </cell>
          <cell r="F22">
            <v>57636</v>
          </cell>
          <cell r="G22">
            <v>55680</v>
          </cell>
          <cell r="H22">
            <v>55680</v>
          </cell>
          <cell r="I22">
            <v>13827</v>
          </cell>
          <cell r="J22">
            <v>13827</v>
          </cell>
        </row>
        <row r="23">
          <cell r="A23" t="str">
            <v>d021</v>
          </cell>
          <cell r="B23">
            <v>21</v>
          </cell>
          <cell r="C23" t="str">
            <v>노 무 비</v>
          </cell>
          <cell r="D23" t="str">
            <v>통신 기능사</v>
          </cell>
          <cell r="E23" t="str">
            <v>인</v>
          </cell>
          <cell r="F23">
            <v>72145</v>
          </cell>
          <cell r="G23">
            <v>524487</v>
          </cell>
          <cell r="H23">
            <v>524487</v>
          </cell>
          <cell r="I23">
            <v>881611</v>
          </cell>
          <cell r="J23">
            <v>881611</v>
          </cell>
        </row>
        <row r="24">
          <cell r="A24" t="str">
            <v>d022</v>
          </cell>
          <cell r="B24">
            <v>22</v>
          </cell>
          <cell r="C24" t="str">
            <v>노 무 비</v>
          </cell>
          <cell r="D24" t="str">
            <v>통신기사 1급</v>
          </cell>
          <cell r="E24" t="str">
            <v>인</v>
          </cell>
          <cell r="F24">
            <v>89527</v>
          </cell>
        </row>
        <row r="25">
          <cell r="A25" t="str">
            <v>d023</v>
          </cell>
          <cell r="B25">
            <v>23</v>
          </cell>
          <cell r="C25" t="str">
            <v>노 무 비</v>
          </cell>
          <cell r="D25" t="str">
            <v>통신기사 2급</v>
          </cell>
          <cell r="E25" t="str">
            <v>인</v>
          </cell>
          <cell r="F25">
            <v>78395</v>
          </cell>
        </row>
        <row r="26">
          <cell r="A26" t="str">
            <v>d024</v>
          </cell>
          <cell r="B26">
            <v>24</v>
          </cell>
          <cell r="C26" t="str">
            <v>노 무 비</v>
          </cell>
          <cell r="D26" t="str">
            <v>통신내선공</v>
          </cell>
          <cell r="E26" t="str">
            <v>인</v>
          </cell>
          <cell r="F26">
            <v>70804</v>
          </cell>
        </row>
        <row r="27">
          <cell r="A27" t="str">
            <v>d025</v>
          </cell>
          <cell r="B27">
            <v>25</v>
          </cell>
          <cell r="C27" t="str">
            <v>노 무 비</v>
          </cell>
          <cell r="D27" t="str">
            <v>통신설비공</v>
          </cell>
          <cell r="E27" t="str">
            <v>인</v>
          </cell>
          <cell r="F27">
            <v>73709</v>
          </cell>
        </row>
        <row r="28">
          <cell r="A28" t="str">
            <v>d026</v>
          </cell>
          <cell r="B28">
            <v>26</v>
          </cell>
          <cell r="C28" t="str">
            <v>노 무 비</v>
          </cell>
          <cell r="D28" t="str">
            <v>통신외선공</v>
          </cell>
          <cell r="E28" t="str">
            <v>인</v>
          </cell>
          <cell r="F28">
            <v>84302</v>
          </cell>
        </row>
        <row r="29">
          <cell r="A29" t="str">
            <v>d027</v>
          </cell>
          <cell r="B29">
            <v>27</v>
          </cell>
          <cell r="C29" t="str">
            <v>노 무 비</v>
          </cell>
          <cell r="D29" t="str">
            <v>통신케이블공</v>
          </cell>
          <cell r="E29" t="str">
            <v>인</v>
          </cell>
          <cell r="F29">
            <v>87823</v>
          </cell>
        </row>
        <row r="30">
          <cell r="A30" t="str">
            <v>d028</v>
          </cell>
          <cell r="B30">
            <v>28</v>
          </cell>
          <cell r="C30" t="str">
            <v>노 무 비</v>
          </cell>
          <cell r="D30" t="str">
            <v>특별인부</v>
          </cell>
          <cell r="E30" t="str">
            <v>인</v>
          </cell>
          <cell r="F30">
            <v>55074</v>
          </cell>
        </row>
        <row r="31">
          <cell r="A31" t="str">
            <v>d029</v>
          </cell>
          <cell r="B31">
            <v>29</v>
          </cell>
          <cell r="C31" t="str">
            <v>노 무 비</v>
          </cell>
          <cell r="D31" t="str">
            <v>프랜트전공</v>
          </cell>
          <cell r="E31" t="str">
            <v>인</v>
          </cell>
          <cell r="F31">
            <v>62877</v>
          </cell>
        </row>
        <row r="32">
          <cell r="A32" t="str">
            <v>d030</v>
          </cell>
          <cell r="B32">
            <v>30</v>
          </cell>
          <cell r="C32" t="str">
            <v>노 무 비</v>
          </cell>
          <cell r="D32" t="str">
            <v>형틀목공</v>
          </cell>
          <cell r="E32" t="str">
            <v>인</v>
          </cell>
          <cell r="F32">
            <v>70616</v>
          </cell>
        </row>
        <row r="33">
          <cell r="A33" t="str">
            <v>d031</v>
          </cell>
          <cell r="B33">
            <v>31</v>
          </cell>
          <cell r="C33" t="str">
            <v>노 무 비</v>
          </cell>
          <cell r="D33" t="str">
            <v>CPU 시험기사</v>
          </cell>
          <cell r="E33" t="str">
            <v>인</v>
          </cell>
          <cell r="F33">
            <v>76241</v>
          </cell>
        </row>
        <row r="34">
          <cell r="A34" t="str">
            <v>d032</v>
          </cell>
          <cell r="B34">
            <v>32</v>
          </cell>
          <cell r="C34" t="str">
            <v>노 무 비</v>
          </cell>
          <cell r="D34" t="str">
            <v>H/W 설치기사</v>
          </cell>
          <cell r="E34" t="str">
            <v>인</v>
          </cell>
          <cell r="F34">
            <v>79720</v>
          </cell>
        </row>
        <row r="35">
          <cell r="A35" t="str">
            <v>d033</v>
          </cell>
          <cell r="B35">
            <v>33</v>
          </cell>
          <cell r="C35" t="str">
            <v>노 무 비</v>
          </cell>
          <cell r="D35" t="str">
            <v>H/W 시험기사</v>
          </cell>
          <cell r="E35" t="str">
            <v>인</v>
          </cell>
          <cell r="F35">
            <v>75373</v>
          </cell>
        </row>
        <row r="36">
          <cell r="A36" t="str">
            <v>d034</v>
          </cell>
          <cell r="B36">
            <v>34</v>
          </cell>
          <cell r="C36" t="str">
            <v>노 무 비</v>
          </cell>
          <cell r="D36" t="str">
            <v>S/W 시험기사</v>
          </cell>
          <cell r="E36" t="str">
            <v>인</v>
          </cell>
          <cell r="F36">
            <v>75292</v>
          </cell>
        </row>
        <row r="37">
          <cell r="A37" t="str">
            <v>d035</v>
          </cell>
          <cell r="B37">
            <v>35</v>
          </cell>
          <cell r="C37" t="str">
            <v>노 무 비</v>
          </cell>
          <cell r="D37" t="str">
            <v>도장공</v>
          </cell>
          <cell r="E37" t="str">
            <v>인</v>
          </cell>
          <cell r="F37">
            <v>59569</v>
          </cell>
        </row>
        <row r="38">
          <cell r="A38" t="str">
            <v>d186</v>
          </cell>
          <cell r="B38">
            <v>186</v>
          </cell>
          <cell r="C38" t="str">
            <v>90도 H Elbow</v>
          </cell>
          <cell r="D38" t="str">
            <v>W=300</v>
          </cell>
          <cell r="E38" t="str">
            <v>EA</v>
          </cell>
          <cell r="F38">
            <v>18000</v>
          </cell>
        </row>
        <row r="39">
          <cell r="A39" t="str">
            <v>d185</v>
          </cell>
          <cell r="B39">
            <v>185</v>
          </cell>
          <cell r="C39" t="str">
            <v>90도 V Elbow</v>
          </cell>
          <cell r="D39" t="str">
            <v>W=300</v>
          </cell>
          <cell r="E39" t="str">
            <v>EA</v>
          </cell>
          <cell r="F39">
            <v>13500</v>
          </cell>
        </row>
        <row r="40">
          <cell r="A40" t="str">
            <v>d036</v>
          </cell>
          <cell r="B40">
            <v>36</v>
          </cell>
          <cell r="C40" t="str">
            <v>가요전선관</v>
          </cell>
          <cell r="D40" t="str">
            <v>방수 16mm</v>
          </cell>
          <cell r="E40" t="str">
            <v>M</v>
          </cell>
          <cell r="F40">
            <v>240</v>
          </cell>
          <cell r="G40">
            <v>5.8799999999999998E-2</v>
          </cell>
        </row>
        <row r="41">
          <cell r="A41" t="str">
            <v>d037</v>
          </cell>
          <cell r="B41">
            <v>37</v>
          </cell>
          <cell r="C41" t="str">
            <v>가요전선관</v>
          </cell>
          <cell r="D41" t="str">
            <v>방수 22mm</v>
          </cell>
          <cell r="E41" t="str">
            <v>M</v>
          </cell>
          <cell r="F41">
            <v>330</v>
          </cell>
          <cell r="G41">
            <v>7.5600000000000001E-2</v>
          </cell>
        </row>
        <row r="42">
          <cell r="A42" t="str">
            <v>d038</v>
          </cell>
          <cell r="B42">
            <v>38</v>
          </cell>
          <cell r="C42" t="str">
            <v>가요전선관</v>
          </cell>
          <cell r="D42" t="str">
            <v>비방수 16mm</v>
          </cell>
          <cell r="E42" t="str">
            <v>M</v>
          </cell>
          <cell r="F42">
            <v>160</v>
          </cell>
          <cell r="G42">
            <v>4.9000000000000002E-2</v>
          </cell>
        </row>
        <row r="43">
          <cell r="A43" t="str">
            <v>d039</v>
          </cell>
          <cell r="B43">
            <v>39</v>
          </cell>
          <cell r="C43" t="str">
            <v>가요전선관</v>
          </cell>
          <cell r="D43" t="str">
            <v>비방수 22mm</v>
          </cell>
          <cell r="E43" t="str">
            <v>M</v>
          </cell>
          <cell r="F43">
            <v>190</v>
          </cell>
          <cell r="G43">
            <v>6.3E-2</v>
          </cell>
        </row>
        <row r="44">
          <cell r="A44" t="str">
            <v>d040</v>
          </cell>
          <cell r="B44">
            <v>40</v>
          </cell>
          <cell r="C44" t="str">
            <v>감지기</v>
          </cell>
          <cell r="D44" t="str">
            <v>연기식</v>
          </cell>
          <cell r="E44" t="str">
            <v>EA</v>
          </cell>
          <cell r="F44">
            <v>4500</v>
          </cell>
          <cell r="G44">
            <v>0.13</v>
          </cell>
        </row>
        <row r="45">
          <cell r="A45" t="str">
            <v>d041</v>
          </cell>
          <cell r="B45">
            <v>41</v>
          </cell>
          <cell r="C45" t="str">
            <v>감지기</v>
          </cell>
          <cell r="D45" t="str">
            <v>차동식</v>
          </cell>
          <cell r="E45" t="str">
            <v>EA</v>
          </cell>
          <cell r="F45">
            <v>4500</v>
          </cell>
          <cell r="G45">
            <v>0.13</v>
          </cell>
        </row>
        <row r="46">
          <cell r="A46" t="str">
            <v>d042</v>
          </cell>
          <cell r="B46">
            <v>42</v>
          </cell>
          <cell r="C46" t="str">
            <v>강관</v>
          </cell>
          <cell r="D46" t="str">
            <v>백관 32mm</v>
          </cell>
          <cell r="E46" t="str">
            <v>M</v>
          </cell>
          <cell r="F46">
            <v>1485</v>
          </cell>
        </row>
        <row r="47">
          <cell r="A47" t="str">
            <v>d043</v>
          </cell>
          <cell r="B47">
            <v>43</v>
          </cell>
          <cell r="C47" t="str">
            <v>강관</v>
          </cell>
          <cell r="D47" t="str">
            <v>백관 40mm</v>
          </cell>
          <cell r="E47" t="str">
            <v>M</v>
          </cell>
          <cell r="F47">
            <v>1710</v>
          </cell>
        </row>
        <row r="48">
          <cell r="A48" t="str">
            <v>d044</v>
          </cell>
          <cell r="B48">
            <v>44</v>
          </cell>
          <cell r="C48" t="str">
            <v>경종</v>
          </cell>
          <cell r="D48" t="str">
            <v>DC 24V MBD</v>
          </cell>
          <cell r="E48" t="str">
            <v>EA</v>
          </cell>
          <cell r="F48">
            <v>5000</v>
          </cell>
          <cell r="G48">
            <v>0.15</v>
          </cell>
        </row>
        <row r="49">
          <cell r="A49" t="str">
            <v>d046</v>
          </cell>
          <cell r="B49">
            <v>46</v>
          </cell>
          <cell r="C49" t="str">
            <v>계량기 함</v>
          </cell>
          <cell r="D49" t="str">
            <v>1Ø2W 3-4세대용(SUS)</v>
          </cell>
          <cell r="E49" t="str">
            <v>EA</v>
          </cell>
          <cell r="F49">
            <v>36400</v>
          </cell>
          <cell r="G49">
            <v>0.3</v>
          </cell>
        </row>
        <row r="50">
          <cell r="A50" t="str">
            <v>d045</v>
          </cell>
          <cell r="B50">
            <v>45</v>
          </cell>
          <cell r="C50" t="str">
            <v>계량기 함</v>
          </cell>
          <cell r="D50" t="str">
            <v>합성수지 3Ø4W 중형</v>
          </cell>
          <cell r="E50" t="str">
            <v>EA</v>
          </cell>
          <cell r="F50">
            <v>17100</v>
          </cell>
          <cell r="G50">
            <v>0.3</v>
          </cell>
        </row>
        <row r="51">
          <cell r="A51" t="str">
            <v>d047</v>
          </cell>
          <cell r="B51">
            <v>47</v>
          </cell>
          <cell r="C51" t="str">
            <v>고압 애폭시애자</v>
          </cell>
          <cell r="D51" t="str">
            <v>7.2KV 55mm x 80mm</v>
          </cell>
          <cell r="E51" t="str">
            <v>EA</v>
          </cell>
          <cell r="F51">
            <v>3000</v>
          </cell>
          <cell r="H51">
            <v>0.21</v>
          </cell>
          <cell r="M51">
            <v>0.15</v>
          </cell>
        </row>
        <row r="52">
          <cell r="A52" t="str">
            <v>d048</v>
          </cell>
          <cell r="B52">
            <v>48</v>
          </cell>
          <cell r="C52" t="str">
            <v>고조도 반삿갓</v>
          </cell>
          <cell r="D52" t="str">
            <v>220(V)x20Wx2등</v>
          </cell>
          <cell r="E52" t="str">
            <v>EA</v>
          </cell>
          <cell r="F52">
            <v>5780</v>
          </cell>
        </row>
        <row r="53">
          <cell r="A53" t="str">
            <v>d049</v>
          </cell>
          <cell r="B53">
            <v>49</v>
          </cell>
          <cell r="C53" t="str">
            <v>고조도 반삿갓</v>
          </cell>
          <cell r="D53" t="str">
            <v>220(V)x40Wx2등</v>
          </cell>
          <cell r="E53" t="str">
            <v>EA</v>
          </cell>
          <cell r="F53">
            <v>8000</v>
          </cell>
        </row>
        <row r="54">
          <cell r="A54" t="str">
            <v>d050</v>
          </cell>
          <cell r="B54">
            <v>50</v>
          </cell>
          <cell r="C54" t="str">
            <v>나이프 S/W</v>
          </cell>
          <cell r="D54" t="str">
            <v>4P 200A</v>
          </cell>
          <cell r="E54" t="str">
            <v>EA</v>
          </cell>
          <cell r="F54">
            <v>45000</v>
          </cell>
          <cell r="G54">
            <v>0.68899999999999995</v>
          </cell>
        </row>
        <row r="55">
          <cell r="A55" t="str">
            <v>d051</v>
          </cell>
          <cell r="B55">
            <v>51</v>
          </cell>
          <cell r="C55" t="str">
            <v>넛트 와샤</v>
          </cell>
          <cell r="D55" t="str">
            <v>Ø10</v>
          </cell>
          <cell r="E55" t="str">
            <v>EA</v>
          </cell>
          <cell r="F55">
            <v>11.34</v>
          </cell>
        </row>
        <row r="56">
          <cell r="A56" t="str">
            <v>d208</v>
          </cell>
          <cell r="B56">
            <v>208</v>
          </cell>
          <cell r="C56" t="str">
            <v>넝         마</v>
          </cell>
          <cell r="F56">
            <v>0</v>
          </cell>
        </row>
        <row r="57">
          <cell r="A57" t="str">
            <v>d052</v>
          </cell>
          <cell r="B57">
            <v>52</v>
          </cell>
          <cell r="C57" t="str">
            <v>노말밴드</v>
          </cell>
          <cell r="D57" t="str">
            <v>HIPVC28mm</v>
          </cell>
          <cell r="E57" t="str">
            <v>EA</v>
          </cell>
          <cell r="F57">
            <v>585</v>
          </cell>
        </row>
        <row r="58">
          <cell r="A58" t="str">
            <v>d053</v>
          </cell>
          <cell r="B58">
            <v>53</v>
          </cell>
          <cell r="C58" t="str">
            <v>노말밴드</v>
          </cell>
          <cell r="D58" t="str">
            <v>HIPVC36mm</v>
          </cell>
          <cell r="E58" t="str">
            <v>EA</v>
          </cell>
          <cell r="F58">
            <v>750</v>
          </cell>
        </row>
        <row r="59">
          <cell r="A59" t="str">
            <v>d054</v>
          </cell>
          <cell r="B59">
            <v>54</v>
          </cell>
          <cell r="C59" t="str">
            <v>노말밴드</v>
          </cell>
          <cell r="D59" t="str">
            <v>HIPVC42mm</v>
          </cell>
          <cell r="E59" t="str">
            <v>EA</v>
          </cell>
          <cell r="F59">
            <v>950</v>
          </cell>
        </row>
        <row r="60">
          <cell r="A60" t="str">
            <v>d055</v>
          </cell>
          <cell r="B60">
            <v>55</v>
          </cell>
          <cell r="C60" t="str">
            <v>노말밴드</v>
          </cell>
          <cell r="D60" t="str">
            <v>HIPVC54mm</v>
          </cell>
          <cell r="E60" t="str">
            <v>EA</v>
          </cell>
          <cell r="F60">
            <v>1430</v>
          </cell>
        </row>
        <row r="61">
          <cell r="A61" t="str">
            <v>d056</v>
          </cell>
          <cell r="B61">
            <v>56</v>
          </cell>
          <cell r="C61" t="str">
            <v>노말밴드</v>
          </cell>
          <cell r="D61" t="str">
            <v>S/T 28mm</v>
          </cell>
          <cell r="E61" t="str">
            <v>EA</v>
          </cell>
          <cell r="F61">
            <v>1440</v>
          </cell>
        </row>
        <row r="62">
          <cell r="A62" t="str">
            <v>d057</v>
          </cell>
          <cell r="B62">
            <v>57</v>
          </cell>
          <cell r="C62" t="str">
            <v>노말밴드</v>
          </cell>
          <cell r="D62" t="str">
            <v>S/T 36mm</v>
          </cell>
          <cell r="E62" t="str">
            <v>EA</v>
          </cell>
          <cell r="F62">
            <v>2240</v>
          </cell>
        </row>
        <row r="63">
          <cell r="A63" t="str">
            <v>d058</v>
          </cell>
          <cell r="B63">
            <v>58</v>
          </cell>
          <cell r="C63" t="str">
            <v>노말밴드</v>
          </cell>
          <cell r="D63" t="str">
            <v>S/T 42mm</v>
          </cell>
          <cell r="E63" t="str">
            <v>EA</v>
          </cell>
          <cell r="F63">
            <v>2640</v>
          </cell>
        </row>
        <row r="64">
          <cell r="A64" t="str">
            <v>d059</v>
          </cell>
          <cell r="B64">
            <v>59</v>
          </cell>
          <cell r="C64" t="str">
            <v>노말밴드</v>
          </cell>
          <cell r="D64" t="str">
            <v>S/T 54mm</v>
          </cell>
          <cell r="E64" t="str">
            <v>EA</v>
          </cell>
          <cell r="F64">
            <v>4000</v>
          </cell>
        </row>
        <row r="65">
          <cell r="A65" t="str">
            <v>d230</v>
          </cell>
          <cell r="B65">
            <v>230</v>
          </cell>
          <cell r="C65" t="str">
            <v>노말밴드</v>
          </cell>
          <cell r="D65" t="str">
            <v>S/T 104mm</v>
          </cell>
          <cell r="E65" t="str">
            <v>EA</v>
          </cell>
          <cell r="F65">
            <v>18400</v>
          </cell>
        </row>
        <row r="66">
          <cell r="A66" t="str">
            <v>d206</v>
          </cell>
          <cell r="B66">
            <v>206</v>
          </cell>
          <cell r="C66" t="str">
            <v>녹막이  페 인 트</v>
          </cell>
          <cell r="D66" t="str">
            <v>2종 1급</v>
          </cell>
          <cell r="E66" t="str">
            <v>ℓ</v>
          </cell>
          <cell r="F66">
            <v>0</v>
          </cell>
        </row>
        <row r="67">
          <cell r="A67" t="str">
            <v>d211</v>
          </cell>
          <cell r="B67">
            <v>211</v>
          </cell>
          <cell r="C67" t="str">
            <v>ㄷ 형강</v>
          </cell>
          <cell r="D67" t="str">
            <v>5.0t 100x50</v>
          </cell>
          <cell r="E67" t="str">
            <v>EA</v>
          </cell>
          <cell r="F67">
            <v>300</v>
          </cell>
        </row>
        <row r="68">
          <cell r="A68" t="str">
            <v>d064</v>
          </cell>
          <cell r="B68">
            <v>64</v>
          </cell>
          <cell r="C68" t="str">
            <v>동 압착 슬리브</v>
          </cell>
          <cell r="D68" t="str">
            <v>C형 100-38㎟</v>
          </cell>
          <cell r="E68" t="str">
            <v>EA</v>
          </cell>
          <cell r="F68">
            <v>2000</v>
          </cell>
          <cell r="G68">
            <v>0.15</v>
          </cell>
        </row>
        <row r="69">
          <cell r="A69" t="str">
            <v>d065</v>
          </cell>
          <cell r="B69">
            <v>65</v>
          </cell>
          <cell r="C69" t="str">
            <v>동 압착 슬리브</v>
          </cell>
          <cell r="D69" t="str">
            <v>C형 100㎟</v>
          </cell>
          <cell r="E69" t="str">
            <v>EA</v>
          </cell>
          <cell r="F69">
            <v>2375</v>
          </cell>
          <cell r="G69">
            <v>0.15</v>
          </cell>
        </row>
        <row r="70">
          <cell r="A70" t="str">
            <v>d066</v>
          </cell>
          <cell r="B70">
            <v>66</v>
          </cell>
          <cell r="C70" t="str">
            <v>동 압착 슬리브</v>
          </cell>
          <cell r="D70" t="str">
            <v>C형 150㎟</v>
          </cell>
          <cell r="E70" t="str">
            <v>EA</v>
          </cell>
          <cell r="F70">
            <v>2850</v>
          </cell>
          <cell r="G70">
            <v>0.15</v>
          </cell>
        </row>
        <row r="71">
          <cell r="A71" t="str">
            <v>d067</v>
          </cell>
          <cell r="B71">
            <v>67</v>
          </cell>
          <cell r="C71" t="str">
            <v>동 압착 슬리브</v>
          </cell>
          <cell r="D71" t="str">
            <v>C형 200㎟</v>
          </cell>
          <cell r="E71" t="str">
            <v>EA</v>
          </cell>
          <cell r="F71">
            <v>3800</v>
          </cell>
          <cell r="G71">
            <v>0.15</v>
          </cell>
        </row>
        <row r="72">
          <cell r="A72" t="str">
            <v>d060</v>
          </cell>
          <cell r="B72">
            <v>60</v>
          </cell>
          <cell r="C72" t="str">
            <v>동 압착 슬리브</v>
          </cell>
          <cell r="D72" t="str">
            <v>C형 22㎟</v>
          </cell>
          <cell r="E72" t="str">
            <v>EA</v>
          </cell>
          <cell r="F72">
            <v>950</v>
          </cell>
          <cell r="G72">
            <v>0.15</v>
          </cell>
        </row>
        <row r="73">
          <cell r="A73" t="str">
            <v>d068</v>
          </cell>
          <cell r="B73">
            <v>68</v>
          </cell>
          <cell r="C73" t="str">
            <v>동 압착 슬리브</v>
          </cell>
          <cell r="D73" t="str">
            <v>C형 250㎟</v>
          </cell>
          <cell r="E73" t="str">
            <v>EA</v>
          </cell>
          <cell r="F73">
            <v>4940</v>
          </cell>
          <cell r="G73">
            <v>0.15</v>
          </cell>
        </row>
        <row r="74">
          <cell r="A74" t="str">
            <v>d061</v>
          </cell>
          <cell r="B74">
            <v>61</v>
          </cell>
          <cell r="C74" t="str">
            <v>동 압착 슬리브</v>
          </cell>
          <cell r="D74" t="str">
            <v>C형 38㎟</v>
          </cell>
          <cell r="E74" t="str">
            <v>EA</v>
          </cell>
          <cell r="F74">
            <v>1235</v>
          </cell>
          <cell r="G74">
            <v>0.15</v>
          </cell>
        </row>
        <row r="75">
          <cell r="A75" t="str">
            <v>d069</v>
          </cell>
          <cell r="B75">
            <v>69</v>
          </cell>
          <cell r="C75" t="str">
            <v>동 압착 슬리브</v>
          </cell>
          <cell r="D75" t="str">
            <v>C형 400-50㎟</v>
          </cell>
          <cell r="E75" t="str">
            <v>EA</v>
          </cell>
          <cell r="F75">
            <v>11000</v>
          </cell>
          <cell r="G75">
            <v>0.15</v>
          </cell>
        </row>
        <row r="76">
          <cell r="A76" t="str">
            <v>d062</v>
          </cell>
          <cell r="B76">
            <v>62</v>
          </cell>
          <cell r="C76" t="str">
            <v>동 압착 슬리브</v>
          </cell>
          <cell r="D76" t="str">
            <v>C형 50㎟</v>
          </cell>
          <cell r="E76" t="str">
            <v>EA</v>
          </cell>
          <cell r="F76">
            <v>1520</v>
          </cell>
          <cell r="G76">
            <v>0.15</v>
          </cell>
        </row>
        <row r="77">
          <cell r="A77" t="str">
            <v>d063</v>
          </cell>
          <cell r="B77">
            <v>63</v>
          </cell>
          <cell r="C77" t="str">
            <v>동 압착 슬리브</v>
          </cell>
          <cell r="D77" t="str">
            <v>C형 80㎟</v>
          </cell>
          <cell r="E77" t="str">
            <v>EA</v>
          </cell>
          <cell r="F77">
            <v>1900</v>
          </cell>
          <cell r="G77">
            <v>0.15</v>
          </cell>
        </row>
        <row r="78">
          <cell r="A78" t="str">
            <v>d070</v>
          </cell>
          <cell r="B78">
            <v>70</v>
          </cell>
          <cell r="C78" t="str">
            <v>동 피뢰침</v>
          </cell>
          <cell r="D78" t="str">
            <v>14 x 485mm</v>
          </cell>
          <cell r="E78" t="str">
            <v>EA</v>
          </cell>
          <cell r="F78">
            <v>9000</v>
          </cell>
          <cell r="G78">
            <v>1.5</v>
          </cell>
        </row>
        <row r="79">
          <cell r="A79" t="str">
            <v>d077</v>
          </cell>
          <cell r="B79">
            <v>77</v>
          </cell>
          <cell r="C79" t="str">
            <v>동관단자</v>
          </cell>
          <cell r="D79" t="str">
            <v>2홀 100㎟</v>
          </cell>
          <cell r="E79" t="str">
            <v>EA</v>
          </cell>
          <cell r="F79">
            <v>1500</v>
          </cell>
        </row>
        <row r="80">
          <cell r="A80" t="str">
            <v>d072</v>
          </cell>
          <cell r="B80">
            <v>72</v>
          </cell>
          <cell r="C80" t="str">
            <v>동관단자</v>
          </cell>
          <cell r="D80" t="str">
            <v>2홀 14㎟</v>
          </cell>
          <cell r="E80" t="str">
            <v>EA</v>
          </cell>
          <cell r="F80">
            <v>330</v>
          </cell>
        </row>
        <row r="81">
          <cell r="A81" t="str">
            <v>d078</v>
          </cell>
          <cell r="B81">
            <v>78</v>
          </cell>
          <cell r="C81" t="str">
            <v>동관단자</v>
          </cell>
          <cell r="D81" t="str">
            <v>2홀 150㎟</v>
          </cell>
          <cell r="E81" t="str">
            <v>EA</v>
          </cell>
          <cell r="F81">
            <v>2400</v>
          </cell>
        </row>
        <row r="82">
          <cell r="A82" t="str">
            <v>d079</v>
          </cell>
          <cell r="B82">
            <v>79</v>
          </cell>
          <cell r="C82" t="str">
            <v>동관단자</v>
          </cell>
          <cell r="D82" t="str">
            <v>2홀 200㎟</v>
          </cell>
          <cell r="E82" t="str">
            <v>EA</v>
          </cell>
          <cell r="F82">
            <v>2800</v>
          </cell>
        </row>
        <row r="83">
          <cell r="A83" t="str">
            <v>d073</v>
          </cell>
          <cell r="B83">
            <v>73</v>
          </cell>
          <cell r="C83" t="str">
            <v>동관단자</v>
          </cell>
          <cell r="D83" t="str">
            <v>2홀 22㎟</v>
          </cell>
          <cell r="E83" t="str">
            <v>EA</v>
          </cell>
          <cell r="F83">
            <v>380</v>
          </cell>
        </row>
        <row r="84">
          <cell r="A84" t="str">
            <v>d080</v>
          </cell>
          <cell r="B84">
            <v>80</v>
          </cell>
          <cell r="C84" t="str">
            <v>동관단자</v>
          </cell>
          <cell r="D84" t="str">
            <v>2홀 250㎟</v>
          </cell>
          <cell r="E84" t="str">
            <v>EA</v>
          </cell>
          <cell r="F84">
            <v>3800</v>
          </cell>
        </row>
        <row r="85">
          <cell r="A85" t="str">
            <v>d081</v>
          </cell>
          <cell r="B85">
            <v>81</v>
          </cell>
          <cell r="C85" t="str">
            <v>동관단자</v>
          </cell>
          <cell r="D85" t="str">
            <v>2홀 325㎟</v>
          </cell>
          <cell r="E85" t="str">
            <v>EA</v>
          </cell>
          <cell r="F85">
            <v>6500</v>
          </cell>
        </row>
        <row r="86">
          <cell r="A86" t="str">
            <v>d074</v>
          </cell>
          <cell r="B86">
            <v>74</v>
          </cell>
          <cell r="C86" t="str">
            <v>동관단자</v>
          </cell>
          <cell r="D86" t="str">
            <v>2홀 38㎟</v>
          </cell>
          <cell r="E86" t="str">
            <v>EA</v>
          </cell>
          <cell r="F86">
            <v>520</v>
          </cell>
        </row>
        <row r="87">
          <cell r="A87" t="str">
            <v>d082</v>
          </cell>
          <cell r="B87">
            <v>82</v>
          </cell>
          <cell r="C87" t="str">
            <v>동관단자</v>
          </cell>
          <cell r="D87" t="str">
            <v>2홀 400㎟</v>
          </cell>
          <cell r="E87" t="str">
            <v>EA</v>
          </cell>
          <cell r="F87">
            <v>8000</v>
          </cell>
        </row>
        <row r="88">
          <cell r="A88" t="str">
            <v>d075</v>
          </cell>
          <cell r="B88">
            <v>75</v>
          </cell>
          <cell r="C88" t="str">
            <v>동관단자</v>
          </cell>
          <cell r="D88" t="str">
            <v>2홀 60㎟</v>
          </cell>
          <cell r="E88" t="str">
            <v>EA</v>
          </cell>
          <cell r="F88">
            <v>800</v>
          </cell>
        </row>
        <row r="89">
          <cell r="A89" t="str">
            <v>d076</v>
          </cell>
          <cell r="B89">
            <v>76</v>
          </cell>
          <cell r="C89" t="str">
            <v>동관단자</v>
          </cell>
          <cell r="D89" t="str">
            <v>2홀 80㎟</v>
          </cell>
          <cell r="E89" t="str">
            <v>EA</v>
          </cell>
          <cell r="F89">
            <v>990</v>
          </cell>
        </row>
        <row r="90">
          <cell r="A90" t="str">
            <v>d071</v>
          </cell>
          <cell r="B90">
            <v>71</v>
          </cell>
          <cell r="C90" t="str">
            <v>동관단자</v>
          </cell>
          <cell r="D90" t="str">
            <v>2홀 8㎟</v>
          </cell>
          <cell r="E90" t="str">
            <v>EA</v>
          </cell>
          <cell r="F90">
            <v>280</v>
          </cell>
        </row>
        <row r="91">
          <cell r="A91" t="str">
            <v>d083</v>
          </cell>
          <cell r="B91">
            <v>83</v>
          </cell>
          <cell r="C91" t="str">
            <v>동축케이블(T.V)</v>
          </cell>
          <cell r="D91" t="str">
            <v>ECX 5C-2V</v>
          </cell>
          <cell r="E91" t="str">
            <v>M</v>
          </cell>
          <cell r="F91">
            <v>330</v>
          </cell>
          <cell r="K91">
            <v>1.7999999999999999E-2</v>
          </cell>
        </row>
        <row r="92">
          <cell r="A92" t="str">
            <v>d084</v>
          </cell>
          <cell r="B92">
            <v>84</v>
          </cell>
          <cell r="C92" t="str">
            <v>리미트 S/W</v>
          </cell>
          <cell r="D92" t="str">
            <v>250V15A 로라레바형</v>
          </cell>
          <cell r="E92" t="str">
            <v>EA</v>
          </cell>
          <cell r="F92">
            <v>5100</v>
          </cell>
          <cell r="G92">
            <v>0.12</v>
          </cell>
        </row>
        <row r="93">
          <cell r="A93" t="str">
            <v>d085</v>
          </cell>
          <cell r="B93">
            <v>85</v>
          </cell>
          <cell r="C93" t="str">
            <v>모  래</v>
          </cell>
          <cell r="D93" t="str">
            <v>세사</v>
          </cell>
          <cell r="E93" t="str">
            <v>㎣</v>
          </cell>
          <cell r="F93">
            <v>7000</v>
          </cell>
        </row>
        <row r="94">
          <cell r="A94" t="str">
            <v>d086</v>
          </cell>
          <cell r="B94">
            <v>86</v>
          </cell>
          <cell r="C94" t="str">
            <v>발신기</v>
          </cell>
          <cell r="D94" t="str">
            <v>2급(보통형)</v>
          </cell>
          <cell r="E94" t="str">
            <v>EA</v>
          </cell>
          <cell r="F94">
            <v>3400</v>
          </cell>
          <cell r="G94">
            <v>0.3</v>
          </cell>
        </row>
        <row r="95">
          <cell r="A95" t="str">
            <v>d200</v>
          </cell>
          <cell r="B95">
            <v>200</v>
          </cell>
          <cell r="C95" t="str">
            <v>발전기 접속함</v>
          </cell>
          <cell r="D95" t="str">
            <v>접속자 200A</v>
          </cell>
          <cell r="E95" t="str">
            <v>면</v>
          </cell>
          <cell r="F95">
            <v>0</v>
          </cell>
          <cell r="G95">
            <v>0.92200000000000004</v>
          </cell>
        </row>
        <row r="96">
          <cell r="A96" t="str">
            <v>d087</v>
          </cell>
          <cell r="B96">
            <v>87</v>
          </cell>
          <cell r="C96" t="str">
            <v>백열등기구</v>
          </cell>
          <cell r="D96" t="str">
            <v>220V 100W 방폭증</v>
          </cell>
          <cell r="E96" t="str">
            <v>SET</v>
          </cell>
          <cell r="F96">
            <v>56000</v>
          </cell>
          <cell r="G96">
            <v>0.36</v>
          </cell>
        </row>
        <row r="97">
          <cell r="A97" t="str">
            <v>d197</v>
          </cell>
          <cell r="B97">
            <v>197</v>
          </cell>
          <cell r="C97" t="str">
            <v>백열등기구</v>
          </cell>
          <cell r="D97" t="str">
            <v>직부형</v>
          </cell>
          <cell r="E97" t="str">
            <v>SET</v>
          </cell>
          <cell r="F97">
            <v>5000</v>
          </cell>
          <cell r="G97">
            <v>0.18</v>
          </cell>
        </row>
        <row r="98">
          <cell r="A98" t="str">
            <v>d088</v>
          </cell>
          <cell r="B98">
            <v>88</v>
          </cell>
          <cell r="C98" t="str">
            <v>백열전구</v>
          </cell>
          <cell r="D98" t="str">
            <v>220V 60W</v>
          </cell>
          <cell r="E98" t="str">
            <v>EA</v>
          </cell>
          <cell r="F98">
            <v>220</v>
          </cell>
        </row>
        <row r="99">
          <cell r="A99" t="str">
            <v>d091</v>
          </cell>
          <cell r="B99">
            <v>91</v>
          </cell>
          <cell r="C99" t="str">
            <v>브스바</v>
          </cell>
          <cell r="D99" t="str">
            <v>100x100x1000mm(8.9)</v>
          </cell>
          <cell r="E99" t="str">
            <v>Kg</v>
          </cell>
          <cell r="F99">
            <v>2850</v>
          </cell>
          <cell r="H99">
            <v>0.13</v>
          </cell>
          <cell r="M99">
            <v>0.09</v>
          </cell>
        </row>
        <row r="100">
          <cell r="A100" t="str">
            <v>d089</v>
          </cell>
          <cell r="B100">
            <v>89</v>
          </cell>
          <cell r="C100" t="str">
            <v>브스바</v>
          </cell>
          <cell r="D100" t="str">
            <v>3.0mm x 25(0.66)</v>
          </cell>
          <cell r="E100" t="str">
            <v>Kg</v>
          </cell>
          <cell r="F100">
            <v>2850</v>
          </cell>
          <cell r="H100">
            <v>0.12</v>
          </cell>
          <cell r="M100">
            <v>0.08</v>
          </cell>
        </row>
        <row r="101">
          <cell r="A101" t="str">
            <v>d090</v>
          </cell>
          <cell r="B101">
            <v>90</v>
          </cell>
          <cell r="C101" t="str">
            <v>브스바</v>
          </cell>
          <cell r="D101" t="str">
            <v>3.0mm x 50(1.33)</v>
          </cell>
          <cell r="E101" t="str">
            <v>Kg</v>
          </cell>
          <cell r="F101">
            <v>2850</v>
          </cell>
          <cell r="H101">
            <v>0.12</v>
          </cell>
          <cell r="M101">
            <v>0.08</v>
          </cell>
        </row>
        <row r="102">
          <cell r="A102" t="str">
            <v>d092</v>
          </cell>
          <cell r="B102">
            <v>92</v>
          </cell>
          <cell r="C102" t="str">
            <v>비디오폰</v>
          </cell>
          <cell r="D102" t="str">
            <v xml:space="preserve">CH 911SV 화재,방범,가스 </v>
          </cell>
          <cell r="E102" t="str">
            <v>SET</v>
          </cell>
          <cell r="F102">
            <v>440000</v>
          </cell>
          <cell r="G102">
            <v>0.44</v>
          </cell>
        </row>
        <row r="103">
          <cell r="A103" t="str">
            <v>d095</v>
          </cell>
          <cell r="B103">
            <v>95</v>
          </cell>
          <cell r="C103" t="str">
            <v>세프티 S/W</v>
          </cell>
          <cell r="D103" t="str">
            <v>3P 100A</v>
          </cell>
          <cell r="E103" t="str">
            <v>EA</v>
          </cell>
          <cell r="F103">
            <v>56300</v>
          </cell>
          <cell r="G103">
            <v>0.4</v>
          </cell>
        </row>
        <row r="104">
          <cell r="A104" t="str">
            <v>d096</v>
          </cell>
          <cell r="B104">
            <v>96</v>
          </cell>
          <cell r="C104" t="str">
            <v>세프티 S/W</v>
          </cell>
          <cell r="D104" t="str">
            <v>3P 200A</v>
          </cell>
          <cell r="E104" t="str">
            <v>EA</v>
          </cell>
          <cell r="F104">
            <v>112500</v>
          </cell>
          <cell r="G104">
            <v>0.55000000000000004</v>
          </cell>
        </row>
        <row r="105">
          <cell r="A105" t="str">
            <v>d093</v>
          </cell>
          <cell r="B105">
            <v>93</v>
          </cell>
          <cell r="C105" t="str">
            <v>세프티 S/W</v>
          </cell>
          <cell r="D105" t="str">
            <v>3P 30A</v>
          </cell>
          <cell r="E105" t="str">
            <v>EA</v>
          </cell>
          <cell r="F105">
            <v>22500</v>
          </cell>
          <cell r="G105">
            <v>0.2</v>
          </cell>
        </row>
        <row r="106">
          <cell r="A106" t="str">
            <v>d094</v>
          </cell>
          <cell r="B106">
            <v>94</v>
          </cell>
          <cell r="C106" t="str">
            <v>세프티 S/W</v>
          </cell>
          <cell r="D106" t="str">
            <v>3P 60A</v>
          </cell>
          <cell r="E106" t="str">
            <v>EA</v>
          </cell>
          <cell r="F106">
            <v>30400</v>
          </cell>
          <cell r="G106">
            <v>0.3</v>
          </cell>
        </row>
        <row r="107">
          <cell r="A107" t="str">
            <v>d097</v>
          </cell>
          <cell r="B107">
            <v>97</v>
          </cell>
          <cell r="C107" t="str">
            <v>셋트 앙카</v>
          </cell>
          <cell r="D107" t="str">
            <v>1/2" x 100</v>
          </cell>
          <cell r="E107" t="str">
            <v>EA</v>
          </cell>
          <cell r="F107">
            <v>140</v>
          </cell>
          <cell r="G107">
            <v>0.08</v>
          </cell>
          <cell r="M107">
            <v>3.5999999999999997E-2</v>
          </cell>
        </row>
        <row r="108">
          <cell r="A108" t="str">
            <v>d098</v>
          </cell>
          <cell r="B108">
            <v>98</v>
          </cell>
          <cell r="C108" t="str">
            <v>수신기</v>
          </cell>
          <cell r="D108" t="str">
            <v>P형 1급 5CC</v>
          </cell>
          <cell r="E108" t="str">
            <v>대</v>
          </cell>
          <cell r="F108">
            <v>180000</v>
          </cell>
          <cell r="G108">
            <v>7.5</v>
          </cell>
        </row>
        <row r="109">
          <cell r="A109" t="str">
            <v>d099</v>
          </cell>
          <cell r="B109">
            <v>99</v>
          </cell>
          <cell r="C109" t="str">
            <v>스위치 박스</v>
          </cell>
          <cell r="D109" t="str">
            <v>S/W BOX 54mm 1EA</v>
          </cell>
          <cell r="E109" t="str">
            <v>EA</v>
          </cell>
          <cell r="F109">
            <v>440</v>
          </cell>
          <cell r="G109">
            <v>0.2</v>
          </cell>
        </row>
        <row r="110">
          <cell r="A110" t="str">
            <v>d100</v>
          </cell>
          <cell r="B110">
            <v>100</v>
          </cell>
          <cell r="C110" t="str">
            <v>스위치(매입램프)</v>
          </cell>
          <cell r="D110" t="str">
            <v>250V15A1구 ALW1111</v>
          </cell>
          <cell r="E110" t="str">
            <v>EA</v>
          </cell>
          <cell r="F110">
            <v>820</v>
          </cell>
          <cell r="G110">
            <v>6.5000000000000002E-2</v>
          </cell>
        </row>
        <row r="111">
          <cell r="A111" t="str">
            <v>d101</v>
          </cell>
          <cell r="B111">
            <v>101</v>
          </cell>
          <cell r="C111" t="str">
            <v>스위치(매입램프)</v>
          </cell>
          <cell r="D111" t="str">
            <v>250V15A2구 ALW1111</v>
          </cell>
          <cell r="E111" t="str">
            <v>EA</v>
          </cell>
          <cell r="F111">
            <v>1080</v>
          </cell>
          <cell r="G111">
            <v>7.8E-2</v>
          </cell>
        </row>
        <row r="112">
          <cell r="A112" t="str">
            <v>d102</v>
          </cell>
          <cell r="B112">
            <v>102</v>
          </cell>
          <cell r="C112" t="str">
            <v>스위치(매입램프)</v>
          </cell>
          <cell r="D112" t="str">
            <v>250V15A3구 ALW1111</v>
          </cell>
          <cell r="E112" t="str">
            <v>EA</v>
          </cell>
          <cell r="F112">
            <v>2600</v>
          </cell>
          <cell r="G112">
            <v>9.0999999999999998E-2</v>
          </cell>
        </row>
        <row r="113">
          <cell r="A113" t="str">
            <v>d103</v>
          </cell>
          <cell r="B113">
            <v>103</v>
          </cell>
          <cell r="C113" t="str">
            <v>스위치(매입램프)</v>
          </cell>
          <cell r="D113" t="str">
            <v>250V15A3로 ALW1111</v>
          </cell>
          <cell r="E113" t="str">
            <v>EA</v>
          </cell>
          <cell r="F113">
            <v>1004</v>
          </cell>
          <cell r="G113">
            <v>9.5000000000000001E-2</v>
          </cell>
        </row>
        <row r="114">
          <cell r="A114" t="str">
            <v>d207</v>
          </cell>
          <cell r="B114">
            <v>207</v>
          </cell>
          <cell r="C114" t="str">
            <v>신         너</v>
          </cell>
          <cell r="D114" t="str">
            <v>1종 1급 DR291</v>
          </cell>
          <cell r="E114" t="str">
            <v>ℓ</v>
          </cell>
          <cell r="F114">
            <v>0</v>
          </cell>
        </row>
        <row r="115">
          <cell r="A115" t="str">
            <v>d104</v>
          </cell>
          <cell r="B115">
            <v>104</v>
          </cell>
          <cell r="C115" t="str">
            <v>아우트레트 박스</v>
          </cell>
          <cell r="D115" t="str">
            <v>4각BOX 54mm</v>
          </cell>
          <cell r="E115" t="str">
            <v>EA</v>
          </cell>
          <cell r="F115">
            <v>489</v>
          </cell>
          <cell r="G115">
            <v>0.2</v>
          </cell>
        </row>
        <row r="116">
          <cell r="A116" t="str">
            <v>d105</v>
          </cell>
          <cell r="B116">
            <v>105</v>
          </cell>
          <cell r="C116" t="str">
            <v>아우트레트 박스</v>
          </cell>
          <cell r="D116" t="str">
            <v>8각BOX 54mm</v>
          </cell>
          <cell r="E116" t="str">
            <v>EA</v>
          </cell>
          <cell r="F116">
            <v>445</v>
          </cell>
          <cell r="G116">
            <v>0.2</v>
          </cell>
        </row>
        <row r="117">
          <cell r="A117" t="str">
            <v>d106</v>
          </cell>
          <cell r="B117">
            <v>106</v>
          </cell>
          <cell r="C117" t="str">
            <v>아우트레트 박스</v>
          </cell>
          <cell r="D117" t="str">
            <v>S/WBOX 54mm</v>
          </cell>
          <cell r="E117" t="str">
            <v>EA</v>
          </cell>
          <cell r="F117">
            <v>360</v>
          </cell>
          <cell r="G117">
            <v>0.2</v>
          </cell>
        </row>
        <row r="118">
          <cell r="A118" t="str">
            <v>d213</v>
          </cell>
          <cell r="B118">
            <v>213</v>
          </cell>
          <cell r="C118" t="str">
            <v>앵 카 볼 트</v>
          </cell>
          <cell r="D118" t="str">
            <v>13MM(1/2)x125L</v>
          </cell>
          <cell r="E118" t="str">
            <v>EA</v>
          </cell>
          <cell r="F118">
            <v>145</v>
          </cell>
        </row>
        <row r="119">
          <cell r="A119" t="str">
            <v>d210</v>
          </cell>
          <cell r="B119">
            <v>210</v>
          </cell>
          <cell r="C119" t="str">
            <v>연   마   지</v>
          </cell>
          <cell r="D119" t="str">
            <v>22.8 x 25Cm</v>
          </cell>
          <cell r="F119">
            <v>0</v>
          </cell>
        </row>
        <row r="120">
          <cell r="A120" t="str">
            <v>d107</v>
          </cell>
          <cell r="B120">
            <v>107</v>
          </cell>
          <cell r="C120" t="str">
            <v>오뚜기식 제어기</v>
          </cell>
          <cell r="D120" t="str">
            <v>부력식형</v>
          </cell>
          <cell r="E120" t="str">
            <v>EA</v>
          </cell>
          <cell r="F120">
            <v>33000</v>
          </cell>
          <cell r="G120">
            <v>0.08</v>
          </cell>
        </row>
        <row r="121">
          <cell r="A121" t="str">
            <v>d108</v>
          </cell>
          <cell r="B121">
            <v>108</v>
          </cell>
          <cell r="C121" t="str">
            <v>위샤캡</v>
          </cell>
          <cell r="D121" t="str">
            <v>S/T 28mm</v>
          </cell>
          <cell r="E121" t="str">
            <v>EA</v>
          </cell>
          <cell r="F121">
            <v>2100</v>
          </cell>
          <cell r="G121">
            <v>0.03</v>
          </cell>
        </row>
        <row r="122">
          <cell r="A122" t="str">
            <v>d109</v>
          </cell>
          <cell r="B122">
            <v>109</v>
          </cell>
          <cell r="C122" t="str">
            <v>위샤캡</v>
          </cell>
          <cell r="D122" t="str">
            <v>S/T 36mm</v>
          </cell>
          <cell r="E122" t="str">
            <v>EA</v>
          </cell>
          <cell r="F122">
            <v>2480</v>
          </cell>
          <cell r="G122">
            <v>0.04</v>
          </cell>
        </row>
        <row r="123">
          <cell r="A123" t="str">
            <v>d110</v>
          </cell>
          <cell r="B123">
            <v>110</v>
          </cell>
          <cell r="C123" t="str">
            <v>위샤캡</v>
          </cell>
          <cell r="D123" t="str">
            <v>S/T 42mm</v>
          </cell>
          <cell r="E123" t="str">
            <v>EA</v>
          </cell>
          <cell r="F123">
            <v>2770</v>
          </cell>
          <cell r="G123">
            <v>0.04</v>
          </cell>
        </row>
        <row r="124">
          <cell r="A124" t="str">
            <v>d111</v>
          </cell>
          <cell r="B124">
            <v>111</v>
          </cell>
          <cell r="C124" t="str">
            <v>위샤캡</v>
          </cell>
          <cell r="D124" t="str">
            <v>S/T 54mm</v>
          </cell>
          <cell r="E124" t="str">
            <v>EA</v>
          </cell>
          <cell r="F124">
            <v>3440</v>
          </cell>
          <cell r="G124">
            <v>0.04</v>
          </cell>
        </row>
        <row r="125">
          <cell r="A125" t="str">
            <v>d229</v>
          </cell>
          <cell r="B125">
            <v>229</v>
          </cell>
          <cell r="C125" t="str">
            <v>위샤캡</v>
          </cell>
          <cell r="D125" t="str">
            <v>S/T 104mm</v>
          </cell>
          <cell r="E125" t="str">
            <v>EA</v>
          </cell>
          <cell r="F125">
            <v>23906</v>
          </cell>
          <cell r="G125">
            <v>0.04</v>
          </cell>
        </row>
        <row r="126">
          <cell r="A126" t="str">
            <v>d212</v>
          </cell>
          <cell r="B126">
            <v>212</v>
          </cell>
          <cell r="C126" t="str">
            <v>유니스트러트 챤넬</v>
          </cell>
          <cell r="D126" t="str">
            <v>2.3t 42x42</v>
          </cell>
          <cell r="E126" t="str">
            <v>EA</v>
          </cell>
          <cell r="F126">
            <v>0</v>
          </cell>
        </row>
        <row r="127">
          <cell r="A127" t="str">
            <v>d205</v>
          </cell>
          <cell r="B127">
            <v>205</v>
          </cell>
          <cell r="C127" t="str">
            <v>은            분</v>
          </cell>
          <cell r="E127" t="str">
            <v>ℓ</v>
          </cell>
          <cell r="F127">
            <v>0</v>
          </cell>
        </row>
        <row r="128">
          <cell r="A128" t="str">
            <v>d112</v>
          </cell>
          <cell r="B128">
            <v>112</v>
          </cell>
          <cell r="C128" t="str">
            <v>작은나사</v>
          </cell>
          <cell r="D128" t="str">
            <v>황동 1/8"x1 1/4"</v>
          </cell>
          <cell r="E128" t="str">
            <v>EA</v>
          </cell>
          <cell r="F128">
            <v>4.5999999999999996</v>
          </cell>
        </row>
        <row r="129">
          <cell r="A129" t="str">
            <v>d113</v>
          </cell>
          <cell r="B129">
            <v>113</v>
          </cell>
          <cell r="C129" t="str">
            <v>장미전구</v>
          </cell>
          <cell r="D129" t="str">
            <v>220(V) x 20W전자식</v>
          </cell>
          <cell r="E129" t="str">
            <v>EA</v>
          </cell>
          <cell r="F129">
            <v>7500</v>
          </cell>
          <cell r="G129">
            <v>0.245</v>
          </cell>
        </row>
        <row r="130">
          <cell r="A130" t="str">
            <v>d116</v>
          </cell>
          <cell r="B130">
            <v>116</v>
          </cell>
          <cell r="C130" t="str">
            <v>전  선</v>
          </cell>
          <cell r="D130" t="str">
            <v>CPEV 0.65mm 10P</v>
          </cell>
          <cell r="E130" t="str">
            <v>M</v>
          </cell>
          <cell r="F130">
            <v>523</v>
          </cell>
          <cell r="J130">
            <v>0.18</v>
          </cell>
        </row>
        <row r="131">
          <cell r="A131" t="str">
            <v>d114</v>
          </cell>
          <cell r="B131">
            <v>114</v>
          </cell>
          <cell r="C131" t="str">
            <v>전극봉식 제어기</v>
          </cell>
          <cell r="D131" t="str">
            <v>3선 3극</v>
          </cell>
          <cell r="E131" t="str">
            <v>EA</v>
          </cell>
          <cell r="F131">
            <v>33000</v>
          </cell>
          <cell r="G131">
            <v>0.08</v>
          </cell>
        </row>
        <row r="132">
          <cell r="A132" t="str">
            <v>d115</v>
          </cell>
          <cell r="B132">
            <v>115</v>
          </cell>
          <cell r="C132" t="str">
            <v>전기맨홀</v>
          </cell>
          <cell r="D132" t="str">
            <v>Ø950(Ø750)소형</v>
          </cell>
          <cell r="E132" t="str">
            <v>EA</v>
          </cell>
          <cell r="F132">
            <v>365000</v>
          </cell>
        </row>
        <row r="133">
          <cell r="A133" t="str">
            <v>d117</v>
          </cell>
          <cell r="B133">
            <v>117</v>
          </cell>
          <cell r="C133" t="str">
            <v>전선</v>
          </cell>
          <cell r="D133" t="str">
            <v>CV 5.5㎟/1C</v>
          </cell>
          <cell r="E133" t="str">
            <v>M</v>
          </cell>
          <cell r="F133">
            <v>270</v>
          </cell>
          <cell r="G133">
            <v>0.01</v>
          </cell>
        </row>
        <row r="134">
          <cell r="A134" t="str">
            <v>d118</v>
          </cell>
          <cell r="B134">
            <v>118</v>
          </cell>
          <cell r="C134" t="str">
            <v>전선</v>
          </cell>
          <cell r="D134" t="str">
            <v>CV 8㎟/1C</v>
          </cell>
          <cell r="E134" t="str">
            <v>M</v>
          </cell>
          <cell r="F134">
            <v>350</v>
          </cell>
          <cell r="G134">
            <v>0.02</v>
          </cell>
        </row>
        <row r="135">
          <cell r="A135" t="str">
            <v>d119</v>
          </cell>
          <cell r="B135">
            <v>119</v>
          </cell>
          <cell r="C135" t="str">
            <v>전선</v>
          </cell>
          <cell r="D135" t="str">
            <v>CV 14㎟/1C</v>
          </cell>
          <cell r="E135" t="str">
            <v>M</v>
          </cell>
          <cell r="F135">
            <v>615</v>
          </cell>
          <cell r="G135">
            <v>0.02</v>
          </cell>
        </row>
        <row r="136">
          <cell r="A136" t="str">
            <v>d120</v>
          </cell>
          <cell r="B136">
            <v>120</v>
          </cell>
          <cell r="C136" t="str">
            <v>전선</v>
          </cell>
          <cell r="D136" t="str">
            <v>CV 22㎟/1C</v>
          </cell>
          <cell r="E136" t="str">
            <v>M</v>
          </cell>
          <cell r="F136">
            <v>812</v>
          </cell>
          <cell r="G136">
            <v>3.1E-2</v>
          </cell>
        </row>
        <row r="137">
          <cell r="A137" t="str">
            <v>d121</v>
          </cell>
          <cell r="B137">
            <v>121</v>
          </cell>
          <cell r="C137" t="str">
            <v>전선</v>
          </cell>
          <cell r="D137" t="str">
            <v>CV 38㎟/1C</v>
          </cell>
          <cell r="E137" t="str">
            <v>M</v>
          </cell>
          <cell r="F137">
            <v>1250</v>
          </cell>
          <cell r="G137">
            <v>3.1E-2</v>
          </cell>
        </row>
        <row r="138">
          <cell r="A138" t="str">
            <v>d228</v>
          </cell>
          <cell r="B138">
            <v>228</v>
          </cell>
          <cell r="C138" t="str">
            <v>전선</v>
          </cell>
          <cell r="D138" t="str">
            <v>CV 100㎟/1C</v>
          </cell>
          <cell r="E138" t="str">
            <v>M</v>
          </cell>
          <cell r="F138">
            <v>3518</v>
          </cell>
          <cell r="G138">
            <v>6.4000000000000001E-2</v>
          </cell>
        </row>
        <row r="139">
          <cell r="A139" t="str">
            <v>d122</v>
          </cell>
          <cell r="B139">
            <v>122</v>
          </cell>
          <cell r="C139" t="str">
            <v>전선</v>
          </cell>
          <cell r="D139" t="str">
            <v>CVV 2.0㎟/1C</v>
          </cell>
          <cell r="E139" t="str">
            <v>M</v>
          </cell>
          <cell r="F139">
            <v>95</v>
          </cell>
          <cell r="G139">
            <v>0.01</v>
          </cell>
        </row>
        <row r="140">
          <cell r="A140" t="str">
            <v>d125</v>
          </cell>
          <cell r="B140">
            <v>125</v>
          </cell>
          <cell r="C140" t="str">
            <v>전선</v>
          </cell>
          <cell r="D140" t="str">
            <v>GV 100㎟</v>
          </cell>
          <cell r="E140" t="str">
            <v>M</v>
          </cell>
          <cell r="F140">
            <v>3518</v>
          </cell>
          <cell r="G140">
            <v>0.02</v>
          </cell>
        </row>
        <row r="141">
          <cell r="A141" t="str">
            <v>d128</v>
          </cell>
          <cell r="B141">
            <v>128</v>
          </cell>
          <cell r="C141" t="str">
            <v>전선</v>
          </cell>
          <cell r="D141" t="str">
            <v>GV 14㎟</v>
          </cell>
          <cell r="E141" t="str">
            <v>M</v>
          </cell>
          <cell r="F141">
            <v>715</v>
          </cell>
          <cell r="G141">
            <v>0.02</v>
          </cell>
        </row>
        <row r="142">
          <cell r="A142" t="str">
            <v>d123</v>
          </cell>
          <cell r="B142">
            <v>123</v>
          </cell>
          <cell r="C142" t="str">
            <v>전선</v>
          </cell>
          <cell r="D142" t="str">
            <v>GV 38㎟</v>
          </cell>
          <cell r="E142" t="str">
            <v>M</v>
          </cell>
          <cell r="F142">
            <v>1494</v>
          </cell>
          <cell r="G142">
            <v>3.1E-2</v>
          </cell>
        </row>
        <row r="143">
          <cell r="A143" t="str">
            <v>d126</v>
          </cell>
          <cell r="B143">
            <v>126</v>
          </cell>
          <cell r="C143" t="str">
            <v>전선</v>
          </cell>
          <cell r="D143" t="str">
            <v>GV 400㎟</v>
          </cell>
          <cell r="E143" t="str">
            <v>M</v>
          </cell>
          <cell r="F143">
            <v>13768</v>
          </cell>
          <cell r="G143">
            <v>2.5000000000000001E-2</v>
          </cell>
        </row>
        <row r="144">
          <cell r="A144" t="str">
            <v>d124</v>
          </cell>
          <cell r="B144">
            <v>124</v>
          </cell>
          <cell r="C144" t="str">
            <v>전선</v>
          </cell>
          <cell r="D144" t="str">
            <v>GV 50㎟</v>
          </cell>
          <cell r="E144" t="str">
            <v>M</v>
          </cell>
          <cell r="F144">
            <v>2006</v>
          </cell>
          <cell r="G144">
            <v>1.4999999999999999E-2</v>
          </cell>
        </row>
        <row r="145">
          <cell r="A145" t="str">
            <v>d214</v>
          </cell>
          <cell r="B145">
            <v>214</v>
          </cell>
          <cell r="C145" t="str">
            <v>전선</v>
          </cell>
          <cell r="D145" t="str">
            <v>GV 8㎟</v>
          </cell>
          <cell r="E145" t="str">
            <v>M</v>
          </cell>
          <cell r="F145">
            <v>414</v>
          </cell>
          <cell r="G145">
            <v>0.02</v>
          </cell>
        </row>
        <row r="146">
          <cell r="A146" t="str">
            <v>d127</v>
          </cell>
          <cell r="B146">
            <v>127</v>
          </cell>
          <cell r="C146" t="str">
            <v>전선</v>
          </cell>
          <cell r="D146" t="str">
            <v>HIV 2.0mm</v>
          </cell>
          <cell r="E146" t="str">
            <v>M</v>
          </cell>
          <cell r="F146">
            <v>94</v>
          </cell>
          <cell r="G146">
            <v>0.01</v>
          </cell>
        </row>
        <row r="147">
          <cell r="A147" t="str">
            <v>d129</v>
          </cell>
          <cell r="B147">
            <v>129</v>
          </cell>
          <cell r="C147" t="str">
            <v>전선</v>
          </cell>
          <cell r="D147" t="str">
            <v>HIV 5.5㎟</v>
          </cell>
          <cell r="E147" t="str">
            <v>M</v>
          </cell>
          <cell r="F147">
            <v>183</v>
          </cell>
          <cell r="G147">
            <v>0.01</v>
          </cell>
        </row>
        <row r="148">
          <cell r="A148" t="str">
            <v>d130</v>
          </cell>
          <cell r="B148">
            <v>130</v>
          </cell>
          <cell r="C148" t="str">
            <v>전선</v>
          </cell>
          <cell r="D148" t="str">
            <v>HIV 8㎟</v>
          </cell>
          <cell r="E148" t="str">
            <v>M</v>
          </cell>
          <cell r="F148">
            <v>265</v>
          </cell>
          <cell r="G148">
            <v>0.02</v>
          </cell>
        </row>
        <row r="149">
          <cell r="A149" t="str">
            <v>d131</v>
          </cell>
          <cell r="B149">
            <v>131</v>
          </cell>
          <cell r="C149" t="str">
            <v>전선</v>
          </cell>
          <cell r="D149" t="str">
            <v>TIV 0.8mm/2C</v>
          </cell>
          <cell r="E149" t="str">
            <v>M</v>
          </cell>
          <cell r="F149">
            <v>38</v>
          </cell>
          <cell r="I149">
            <v>1.4999999999999999E-2</v>
          </cell>
        </row>
        <row r="150">
          <cell r="A150" t="str">
            <v>d217</v>
          </cell>
          <cell r="B150">
            <v>217</v>
          </cell>
          <cell r="C150" t="str">
            <v>전선관</v>
          </cell>
          <cell r="D150" t="str">
            <v>ELP D : 30</v>
          </cell>
          <cell r="E150" t="str">
            <v>M</v>
          </cell>
          <cell r="F150">
            <v>305</v>
          </cell>
          <cell r="G150">
            <v>1.2E-2</v>
          </cell>
          <cell r="M150">
            <v>2.9000000000000001E-2</v>
          </cell>
        </row>
        <row r="151">
          <cell r="A151" t="str">
            <v>d218</v>
          </cell>
          <cell r="B151">
            <v>218</v>
          </cell>
          <cell r="C151" t="str">
            <v>전선관</v>
          </cell>
          <cell r="D151" t="str">
            <v>ELP D : 40</v>
          </cell>
          <cell r="E151" t="str">
            <v>M</v>
          </cell>
          <cell r="F151">
            <v>500</v>
          </cell>
          <cell r="G151">
            <v>1.2E-2</v>
          </cell>
          <cell r="M151">
            <v>2.9000000000000001E-2</v>
          </cell>
        </row>
        <row r="152">
          <cell r="A152" t="str">
            <v>d219</v>
          </cell>
          <cell r="B152">
            <v>219</v>
          </cell>
          <cell r="C152" t="str">
            <v>전선관</v>
          </cell>
          <cell r="D152" t="str">
            <v>ELP D : 50</v>
          </cell>
          <cell r="E152" t="str">
            <v>M</v>
          </cell>
          <cell r="F152">
            <v>630</v>
          </cell>
          <cell r="G152">
            <v>1.2E-2</v>
          </cell>
          <cell r="M152">
            <v>2.9000000000000001E-2</v>
          </cell>
        </row>
        <row r="153">
          <cell r="A153" t="str">
            <v>d220</v>
          </cell>
          <cell r="B153">
            <v>220</v>
          </cell>
          <cell r="C153" t="str">
            <v>전선관</v>
          </cell>
          <cell r="D153" t="str">
            <v>ELP D : 65</v>
          </cell>
          <cell r="E153" t="str">
            <v>M</v>
          </cell>
          <cell r="F153">
            <v>925</v>
          </cell>
          <cell r="G153">
            <v>1.4999999999999999E-2</v>
          </cell>
          <cell r="M153">
            <v>3.5000000000000003E-2</v>
          </cell>
        </row>
        <row r="154">
          <cell r="A154" t="str">
            <v>d132</v>
          </cell>
          <cell r="B154">
            <v>132</v>
          </cell>
          <cell r="C154" t="str">
            <v>전선관</v>
          </cell>
          <cell r="D154" t="str">
            <v>HIPVC 16mm</v>
          </cell>
          <cell r="E154" t="str">
            <v>M</v>
          </cell>
          <cell r="F154">
            <v>235</v>
          </cell>
          <cell r="G154">
            <v>0.05</v>
          </cell>
        </row>
        <row r="155">
          <cell r="A155" t="str">
            <v>d133</v>
          </cell>
          <cell r="B155">
            <v>133</v>
          </cell>
          <cell r="C155" t="str">
            <v>전선관</v>
          </cell>
          <cell r="D155" t="str">
            <v>HIPVC 22mm</v>
          </cell>
          <cell r="E155" t="str">
            <v>M</v>
          </cell>
          <cell r="F155">
            <v>283</v>
          </cell>
          <cell r="G155">
            <v>0.06</v>
          </cell>
        </row>
        <row r="156">
          <cell r="A156" t="str">
            <v>d134</v>
          </cell>
          <cell r="B156">
            <v>134</v>
          </cell>
          <cell r="C156" t="str">
            <v>전선관</v>
          </cell>
          <cell r="D156" t="str">
            <v>HIPVC 28mm</v>
          </cell>
          <cell r="E156" t="str">
            <v>M</v>
          </cell>
          <cell r="F156">
            <v>548</v>
          </cell>
          <cell r="G156">
            <v>0.08</v>
          </cell>
        </row>
        <row r="157">
          <cell r="A157" t="str">
            <v>d135</v>
          </cell>
          <cell r="B157">
            <v>135</v>
          </cell>
          <cell r="C157" t="str">
            <v>전선관</v>
          </cell>
          <cell r="D157" t="str">
            <v>HIPVC 36mm</v>
          </cell>
          <cell r="E157" t="str">
            <v>M</v>
          </cell>
          <cell r="F157">
            <v>760</v>
          </cell>
          <cell r="G157">
            <v>0.01</v>
          </cell>
        </row>
        <row r="158">
          <cell r="A158" t="str">
            <v>d136</v>
          </cell>
          <cell r="B158">
            <v>136</v>
          </cell>
          <cell r="C158" t="str">
            <v>전선관</v>
          </cell>
          <cell r="D158" t="str">
            <v>HIPVC 42mm</v>
          </cell>
          <cell r="E158" t="str">
            <v>M</v>
          </cell>
          <cell r="F158">
            <v>996</v>
          </cell>
          <cell r="G158">
            <v>0.13</v>
          </cell>
        </row>
        <row r="159">
          <cell r="A159" t="str">
            <v>d137</v>
          </cell>
          <cell r="B159">
            <v>137</v>
          </cell>
          <cell r="C159" t="str">
            <v>전선관</v>
          </cell>
          <cell r="D159" t="str">
            <v>HIPVC 54mm</v>
          </cell>
          <cell r="E159" t="str">
            <v>M</v>
          </cell>
          <cell r="F159">
            <v>1413</v>
          </cell>
          <cell r="G159">
            <v>0.19</v>
          </cell>
        </row>
        <row r="160">
          <cell r="A160" t="str">
            <v>d138</v>
          </cell>
          <cell r="B160">
            <v>138</v>
          </cell>
          <cell r="C160" t="str">
            <v>전선관</v>
          </cell>
          <cell r="D160" t="str">
            <v>S/T 16mm</v>
          </cell>
          <cell r="E160" t="str">
            <v>M</v>
          </cell>
          <cell r="F160">
            <v>665</v>
          </cell>
          <cell r="G160">
            <v>0.08</v>
          </cell>
        </row>
        <row r="161">
          <cell r="A161" t="str">
            <v>d139</v>
          </cell>
          <cell r="B161">
            <v>139</v>
          </cell>
          <cell r="C161" t="str">
            <v>전선관</v>
          </cell>
          <cell r="D161" t="str">
            <v>S/T 22mm</v>
          </cell>
          <cell r="E161" t="str">
            <v>M</v>
          </cell>
          <cell r="F161">
            <v>852</v>
          </cell>
          <cell r="G161">
            <v>0.11</v>
          </cell>
        </row>
        <row r="162">
          <cell r="A162" t="str">
            <v>d140</v>
          </cell>
          <cell r="B162">
            <v>140</v>
          </cell>
          <cell r="C162" t="str">
            <v>전선관</v>
          </cell>
          <cell r="D162" t="str">
            <v>S/T 28mm</v>
          </cell>
          <cell r="E162" t="str">
            <v>M</v>
          </cell>
          <cell r="F162">
            <v>1112</v>
          </cell>
          <cell r="G162">
            <v>0.14000000000000001</v>
          </cell>
        </row>
        <row r="163">
          <cell r="A163" t="str">
            <v>d141</v>
          </cell>
          <cell r="B163">
            <v>141</v>
          </cell>
          <cell r="C163" t="str">
            <v>전선관</v>
          </cell>
          <cell r="D163" t="str">
            <v>S/T 36mm</v>
          </cell>
          <cell r="E163" t="str">
            <v>M</v>
          </cell>
          <cell r="F163">
            <v>1365</v>
          </cell>
          <cell r="G163">
            <v>0.2</v>
          </cell>
        </row>
        <row r="164">
          <cell r="A164" t="str">
            <v>d142</v>
          </cell>
          <cell r="B164">
            <v>142</v>
          </cell>
          <cell r="C164" t="str">
            <v>전선관</v>
          </cell>
          <cell r="D164" t="str">
            <v>S/T 42mm</v>
          </cell>
          <cell r="E164" t="str">
            <v>M</v>
          </cell>
          <cell r="F164">
            <v>1582</v>
          </cell>
          <cell r="G164">
            <v>0.25</v>
          </cell>
        </row>
        <row r="165">
          <cell r="A165" t="str">
            <v>d143</v>
          </cell>
          <cell r="B165">
            <v>143</v>
          </cell>
          <cell r="C165" t="str">
            <v>전선관</v>
          </cell>
          <cell r="D165" t="str">
            <v>S/T 54mm</v>
          </cell>
          <cell r="E165" t="str">
            <v>M</v>
          </cell>
          <cell r="F165">
            <v>2206</v>
          </cell>
          <cell r="G165">
            <v>0.34</v>
          </cell>
        </row>
        <row r="166">
          <cell r="A166" t="str">
            <v>d227</v>
          </cell>
          <cell r="B166">
            <v>143</v>
          </cell>
          <cell r="C166" t="str">
            <v>전선관</v>
          </cell>
          <cell r="D166" t="str">
            <v>S/T 104mm</v>
          </cell>
          <cell r="E166" t="str">
            <v>M</v>
          </cell>
          <cell r="F166">
            <v>5019</v>
          </cell>
          <cell r="G166">
            <v>0.71</v>
          </cell>
        </row>
        <row r="167">
          <cell r="A167" t="str">
            <v>d144</v>
          </cell>
          <cell r="B167">
            <v>144</v>
          </cell>
          <cell r="C167" t="str">
            <v>전화 콘센트</v>
          </cell>
          <cell r="D167" t="str">
            <v>4P</v>
          </cell>
          <cell r="E167" t="str">
            <v>EA</v>
          </cell>
          <cell r="F167">
            <v>730</v>
          </cell>
          <cell r="I167">
            <v>7.0000000000000007E-2</v>
          </cell>
        </row>
        <row r="168">
          <cell r="A168" t="str">
            <v>d145</v>
          </cell>
          <cell r="B168">
            <v>145</v>
          </cell>
          <cell r="C168" t="str">
            <v>접지 단자함(SUS)</v>
          </cell>
          <cell r="D168" t="str">
            <v>1 CCT</v>
          </cell>
          <cell r="E168" t="str">
            <v>EA</v>
          </cell>
          <cell r="F168">
            <v>70000</v>
          </cell>
          <cell r="G168">
            <v>0.66</v>
          </cell>
        </row>
        <row r="169">
          <cell r="A169" t="str">
            <v>d146</v>
          </cell>
          <cell r="B169">
            <v>146</v>
          </cell>
          <cell r="C169" t="str">
            <v>접지동봉</v>
          </cell>
          <cell r="D169" t="str">
            <v>ø18 x 2400</v>
          </cell>
          <cell r="E169" t="str">
            <v>본</v>
          </cell>
          <cell r="F169">
            <v>5300</v>
          </cell>
          <cell r="G169">
            <v>0.2</v>
          </cell>
          <cell r="M169">
            <v>0.1</v>
          </cell>
        </row>
        <row r="170">
          <cell r="A170" t="str">
            <v>d195</v>
          </cell>
          <cell r="B170">
            <v>195</v>
          </cell>
          <cell r="C170" t="str">
            <v>접지목</v>
          </cell>
          <cell r="D170" t="str">
            <v>100x100x1000</v>
          </cell>
          <cell r="E170" t="str">
            <v>EA</v>
          </cell>
          <cell r="F170">
            <v>30000</v>
          </cell>
        </row>
        <row r="171">
          <cell r="A171" t="str">
            <v>d147</v>
          </cell>
          <cell r="B171">
            <v>147</v>
          </cell>
          <cell r="C171" t="str">
            <v>접지저항 저감제</v>
          </cell>
          <cell r="D171" t="str">
            <v>아스판-M</v>
          </cell>
          <cell r="E171" t="str">
            <v>포</v>
          </cell>
          <cell r="F171">
            <v>15000</v>
          </cell>
        </row>
        <row r="172">
          <cell r="A172" t="str">
            <v>d148</v>
          </cell>
          <cell r="B172">
            <v>148</v>
          </cell>
          <cell r="C172" t="str">
            <v>정온전선</v>
          </cell>
          <cell r="D172" t="str">
            <v>15W/M 220V</v>
          </cell>
          <cell r="E172" t="str">
            <v>M</v>
          </cell>
          <cell r="F172">
            <v>5600</v>
          </cell>
          <cell r="G172">
            <v>0.4</v>
          </cell>
        </row>
        <row r="173">
          <cell r="A173" t="str">
            <v>d149</v>
          </cell>
          <cell r="B173">
            <v>149</v>
          </cell>
          <cell r="C173" t="str">
            <v>주택용 분전반</v>
          </cell>
          <cell r="D173" t="str">
            <v>ME-4회로</v>
          </cell>
          <cell r="E173" t="str">
            <v>면</v>
          </cell>
          <cell r="F173">
            <v>21000</v>
          </cell>
          <cell r="G173">
            <v>0.43</v>
          </cell>
        </row>
        <row r="174">
          <cell r="A174" t="str">
            <v>d152</v>
          </cell>
          <cell r="B174">
            <v>152</v>
          </cell>
          <cell r="C174" t="str">
            <v>중간 단자함</v>
          </cell>
          <cell r="D174" t="str">
            <v>SUS 10P</v>
          </cell>
          <cell r="E174" t="str">
            <v>EA</v>
          </cell>
          <cell r="F174">
            <v>24800</v>
          </cell>
          <cell r="I174">
            <v>0.55000000000000004</v>
          </cell>
          <cell r="M174">
            <v>0.45</v>
          </cell>
        </row>
        <row r="175">
          <cell r="A175" t="str">
            <v>d153</v>
          </cell>
          <cell r="B175">
            <v>153</v>
          </cell>
          <cell r="C175" t="str">
            <v>중간단자함</v>
          </cell>
          <cell r="D175" t="str">
            <v>SUS 20P</v>
          </cell>
          <cell r="E175" t="str">
            <v>EA</v>
          </cell>
          <cell r="F175">
            <v>27600</v>
          </cell>
          <cell r="I175">
            <v>0.55000000000000004</v>
          </cell>
          <cell r="M175">
            <v>0.45</v>
          </cell>
        </row>
        <row r="176">
          <cell r="A176" t="str">
            <v>d150</v>
          </cell>
          <cell r="B176">
            <v>150</v>
          </cell>
          <cell r="C176" t="str">
            <v>철재분전함(D:SUS)</v>
          </cell>
          <cell r="D176" t="str">
            <v>450x300x150</v>
          </cell>
          <cell r="E176" t="str">
            <v>EA</v>
          </cell>
          <cell r="F176">
            <v>18000</v>
          </cell>
        </row>
        <row r="177">
          <cell r="A177" t="str">
            <v>d151</v>
          </cell>
          <cell r="B177">
            <v>151</v>
          </cell>
          <cell r="C177" t="str">
            <v>철재분전함(D:SUS)</v>
          </cell>
          <cell r="D177" t="str">
            <v>450x360X180</v>
          </cell>
          <cell r="E177" t="str">
            <v>EA</v>
          </cell>
          <cell r="F177">
            <v>21000</v>
          </cell>
        </row>
        <row r="178">
          <cell r="A178" t="str">
            <v>d154</v>
          </cell>
          <cell r="B178">
            <v>154</v>
          </cell>
          <cell r="C178" t="str">
            <v>커버 나이프 S/W</v>
          </cell>
          <cell r="D178" t="str">
            <v>3P 30A</v>
          </cell>
          <cell r="E178" t="str">
            <v>EA</v>
          </cell>
          <cell r="F178">
            <v>2304</v>
          </cell>
          <cell r="G178">
            <v>0.2</v>
          </cell>
        </row>
        <row r="179">
          <cell r="A179" t="str">
            <v>d155</v>
          </cell>
          <cell r="B179">
            <v>155</v>
          </cell>
          <cell r="C179" t="str">
            <v>커버 나이프 S/W</v>
          </cell>
          <cell r="D179" t="str">
            <v>쌍투 3P30A</v>
          </cell>
          <cell r="E179" t="str">
            <v>EA</v>
          </cell>
          <cell r="F179">
            <v>3372</v>
          </cell>
          <cell r="G179">
            <v>0.24</v>
          </cell>
        </row>
        <row r="180">
          <cell r="A180" t="str">
            <v>d156</v>
          </cell>
          <cell r="B180">
            <v>156</v>
          </cell>
          <cell r="C180" t="str">
            <v>콘센트</v>
          </cell>
          <cell r="D180" t="str">
            <v>250V15A1구(무)</v>
          </cell>
          <cell r="E180" t="str">
            <v>EA</v>
          </cell>
          <cell r="F180">
            <v>820</v>
          </cell>
          <cell r="G180">
            <v>6.5000000000000002E-2</v>
          </cell>
        </row>
        <row r="181">
          <cell r="A181" t="str">
            <v>d157</v>
          </cell>
          <cell r="B181">
            <v>157</v>
          </cell>
          <cell r="C181" t="str">
            <v>콘센트</v>
          </cell>
          <cell r="D181" t="str">
            <v>250V15A2구(접)</v>
          </cell>
          <cell r="E181" t="str">
            <v>EA</v>
          </cell>
          <cell r="F181">
            <v>1045</v>
          </cell>
          <cell r="G181">
            <v>6.5000000000000002E-2</v>
          </cell>
        </row>
        <row r="182">
          <cell r="A182" t="str">
            <v>d158</v>
          </cell>
          <cell r="B182">
            <v>158</v>
          </cell>
          <cell r="C182" t="str">
            <v>타임머(24H)</v>
          </cell>
          <cell r="D182" t="str">
            <v>220V25A최소15분</v>
          </cell>
          <cell r="E182" t="str">
            <v>EA</v>
          </cell>
          <cell r="F182">
            <v>22600</v>
          </cell>
          <cell r="G182">
            <v>0.2</v>
          </cell>
        </row>
        <row r="183">
          <cell r="A183" t="str">
            <v>d165</v>
          </cell>
          <cell r="B183">
            <v>165</v>
          </cell>
          <cell r="C183" t="str">
            <v>통로유도등</v>
          </cell>
          <cell r="D183" t="str">
            <v>매입 10W 소형</v>
          </cell>
          <cell r="E183" t="str">
            <v>EA</v>
          </cell>
          <cell r="F183">
            <v>24500</v>
          </cell>
          <cell r="G183">
            <v>0.2</v>
          </cell>
        </row>
        <row r="184">
          <cell r="A184" t="str">
            <v>d194</v>
          </cell>
          <cell r="B184">
            <v>194</v>
          </cell>
          <cell r="C184" t="str">
            <v>통신용 접지함</v>
          </cell>
          <cell r="D184" t="str">
            <v>아크릴 5t</v>
          </cell>
          <cell r="E184" t="str">
            <v>EA</v>
          </cell>
          <cell r="F184">
            <v>130000</v>
          </cell>
          <cell r="G184">
            <v>0.66</v>
          </cell>
        </row>
        <row r="185">
          <cell r="A185" t="str">
            <v>d199</v>
          </cell>
          <cell r="B185">
            <v>199</v>
          </cell>
          <cell r="C185" t="str">
            <v>통합분전반</v>
          </cell>
          <cell r="D185" t="str">
            <v>ATS 200A 3Ø4W</v>
          </cell>
          <cell r="E185" t="str">
            <v>면</v>
          </cell>
          <cell r="F185">
            <v>0</v>
          </cell>
          <cell r="G185">
            <v>0.92200000000000004</v>
          </cell>
        </row>
        <row r="186">
          <cell r="A186" t="str">
            <v>d159</v>
          </cell>
          <cell r="B186">
            <v>159</v>
          </cell>
          <cell r="C186" t="str">
            <v>파이프 행거</v>
          </cell>
          <cell r="D186" t="str">
            <v>16C</v>
          </cell>
          <cell r="E186" t="str">
            <v>EA</v>
          </cell>
          <cell r="F186">
            <v>435</v>
          </cell>
        </row>
        <row r="187">
          <cell r="A187" t="str">
            <v>d160</v>
          </cell>
          <cell r="B187">
            <v>160</v>
          </cell>
          <cell r="C187" t="str">
            <v>파이프 행거</v>
          </cell>
          <cell r="D187" t="str">
            <v>22C</v>
          </cell>
          <cell r="E187" t="str">
            <v>EA</v>
          </cell>
          <cell r="F187">
            <v>445</v>
          </cell>
        </row>
        <row r="188">
          <cell r="A188" t="str">
            <v>d161</v>
          </cell>
          <cell r="B188">
            <v>161</v>
          </cell>
          <cell r="C188" t="str">
            <v>파이프 행거</v>
          </cell>
          <cell r="D188" t="str">
            <v>28C</v>
          </cell>
          <cell r="E188" t="str">
            <v>EA</v>
          </cell>
          <cell r="F188">
            <v>457</v>
          </cell>
        </row>
        <row r="189">
          <cell r="A189" t="str">
            <v>d162</v>
          </cell>
          <cell r="B189">
            <v>162</v>
          </cell>
          <cell r="C189" t="str">
            <v>파이프 행거</v>
          </cell>
          <cell r="D189" t="str">
            <v>36C</v>
          </cell>
          <cell r="E189" t="str">
            <v>EA</v>
          </cell>
          <cell r="F189">
            <v>595</v>
          </cell>
        </row>
        <row r="190">
          <cell r="A190" t="str">
            <v>d163</v>
          </cell>
          <cell r="B190">
            <v>163</v>
          </cell>
          <cell r="C190" t="str">
            <v>파이프 행거</v>
          </cell>
          <cell r="D190" t="str">
            <v>42C</v>
          </cell>
          <cell r="E190" t="str">
            <v>EA</v>
          </cell>
          <cell r="F190">
            <v>658</v>
          </cell>
        </row>
        <row r="191">
          <cell r="A191" t="str">
            <v>d164</v>
          </cell>
          <cell r="B191">
            <v>164</v>
          </cell>
          <cell r="C191" t="str">
            <v>파이프 행거</v>
          </cell>
          <cell r="D191" t="str">
            <v>54C</v>
          </cell>
          <cell r="E191" t="str">
            <v>EA</v>
          </cell>
          <cell r="F191">
            <v>786</v>
          </cell>
        </row>
        <row r="192">
          <cell r="A192" t="str">
            <v>d166</v>
          </cell>
          <cell r="B192">
            <v>166</v>
          </cell>
          <cell r="C192" t="str">
            <v>표시등</v>
          </cell>
          <cell r="D192" t="str">
            <v>DC 24V (IL-D24)</v>
          </cell>
          <cell r="E192" t="str">
            <v>EA</v>
          </cell>
          <cell r="F192">
            <v>1000</v>
          </cell>
          <cell r="G192">
            <v>0.2</v>
          </cell>
        </row>
        <row r="193">
          <cell r="A193" t="str">
            <v>d167</v>
          </cell>
          <cell r="B193">
            <v>167</v>
          </cell>
          <cell r="C193" t="str">
            <v>풀박스</v>
          </cell>
          <cell r="D193" t="str">
            <v>200x200x100</v>
          </cell>
          <cell r="E193" t="str">
            <v>EA</v>
          </cell>
          <cell r="F193">
            <v>2790</v>
          </cell>
          <cell r="G193">
            <v>0.66</v>
          </cell>
        </row>
        <row r="194">
          <cell r="A194" t="str">
            <v>d168</v>
          </cell>
          <cell r="B194">
            <v>168</v>
          </cell>
          <cell r="C194" t="str">
            <v>풀박스</v>
          </cell>
          <cell r="D194" t="str">
            <v>250x250x150</v>
          </cell>
          <cell r="E194" t="str">
            <v>EA</v>
          </cell>
          <cell r="F194">
            <v>4500</v>
          </cell>
          <cell r="G194">
            <v>0.66</v>
          </cell>
        </row>
        <row r="195">
          <cell r="A195" t="str">
            <v>d169</v>
          </cell>
          <cell r="B195">
            <v>169</v>
          </cell>
          <cell r="C195" t="str">
            <v>풀박스</v>
          </cell>
          <cell r="D195" t="str">
            <v>300x300x150</v>
          </cell>
          <cell r="E195" t="str">
            <v>EA</v>
          </cell>
          <cell r="F195">
            <v>5180</v>
          </cell>
          <cell r="G195">
            <v>0.66</v>
          </cell>
        </row>
        <row r="196">
          <cell r="A196" t="str">
            <v>d170</v>
          </cell>
          <cell r="B196">
            <v>170</v>
          </cell>
          <cell r="C196" t="str">
            <v>풀박스</v>
          </cell>
          <cell r="D196" t="str">
            <v>FRP 200x150x130</v>
          </cell>
          <cell r="E196" t="str">
            <v>EA</v>
          </cell>
          <cell r="F196">
            <v>35000</v>
          </cell>
          <cell r="G196">
            <v>0.66</v>
          </cell>
        </row>
        <row r="197">
          <cell r="A197" t="str">
            <v>d171</v>
          </cell>
          <cell r="B197">
            <v>171</v>
          </cell>
          <cell r="C197" t="str">
            <v>피난구 유도등</v>
          </cell>
          <cell r="D197" t="str">
            <v>노출 10W 소형</v>
          </cell>
          <cell r="E197" t="str">
            <v>EA</v>
          </cell>
          <cell r="F197">
            <v>24500</v>
          </cell>
          <cell r="G197">
            <v>0.2</v>
          </cell>
        </row>
        <row r="198">
          <cell r="A198" t="str">
            <v>d181</v>
          </cell>
          <cell r="B198">
            <v>181</v>
          </cell>
          <cell r="C198" t="str">
            <v>행거볼트</v>
          </cell>
          <cell r="D198" t="str">
            <v>Ø9x1000</v>
          </cell>
          <cell r="E198" t="str">
            <v>EA</v>
          </cell>
          <cell r="F198">
            <v>404</v>
          </cell>
        </row>
        <row r="199">
          <cell r="A199" t="str">
            <v>d172</v>
          </cell>
          <cell r="B199">
            <v>172</v>
          </cell>
          <cell r="C199" t="str">
            <v>형광등기구(매입루바)</v>
          </cell>
          <cell r="D199" t="str">
            <v>220(V)x20Wx2등 전자</v>
          </cell>
          <cell r="E199" t="str">
            <v>SET</v>
          </cell>
          <cell r="F199">
            <v>34260</v>
          </cell>
          <cell r="G199">
            <v>0.3</v>
          </cell>
        </row>
        <row r="200">
          <cell r="A200" t="str">
            <v>d173</v>
          </cell>
          <cell r="B200">
            <v>173</v>
          </cell>
          <cell r="C200" t="str">
            <v>형광등기구(매입루바)</v>
          </cell>
          <cell r="D200" t="str">
            <v>220(V)x40Wx2등 전자</v>
          </cell>
          <cell r="E200" t="str">
            <v>SET</v>
          </cell>
          <cell r="F200">
            <v>43120</v>
          </cell>
          <cell r="G200">
            <v>0.46</v>
          </cell>
        </row>
        <row r="201">
          <cell r="A201" t="str">
            <v>d174</v>
          </cell>
          <cell r="B201">
            <v>174</v>
          </cell>
          <cell r="C201" t="str">
            <v>형광등기구(안전증)</v>
          </cell>
          <cell r="D201" t="str">
            <v>220(V)x20Wx2등</v>
          </cell>
          <cell r="E201" t="str">
            <v>SET</v>
          </cell>
          <cell r="F201">
            <v>80000</v>
          </cell>
          <cell r="G201">
            <v>0.6</v>
          </cell>
        </row>
        <row r="202">
          <cell r="A202" t="str">
            <v>d175</v>
          </cell>
          <cell r="B202">
            <v>175</v>
          </cell>
          <cell r="C202" t="str">
            <v>형광등기구(안전증)</v>
          </cell>
          <cell r="D202" t="str">
            <v>220(V)x40Wx2등</v>
          </cell>
          <cell r="E202" t="str">
            <v>SET</v>
          </cell>
          <cell r="F202">
            <v>114000</v>
          </cell>
          <cell r="G202">
            <v>0.92</v>
          </cell>
        </row>
        <row r="203">
          <cell r="A203" t="str">
            <v>d215</v>
          </cell>
          <cell r="B203">
            <v>215</v>
          </cell>
          <cell r="C203" t="str">
            <v>형광등기구(직부)</v>
          </cell>
          <cell r="D203" t="str">
            <v>220(V)x20Wx2등 전자</v>
          </cell>
          <cell r="E203" t="str">
            <v>SET</v>
          </cell>
          <cell r="F203">
            <v>29000</v>
          </cell>
          <cell r="G203">
            <v>0.19500000000000001</v>
          </cell>
        </row>
        <row r="204">
          <cell r="A204" t="str">
            <v>d216</v>
          </cell>
          <cell r="B204">
            <v>216</v>
          </cell>
          <cell r="C204" t="str">
            <v>형광등기구(직부)</v>
          </cell>
          <cell r="D204" t="str">
            <v>220(V)x40Wx2등 전자</v>
          </cell>
          <cell r="E204" t="str">
            <v>SET</v>
          </cell>
          <cell r="F204">
            <v>39400</v>
          </cell>
          <cell r="G204">
            <v>0.30499999999999999</v>
          </cell>
        </row>
        <row r="205">
          <cell r="A205" t="str">
            <v>d176</v>
          </cell>
          <cell r="B205">
            <v>176</v>
          </cell>
          <cell r="C205" t="str">
            <v>형광램프</v>
          </cell>
          <cell r="D205" t="str">
            <v>220(V)x20W</v>
          </cell>
          <cell r="E205" t="str">
            <v>EA</v>
          </cell>
          <cell r="F205">
            <v>650</v>
          </cell>
        </row>
        <row r="206">
          <cell r="A206" t="str">
            <v>d177</v>
          </cell>
          <cell r="B206">
            <v>177</v>
          </cell>
          <cell r="C206" t="str">
            <v>형광램프</v>
          </cell>
          <cell r="D206" t="str">
            <v>220(V)x40W</v>
          </cell>
          <cell r="E206" t="str">
            <v>EA</v>
          </cell>
          <cell r="F206">
            <v>1050</v>
          </cell>
        </row>
        <row r="207">
          <cell r="A207" t="str">
            <v>d178</v>
          </cell>
          <cell r="B207">
            <v>178</v>
          </cell>
          <cell r="C207" t="str">
            <v>환풍기(일반용)</v>
          </cell>
          <cell r="D207" t="str">
            <v>300 x 300</v>
          </cell>
          <cell r="E207" t="str">
            <v>EA</v>
          </cell>
          <cell r="F207">
            <v>16000</v>
          </cell>
          <cell r="G207">
            <v>0.48</v>
          </cell>
        </row>
        <row r="208">
          <cell r="A208" t="str">
            <v>d179</v>
          </cell>
          <cell r="B208">
            <v>179</v>
          </cell>
          <cell r="C208" t="str">
            <v>황동 볼트너트</v>
          </cell>
          <cell r="D208" t="str">
            <v>M10 x 40</v>
          </cell>
          <cell r="E208" t="str">
            <v>EA</v>
          </cell>
          <cell r="F208">
            <v>183</v>
          </cell>
        </row>
        <row r="209">
          <cell r="A209" t="str">
            <v>d180</v>
          </cell>
          <cell r="B209">
            <v>180</v>
          </cell>
          <cell r="C209" t="str">
            <v>황동 평와셔</v>
          </cell>
          <cell r="D209" t="str">
            <v>3/8" 0.5mm</v>
          </cell>
          <cell r="E209" t="str">
            <v>EA</v>
          </cell>
          <cell r="F209">
            <v>6.5</v>
          </cell>
        </row>
        <row r="210">
          <cell r="A210" t="str">
            <v>d209</v>
          </cell>
          <cell r="B210">
            <v>209</v>
          </cell>
          <cell r="C210" t="str">
            <v>휘 발 유</v>
          </cell>
          <cell r="E210" t="str">
            <v>ℓ</v>
          </cell>
          <cell r="F210">
            <v>0</v>
          </cell>
        </row>
        <row r="211">
          <cell r="A211" t="str">
            <v>d196</v>
          </cell>
          <cell r="B211">
            <v>196</v>
          </cell>
          <cell r="C211" t="str">
            <v>BASE PLAT</v>
          </cell>
          <cell r="D211" t="str">
            <v>200x200x9t</v>
          </cell>
          <cell r="E211" t="str">
            <v>EA</v>
          </cell>
          <cell r="F211">
            <v>1500</v>
          </cell>
        </row>
        <row r="212">
          <cell r="A212" t="str">
            <v>d182</v>
          </cell>
          <cell r="B212">
            <v>182</v>
          </cell>
          <cell r="C212" t="str">
            <v>BOX 및 DOOR</v>
          </cell>
          <cell r="D212" t="str">
            <v>400x500x200x1.5t</v>
          </cell>
          <cell r="E212" t="str">
            <v>SET</v>
          </cell>
          <cell r="F212">
            <v>40000</v>
          </cell>
        </row>
        <row r="213">
          <cell r="A213" t="str">
            <v>d183</v>
          </cell>
          <cell r="B213">
            <v>183</v>
          </cell>
          <cell r="C213" t="str">
            <v>BOX COVER</v>
          </cell>
          <cell r="D213" t="str">
            <v>평 4각 &amp; 8각</v>
          </cell>
          <cell r="E213" t="str">
            <v>EA</v>
          </cell>
          <cell r="F213">
            <v>160</v>
          </cell>
        </row>
        <row r="214">
          <cell r="A214" t="str">
            <v>d184</v>
          </cell>
          <cell r="B214">
            <v>184</v>
          </cell>
          <cell r="C214" t="str">
            <v>CABLE TRAY</v>
          </cell>
          <cell r="D214" t="str">
            <v>STRAIGHT TRAY W300</v>
          </cell>
          <cell r="E214" t="str">
            <v>M</v>
          </cell>
          <cell r="F214">
            <v>11340</v>
          </cell>
          <cell r="G214">
            <v>0.28499999999999998</v>
          </cell>
        </row>
        <row r="215">
          <cell r="A215" t="str">
            <v>d198</v>
          </cell>
          <cell r="B215">
            <v>198</v>
          </cell>
          <cell r="C215" t="str">
            <v>DOWN LIGHT</v>
          </cell>
          <cell r="D215" t="str">
            <v>5" 반사매입형</v>
          </cell>
          <cell r="E215" t="str">
            <v>EA</v>
          </cell>
          <cell r="F215">
            <v>6000</v>
          </cell>
          <cell r="G215">
            <v>0.245</v>
          </cell>
        </row>
        <row r="216">
          <cell r="A216" t="str">
            <v>d187</v>
          </cell>
          <cell r="B216">
            <v>187</v>
          </cell>
          <cell r="C216" t="str">
            <v>ELB</v>
          </cell>
          <cell r="D216" t="str">
            <v>2P 30AF 20AT</v>
          </cell>
          <cell r="E216" t="str">
            <v>EA</v>
          </cell>
          <cell r="F216">
            <v>5300</v>
          </cell>
          <cell r="G216">
            <v>0.19</v>
          </cell>
        </row>
        <row r="217">
          <cell r="A217" t="str">
            <v>d188</v>
          </cell>
          <cell r="B217">
            <v>188</v>
          </cell>
          <cell r="C217" t="str">
            <v>NFB</v>
          </cell>
          <cell r="D217" t="str">
            <v>ABE 3P 50AF 30AT</v>
          </cell>
          <cell r="E217" t="str">
            <v>EA</v>
          </cell>
          <cell r="F217">
            <v>21800</v>
          </cell>
          <cell r="G217">
            <v>0.26</v>
          </cell>
        </row>
        <row r="218">
          <cell r="A218" t="str">
            <v>d231</v>
          </cell>
          <cell r="B218">
            <v>231</v>
          </cell>
          <cell r="C218" t="str">
            <v>NFB</v>
          </cell>
          <cell r="D218" t="str">
            <v>ABS 4P 400AF 400AT</v>
          </cell>
          <cell r="E218" t="str">
            <v>EA</v>
          </cell>
          <cell r="F218">
            <v>250000</v>
          </cell>
          <cell r="G218">
            <v>0.68</v>
          </cell>
        </row>
        <row r="219">
          <cell r="A219" t="str">
            <v>d189</v>
          </cell>
          <cell r="B219">
            <v>189</v>
          </cell>
          <cell r="C219" t="str">
            <v>NFB</v>
          </cell>
          <cell r="D219" t="str">
            <v>ABS 4P 100AF 75AT</v>
          </cell>
          <cell r="E219" t="str">
            <v>EA</v>
          </cell>
          <cell r="F219">
            <v>51100</v>
          </cell>
          <cell r="G219">
            <v>0.46800000000000003</v>
          </cell>
        </row>
        <row r="220">
          <cell r="A220" t="str">
            <v>d190</v>
          </cell>
          <cell r="B220">
            <v>190</v>
          </cell>
          <cell r="C220" t="str">
            <v>NFB</v>
          </cell>
          <cell r="D220" t="str">
            <v>ABS 4P 50AF 50AT</v>
          </cell>
          <cell r="E220" t="str">
            <v>EA</v>
          </cell>
          <cell r="F220">
            <v>28200</v>
          </cell>
          <cell r="G220">
            <v>0.33800000000000002</v>
          </cell>
        </row>
        <row r="221">
          <cell r="A221" t="str">
            <v>d191</v>
          </cell>
          <cell r="B221">
            <v>191</v>
          </cell>
          <cell r="C221" t="str">
            <v>T.V 유니트</v>
          </cell>
          <cell r="D221" t="str">
            <v>AUV 7-3-3</v>
          </cell>
          <cell r="E221" t="str">
            <v>조</v>
          </cell>
          <cell r="F221">
            <v>1700</v>
          </cell>
          <cell r="I221">
            <v>0.08</v>
          </cell>
        </row>
        <row r="222">
          <cell r="A222" t="str">
            <v>d192</v>
          </cell>
          <cell r="B222">
            <v>192</v>
          </cell>
          <cell r="C222" t="str">
            <v>U-CHANNEL</v>
          </cell>
          <cell r="D222" t="str">
            <v>42x25x2.3t</v>
          </cell>
          <cell r="E222" t="str">
            <v>M</v>
          </cell>
          <cell r="F222">
            <v>2800</v>
          </cell>
        </row>
        <row r="223">
          <cell r="A223" t="str">
            <v>d193</v>
          </cell>
          <cell r="B223">
            <v>193</v>
          </cell>
          <cell r="C223" t="str">
            <v>U-CHANNEL</v>
          </cell>
          <cell r="D223" t="str">
            <v>42x42x2.6t</v>
          </cell>
          <cell r="E223" t="str">
            <v>M</v>
          </cell>
          <cell r="F223">
            <v>3000</v>
          </cell>
        </row>
        <row r="224">
          <cell r="A224" t="str">
            <v>d204</v>
          </cell>
          <cell r="F224">
            <v>0</v>
          </cell>
        </row>
        <row r="225">
          <cell r="A225" t="str">
            <v>d201</v>
          </cell>
          <cell r="B225">
            <v>201</v>
          </cell>
          <cell r="C225" t="str">
            <v>부속품율</v>
          </cell>
          <cell r="D225" t="str">
            <v>전선관의 15%</v>
          </cell>
          <cell r="E225" t="str">
            <v>식</v>
          </cell>
          <cell r="F225">
            <v>0</v>
          </cell>
        </row>
        <row r="226">
          <cell r="A226" t="str">
            <v>d202</v>
          </cell>
          <cell r="B226">
            <v>202</v>
          </cell>
          <cell r="C226" t="str">
            <v>잡자재비</v>
          </cell>
          <cell r="D226" t="str">
            <v>배관.배선의 2%</v>
          </cell>
          <cell r="E226" t="str">
            <v>식</v>
          </cell>
          <cell r="F226">
            <v>0</v>
          </cell>
        </row>
        <row r="227">
          <cell r="A227" t="str">
            <v>d203</v>
          </cell>
          <cell r="B227">
            <v>203</v>
          </cell>
          <cell r="C227" t="str">
            <v>공구손료</v>
          </cell>
          <cell r="D227" t="str">
            <v>인건비의 3%</v>
          </cell>
          <cell r="E227" t="str">
            <v>식</v>
          </cell>
          <cell r="F227">
            <v>0</v>
          </cell>
        </row>
        <row r="228">
          <cell r="F228">
            <v>0</v>
          </cell>
        </row>
        <row r="229">
          <cell r="A229" t="str">
            <v>d221</v>
          </cell>
          <cell r="B229">
            <v>221</v>
          </cell>
          <cell r="C229" t="str">
            <v>케이블 덕트(W/C)</v>
          </cell>
          <cell r="D229" t="str">
            <v>W 200 x 150</v>
          </cell>
          <cell r="E229" t="str">
            <v>M</v>
          </cell>
          <cell r="F229">
            <v>19000</v>
          </cell>
          <cell r="G229">
            <v>0.5</v>
          </cell>
        </row>
        <row r="230">
          <cell r="A230" t="str">
            <v>d222</v>
          </cell>
          <cell r="B230">
            <v>222</v>
          </cell>
          <cell r="C230" t="str">
            <v>케이블 덕트(W/C)</v>
          </cell>
          <cell r="D230" t="str">
            <v>W 300 x 150</v>
          </cell>
          <cell r="E230" t="str">
            <v>M</v>
          </cell>
          <cell r="F230">
            <v>20560</v>
          </cell>
          <cell r="G230">
            <v>0.5</v>
          </cell>
        </row>
        <row r="231">
          <cell r="A231" t="str">
            <v>d223</v>
          </cell>
          <cell r="B231">
            <v>223</v>
          </cell>
          <cell r="C231" t="str">
            <v>수평용 엘보</v>
          </cell>
          <cell r="D231" t="str">
            <v>W 200 x 150</v>
          </cell>
          <cell r="E231" t="str">
            <v>EA</v>
          </cell>
          <cell r="F231">
            <v>14190</v>
          </cell>
          <cell r="G231">
            <v>0.5</v>
          </cell>
        </row>
        <row r="232">
          <cell r="A232" t="str">
            <v>d224</v>
          </cell>
          <cell r="B232">
            <v>224</v>
          </cell>
          <cell r="C232" t="str">
            <v>수평용 엘보</v>
          </cell>
          <cell r="D232" t="str">
            <v>W 300 x 150</v>
          </cell>
          <cell r="E232" t="str">
            <v>EA</v>
          </cell>
          <cell r="F232">
            <v>16200</v>
          </cell>
          <cell r="G232">
            <v>0.5</v>
          </cell>
        </row>
        <row r="233">
          <cell r="A233" t="str">
            <v>d225</v>
          </cell>
          <cell r="B233">
            <v>225</v>
          </cell>
          <cell r="C233" t="str">
            <v>수직용 엘보</v>
          </cell>
          <cell r="D233" t="str">
            <v>W 200 x 150</v>
          </cell>
          <cell r="E233" t="str">
            <v>EA</v>
          </cell>
          <cell r="F233">
            <v>13500</v>
          </cell>
          <cell r="G233">
            <v>0.5</v>
          </cell>
        </row>
        <row r="234">
          <cell r="A234" t="str">
            <v>d226</v>
          </cell>
          <cell r="B234">
            <v>226</v>
          </cell>
          <cell r="C234" t="str">
            <v>수직용 엘보</v>
          </cell>
          <cell r="D234" t="str">
            <v>W 300 x 150</v>
          </cell>
          <cell r="E234" t="str">
            <v>EA</v>
          </cell>
          <cell r="F234">
            <v>14180</v>
          </cell>
          <cell r="G234">
            <v>0.5</v>
          </cell>
        </row>
        <row r="235">
          <cell r="A235" t="str">
            <v>d232</v>
          </cell>
          <cell r="B235">
            <v>232</v>
          </cell>
        </row>
      </sheetData>
      <sheetData sheetId="2" refreshError="1">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sheetData sheetId="671"/>
      <sheetData sheetId="672"/>
      <sheetData sheetId="673"/>
      <sheetData sheetId="674"/>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refreshError="1"/>
      <sheetData sheetId="728"/>
      <sheetData sheetId="729"/>
      <sheetData sheetId="730"/>
      <sheetData sheetId="731"/>
      <sheetData sheetId="732"/>
      <sheetData sheetId="733"/>
      <sheetData sheetId="734"/>
      <sheetData sheetId="735"/>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상부공통집계(총괄)"/>
      <sheetName val="상부공통일반"/>
      <sheetName val="비파괴검사"/>
      <sheetName val="노임단가"/>
      <sheetName val="설계예산서"/>
    </sheetNames>
    <sheetDataSet>
      <sheetData sheetId="0"/>
      <sheetData sheetId="1"/>
      <sheetData sheetId="2"/>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데이타"/>
      <sheetName val="식재인부"/>
      <sheetName val="지주목시비량산출서"/>
      <sheetName val="000000"/>
      <sheetName val="DATA"/>
      <sheetName val="노임단가"/>
    </sheetNames>
    <sheetDataSet>
      <sheetData sheetId="0"/>
      <sheetData sheetId="1"/>
      <sheetData sheetId="2"/>
      <sheetData sheetId="3"/>
      <sheetData sheetId="4"/>
      <sheetData sheetId="5"/>
      <sheetData sheetId="6"/>
      <sheetData sheetId="7"/>
      <sheetData sheetId="8">
        <row r="19">
          <cell r="J19">
            <v>350</v>
          </cell>
        </row>
        <row r="22">
          <cell r="L22">
            <v>20</v>
          </cell>
        </row>
        <row r="116">
          <cell r="F116">
            <v>2.5</v>
          </cell>
        </row>
      </sheetData>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
      <sheetName val="주요자재"/>
      <sheetName val="A1"/>
      <sheetName val="A2"/>
      <sheetName val="교대"/>
      <sheetName val="#REF"/>
      <sheetName val="1.설계조건"/>
      <sheetName val="경산"/>
      <sheetName val="데이타"/>
      <sheetName val="정산서"/>
      <sheetName val="보호"/>
      <sheetName val="설계내역"/>
      <sheetName val="말뚝지지력산정"/>
      <sheetName val="마산방향철근집계"/>
      <sheetName val="진주방향"/>
      <sheetName val="마산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1.설계조건"/>
    </sheetNames>
    <sheetDataSet>
      <sheetData sheetId="0"/>
      <sheetData sheetId="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기준"/>
      <sheetName val="2.단면형상"/>
      <sheetName val="3..모델링"/>
      <sheetName val="3. 모델링형상"/>
      <sheetName val="3. 응답계수"/>
      <sheetName val="3. 단면제원"/>
      <sheetName val="4.자유진동해석결과"/>
      <sheetName val="4. 모드형상"/>
      <sheetName val="5. 설계수평력산정"/>
      <sheetName val="5.단면력"/>
      <sheetName val="6.전도에대한 검토"/>
      <sheetName val="7.지진변위검토"/>
      <sheetName val="7.지진변위검토 (2)"/>
      <sheetName val="000000"/>
      <sheetName val="ABUT수량-A1"/>
      <sheetName val="터파기및재료"/>
    </sheetNames>
    <sheetDataSet>
      <sheetData sheetId="0"/>
      <sheetData sheetId="1" refreshError="1">
        <row r="26">
          <cell r="F26">
            <v>2.5</v>
          </cell>
        </row>
        <row r="33">
          <cell r="F33">
            <v>240</v>
          </cell>
        </row>
        <row r="38">
          <cell r="F38">
            <v>230000</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설계조건"/>
      <sheetName val="2. DECK"/>
      <sheetName val="3. 횡분배"/>
      <sheetName val="3. 횡분배-1"/>
      <sheetName val="7.슬래브유효폭"/>
      <sheetName val="1.설계기준"/>
    </sheetNames>
    <sheetDataSet>
      <sheetData sheetId="0"/>
      <sheetData sheetId="1" refreshError="1">
        <row r="33">
          <cell r="F33">
            <v>230000</v>
          </cell>
        </row>
        <row r="34">
          <cell r="F34">
            <v>100000</v>
          </cell>
        </row>
        <row r="49">
          <cell r="F49">
            <v>2000000</v>
          </cell>
        </row>
      </sheetData>
      <sheetData sheetId="2"/>
      <sheetData sheetId="3"/>
      <sheetData sheetId="4"/>
      <sheetData sheetId="5"/>
      <sheetData sheetId="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산출기준(총괄)"/>
      <sheetName val="간지1"/>
      <sheetName val="보고서간지"/>
      <sheetName val="표지-1"/>
      <sheetName val="총괄내역 "/>
      <sheetName val="1.관리계획"/>
      <sheetName val="1.관리대가"/>
      <sheetName val="1.도시관리공수"/>
      <sheetName val="1.여비 "/>
      <sheetName val="1.유인물비"/>
      <sheetName val="2.지구단위계획내역"/>
      <sheetName val="2.지구단위대가"/>
      <sheetName val="2.지구단위공수"/>
      <sheetName val="2.여비"/>
      <sheetName val="2.유인물비"/>
      <sheetName val="3.기초조사내역"/>
      <sheetName val="3.기초대가"/>
      <sheetName val="3.기초조사공수"/>
      <sheetName val="3.여비"/>
      <sheetName val="3.유인물비"/>
      <sheetName val="4.토지적성평가"/>
      <sheetName val="4.토지대가"/>
      <sheetName val="4.토지적성"/>
      <sheetName val="4.여비"/>
      <sheetName val="4.유인물비"/>
      <sheetName val="5.교통성"/>
      <sheetName val="5.교통대가 "/>
      <sheetName val="5.교통성공수"/>
      <sheetName val="5.여비"/>
      <sheetName val="5.유인물비"/>
      <sheetName val="6.환경영향"/>
      <sheetName val="6.환경대가"/>
      <sheetName val="6.환경산출근거1-1"/>
      <sheetName val="6.여비"/>
      <sheetName val="6.유인물비"/>
      <sheetName val="7.사전재해영향성"/>
      <sheetName val="7.사전재해영향성대가"/>
      <sheetName val="7.사전재해"/>
      <sheetName val="7.여비"/>
      <sheetName val="7.유인물비"/>
      <sheetName val="8.지형내역"/>
      <sheetName val="8.지형대가"/>
      <sheetName val="8.지형도면공수"/>
      <sheetName val="8.여비"/>
      <sheetName val="8.유인물비"/>
      <sheetName val="9.경관성내역"/>
      <sheetName val="9.경관대가"/>
      <sheetName val="9.경관공수"/>
      <sheetName val="9.여비1"/>
      <sheetName val="9.유인물비 (2)"/>
      <sheetName val="9.지표조사내역"/>
      <sheetName val="9.지표대가"/>
      <sheetName val="9.지표조사공수"/>
      <sheetName val="9.지표회의비1"/>
      <sheetName val="9.여비"/>
      <sheetName val="9.유인물비"/>
      <sheetName val="산출기준 (총괄,환경제외)"/>
      <sheetName val="6.환경측정및인쇄비근거1-3"/>
      <sheetName val="6.환경산출근거1"/>
      <sheetName val="6.환경산출근거1-2"/>
      <sheetName val="간지2"/>
      <sheetName val="토질조사수량"/>
      <sheetName val="토질_일위대가표1"/>
      <sheetName val="토질_일위대가표2"/>
      <sheetName val="지구단위계획"/>
      <sheetName val="예측단가간지"/>
      <sheetName val="단가"/>
      <sheetName val="N賃率-職"/>
      <sheetName val="DATE"/>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ow r="34">
          <cell r="F34">
            <v>11703867</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슬래브수량집계"/>
      <sheetName val="슬래브철근집계"/>
      <sheetName val="강재집계"/>
      <sheetName val="진주방향수량집계"/>
      <sheetName val="진주방향철근집계"/>
      <sheetName val="진주방향"/>
      <sheetName val="마산방향수량집계"/>
      <sheetName val="마산방향철근집계"/>
      <sheetName val="마산방향"/>
      <sheetName val="터파기및재료"/>
      <sheetName val="심사계산"/>
      <sheetName val="심사물량"/>
      <sheetName val="상호참고자료"/>
      <sheetName val="발주처자료입력"/>
      <sheetName val="회사기본자료"/>
      <sheetName val="하자보증자료"/>
      <sheetName val="기술자관련자료"/>
      <sheetName val="5지구단위"/>
      <sheetName val="일위대가"/>
      <sheetName val="ABUT수량-A1"/>
      <sheetName val="총괄내역서"/>
      <sheetName val="장비집계"/>
      <sheetName val="데이타"/>
      <sheetName val="식재인부"/>
    </sheetNames>
    <sheetDataSet>
      <sheetData sheetId="0"/>
      <sheetData sheetId="1"/>
      <sheetData sheetId="2"/>
      <sheetData sheetId="3"/>
      <sheetData sheetId="4"/>
      <sheetData sheetId="5" refreshError="1">
        <row r="110">
          <cell r="AN110">
            <v>1.31</v>
          </cell>
        </row>
        <row r="295">
          <cell r="AN295" t="str">
            <v>m</v>
          </cell>
        </row>
        <row r="341">
          <cell r="AN341">
            <v>68.984999999999999</v>
          </cell>
        </row>
        <row r="348">
          <cell r="AN348">
            <v>4</v>
          </cell>
        </row>
        <row r="355">
          <cell r="AN355">
            <v>5</v>
          </cell>
        </row>
      </sheetData>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설계요약도"/>
      <sheetName val="목차"/>
      <sheetName val="1.설계조건"/>
      <sheetName val="2.단면가정"/>
      <sheetName val="3.모델링"/>
      <sheetName val="4.하중산정"/>
      <sheetName val="4.3부력검토"/>
      <sheetName val="5.하중조합"/>
      <sheetName val="6.단면력정리"/>
      <sheetName val="7.1철근량요약"/>
      <sheetName val="7.2철근량산정"/>
      <sheetName val="7.3우각부검토"/>
      <sheetName val="7.4주철근조립도"/>
      <sheetName val="8.1거더설계(1)"/>
      <sheetName val="8.1거더설계(2)"/>
      <sheetName val="8.2기둥설계"/>
      <sheetName val="9.슬래브설계"/>
      <sheetName val="10.기초지지력검토"/>
    </sheetNames>
    <sheetDataSet>
      <sheetData sheetId="0"/>
      <sheetData sheetId="1"/>
      <sheetData sheetId="2"/>
      <sheetData sheetId="3">
        <row r="63">
          <cell r="G63">
            <v>270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A"/>
      <sheetName val="데이타"/>
      <sheetName val="#REF"/>
      <sheetName val="포장공자재집계표"/>
      <sheetName val="우수공"/>
      <sheetName val="이토변실(A3-LINE)"/>
      <sheetName val="횡배수관집현황(2공구)"/>
      <sheetName val="한강운반비"/>
      <sheetName val="터파기및재료"/>
      <sheetName val="노무비"/>
      <sheetName val="98NS-N"/>
      <sheetName val="포장면적산출"/>
      <sheetName val="tggwan(mac)"/>
      <sheetName val="공사비"/>
      <sheetName val="중산교"/>
      <sheetName val="수량산출"/>
      <sheetName val="보안등"/>
      <sheetName val="수량산출서"/>
      <sheetName val="앵커구조계산"/>
      <sheetName val="소야공정계획표"/>
      <sheetName val="대비"/>
      <sheetName val="내역"/>
      <sheetName val="도로토적"/>
      <sheetName val="산출근거"/>
      <sheetName val="차액보증"/>
      <sheetName val="일위대가목차"/>
      <sheetName val="단위수량"/>
      <sheetName val="공사설계"/>
      <sheetName val="맨홀조서"/>
      <sheetName val="하수급견적대비"/>
      <sheetName val="몰탈재료산출"/>
      <sheetName val="Sheet1"/>
      <sheetName val="단가산출서"/>
      <sheetName val="일위대가"/>
      <sheetName val="공량산출서"/>
      <sheetName val="토공계산서(부체도로)"/>
      <sheetName val="Sheet2"/>
      <sheetName val="Sheet3"/>
      <sheetName val="BSD (2)"/>
      <sheetName val="우수"/>
      <sheetName val="1.설계조건"/>
      <sheetName val="기둥(원형)"/>
      <sheetName val="규준틀"/>
      <sheetName val="가도공"/>
      <sheetName val="내역서"/>
      <sheetName val="입찰안"/>
      <sheetName val="조건표"/>
      <sheetName val="type-F"/>
      <sheetName val="Sheet1 (2)"/>
      <sheetName val="정산입력"/>
      <sheetName val="ilch"/>
      <sheetName val="설계가"/>
      <sheetName val="하부철근수량"/>
      <sheetName val="토공A"/>
      <sheetName val="조명시설"/>
      <sheetName val="J直材4"/>
      <sheetName val="COPING"/>
      <sheetName val="J형측구단위수량"/>
      <sheetName val="위치조서"/>
      <sheetName val="암거단위"/>
      <sheetName val="날개벽"/>
      <sheetName val="횡배수관기초"/>
      <sheetName val="횡배수관수량집계"/>
      <sheetName val="I.설계조건"/>
      <sheetName val="준검 내역서"/>
      <sheetName val="집수정(600-700)"/>
      <sheetName val="예정공정완"/>
      <sheetName val="DATE"/>
      <sheetName val="노임(1차)"/>
      <sheetName val="말뚝물량"/>
      <sheetName val="자재단가표"/>
      <sheetName val="웅진교-S2"/>
      <sheetName val="기초공"/>
      <sheetName val="설직재-1"/>
      <sheetName val="횡배수관재료-"/>
      <sheetName val="계산서(직선부)"/>
      <sheetName val="포장재료집계표"/>
      <sheetName val="콘크리트측구연장"/>
      <sheetName val="포장공"/>
      <sheetName val="-몰탈콘크리트"/>
      <sheetName val="-배수구조물공토공"/>
      <sheetName val="수로단위수량"/>
      <sheetName val="포장재료(1)"/>
      <sheetName val="N賃率-職"/>
      <sheetName val="터널조도"/>
      <sheetName val="MOTOR"/>
      <sheetName val="ITEM"/>
      <sheetName val="우각부보강"/>
      <sheetName val="98수문일위"/>
      <sheetName val="000000"/>
      <sheetName val="교각1"/>
      <sheetName val="깨기"/>
      <sheetName val="사각맨홀"/>
      <sheetName val="하조서"/>
      <sheetName val="공사비명세서"/>
      <sheetName val="횡날개수집"/>
      <sheetName val="토공계산"/>
      <sheetName val="6공구(당초)"/>
      <sheetName val="총괄"/>
      <sheetName val="대로근거"/>
      <sheetName val="자재"/>
      <sheetName val="공사"/>
      <sheetName val="우배수"/>
      <sheetName val="집계표"/>
      <sheetName val="설비내역서"/>
      <sheetName val="건축내역서"/>
      <sheetName val="전기내역서"/>
      <sheetName val="심사물량"/>
      <sheetName val="심사계산"/>
      <sheetName val="진주방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
      <sheetName val="교대구조물수량"/>
      <sheetName val="라멘구조물"/>
      <sheetName val="토공(우물통,기타) "/>
      <sheetName val="총괄표"/>
      <sheetName val="INPUT"/>
      <sheetName val="지수"/>
      <sheetName val="청천내"/>
      <sheetName val="내역서"/>
      <sheetName val="총괄"/>
      <sheetName val="1000 DB구축 부표"/>
      <sheetName val="danga"/>
      <sheetName val="ilch"/>
      <sheetName val="COPING"/>
      <sheetName val="노임단가"/>
    </sheetNames>
    <sheetDataSet>
      <sheetData sheetId="0"/>
      <sheetData sheetId="1"/>
      <sheetData sheetId="2"/>
      <sheetData sheetId="3" refreshError="1">
        <row r="2">
          <cell r="V2" t="str">
            <v>교  각</v>
          </cell>
          <cell r="W2" t="str">
            <v>교  각</v>
          </cell>
          <cell r="AA2" t="str">
            <v>측 면 도</v>
          </cell>
          <cell r="AB2" t="str">
            <v>측 면 도</v>
          </cell>
        </row>
        <row r="3">
          <cell r="V3" t="str">
            <v>P1</v>
          </cell>
          <cell r="W3" t="str">
            <v>P1</v>
          </cell>
          <cell r="AB3">
            <v>9</v>
          </cell>
          <cell r="AC3">
            <v>9</v>
          </cell>
        </row>
        <row r="6">
          <cell r="V6" t="str">
            <v>계</v>
          </cell>
        </row>
        <row r="8">
          <cell r="M8" t="str">
            <v>터</v>
          </cell>
          <cell r="N8" t="str">
            <v>토 사</v>
          </cell>
          <cell r="O8" t="str">
            <v>육 상</v>
          </cell>
          <cell r="P8" t="str">
            <v>M³</v>
          </cell>
          <cell r="Q8">
            <v>1651.1480999999999</v>
          </cell>
          <cell r="R8">
            <v>424</v>
          </cell>
          <cell r="U8">
            <v>1418</v>
          </cell>
          <cell r="V8">
            <v>2075.1480999999999</v>
          </cell>
        </row>
        <row r="9">
          <cell r="M9" t="str">
            <v>파</v>
          </cell>
          <cell r="O9" t="str">
            <v>수 중</v>
          </cell>
          <cell r="P9" t="str">
            <v>M³</v>
          </cell>
          <cell r="AD9">
            <v>1.5</v>
          </cell>
          <cell r="AE9">
            <v>1.5</v>
          </cell>
        </row>
        <row r="10">
          <cell r="M10" t="str">
            <v>기</v>
          </cell>
          <cell r="N10" t="str">
            <v>리핑암</v>
          </cell>
          <cell r="O10" t="str">
            <v>수 중</v>
          </cell>
          <cell r="P10" t="str">
            <v>M³</v>
          </cell>
          <cell r="AC10" t="str">
            <v>1:</v>
          </cell>
          <cell r="AD10" t="str">
            <v>1:</v>
          </cell>
          <cell r="AE10">
            <v>1</v>
          </cell>
        </row>
        <row r="11">
          <cell r="M11" t="str">
            <v xml:space="preserve">    되   메   우   기</v>
          </cell>
          <cell r="P11" t="str">
            <v>M³</v>
          </cell>
          <cell r="Q11">
            <v>689.42343600000004</v>
          </cell>
          <cell r="U11">
            <v>743.39799999999991</v>
          </cell>
          <cell r="V11">
            <v>689.42343600000004</v>
          </cell>
          <cell r="X11">
            <v>2.5</v>
          </cell>
          <cell r="Y11">
            <v>2.5</v>
          </cell>
        </row>
        <row r="12">
          <cell r="M12" t="str">
            <v xml:space="preserve">    잔             토</v>
          </cell>
          <cell r="P12" t="str">
            <v>M³</v>
          </cell>
          <cell r="Q12">
            <v>565.79499999999996</v>
          </cell>
          <cell r="R12">
            <v>424.1</v>
          </cell>
          <cell r="S12">
            <v>452.37</v>
          </cell>
          <cell r="T12">
            <v>424.1</v>
          </cell>
          <cell r="U12">
            <v>1551.174</v>
          </cell>
          <cell r="V12">
            <v>1866.3649999999998</v>
          </cell>
          <cell r="AD12">
            <v>1</v>
          </cell>
          <cell r="AE12">
            <v>1</v>
          </cell>
        </row>
        <row r="13">
          <cell r="M13" t="str">
            <v xml:space="preserve">    뒷     채     움</v>
          </cell>
          <cell r="P13" t="str">
            <v>M³</v>
          </cell>
          <cell r="Q13">
            <v>396.25966399999999</v>
          </cell>
          <cell r="U13">
            <v>192.70490000000001</v>
          </cell>
          <cell r="V13">
            <v>396.25966399999999</v>
          </cell>
          <cell r="AD13" t="str">
            <v>1:0.5</v>
          </cell>
          <cell r="AE13" t="str">
            <v>1:0.5</v>
          </cell>
        </row>
        <row r="14">
          <cell r="M14" t="str">
            <v xml:space="preserve">    물     푸     기</v>
          </cell>
          <cell r="P14" t="str">
            <v>HR</v>
          </cell>
          <cell r="R14">
            <v>223.3</v>
          </cell>
          <cell r="S14">
            <v>237.12</v>
          </cell>
          <cell r="T14">
            <v>223.3</v>
          </cell>
          <cell r="U14">
            <v>683.72</v>
          </cell>
          <cell r="V14">
            <v>683.72</v>
          </cell>
          <cell r="X14">
            <v>1.5</v>
          </cell>
          <cell r="Y14">
            <v>1.5</v>
          </cell>
          <cell r="AD14">
            <v>1.5</v>
          </cell>
          <cell r="AE14">
            <v>1.5</v>
          </cell>
        </row>
        <row r="15">
          <cell r="M15" t="str">
            <v xml:space="preserve">    흙 쌓 기</v>
          </cell>
          <cell r="O15" t="str">
            <v>노 상</v>
          </cell>
          <cell r="P15" t="str">
            <v>M³</v>
          </cell>
          <cell r="U15">
            <v>3828.4</v>
          </cell>
          <cell r="V15">
            <v>3828.4</v>
          </cell>
          <cell r="Z15">
            <v>0.5</v>
          </cell>
          <cell r="AA15">
            <v>0.5</v>
          </cell>
          <cell r="AB15">
            <v>3</v>
          </cell>
          <cell r="AC15">
            <v>3</v>
          </cell>
          <cell r="AD15">
            <v>0.5</v>
          </cell>
        </row>
        <row r="16">
          <cell r="O16" t="str">
            <v>노 체</v>
          </cell>
          <cell r="P16" t="str">
            <v>M³</v>
          </cell>
          <cell r="AB16">
            <v>4</v>
          </cell>
          <cell r="AC16">
            <v>4</v>
          </cell>
        </row>
        <row r="17">
          <cell r="M17" t="str">
            <v xml:space="preserve">    가  마  니  쌓  기</v>
          </cell>
          <cell r="P17" t="str">
            <v>M²</v>
          </cell>
          <cell r="U17">
            <v>243</v>
          </cell>
          <cell r="V17">
            <v>243</v>
          </cell>
        </row>
        <row r="18">
          <cell r="N18" t="str">
            <v>lot,1</v>
          </cell>
          <cell r="O18" t="str">
            <v>모래자갈</v>
          </cell>
          <cell r="P18" t="str">
            <v>M³</v>
          </cell>
          <cell r="R18">
            <v>84.82</v>
          </cell>
          <cell r="S18">
            <v>84.82</v>
          </cell>
          <cell r="T18">
            <v>84.82</v>
          </cell>
          <cell r="U18">
            <v>254.45999999999998</v>
          </cell>
          <cell r="V18">
            <v>254.45999999999998</v>
          </cell>
        </row>
        <row r="19">
          <cell r="N19" t="str">
            <v>lot,2</v>
          </cell>
          <cell r="O19" t="str">
            <v>모래자갈</v>
          </cell>
          <cell r="P19" t="str">
            <v>M³</v>
          </cell>
          <cell r="R19">
            <v>28.27</v>
          </cell>
          <cell r="S19">
            <v>84.82</v>
          </cell>
          <cell r="T19">
            <v>84.82</v>
          </cell>
          <cell r="U19">
            <v>197.90999999999997</v>
          </cell>
          <cell r="V19">
            <v>197.90999999999997</v>
          </cell>
        </row>
        <row r="20">
          <cell r="M20" t="str">
            <v>굴착량 산출</v>
          </cell>
          <cell r="O20" t="str">
            <v>풍화토</v>
          </cell>
          <cell r="P20" t="str">
            <v>M³</v>
          </cell>
          <cell r="R20">
            <v>56.55</v>
          </cell>
          <cell r="U20">
            <v>56.55</v>
          </cell>
          <cell r="V20">
            <v>56.55</v>
          </cell>
          <cell r="AA20" t="str">
            <v>정 면 도</v>
          </cell>
          <cell r="AB20" t="str">
            <v>정 면 도</v>
          </cell>
        </row>
        <row r="21">
          <cell r="M21" t="str">
            <v>(수중)</v>
          </cell>
          <cell r="N21" t="str">
            <v>lot,3</v>
          </cell>
          <cell r="O21" t="str">
            <v>모래자갈</v>
          </cell>
          <cell r="P21" t="str">
            <v>M³</v>
          </cell>
          <cell r="R21">
            <v>84.82</v>
          </cell>
          <cell r="S21">
            <v>8.48</v>
          </cell>
          <cell r="U21">
            <v>93.3</v>
          </cell>
          <cell r="V21">
            <v>93.3</v>
          </cell>
        </row>
        <row r="22">
          <cell r="O22" t="str">
            <v>풍화토</v>
          </cell>
          <cell r="P22" t="str">
            <v>M³</v>
          </cell>
          <cell r="S22">
            <v>48.06</v>
          </cell>
          <cell r="T22">
            <v>84.82</v>
          </cell>
          <cell r="U22">
            <v>132.88</v>
          </cell>
          <cell r="V22">
            <v>132.88</v>
          </cell>
        </row>
        <row r="23">
          <cell r="N23" t="str">
            <v>lot,4</v>
          </cell>
          <cell r="O23" t="str">
            <v>풍화토</v>
          </cell>
          <cell r="P23" t="str">
            <v>M²</v>
          </cell>
          <cell r="R23">
            <v>84.82</v>
          </cell>
          <cell r="S23">
            <v>84.82</v>
          </cell>
          <cell r="T23">
            <v>84.82</v>
          </cell>
          <cell r="U23">
            <v>254.45999999999998</v>
          </cell>
          <cell r="V23">
            <v>254.45999999999998</v>
          </cell>
        </row>
        <row r="24">
          <cell r="O24" t="str">
            <v>풍화암</v>
          </cell>
          <cell r="P24" t="str">
            <v>M³</v>
          </cell>
          <cell r="AB24">
            <v>16.399999999999999</v>
          </cell>
          <cell r="AC24">
            <v>16.399999999999999</v>
          </cell>
        </row>
        <row r="25">
          <cell r="N25" t="str">
            <v>lot,5</v>
          </cell>
          <cell r="O25" t="str">
            <v>풍화토</v>
          </cell>
          <cell r="P25" t="str">
            <v>M²</v>
          </cell>
          <cell r="R25">
            <v>28.27</v>
          </cell>
          <cell r="S25">
            <v>84.82</v>
          </cell>
          <cell r="T25">
            <v>28.27</v>
          </cell>
          <cell r="U25">
            <v>141.35999999999999</v>
          </cell>
          <cell r="V25">
            <v>141.35999999999999</v>
          </cell>
        </row>
        <row r="26">
          <cell r="V26">
            <v>57.416216425216</v>
          </cell>
        </row>
        <row r="27">
          <cell r="V27">
            <v>11.31</v>
          </cell>
        </row>
        <row r="28">
          <cell r="V28">
            <v>101.78999999999999</v>
          </cell>
          <cell r="AD28">
            <v>1.5</v>
          </cell>
          <cell r="AE28">
            <v>1.5</v>
          </cell>
        </row>
        <row r="29">
          <cell r="V29">
            <v>205</v>
          </cell>
          <cell r="X29" t="str">
            <v>1:1</v>
          </cell>
          <cell r="Y29" t="str">
            <v>1:1</v>
          </cell>
        </row>
        <row r="30">
          <cell r="V30">
            <v>1.7324328504319999</v>
          </cell>
          <cell r="AD30">
            <v>1</v>
          </cell>
          <cell r="AE30">
            <v>1</v>
          </cell>
        </row>
        <row r="31">
          <cell r="V31">
            <v>270</v>
          </cell>
        </row>
        <row r="32">
          <cell r="AD32">
            <v>1.5</v>
          </cell>
          <cell r="AE32">
            <v>1.5</v>
          </cell>
        </row>
        <row r="33">
          <cell r="Y33">
            <v>0.5</v>
          </cell>
          <cell r="Z33">
            <v>0.5</v>
          </cell>
          <cell r="AB33">
            <v>10.4</v>
          </cell>
          <cell r="AC33">
            <v>10.4</v>
          </cell>
          <cell r="AD33">
            <v>0.5</v>
          </cell>
          <cell r="AE33">
            <v>0.5</v>
          </cell>
        </row>
        <row r="34">
          <cell r="V34">
            <v>16</v>
          </cell>
          <cell r="AB34">
            <v>11.4</v>
          </cell>
          <cell r="AC34">
            <v>11.4</v>
          </cell>
        </row>
        <row r="35">
          <cell r="V35" t="str">
            <v>1.터 파 기</v>
          </cell>
          <cell r="W35" t="str">
            <v>1.터 파 기</v>
          </cell>
        </row>
        <row r="36">
          <cell r="V36" t="str">
            <v>*토 사</v>
          </cell>
          <cell r="W36" t="str">
            <v>*토 사</v>
          </cell>
          <cell r="X36">
            <v>9</v>
          </cell>
          <cell r="Y36">
            <v>9</v>
          </cell>
          <cell r="Z36" t="str">
            <v>x</v>
          </cell>
          <cell r="AA36">
            <v>16.399999999999999</v>
          </cell>
          <cell r="AB36" t="str">
            <v>+</v>
          </cell>
          <cell r="AC36">
            <v>4</v>
          </cell>
          <cell r="AD36" t="str">
            <v>x</v>
          </cell>
          <cell r="AE36">
            <v>11.4</v>
          </cell>
          <cell r="AF36" t="str">
            <v>=</v>
          </cell>
        </row>
        <row r="37">
          <cell r="V37" t="str">
            <v>(수 중)</v>
          </cell>
          <cell r="W37" t="str">
            <v>(수 중)</v>
          </cell>
          <cell r="X37">
            <v>193.2</v>
          </cell>
          <cell r="Y37">
            <v>193.2</v>
          </cell>
          <cell r="Z37" t="str">
            <v>x</v>
          </cell>
          <cell r="AA37" t="str">
            <v>1/2</v>
          </cell>
          <cell r="AB37" t="str">
            <v>x</v>
          </cell>
          <cell r="AC37">
            <v>4</v>
          </cell>
          <cell r="AD37" t="str">
            <v>x</v>
          </cell>
          <cell r="AE37">
            <v>1</v>
          </cell>
          <cell r="AF37" t="str">
            <v>=</v>
          </cell>
          <cell r="AG37">
            <v>386.4</v>
          </cell>
        </row>
        <row r="39">
          <cell r="V39" t="str">
            <v>*리핑암</v>
          </cell>
          <cell r="W39" t="str">
            <v>*리핑암</v>
          </cell>
          <cell r="X39">
            <v>0</v>
          </cell>
          <cell r="Y39">
            <v>0</v>
          </cell>
          <cell r="Z39" t="str">
            <v>x</v>
          </cell>
          <cell r="AA39">
            <v>0</v>
          </cell>
          <cell r="AB39" t="str">
            <v>+</v>
          </cell>
          <cell r="AC39">
            <v>4</v>
          </cell>
          <cell r="AD39" t="str">
            <v>x</v>
          </cell>
          <cell r="AE39">
            <v>0</v>
          </cell>
          <cell r="AF39" t="str">
            <v>=</v>
          </cell>
        </row>
        <row r="40">
          <cell r="X40">
            <v>0</v>
          </cell>
          <cell r="Y40">
            <v>0</v>
          </cell>
          <cell r="Z40" t="str">
            <v>=</v>
          </cell>
          <cell r="AA40" t="str">
            <v>1/2</v>
          </cell>
          <cell r="AB40" t="str">
            <v>x</v>
          </cell>
          <cell r="AC40">
            <v>1</v>
          </cell>
          <cell r="AD40" t="str">
            <v>x</v>
          </cell>
          <cell r="AE40">
            <v>1</v>
          </cell>
          <cell r="AF40" t="str">
            <v>=</v>
          </cell>
          <cell r="AG40">
            <v>0</v>
          </cell>
        </row>
        <row r="42">
          <cell r="V42" t="str">
            <v>2.되메우기</v>
          </cell>
          <cell r="W42" t="str">
            <v>2.되메우기</v>
          </cell>
          <cell r="Z42">
            <v>386.4</v>
          </cell>
          <cell r="AA42">
            <v>386.4</v>
          </cell>
          <cell r="AB42" t="str">
            <v>-</v>
          </cell>
          <cell r="AC42">
            <v>84.436192500000004</v>
          </cell>
          <cell r="AD42" t="str">
            <v>=</v>
          </cell>
          <cell r="AE42">
            <v>301.96380749999997</v>
          </cell>
        </row>
        <row r="43">
          <cell r="AE43" t="str">
            <v>=</v>
          </cell>
          <cell r="AF43" t="str">
            <v>=</v>
          </cell>
          <cell r="AG43">
            <v>301.96380749999997</v>
          </cell>
        </row>
        <row r="44">
          <cell r="V44" t="str">
            <v>3.잔 토</v>
          </cell>
          <cell r="W44" t="str">
            <v>3.잔 토</v>
          </cell>
          <cell r="X44" t="str">
            <v>π</v>
          </cell>
          <cell r="Y44" t="str">
            <v>π</v>
          </cell>
          <cell r="Z44" t="str">
            <v>x</v>
          </cell>
          <cell r="AA44">
            <v>1</v>
          </cell>
          <cell r="AB44" t="str">
            <v>²/</v>
          </cell>
          <cell r="AC44">
            <v>4</v>
          </cell>
          <cell r="AD44" t="str">
            <v>=</v>
          </cell>
          <cell r="AE44">
            <v>0.78539749999999997</v>
          </cell>
        </row>
        <row r="45">
          <cell r="X45">
            <v>0.78539749999999997</v>
          </cell>
          <cell r="Y45">
            <v>0.78539749999999997</v>
          </cell>
          <cell r="Z45" t="str">
            <v>x</v>
          </cell>
          <cell r="AA45">
            <v>1.5</v>
          </cell>
          <cell r="AB45" t="str">
            <v>x</v>
          </cell>
          <cell r="AC45">
            <v>2</v>
          </cell>
          <cell r="AD45" t="str">
            <v>+</v>
          </cell>
          <cell r="AE45">
            <v>31.200000000000003</v>
          </cell>
          <cell r="AF45" t="str">
            <v>+</v>
          </cell>
        </row>
        <row r="46">
          <cell r="X46">
            <v>1.5</v>
          </cell>
          <cell r="Y46">
            <v>1.5</v>
          </cell>
          <cell r="Z46" t="str">
            <v>x</v>
          </cell>
          <cell r="AA46">
            <v>3.2</v>
          </cell>
          <cell r="AB46" t="str">
            <v>x</v>
          </cell>
          <cell r="AC46">
            <v>10.6</v>
          </cell>
          <cell r="AD46" t="str">
            <v>=</v>
          </cell>
          <cell r="AE46">
            <v>84.436192500000004</v>
          </cell>
          <cell r="AF46" t="str">
            <v>=</v>
          </cell>
          <cell r="AG46">
            <v>84.436192500000004</v>
          </cell>
        </row>
        <row r="52">
          <cell r="A52" t="str">
            <v>1.터 파 기</v>
          </cell>
          <cell r="C52">
            <v>16.5</v>
          </cell>
          <cell r="D52" t="str">
            <v>x</v>
          </cell>
          <cell r="E52">
            <v>32.94</v>
          </cell>
          <cell r="F52" t="str">
            <v>+</v>
          </cell>
          <cell r="G52">
            <v>6.3</v>
          </cell>
          <cell r="H52" t="str">
            <v>x</v>
          </cell>
          <cell r="I52">
            <v>22.74</v>
          </cell>
          <cell r="V52" t="str">
            <v>교 대</v>
          </cell>
          <cell r="W52" t="str">
            <v>교 대</v>
          </cell>
          <cell r="X52" t="str">
            <v>A2</v>
          </cell>
        </row>
        <row r="53">
          <cell r="A53" t="str">
            <v>(종점측)</v>
          </cell>
          <cell r="F53" t="str">
            <v>x</v>
          </cell>
          <cell r="G53" t="str">
            <v>1/2</v>
          </cell>
          <cell r="H53" t="str">
            <v>x</v>
          </cell>
          <cell r="I53">
            <v>5.0999999999999996</v>
          </cell>
          <cell r="J53" t="str">
            <v>=</v>
          </cell>
          <cell r="K53">
            <v>908.82809999999995</v>
          </cell>
          <cell r="V53" t="str">
            <v>(종점측)</v>
          </cell>
          <cell r="W53" t="str">
            <v>(종점측)</v>
          </cell>
          <cell r="AA53" t="str">
            <v>측 면 도</v>
          </cell>
          <cell r="AB53" t="str">
            <v>측 면 도</v>
          </cell>
        </row>
        <row r="54">
          <cell r="V54" t="str">
            <v>A2 높이</v>
          </cell>
          <cell r="W54" t="str">
            <v>A2 높이</v>
          </cell>
          <cell r="X54" t="str">
            <v>=</v>
          </cell>
          <cell r="Y54">
            <v>6</v>
          </cell>
          <cell r="Z54" t="str">
            <v>M</v>
          </cell>
        </row>
        <row r="55">
          <cell r="A55" t="str">
            <v>2.잔  토</v>
          </cell>
          <cell r="C55">
            <v>3.5</v>
          </cell>
          <cell r="D55" t="str">
            <v>x</v>
          </cell>
          <cell r="E55">
            <v>1.5</v>
          </cell>
          <cell r="F55" t="str">
            <v>+</v>
          </cell>
          <cell r="G55">
            <v>1.5</v>
          </cell>
          <cell r="H55" t="str">
            <v>x</v>
          </cell>
          <cell r="I55">
            <v>5.3</v>
          </cell>
        </row>
        <row r="56">
          <cell r="D56" t="str">
            <v>=</v>
          </cell>
          <cell r="E56">
            <v>13.2</v>
          </cell>
          <cell r="F56" t="str">
            <v>x</v>
          </cell>
          <cell r="G56">
            <v>21.74</v>
          </cell>
          <cell r="H56" t="str">
            <v>+</v>
          </cell>
          <cell r="I56">
            <v>0.1</v>
          </cell>
        </row>
        <row r="57">
          <cell r="D57" t="str">
            <v>x</v>
          </cell>
          <cell r="E57">
            <v>5.5</v>
          </cell>
          <cell r="F57" t="str">
            <v>x</v>
          </cell>
          <cell r="G57">
            <v>21.939999999999998</v>
          </cell>
          <cell r="J57" t="str">
            <v>=</v>
          </cell>
          <cell r="K57">
            <v>299.03499999999997</v>
          </cell>
        </row>
        <row r="58">
          <cell r="A58" t="str">
            <v>3.되메우기</v>
          </cell>
        </row>
        <row r="59">
          <cell r="H59" t="str">
            <v>*</v>
          </cell>
          <cell r="I59" t="str">
            <v>뒷채움 포함</v>
          </cell>
          <cell r="AD59">
            <v>1.5</v>
          </cell>
          <cell r="AE59">
            <v>1.5</v>
          </cell>
        </row>
        <row r="60">
          <cell r="E60">
            <v>908.82809999999995</v>
          </cell>
          <cell r="F60" t="str">
            <v>-(</v>
          </cell>
          <cell r="G60">
            <v>299.03499999999997</v>
          </cell>
          <cell r="H60" t="str">
            <v>+</v>
          </cell>
          <cell r="I60">
            <v>198.12966399999999</v>
          </cell>
          <cell r="J60" t="str">
            <v>)=</v>
          </cell>
          <cell r="K60">
            <v>411.66343599999999</v>
          </cell>
        </row>
        <row r="63">
          <cell r="A63" t="str">
            <v>4.뒷 채 움</v>
          </cell>
          <cell r="C63">
            <v>3.06</v>
          </cell>
          <cell r="D63" t="str">
            <v>+</v>
          </cell>
          <cell r="E63">
            <v>0.5</v>
          </cell>
          <cell r="F63" t="str">
            <v>=</v>
          </cell>
          <cell r="G63">
            <v>3.56</v>
          </cell>
          <cell r="H63" t="str">
            <v>x</v>
          </cell>
          <cell r="I63" t="str">
            <v>1/2</v>
          </cell>
          <cell r="J63" t="str">
            <v>x</v>
          </cell>
        </row>
        <row r="64">
          <cell r="E64">
            <v>5.12</v>
          </cell>
          <cell r="F64" t="str">
            <v>x</v>
          </cell>
          <cell r="G64">
            <v>21.74</v>
          </cell>
          <cell r="H64" t="str">
            <v>=</v>
          </cell>
          <cell r="I64">
            <v>198.12966399999999</v>
          </cell>
          <cell r="AD64" t="str">
            <v>1:</v>
          </cell>
          <cell r="AE64" t="str">
            <v>1:</v>
          </cell>
          <cell r="AF64">
            <v>1</v>
          </cell>
        </row>
        <row r="65">
          <cell r="J65" t="str">
            <v>=</v>
          </cell>
          <cell r="K65">
            <v>198.12966399999999</v>
          </cell>
          <cell r="V65">
            <v>6</v>
          </cell>
          <cell r="W65">
            <v>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TEL"/>
      <sheetName val="부대대비"/>
      <sheetName val="냉연집계"/>
      <sheetName val="Sheet3"/>
      <sheetName val="과천MAIN"/>
      <sheetName val="대비"/>
      <sheetName val="내역서(총)"/>
      <sheetName val="신우"/>
      <sheetName val="교각계산"/>
      <sheetName val="민속촌메뉴"/>
      <sheetName val="수량산출서"/>
      <sheetName val="N賃率-職"/>
      <sheetName val="노원열병합  건축공사기성내역서"/>
      <sheetName val="직재"/>
      <sheetName val="일위대가"/>
      <sheetName val="설계조건"/>
      <sheetName val="직노"/>
      <sheetName val="20관리비율"/>
      <sheetName val="plan&amp;section of foundation"/>
      <sheetName val="경산"/>
      <sheetName val="Sheet2"/>
      <sheetName val="C-노임단가"/>
      <sheetName val="업무"/>
      <sheetName val="code"/>
      <sheetName val="공사현황"/>
      <sheetName val="소비자가"/>
      <sheetName val="터널조도"/>
      <sheetName val="실행내역서 "/>
      <sheetName val="부하계산서"/>
      <sheetName val="CT "/>
      <sheetName val="노임"/>
      <sheetName val="ABUT수량-A1"/>
      <sheetName val="발신정보"/>
      <sheetName val="기본일위"/>
      <sheetName val="2F 회의실견적(5_14 일대)"/>
      <sheetName val="TOTAL"/>
      <sheetName val="NOMUBI"/>
      <sheetName val="sw1"/>
      <sheetName val="J直材4"/>
      <sheetName val="실행철강하도"/>
      <sheetName val="단가비교표"/>
      <sheetName val="동원(3)"/>
      <sheetName val="예정(3)"/>
      <sheetName val="인건-측정"/>
      <sheetName val="조도계산서 (도서)"/>
      <sheetName val="동력부하(도산)"/>
      <sheetName val="명세서"/>
      <sheetName val="입찰안"/>
      <sheetName val="유림골조"/>
      <sheetName val="danga"/>
      <sheetName val="ilch"/>
      <sheetName val="DATE"/>
      <sheetName val="sheets"/>
      <sheetName val="예산M12A"/>
      <sheetName val="일위대가목차"/>
      <sheetName val="노임단가"/>
      <sheetName val="경비_원본"/>
      <sheetName val="Sheet14"/>
      <sheetName val="Sheet13"/>
      <sheetName val="공사내역"/>
      <sheetName val="6호기"/>
      <sheetName val="공사원가계산서"/>
      <sheetName val="감가상각"/>
      <sheetName val="FANDBS"/>
      <sheetName val="GRDATA"/>
      <sheetName val="SHAFTDBSE"/>
      <sheetName val="전기일위대가"/>
      <sheetName val="DATA"/>
      <sheetName val="자재단가비교표"/>
      <sheetName val="재집"/>
      <sheetName val="단가산출2"/>
      <sheetName val="견적서"/>
      <sheetName val="단가조사"/>
      <sheetName val="을"/>
      <sheetName val="제36-40호표"/>
      <sheetName val="#REF"/>
      <sheetName val="총괄집계표"/>
      <sheetName val="노무비"/>
      <sheetName val="공조기휀"/>
      <sheetName val="재료"/>
      <sheetName val="설치자재"/>
      <sheetName val="기본사항"/>
      <sheetName val="환산"/>
      <sheetName val="일위"/>
      <sheetName val="노임이"/>
      <sheetName val="TABLE"/>
      <sheetName val="유기공정"/>
      <sheetName val="96물가 CODE"/>
      <sheetName val="연부97-1"/>
      <sheetName val="갑지1"/>
      <sheetName val="개요"/>
      <sheetName val="조명시설"/>
      <sheetName val="예산변경사항"/>
      <sheetName val="세부내역"/>
      <sheetName val="정공공사"/>
      <sheetName val="Sheet5"/>
      <sheetName val="갑지"/>
      <sheetName val="인건비"/>
      <sheetName val="DB단가"/>
      <sheetName val="PANEL_중량산출"/>
      <sheetName val="노원열병합__건축공사기성내역서"/>
      <sheetName val="plan&amp;section_of_foundation"/>
      <sheetName val="BID"/>
      <sheetName val="도"/>
      <sheetName val="내역"/>
      <sheetName val="갑지(추정)"/>
      <sheetName val="1단계"/>
      <sheetName val="LEGEND"/>
      <sheetName val="을지"/>
      <sheetName val="DB"/>
      <sheetName val="조경"/>
      <sheetName val="최종갑지"/>
      <sheetName val="sum1 (2)"/>
      <sheetName val="견적정보"/>
      <sheetName val="FB25JN"/>
      <sheetName val="년도별실"/>
      <sheetName val="설직재-1"/>
      <sheetName val="주소록"/>
      <sheetName val="Sheet1"/>
      <sheetName val="건축내역"/>
      <sheetName val="본장"/>
      <sheetName val="도체종-상수표"/>
      <sheetName val="계산서(곡선부)"/>
      <sheetName val="-치수표(곡선부)"/>
      <sheetName val="원가계산서"/>
      <sheetName val="합천내역"/>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장애코드"/>
      <sheetName val="현금예금"/>
      <sheetName val="OPT7"/>
      <sheetName val="화재 탐지 설비"/>
      <sheetName val="工완성공사율"/>
      <sheetName val="Y-WORK"/>
      <sheetName val="UserData"/>
      <sheetName val="환율"/>
      <sheetName val="EACT10"/>
      <sheetName val="일위단가"/>
      <sheetName val="Sheet9"/>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음료실행"/>
      <sheetName val="APT내역"/>
      <sheetName val="부대시설"/>
      <sheetName val="기둥(원형)"/>
      <sheetName val="통신원가"/>
      <sheetName val="운반"/>
      <sheetName val="UR2-Calculation"/>
      <sheetName val="6PILE  (돌출)"/>
      <sheetName val="신규 수주분(사용자 정의)"/>
      <sheetName val="금액집계"/>
      <sheetName val="1안"/>
      <sheetName val="기성금내역서"/>
      <sheetName val="터파기및재료"/>
      <sheetName val="소상 &quot;1&quot;"/>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단가산출(변경없음)"/>
      <sheetName val="원본(갑지)"/>
      <sheetName val="판매96"/>
      <sheetName val="제-노임"/>
      <sheetName val="제직재"/>
      <sheetName val="원가"/>
      <sheetName val="GAEYO"/>
      <sheetName val="타견적1"/>
      <sheetName val="타견적2"/>
      <sheetName val="타견적3"/>
      <sheetName val="밸브설치"/>
      <sheetName val="단"/>
      <sheetName val="단위중량"/>
      <sheetName val="사통"/>
      <sheetName val="7.1 자재단가표(케이블)"/>
      <sheetName val="단가표"/>
      <sheetName val="dt0301"/>
      <sheetName val="dtt0301"/>
      <sheetName val="품목"/>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C)원내역"/>
      <sheetName val="내역서 (2)"/>
      <sheetName val="총괄내역서"/>
      <sheetName val="원가계산"/>
      <sheetName val="사급자재"/>
      <sheetName val="AV시스템"/>
      <sheetName val="C1"/>
      <sheetName val="기성내역서표지"/>
      <sheetName val="이토변실(A3-LINE)"/>
      <sheetName val="sub"/>
      <sheetName val="(A)내역서"/>
      <sheetName val="값"/>
      <sheetName val="횡 연장"/>
      <sheetName val="호표"/>
      <sheetName val="공사비명세서"/>
      <sheetName val="지수"/>
      <sheetName val="일위대가표"/>
      <sheetName val="자료"/>
      <sheetName val="7단가"/>
      <sheetName val="약품공급2"/>
      <sheetName val="실행"/>
      <sheetName val="내역서1999.8최종"/>
      <sheetName val="dtxl"/>
      <sheetName val="11.단가비교표_"/>
      <sheetName val="16.기계경비산출내역_"/>
      <sheetName val="DRUM"/>
      <sheetName val="copy"/>
      <sheetName val="견적대비 견적서"/>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VE절감"/>
      <sheetName val="물량표S"/>
      <sheetName val="금액내역서"/>
      <sheetName val="물가시세"/>
      <sheetName val="전기"/>
      <sheetName val="ITEM"/>
      <sheetName val="type-F"/>
      <sheetName val="Sheet7"/>
      <sheetName val="부속동"/>
      <sheetName val="공사개요(좌)"/>
      <sheetName val="직공비"/>
      <sheetName val="매입세율"/>
      <sheetName val="공사개요"/>
      <sheetName val="어음광고주"/>
      <sheetName val="FPA"/>
      <sheetName val="Data Vol"/>
      <sheetName val="순수개발"/>
      <sheetName val="차수"/>
      <sheetName val="공통가설"/>
      <sheetName val="전체"/>
      <sheetName val="Galaxy 소비자가격표"/>
      <sheetName val="백암비스타내역"/>
      <sheetName val="Oper Amount"/>
      <sheetName val="실적단가"/>
      <sheetName val="일위대가_복합"/>
      <sheetName val="일위대가_서비스"/>
      <sheetName val="장비집계"/>
      <sheetName val="목록"/>
      <sheetName val="배수내역 (2)"/>
      <sheetName val="가로등기초"/>
      <sheetName val="일반수량총괄"/>
      <sheetName val="토공총괄"/>
      <sheetName val="골재수량"/>
      <sheetName val="레미콘집계"/>
      <sheetName val="주요자재"/>
      <sheetName val="타공종이기"/>
      <sheetName val="대치판정"/>
      <sheetName val="말뚝지지력산정"/>
      <sheetName val="예산대비"/>
      <sheetName val="공문"/>
      <sheetName val="CTEMCOST"/>
      <sheetName val="8.PILE  (돌출)"/>
      <sheetName val="임차품의(농조)"/>
      <sheetName val="심사물량"/>
      <sheetName val="심사계산"/>
      <sheetName val="기성"/>
      <sheetName val="입출재고현황 (2)"/>
      <sheetName val="실행내역"/>
      <sheetName val="조도계산서 _도서_"/>
      <sheetName val="본체"/>
      <sheetName val="설계내역(2001)"/>
      <sheetName val="내부부하"/>
      <sheetName val="외주가공"/>
      <sheetName val="BASIC (2)"/>
      <sheetName val="날개벽수량표"/>
      <sheetName val="첨부파일"/>
      <sheetName val="단면가정"/>
      <sheetName val="토공계산서(부체도로)"/>
      <sheetName val="노무비 근거"/>
      <sheetName val="화재_탐지_설비"/>
      <sheetName val="48일위"/>
      <sheetName val="48수량"/>
      <sheetName val="22수량"/>
      <sheetName val="49일위"/>
      <sheetName val="22일위"/>
      <sheetName val="49수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설계명세서(선로)"/>
      <sheetName val="환경평가"/>
      <sheetName val="인구"/>
      <sheetName val="플랜트 설치"/>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기계내역"/>
      <sheetName val="rate"/>
      <sheetName val="PROCESS"/>
      <sheetName val="원가 (2)"/>
      <sheetName val="소상_&quot;1&quot;"/>
      <sheetName val="토목"/>
      <sheetName val="단가목록"/>
      <sheetName val="대창(장성)"/>
      <sheetName val="산출내역서집계표"/>
      <sheetName val="98수문일위"/>
      <sheetName val="진주방향"/>
      <sheetName val="유통망계획"/>
      <sheetName val="기준자료"/>
      <sheetName val="제품"/>
      <sheetName val="견적계산"/>
      <sheetName val="TRE TABLE"/>
      <sheetName val="LOAD-46"/>
      <sheetName val="부하(성남)"/>
      <sheetName val="상승노임"/>
      <sheetName val="변압기 및 발전기 용량"/>
      <sheetName val="담장산출"/>
      <sheetName val="단가"/>
      <sheetName val="건축집계표"/>
      <sheetName val="단가산출"/>
      <sheetName val="FAB별"/>
      <sheetName val="기계경비(시간당)"/>
      <sheetName val="램머"/>
      <sheetName val="교대(A1-A2)"/>
      <sheetName val="공사비집계"/>
      <sheetName val="건축"/>
      <sheetName val="제잡비"/>
      <sheetName val="B(함)일반수량"/>
      <sheetName val="산출근거"/>
      <sheetName val="배수관공"/>
      <sheetName val="Sheet1 (2)"/>
      <sheetName val="협조전"/>
      <sheetName val="단가조사서"/>
      <sheetName val="목차"/>
      <sheetName val="변화치수"/>
      <sheetName val="콘_재료분리(1)"/>
      <sheetName val="분전함신설"/>
      <sheetName val="접지1종"/>
      <sheetName val="11"/>
      <sheetName val="목표세부명세"/>
      <sheetName val="전선 및 전선관"/>
      <sheetName val="청주(철골발주의뢰서)"/>
      <sheetName val="정렬"/>
      <sheetName val="우각부보강"/>
      <sheetName val="안정검토"/>
      <sheetName val="H-pile(298x299)"/>
      <sheetName val="H-pile(250x250)"/>
      <sheetName val="일위_파일"/>
      <sheetName val="산출금액내역"/>
      <sheetName val="연결임시"/>
      <sheetName val="단면검토"/>
      <sheetName val="_산근2_"/>
      <sheetName val="_산근4_"/>
      <sheetName val="_산근5_"/>
      <sheetName val="자재테이블"/>
      <sheetName val="BQ_Utl_Off"/>
      <sheetName val="BREAKDOWN(철거설치)"/>
      <sheetName val="간지"/>
      <sheetName val="변경갑지"/>
      <sheetName val="증감(갑지)"/>
      <sheetName val="손익차9월2"/>
      <sheetName val="일위대가(계측기설치)"/>
      <sheetName val="A-4"/>
      <sheetName val="품산출서"/>
      <sheetName val="실행간접비용"/>
      <sheetName val="최종견"/>
      <sheetName val="sun"/>
      <sheetName val="예산M11A"/>
      <sheetName val="자료입력"/>
      <sheetName val="경사수로"/>
      <sheetName val="D16"/>
      <sheetName val="D25"/>
      <sheetName val="D22"/>
      <sheetName val="단위수량"/>
      <sheetName val="DLA"/>
      <sheetName val=" 견적서"/>
      <sheetName val="견내"/>
      <sheetName val="매립"/>
      <sheetName val="소업1교"/>
      <sheetName val="Cost bd-&quot;A&quot;"/>
      <sheetName val="FACTOR"/>
      <sheetName val="7.경제성결과"/>
      <sheetName val="CB"/>
      <sheetName val="물가연동제"/>
      <sheetName val="1. 설계조건 2.단면가정 3. 하중계산"/>
      <sheetName val="DATA 입력란"/>
      <sheetName val="I.설계조건"/>
      <sheetName val="시행예산"/>
      <sheetName val="cost"/>
      <sheetName val="7내역"/>
      <sheetName val="건축내역서"/>
      <sheetName val="BOX"/>
      <sheetName val="NEYOK"/>
      <sheetName val="자재운반단가일람표"/>
      <sheetName val="건축원가계산서"/>
      <sheetName val="도근좌표"/>
      <sheetName val="99총공사내역서"/>
      <sheetName val="실정공사비단가표"/>
      <sheetName val="1-1"/>
      <sheetName val="차도조도계산"/>
      <sheetName val=" HIT-&gt;HMC 견적(3900)"/>
      <sheetName val="단가표 "/>
      <sheetName val="표지판단위"/>
      <sheetName val="설계"/>
      <sheetName val="시행후면적"/>
      <sheetName val="수지예산"/>
      <sheetName val="단가대비"/>
      <sheetName val="소요자재"/>
      <sheetName val="ROOF(ALKALI)"/>
      <sheetName val="일위대가(4층원격)"/>
      <sheetName val="총괄"/>
      <sheetName val="공사비"/>
      <sheetName val="FRP내역서"/>
      <sheetName val="OPT"/>
      <sheetName val="SV"/>
      <sheetName val="부대내역"/>
      <sheetName val="실행내역서_"/>
      <sheetName val="BUS제원1"/>
      <sheetName val="1공구(을)"/>
      <sheetName val="XL4Poppy"/>
      <sheetName val="List"/>
      <sheetName val="CHITIET VL-NC"/>
      <sheetName val="DON GIA"/>
      <sheetName val="MOTOR"/>
      <sheetName val="참고"/>
      <sheetName val="3련 BOX"/>
      <sheetName val="자판실행"/>
      <sheetName val="간선계산"/>
      <sheetName val="DHEQSUPT"/>
      <sheetName val="DATA1"/>
      <sheetName val="수량산출서 갑지"/>
      <sheetName val="암거공"/>
      <sheetName val="예시 (수정 및 삭제금지)"/>
      <sheetName val="입상내역"/>
      <sheetName val="견적(갑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계약내력"/>
      <sheetName val="원계약서"/>
      <sheetName val="총괄내역"/>
      <sheetName val="재1"/>
      <sheetName val="자재조사표(참고용)"/>
      <sheetName val="품셈집계표"/>
      <sheetName val="일반부표집계표"/>
      <sheetName val="우수"/>
      <sheetName val="샘플표지"/>
      <sheetName val="수안보-MBR1"/>
      <sheetName val="금융비용"/>
      <sheetName val="주안3차A-A"/>
      <sheetName val="기초단가"/>
      <sheetName val="수량집계"/>
      <sheetName val="수량산출서 (2)"/>
      <sheetName val="유림총괄"/>
      <sheetName val="본실행경비"/>
      <sheetName val="총요약서"/>
      <sheetName val="Macro(전선)"/>
      <sheetName val="Baby일위대가"/>
      <sheetName val="공주-교대(A1)"/>
      <sheetName val="기초자료입력"/>
      <sheetName val="토사(PE)"/>
      <sheetName val="Ekog10"/>
      <sheetName val="코드표"/>
      <sheetName val="기계경비"/>
      <sheetName val="물량산출근거"/>
      <sheetName val="공종별내역서"/>
      <sheetName val="설계예산서(2016년 보안등 신설공사 단가계약-).xls"/>
      <sheetName val="맨홀토공"/>
      <sheetName val="매크로"/>
      <sheetName val="기초안정검토"/>
      <sheetName val="연령현황"/>
      <sheetName val="__"/>
      <sheetName val="DIAPHRAGM"/>
      <sheetName val="가격표"/>
      <sheetName val="원가입력"/>
      <sheetName val="교통대책내역"/>
      <sheetName val="Customer Databas"/>
      <sheetName val="설계명세서"/>
      <sheetName val="분류작업"/>
      <sheetName val="기본자료"/>
      <sheetName val="2002상반기노임기준"/>
      <sheetName val="안정계산"/>
      <sheetName val="전체현황"/>
      <sheetName val="안정성검토"/>
      <sheetName val="하중계산"/>
      <sheetName val="설계기준"/>
      <sheetName val="총괄표"/>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암거"/>
      <sheetName val="포장공"/>
      <sheetName val="배수공"/>
      <sheetName val="출입자명단"/>
      <sheetName val="뚝토공"/>
      <sheetName val="9호관로"/>
      <sheetName val="단가대비표 표지"/>
      <sheetName val="배수통관(좌)"/>
      <sheetName val="Controls"/>
      <sheetName val="시화점실행"/>
      <sheetName val="주요측점"/>
      <sheetName val="CAL"/>
      <sheetName val="COVER-P"/>
      <sheetName val="3BL공동구 수량"/>
      <sheetName val="L형 옹벽"/>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집계"/>
      <sheetName val="TYPE-A"/>
      <sheetName val="15100"/>
      <sheetName val="현장지지물물량"/>
      <sheetName val="두앙"/>
      <sheetName val="재료비"/>
      <sheetName val="보온자재단가표"/>
      <sheetName val="__MAIN"/>
      <sheetName val="회로내역(승인)"/>
      <sheetName val="안정검토(온1)"/>
      <sheetName val="관급"/>
      <sheetName val="투찰(하수)"/>
      <sheetName val="Site Expenses"/>
      <sheetName val="해상PCB"/>
      <sheetName val="COVER"/>
      <sheetName val="일보"/>
      <sheetName val="소운반"/>
      <sheetName val="2000시행"/>
      <sheetName val="CATV"/>
      <sheetName val="자재"/>
      <sheetName val="단면치수"/>
      <sheetName val="교차구"/>
      <sheetName val="위치조서"/>
      <sheetName val="입찰견적보고서"/>
      <sheetName val="일반공사"/>
      <sheetName val="데리네이타현황"/>
      <sheetName val="사  업  비  수  지  예  산  서"/>
      <sheetName val="암거(내역)"/>
      <sheetName val="원형맨홀수량"/>
      <sheetName val="기기리스트"/>
      <sheetName val="01"/>
      <sheetName val="연돌일위집계"/>
      <sheetName val="VENDOR LIST"/>
      <sheetName val=" 냉각수펌프"/>
      <sheetName val="TYPE1"/>
      <sheetName val="입력자료모음"/>
      <sheetName val="우배수"/>
      <sheetName val="설명"/>
      <sheetName val="wing"/>
      <sheetName val="98비정기소모"/>
      <sheetName val="원가계산서(공사)"/>
      <sheetName val="구조물철거타공정이월"/>
      <sheetName val="2000년1차"/>
      <sheetName val="수목데이타 "/>
      <sheetName val="몰탈재료산출"/>
      <sheetName val="G.R300경비"/>
      <sheetName val="단가_1_"/>
      <sheetName val="하부철근수량"/>
      <sheetName val="적용기준"/>
      <sheetName val="실행내역 "/>
      <sheetName val="토공(우물통,기타)_"/>
      <sheetName val="내역서_(2)"/>
      <sheetName val="횡_연장"/>
      <sheetName val="토공(우물통,기타)_2"/>
      <sheetName val="내역서_(2)2"/>
      <sheetName val="횡_연장2"/>
      <sheetName val="토공(우물통,기타)_1"/>
      <sheetName val="내역서_(2)1"/>
      <sheetName val="횡_연장1"/>
      <sheetName val="일위목차"/>
      <sheetName val="식재가격"/>
      <sheetName val="식재총괄"/>
      <sheetName val="일위목록"/>
      <sheetName val="DS기성최종"/>
      <sheetName val="DS설변내역서"/>
      <sheetName val="일위대가(건축)"/>
      <sheetName val="6. 직접경비"/>
      <sheetName val="지주토목내역서"/>
      <sheetName val="E.P.T수량산출서"/>
      <sheetName val="ⴭⴭⴭⴭⴭ"/>
      <sheetName val="교각별수량"/>
      <sheetName val="단가적용기준"/>
      <sheetName val="대로근거"/>
      <sheetName val="98지급계획"/>
      <sheetName val="맨홀수량산출"/>
      <sheetName val="24.보증금(전신전화가입권)"/>
      <sheetName val="계정code"/>
      <sheetName val="시산표"/>
      <sheetName val="비교1"/>
      <sheetName val="기력고압전동기"/>
      <sheetName val="OH공량old"/>
      <sheetName val="PIPE"/>
      <sheetName val="FLANGE"/>
      <sheetName val="VALVE"/>
      <sheetName val="1을"/>
      <sheetName val="오존실배관내역"/>
      <sheetName val="특별교실"/>
      <sheetName val="EPro"/>
      <sheetName val="예산내역서"/>
      <sheetName val="BOQ(전체)"/>
      <sheetName val="사전공사"/>
      <sheetName val="단위수량산출"/>
      <sheetName val="직접인건비"/>
      <sheetName val="1,2공구원가계산서"/>
      <sheetName val="2공구산출내역"/>
      <sheetName val="1공구산출내역서"/>
      <sheetName val="AHU집계"/>
      <sheetName val="지주목시비량산출서"/>
      <sheetName val="맨홀토공산출"/>
      <sheetName val="깨기수량"/>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보험료산출"/>
      <sheetName val="PIPE내역(FCN)"/>
      <sheetName val="1-3.조건,바닥판 "/>
      <sheetName val="설비내역서"/>
      <sheetName val="전기내역서"/>
      <sheetName val="일위대가1"/>
      <sheetName val="원형측구(B-type)"/>
      <sheetName val="대전-교대(A1-A2)"/>
      <sheetName val="8-1"/>
      <sheetName val="물가"/>
      <sheetName val="2001년 건설노임"/>
      <sheetName val="단가일람"/>
      <sheetName val="산근1"/>
      <sheetName val="장비"/>
      <sheetName val="노무"/>
      <sheetName val="돈암사업"/>
      <sheetName val="SW개발대상목록(기능점수)"/>
      <sheetName val="옹벽1"/>
      <sheetName val="BSD (2)"/>
      <sheetName val="Proposal"/>
      <sheetName val="CALCULATION"/>
      <sheetName val="원가계산하도"/>
      <sheetName val="기초공"/>
      <sheetName val="물량표"/>
      <sheetName val="평가데이터"/>
      <sheetName val="회사기초자료"/>
      <sheetName val="각종양식"/>
      <sheetName val="기본DATA"/>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첨부1-1"/>
      <sheetName val="1. 설계서-갑지"/>
      <sheetName val="2. 설계서-을지"/>
      <sheetName val="3. 산출기계"/>
      <sheetName val="4. 산출전기"/>
      <sheetName val="5. 일위대가목록"/>
      <sheetName val="6. 일위대가 "/>
      <sheetName val="7. 물가조사"/>
      <sheetName val="8. 견적대비"/>
      <sheetName val="9. 시중노임"/>
      <sheetName val="단漰_x001d_潼"/>
      <sheetName val="통합"/>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요율"/>
      <sheetName val="하도관리"/>
      <sheetName val="확약서"/>
      <sheetName val="석축설면"/>
      <sheetName val="초기화면"/>
      <sheetName val="중기단가목록"/>
      <sheetName val="설계내역서"/>
      <sheetName val="일위내역"/>
      <sheetName val="guard(mac)"/>
      <sheetName val="횡배수관재료-"/>
      <sheetName val="계산서(직선부)"/>
      <sheetName val="포장재료집계표"/>
      <sheetName val="콘크리트측구연장"/>
      <sheetName val="-몰탈콘크리트"/>
      <sheetName val="-배수구조물공토공"/>
      <sheetName val="산수배수"/>
      <sheetName val="TARGET"/>
      <sheetName val="토적표"/>
      <sheetName val="Front"/>
      <sheetName val="월말"/>
      <sheetName val="사용성검토"/>
      <sheetName val="9.1지하2층하부보"/>
      <sheetName val="anchor"/>
      <sheetName val="서울대규장각_가시설흙막이_"/>
      <sheetName val="기성내역서"/>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내역서(삼호)"/>
      <sheetName val="규격"/>
      <sheetName val="입고장부 (4)"/>
      <sheetName val="추가예산"/>
      <sheetName val="공사손익실적"/>
      <sheetName val="TABLE DB"/>
      <sheetName val="쌍용 data base"/>
      <sheetName val="견적보고(총액)"/>
      <sheetName val="Sheet4"/>
      <sheetName val="C.배수관공"/>
      <sheetName val="비용"/>
      <sheetName val="4.2.1 마루높이 검토"/>
      <sheetName val="타견적(을)"/>
      <sheetName val="마산방향"/>
      <sheetName val="사리부설"/>
      <sheetName val="일위집계(기존)"/>
      <sheetName val="제경비"/>
      <sheetName val="배수공 시멘트 및 골재량 산출"/>
      <sheetName val="SANTOGO"/>
      <sheetName val="SANBAISU"/>
      <sheetName val="3.현장배치"/>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STEEL BOX 단면설계(SEC.8)"/>
      <sheetName val="사업수지"/>
      <sheetName val="참조"/>
      <sheetName val="식재품셈"/>
      <sheetName val="3.공통공사대비"/>
      <sheetName val="우棌"/>
      <sheetName val="총_x0000_ϭ"/>
      <sheetName val="우륀"/>
      <sheetName val="식재ط"/>
      <sheetName val="총蚨ϖ"/>
      <sheetName val="총蓨ώ"/>
      <sheetName val="총벝l"/>
      <sheetName val="총벝ê"/>
      <sheetName val="총_x0002__x0000_"/>
      <sheetName val="40총괄"/>
      <sheetName val="40집계"/>
      <sheetName val="구천"/>
      <sheetName val="근생APT-신마감"/>
      <sheetName val="복지관_FIART"/>
      <sheetName val="근생APT-FIART"/>
      <sheetName val="근생-FIART"/>
      <sheetName val="단락전류-A"/>
      <sheetName val="주식"/>
      <sheetName val="역T형교대(말뚝기초)"/>
      <sheetName val="관로공표지"/>
      <sheetName val="물가자료"/>
      <sheetName val="부대집계1"/>
      <sheetName val="가도단위"/>
      <sheetName val="수량산출서-2"/>
      <sheetName val="본사공가현황"/>
      <sheetName val="11.자재단가"/>
      <sheetName val="NEGO"/>
      <sheetName val="직접경비"/>
      <sheetName val="공통부대비"/>
      <sheetName val="회로내역(승인䠎"/>
      <sheetName val="회로내역(승인Ԉ"/>
      <sheetName val="23"/>
      <sheetName val="총ꊐ˕"/>
      <sheetName val="원본"/>
      <sheetName val="총"/>
      <sheetName val="지급자재조서"/>
      <sheetName val="총肸"/>
      <sheetName val="총Ῐᅯ"/>
      <sheetName val="총缀⇐"/>
      <sheetName val="총葨ù"/>
      <sheetName val="총_x0005__x0000_"/>
      <sheetName val="총䮘໪"/>
      <sheetName val="유지관_x0000_"/>
      <sheetName val="총ꘓÀ"/>
      <sheetName val="총鎠ັ"/>
      <sheetName val="총㳨⎱"/>
      <sheetName val="총౐ʥ"/>
      <sheetName val="총ꊐʮ"/>
      <sheetName val="안정검토(온1"/>
      <sheetName val="안정검토(온1렷"/>
      <sheetName val="총_xdfcc_"/>
      <sheetName val="총_x0010__x0000_"/>
      <sheetName val="암거ၒ"/>
      <sheetName val="시점교대"/>
      <sheetName val="총괄BOQ"/>
      <sheetName val="철근량"/>
      <sheetName val="단 box"/>
      <sheetName val="총 괄 표"/>
      <sheetName val="일반수량총괄집계"/>
      <sheetName val="우수공"/>
      <sheetName val="잔공사현황"/>
      <sheetName val="기계경비일람"/>
      <sheetName val="전기자료"/>
      <sheetName val="6공구(당초)"/>
      <sheetName val="외천교"/>
      <sheetName val="J형측구단위수량"/>
      <sheetName val="빗물받이(910-510-410)"/>
      <sheetName val="횡배수관집현황_2공구_"/>
      <sheetName val="토공"/>
      <sheetName val="교량"/>
      <sheetName val="산출내역서"/>
      <sheetName val="전기일위목록"/>
      <sheetName val="투찰"/>
      <sheetName val="C_DATA"/>
      <sheetName val="05년"/>
      <sheetName val="구조물터파기수량집계"/>
      <sheetName val="CVT산정"/>
      <sheetName val="이름정의"/>
      <sheetName val="95년12월말"/>
      <sheetName val="현장식당(1)"/>
      <sheetName val="실행예산서"/>
      <sheetName val="VS P-Q"/>
      <sheetName val="F4-F7"/>
      <sheetName val="가시설단위수량"/>
      <sheetName val="eq_data"/>
      <sheetName val="현장관리비"/>
      <sheetName val="1.2.1 마루높이결정"/>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sheet10"/>
      <sheetName val="단면 (2)"/>
      <sheetName val="basic_info"/>
      <sheetName val="건축공사 집계표"/>
      <sheetName val="골조"/>
      <sheetName val="woo(mac)"/>
      <sheetName val="교각토공"/>
      <sheetName val="각형맨홀"/>
      <sheetName val="옹벽"/>
      <sheetName val="rpcc"/>
      <sheetName val="부적합유형"/>
      <sheetName val="부적합 유형"/>
      <sheetName val="시설물일위"/>
      <sheetName val="기초분물량표"/>
      <sheetName val="설치물량표"/>
      <sheetName val="철거분물량표"/>
      <sheetName val="원설계"/>
      <sheetName val="수량"/>
      <sheetName val="부표단가,총괄표"/>
      <sheetName val="진고설계"/>
      <sheetName val="벽산건설"/>
      <sheetName val="FORM-0"/>
      <sheetName val="연습"/>
      <sheetName val="표지 (2)"/>
      <sheetName val="입찰내역 발주처 양식"/>
      <sheetName val="설계서을"/>
      <sheetName val="EQ-R1"/>
      <sheetName val="군자4교하부-Ö_x0000_"/>
      <sheetName val="범례표"/>
      <sheetName val="1.개요"/>
      <sheetName val="수량산출서 (ૐƴ"/>
      <sheetName val="수량산출서 (柖"/>
      <sheetName val="데이터"/>
      <sheetName val=" 내역"/>
      <sheetName val="FOOTING단면력"/>
      <sheetName val="종합단가표"/>
      <sheetName val="증감내역서"/>
      <sheetName val="내역_ver1.0"/>
      <sheetName val="일위총괄표"/>
      <sheetName val="Calcs"/>
      <sheetName val="설계내역"/>
      <sheetName val="교량data"/>
      <sheetName val="소요자재명세서2"/>
      <sheetName val="암거날개벽"/>
      <sheetName val="3BL공동구 수_x0000_"/>
      <sheetName val="3BL공동구 수嚠"/>
      <sheetName val="3BL공동구 수吐"/>
      <sheetName val="금주1교"/>
      <sheetName val="신림자금"/>
      <sheetName val=" 총괄표"/>
      <sheetName val="노무단가"/>
      <sheetName val="수목단가"/>
      <sheetName val="시설수량표"/>
      <sheetName val="식재수량표"/>
      <sheetName val="가압장구체수량산출서"/>
      <sheetName val="간접"/>
      <sheetName val="제안서입력"/>
      <sheetName val="절감계산"/>
      <sheetName val="[TOTAL.xls]___________________2"/>
      <sheetName val="계수시트"/>
      <sheetName val="3.CCTV설비공사"/>
      <sheetName val="c_balju"/>
      <sheetName val="원가서"/>
      <sheetName val="7 th"/>
      <sheetName val="내역서01"/>
      <sheetName val="전체내역 (2)"/>
      <sheetName val="품셈TABLE"/>
      <sheetName val="은행코드"/>
      <sheetName val="양수장"/>
      <sheetName val="양수장내역"/>
      <sheetName val="주형"/>
      <sheetName val="단가 (2)"/>
      <sheetName val="INFO"/>
      <sheetName val="지장물C"/>
      <sheetName val="하수급견적대비"/>
      <sheetName val="AS복구"/>
      <sheetName val="중기터파기"/>
      <sheetName val="변수값"/>
      <sheetName val="중기상차"/>
      <sheetName val="산거각호표"/>
      <sheetName val="예산명세서"/>
      <sheetName val="Bill 2.2 Villa 2 beds"/>
      <sheetName val="분양가표"/>
      <sheetName val="경비2내역"/>
      <sheetName val="b"/>
      <sheetName val="一発シート"/>
      <sheetName val="노무비(전지2기)"/>
      <sheetName val="노임단가표"/>
      <sheetName val="소일위대가코드표"/>
      <sheetName val="날개벽(시점좌측)"/>
      <sheetName val="지사인원사무실"/>
      <sheetName val="내역(전체)"/>
      <sheetName val="입력"/>
      <sheetName val="DOGI"/>
      <sheetName val="물가시세표"/>
      <sheetName val="감액총괄표"/>
      <sheetName val="내역(영일)"/>
      <sheetName val="TOTAL.xls"/>
      <sheetName val="자재목록"/>
      <sheetName val="중기목록"/>
      <sheetName val="안정검토(온1瀀"/>
      <sheetName val="안정검토(온1瀕"/>
      <sheetName val="식재퀀濟叏"/>
      <sheetName val="식재က"/>
      <sheetName val="식재Ⴒ꿦휅"/>
      <sheetName val="인건비 "/>
      <sheetName val="총집계표"/>
      <sheetName val="공양식"/>
      <sheetName val="TEST1"/>
      <sheetName val="토적"/>
      <sheetName val="기계공사"/>
      <sheetName val="설계산출기초"/>
      <sheetName val="REINF."/>
      <sheetName val="SKETCH"/>
      <sheetName val="LOADS"/>
      <sheetName val="design criteria"/>
      <sheetName val="CHECK1"/>
      <sheetName val="진행 DATA (2)"/>
      <sheetName val="품의양"/>
      <sheetName val="안_x0000__x0000_"/>
      <sheetName val="수량산출서 (_x0000__x0000_"/>
      <sheetName val="수량산출서 (葔ǯ"/>
      <sheetName val="1-3_조건,바닥판_"/>
      <sheetName val="입고장부_(4)"/>
      <sheetName val="TABLE_DB"/>
      <sheetName val="쌍용_data_base"/>
      <sheetName val="3_현장배치"/>
      <sheetName val="실행내역_"/>
      <sheetName val="AS포장복구_"/>
      <sheetName val="조작대(1연)"/>
      <sheetName val="차선도색수량집계"/>
      <sheetName val="제품별"/>
      <sheetName val="98NS-N"/>
      <sheetName val="Assets"/>
      <sheetName val="CC Down load 0716"/>
      <sheetName val="END직무"/>
      <sheetName val="linehaul cost model (2)"/>
      <sheetName val="__Data__"/>
      <sheetName val="Common Wheat"/>
      <sheetName val="トピックス"/>
      <sheetName val="2 카드채권(대출포함)"/>
      <sheetName val="골조시행"/>
      <sheetName val="BOX1"/>
      <sheetName val="Trans"/>
      <sheetName val="[TOTAL.xls]______D_2001_______3"/>
      <sheetName val="[TOTAL.xls]______D_2001_______2"/>
      <sheetName val="[TOTAL.xls]______D_2001_______4"/>
      <sheetName val="[TOTAL.xls]______D_2001_______5"/>
      <sheetName val="내역(입찰)"/>
      <sheetName val="본댐설계"/>
      <sheetName val="총焘ʒ"/>
      <sheetName val="총̉"/>
      <sheetName val="우_xdb4a_"/>
      <sheetName val="식재인부"/>
      <sheetName val="업무처리전"/>
      <sheetName val="MEMORY"/>
      <sheetName val="일반부표"/>
      <sheetName val="일위산출"/>
      <sheetName val="가설"/>
      <sheetName val="경상"/>
      <sheetName val="94"/>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1"/>
      <sheetName val="배수장공사비"/>
      <sheetName val="제수"/>
      <sheetName val="투찰금액"/>
      <sheetName val="아파트 "/>
      <sheetName val="금융"/>
      <sheetName val="tower 10ton"/>
      <sheetName val="설계조정율"/>
      <sheetName val="eq. mobilization"/>
      <sheetName val="설비_(FAB)"/>
      <sheetName val="예산계획"/>
      <sheetName val="TARG＠ͷ"/>
      <sheetName val="설䨕쟛ꀀ"/>
      <sheetName val="안정검토(온1ჿ"/>
      <sheetName val="대상공사(조_x0011__x0000__x0000_"/>
      <sheetName val="BREAKDOWN(철거설치_x0011_"/>
      <sheetName val="BREAKDOWN(철거설치Æ"/>
      <sheetName val="SCH"/>
      <sheetName val="자  재"/>
      <sheetName val="건축외주"/>
      <sheetName val="평균H"/>
      <sheetName val="시중노임단가"/>
      <sheetName val="5.모델링"/>
      <sheetName val="조도계산"/>
      <sheetName val="암거단위-1련"/>
      <sheetName val="흄관기초"/>
      <sheetName val="쌍송교"/>
      <sheetName val="입찰"/>
      <sheetName val="본공사"/>
      <sheetName val="현경"/>
      <sheetName val="anaysis_sheet"/>
      <sheetName val="재무가정"/>
      <sheetName val="설계예산서"/>
      <sheetName val="costing_ESDV"/>
      <sheetName val="costing_FE"/>
      <sheetName val="costing_MOV"/>
      <sheetName val="costing_Press"/>
      <sheetName val="BOX날개벽"/>
      <sheetName val="내역(2000년)"/>
      <sheetName val="관람석제출"/>
      <sheetName val="개산공사비"/>
      <sheetName val="Sch7a (토요일)"/>
      <sheetName val="Prices"/>
      <sheetName val="대비표"/>
      <sheetName val="P-J"/>
      <sheetName val="고객리스트 담당자"/>
      <sheetName val="변경증감내역서"/>
      <sheetName val="충주"/>
      <sheetName val="특수선일위대가"/>
      <sheetName val="공문(신)"/>
      <sheetName val="건축2"/>
      <sheetName val="일집"/>
      <sheetName val="工관리비율"/>
      <sheetName val="취합표"/>
      <sheetName val="물량산출"/>
      <sheetName val="조정금액결과표 (차수별)"/>
      <sheetName val="인천제철"/>
      <sheetName val="일위집계표"/>
      <sheetName val="조건 (A)"/>
      <sheetName val="1차 내역서"/>
      <sheetName val="토적계산서"/>
      <sheetName val="2.재료비"/>
      <sheetName val="1.인건비"/>
      <sheetName val="예가표"/>
      <sheetName val="가도공"/>
      <sheetName val="실행예산"/>
      <sheetName val="산근"/>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견적 (2)"/>
      <sheetName val="인부노임"/>
      <sheetName val="물가대비표"/>
      <sheetName val="견적3"/>
      <sheetName val="매입세"/>
      <sheetName val="가설개략"/>
      <sheetName val="hvac(제어동)"/>
      <sheetName val="일위대가(목록)"/>
      <sheetName val="공내역"/>
      <sheetName val="집수정(600-700)"/>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DHEQSU_x0000__x0000_"/>
      <sheetName val="예산조서"/>
      <sheetName val="순공사비"/>
      <sheetName val="중간부"/>
      <sheetName val="급수공사"/>
      <sheetName val="_Users_USER_Downloads_________2"/>
      <sheetName val="남춘천IC접속_x0000__x0000__x0005__x0000_"/>
      <sheetName val="[TOTAL.xls]______D_2001_______6"/>
      <sheetName val="[TOTAL.xls]______D_2001_______7"/>
      <sheetName val="작업일ၒ"/>
      <sheetName val="파일"/>
      <sheetName val="Adimi bldg"/>
      <sheetName val="Pump House"/>
      <sheetName val="Fuel Regu Station"/>
      <sheetName val="공통비"/>
      <sheetName val="CAPVC"/>
      <sheetName val="도급자재"/>
      <sheetName val="실행(표지,갑,을)"/>
      <sheetName val="의정부문예회관변경내역"/>
      <sheetName val="kich thuoc"/>
      <sheetName val="DTHH"/>
      <sheetName val="Bill_2_2_Villa_2_beds"/>
      <sheetName val="유화"/>
      <sheetName val="입찰보고"/>
      <sheetName val="9811"/>
      <sheetName val="TTL"/>
      <sheetName val="(포장)BOQ-실적공사"/>
      <sheetName val="b_balju_cho"/>
      <sheetName val="샘플표⁑"/>
      <sheetName val="샘플표⣨"/>
      <sheetName val="샘플표쁑"/>
      <sheetName val="샘플표샨"/>
      <sheetName val="견적내역서"/>
      <sheetName val="횡배수관"/>
      <sheetName val="총?"/>
      <sheetName val="안"/>
      <sheetName val="간접비"/>
      <sheetName val="난간벽단위"/>
      <sheetName val="공종별_집계"/>
      <sheetName val="1_2_1_마루높이결정"/>
      <sheetName val="_내역"/>
      <sheetName val="진행_DATA_(2)"/>
      <sheetName val="CC_Down_load_0716"/>
      <sheetName val="linehaul_cost_model_(2)"/>
      <sheetName val="Common_Wheat"/>
      <sheetName val="2_카드채권(대출포함)"/>
      <sheetName val="건축공사_집계표"/>
      <sheetName val="총_괄_표"/>
      <sheetName val="_총괄표"/>
      <sheetName val="[TOTAL.xls]__4_c_1_________TO_2"/>
      <sheetName val="[TOTAL.xls]__4_c_1_________TO_3"/>
      <sheetName val="공사요율"/>
      <sheetName val="C__Users_skya1_Desktop________2"/>
      <sheetName val="노임단가명세표"/>
      <sheetName val="단중표"/>
      <sheetName val="초기화면1"/>
      <sheetName val="인부신상자료"/>
      <sheetName val="_______________2021______2021_2"/>
      <sheetName val="1.설계기준 "/>
      <sheetName val="업무분장"/>
      <sheetName val="설계명세"/>
      <sheetName val="CAT_5"/>
      <sheetName val="배수내역"/>
      <sheetName val="집 계 표"/>
      <sheetName val="ITB COST"/>
      <sheetName val="1.설계기준"/>
      <sheetName val="계측-정부노임단가"/>
      <sheetName val="보차도경계석"/>
      <sheetName val="CPM챠트"/>
      <sheetName val="DAN"/>
      <sheetName val="백호우계수"/>
      <sheetName val="노무비단가"/>
      <sheetName val="FRP배관단가(만수)"/>
      <sheetName val="만수배관단가"/>
      <sheetName val="VS_P-Q"/>
      <sheetName val="2_대외공문"/>
      <sheetName val="CoA_map"/>
      <sheetName val="7_th"/>
      <sheetName val="견적_(2)"/>
      <sheetName val="아파트_"/>
      <sheetName val="tower_10ton"/>
      <sheetName val="전체내역_(2)"/>
      <sheetName val="입찰내역_발주처_양식"/>
      <sheetName val="Sch7a_(토요일)"/>
    </sheetNames>
    <sheetDataSet>
      <sheetData sheetId="0" refreshError="1"/>
      <sheetData sheetId="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ow r="1">
          <cell r="A1" t="str">
            <v>단  종</v>
          </cell>
        </row>
      </sheetData>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refreshError="1"/>
      <sheetData sheetId="841" refreshError="1"/>
      <sheetData sheetId="842">
        <row r="1">
          <cell r="A1" t="str">
            <v>단  종</v>
          </cell>
        </row>
      </sheetData>
      <sheetData sheetId="843">
        <row r="1">
          <cell r="A1" t="str">
            <v>단  종</v>
          </cell>
        </row>
      </sheetData>
      <sheetData sheetId="844">
        <row r="1">
          <cell r="A1" t="str">
            <v>단  종</v>
          </cell>
        </row>
      </sheetData>
      <sheetData sheetId="845"/>
      <sheetData sheetId="846"/>
      <sheetData sheetId="847"/>
      <sheetData sheetId="848"/>
      <sheetData sheetId="849"/>
      <sheetData sheetId="850">
        <row r="1">
          <cell r="A1" t="str">
            <v>단  종</v>
          </cell>
        </row>
      </sheetData>
      <sheetData sheetId="851"/>
      <sheetData sheetId="852" refreshError="1"/>
      <sheetData sheetId="853"/>
      <sheetData sheetId="854"/>
      <sheetData sheetId="855"/>
      <sheetData sheetId="856"/>
      <sheetData sheetId="857"/>
      <sheetData sheetId="858"/>
      <sheetData sheetId="859"/>
      <sheetData sheetId="860" refreshError="1"/>
      <sheetData sheetId="861"/>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refreshError="1"/>
      <sheetData sheetId="903" refreshError="1"/>
      <sheetData sheetId="904" refreshError="1"/>
      <sheetData sheetId="905" refreshError="1"/>
      <sheetData sheetId="906" refreshError="1"/>
      <sheetData sheetId="907" refreshError="1"/>
      <sheetData sheetId="908"/>
      <sheetData sheetId="909"/>
      <sheetData sheetId="910"/>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sheetData sheetId="1004"/>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ow r="1">
          <cell r="A1" t="str">
            <v>단  종</v>
          </cell>
        </row>
      </sheetData>
      <sheetData sheetId="1048"/>
      <sheetData sheetId="1049"/>
      <sheetData sheetId="1050">
        <row r="1">
          <cell r="A1" t="str">
            <v>단  종</v>
          </cell>
        </row>
      </sheetData>
      <sheetData sheetId="1051"/>
      <sheetData sheetId="1052" refreshError="1"/>
      <sheetData sheetId="1053"/>
      <sheetData sheetId="1054"/>
      <sheetData sheetId="1055"/>
      <sheetData sheetId="1056" refreshError="1"/>
      <sheetData sheetId="1057"/>
      <sheetData sheetId="1058"/>
      <sheetData sheetId="1059"/>
      <sheetData sheetId="1060"/>
      <sheetData sheetId="1061" refreshError="1"/>
      <sheetData sheetId="1062" refreshError="1"/>
      <sheetData sheetId="1063"/>
      <sheetData sheetId="1064" refreshError="1"/>
      <sheetData sheetId="1065" refreshError="1"/>
      <sheetData sheetId="1066" refreshError="1"/>
      <sheetData sheetId="1067"/>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sheetData sheetId="1192"/>
      <sheetData sheetId="1193"/>
      <sheetData sheetId="1194"/>
      <sheetData sheetId="1195"/>
      <sheetData sheetId="1196"/>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row r="1">
          <cell r="A1" t="str">
            <v>단  종</v>
          </cell>
        </row>
      </sheetData>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sheetData sheetId="1499"/>
      <sheetData sheetId="1500" refreshError="1"/>
      <sheetData sheetId="1501" refreshError="1"/>
      <sheetData sheetId="1502"/>
      <sheetData sheetId="1503"/>
      <sheetData sheetId="1504" refreshError="1"/>
      <sheetData sheetId="1505"/>
      <sheetData sheetId="1506"/>
      <sheetData sheetId="1507"/>
      <sheetData sheetId="1508"/>
      <sheetData sheetId="1509"/>
      <sheetData sheetId="1510"/>
      <sheetData sheetId="1511"/>
      <sheetData sheetId="1512" refreshError="1"/>
      <sheetData sheetId="1513"/>
      <sheetData sheetId="1514"/>
      <sheetData sheetId="1515" refreshError="1"/>
      <sheetData sheetId="1516"/>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sheetData sheetId="1539"/>
      <sheetData sheetId="1540"/>
      <sheetData sheetId="1541"/>
      <sheetData sheetId="1542"/>
      <sheetData sheetId="1543"/>
      <sheetData sheetId="1544"/>
      <sheetData sheetId="1545"/>
      <sheetData sheetId="1546"/>
      <sheetData sheetId="154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토공(원형)"/>
      <sheetName val="기초공"/>
      <sheetName val="기둥(원형)"/>
      <sheetName val="COPING"/>
      <sheetName val="옹벽1"/>
      <sheetName val="Y-WORK"/>
      <sheetName val="소업1교"/>
      <sheetName val="1-1"/>
      <sheetName val="내역서(총)"/>
      <sheetName val="type-F"/>
      <sheetName val="터파기및재료"/>
      <sheetName val="내역서"/>
      <sheetName val="ABUT수량-A1"/>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삼태곡(B)함개소별수량"/>
      <sheetName val="수량집계표"/>
      <sheetName val="BOX 본체"/>
      <sheetName val="날개벽"/>
      <sheetName val="기초공"/>
      <sheetName val="기둥(원형)"/>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부대입찰"/>
      <sheetName val="부대공"/>
      <sheetName val="적격점수"/>
      <sheetName val="자재인력"/>
      <sheetName val="입찰조건"/>
      <sheetName val="조건표"/>
      <sheetName val="차액보증"/>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BID"/>
      <sheetName val="기초공"/>
      <sheetName val="기둥(원형)"/>
      <sheetName val="내역서"/>
      <sheetName val="입출재고현황 (2)"/>
      <sheetName val="TEL"/>
      <sheetName val="공사개요"/>
      <sheetName val="RAHMEN"/>
      <sheetName val="design criteria"/>
      <sheetName val="working load at the btm ft."/>
      <sheetName val="plan&amp;section of foundation"/>
      <sheetName val="member design"/>
      <sheetName val="데이타"/>
      <sheetName val="전기일위대가"/>
      <sheetName val=" 견적서"/>
      <sheetName val="_산근2_"/>
      <sheetName val="_산근4_"/>
      <sheetName val="_산근5_"/>
      <sheetName val="계산근거"/>
      <sheetName val="수량산출"/>
      <sheetName val="공사비집계"/>
      <sheetName val="대비"/>
      <sheetName val="견적서"/>
      <sheetName val="일위대가"/>
      <sheetName val="DATA"/>
      <sheetName val="8공구투찰내역서"/>
      <sheetName val="Sheet2"/>
      <sheetName val="내역"/>
      <sheetName val="경비2내역"/>
      <sheetName val="공사내역"/>
      <sheetName val="터파기및재료"/>
      <sheetName val="조명시설"/>
      <sheetName val="hvac내역서(제어동)"/>
      <sheetName val="부대대비"/>
      <sheetName val="냉연집계"/>
      <sheetName val="type-F"/>
      <sheetName val="M1"/>
      <sheetName val="DATE"/>
      <sheetName val="ABUT수량-A1"/>
      <sheetName val="I.설계조건"/>
      <sheetName val="보도경계블럭"/>
      <sheetName val="설 계"/>
      <sheetName val="Y-WORK"/>
      <sheetName val="CAPVC"/>
      <sheetName val="1.설계조건"/>
      <sheetName val="6.OUTPUT"/>
      <sheetName val="단가조건"/>
      <sheetName val="말뚝지지력산정"/>
      <sheetName val="계약내역서"/>
      <sheetName val="코드표"/>
      <sheetName val="출력표"/>
      <sheetName val="일위대가목차"/>
      <sheetName val="단면가정"/>
      <sheetName val="설계조건"/>
      <sheetName val="Total"/>
      <sheetName val="을"/>
      <sheetName val="말뚝물량"/>
      <sheetName val="협조전"/>
      <sheetName val="1.우편집중내역서"/>
      <sheetName val="공사비예산서(토목분)"/>
      <sheetName val="BSD (2)"/>
      <sheetName val="정보매체A동"/>
      <sheetName val="ITB COST"/>
      <sheetName val="설계명세서"/>
      <sheetName val="UNIT"/>
      <sheetName val="정부노임단가"/>
      <sheetName val="98지급계획"/>
      <sheetName val="1단계"/>
      <sheetName val="단위중기"/>
      <sheetName val="부대내역"/>
      <sheetName val="노임단가"/>
      <sheetName val="깨기"/>
      <sheetName val="영업.일"/>
      <sheetName val="예산변경사항"/>
      <sheetName val="산출기준(파견전산실)"/>
      <sheetName val="본부소개"/>
      <sheetName val="지급자재"/>
      <sheetName val="청천내"/>
      <sheetName val="2.대외공문"/>
      <sheetName val="2000.05"/>
      <sheetName val="Customer Databas"/>
      <sheetName val="인사자료총집계"/>
      <sheetName val="BOQ건축"/>
      <sheetName val="실행철강하도"/>
      <sheetName val="단면검토"/>
      <sheetName val="BSD _2_"/>
      <sheetName val="soil bearing check"/>
      <sheetName val="Sheet3"/>
      <sheetName val="토목주소"/>
      <sheetName val="프랜트면허"/>
      <sheetName val="Sheet1"/>
      <sheetName val="품종별-이름"/>
      <sheetName val="기계내역"/>
      <sheetName val="물가"/>
      <sheetName val="Budget 2004(DW)"/>
      <sheetName val="첨"/>
      <sheetName val="9-1차이내역"/>
      <sheetName val="집계표"/>
      <sheetName val="설비내역서"/>
      <sheetName val="건축내역서"/>
      <sheetName val="전기내역서"/>
      <sheetName val="PROJECT BRIEF(EX.NEW)"/>
      <sheetName val="Sheet4"/>
      <sheetName val="Macro1"/>
      <sheetName val="예산M12A"/>
      <sheetName val="재무가정"/>
      <sheetName val="노임이"/>
      <sheetName val="노원열병합  건축공사기성내역서"/>
      <sheetName val="견적조건"/>
      <sheetName val="MOTOR"/>
      <sheetName val="구미4단2"/>
      <sheetName val="#REF"/>
      <sheetName val="일위목록"/>
      <sheetName val="공통가설"/>
      <sheetName val="표지"/>
      <sheetName val="내역서(총)"/>
      <sheetName val="전기"/>
      <sheetName val="현장"/>
      <sheetName val="EACT10"/>
      <sheetName val="건축원가계산서"/>
      <sheetName val="부재예실"/>
      <sheetName val="SUMMARY(S)"/>
      <sheetName val="포장공"/>
      <sheetName val="토공"/>
      <sheetName val="기계"/>
      <sheetName val="토공(완충)"/>
      <sheetName val="대대터널 설계서"/>
      <sheetName val="내역표지"/>
      <sheetName val="수량산출서"/>
      <sheetName val="일위대가표"/>
      <sheetName val="담장산출"/>
      <sheetName val="공틀공사"/>
      <sheetName val="퇴비산출근거"/>
      <sheetName val="99노임기준"/>
      <sheetName val="분석"/>
      <sheetName val="PUMP"/>
      <sheetName val="세부내역"/>
      <sheetName val="6PILE  (돌출)"/>
      <sheetName val="Proposal"/>
      <sheetName val="총괄"/>
      <sheetName val="EKOG10건축"/>
      <sheetName val="시멘트"/>
      <sheetName val="전체"/>
      <sheetName val="조명율표"/>
      <sheetName val="공통(20-91)"/>
      <sheetName val="날개벽(좌,우=45도,75도)"/>
      <sheetName val="첨부1"/>
      <sheetName val="1련박스"/>
      <sheetName val="hvac(제어동)"/>
      <sheetName val="첨부파일"/>
      <sheetName val="가격조사서"/>
      <sheetName val="음료실행"/>
      <sheetName val="가정급수관"/>
      <sheetName val="FRT_O"/>
      <sheetName val="FAB_I"/>
      <sheetName val="보일러"/>
      <sheetName val="결과조달"/>
      <sheetName val="배수통관(좌)"/>
      <sheetName val="11"/>
      <sheetName val="포장복구집계"/>
      <sheetName val="적용환율"/>
      <sheetName val="접속 SLAB,BRACKET 설계"/>
      <sheetName val="안정검토"/>
      <sheetName val="6호기"/>
      <sheetName val="영업소실적"/>
      <sheetName val="eq_data"/>
      <sheetName val="차수"/>
      <sheetName val="danga"/>
      <sheetName val="ilch"/>
      <sheetName val="내역(입찰)"/>
      <sheetName val="Budget 2005(DW)"/>
      <sheetName val="기성내역서표지"/>
      <sheetName val="연결임시"/>
      <sheetName val="날개벽"/>
      <sheetName val="WORK"/>
      <sheetName val="통합"/>
      <sheetName val="12용지"/>
      <sheetName val="Main"/>
      <sheetName val="사용성검토"/>
      <sheetName val="단가조사"/>
      <sheetName val="토적"/>
      <sheetName val="2000년1차"/>
      <sheetName val="근고 블록 유형별 수량"/>
      <sheetName val="간접재료비산출표-27-30"/>
      <sheetName val="숙소"/>
      <sheetName val="간접경상비"/>
      <sheetName val="공종별 집계"/>
      <sheetName val="TB-내역서"/>
      <sheetName val="교각1"/>
      <sheetName val="COVER"/>
      <sheetName val="UR2-Calculation"/>
      <sheetName val="마산월령동골조물량변경"/>
      <sheetName val="당진생산팀"/>
      <sheetName val="대차대조표"/>
      <sheetName val="2002상반기노임기준"/>
      <sheetName val="3본사"/>
      <sheetName val="인건비 "/>
      <sheetName val="CODE"/>
      <sheetName val="토목내역"/>
      <sheetName val="토공계산서(부체도로)"/>
      <sheetName val="1호맨홀토공"/>
      <sheetName val="산출근거"/>
      <sheetName val="Discount Group"/>
      <sheetName val="유출부"/>
      <sheetName val="123"/>
      <sheetName val="정렬"/>
      <sheetName val="투찰금액"/>
      <sheetName val="단면 (2)"/>
      <sheetName val="토사(PE)"/>
      <sheetName val="단면치수"/>
      <sheetName val="계약내력"/>
      <sheetName val="Sheet1 (2)"/>
      <sheetName val="삼성전기"/>
      <sheetName val="소운반"/>
      <sheetName val="45,46"/>
      <sheetName val="wall"/>
      <sheetName val="날개벽수량표"/>
      <sheetName val="일위대가(계측기설치)"/>
      <sheetName val="3련 BOX"/>
      <sheetName val="부대공자재집계표"/>
      <sheetName val="1"/>
      <sheetName val="unitpric"/>
      <sheetName val="도"/>
      <sheetName val="재집"/>
      <sheetName val="직재"/>
      <sheetName val="INPUT"/>
      <sheetName val="1. 설계조건 2.단면가정 3. 하중계산"/>
      <sheetName val="DATA 입력란"/>
      <sheetName val="토적계산"/>
      <sheetName val="목차"/>
      <sheetName val="건축내역"/>
      <sheetName val="재1"/>
      <sheetName val="흄관기초"/>
      <sheetName val="교량전기"/>
      <sheetName val="옹벽"/>
      <sheetName val="CTEMCOST"/>
      <sheetName val="자재단가비교표"/>
      <sheetName val="진주방향"/>
      <sheetName val="토공집계"/>
      <sheetName val="바닥판"/>
      <sheetName val="입력DATA"/>
      <sheetName val="주식"/>
      <sheetName val="TEST1"/>
      <sheetName val="내역서 "/>
      <sheetName val="골조시행"/>
      <sheetName val="설계예산"/>
      <sheetName val="BREAKDOWN(철거설치)"/>
      <sheetName val="분류작업"/>
      <sheetName val="1.설계기준"/>
      <sheetName val="갑지1"/>
      <sheetName val="설계내역서"/>
      <sheetName val="요율"/>
      <sheetName val="소방"/>
      <sheetName val="산출"/>
      <sheetName val="기초일위"/>
      <sheetName val="시설일위"/>
      <sheetName val="조명일위"/>
      <sheetName val="소비자가"/>
      <sheetName val="통계연보"/>
      <sheetName val="작성"/>
      <sheetName val="4)유동표"/>
      <sheetName val="가시설단위수량"/>
      <sheetName val="직접비"/>
      <sheetName val="Macro(전선)"/>
      <sheetName val="AABS내역"/>
      <sheetName val="VENDOR LIST"/>
      <sheetName val="공통비"/>
      <sheetName val="예산M5A"/>
      <sheetName val="소업1교"/>
      <sheetName val="대로근거"/>
      <sheetName val="중로근거"/>
      <sheetName val="현금"/>
      <sheetName val="설비"/>
      <sheetName val="기본입력표"/>
      <sheetName val="안정계산"/>
      <sheetName val="금액내역서"/>
      <sheetName val="8.PILE  (돌출)"/>
      <sheetName val="입력값"/>
      <sheetName val="간선계산"/>
      <sheetName val="도대하도변경최종정산조경"/>
      <sheetName val="원가계산서구조조정"/>
      <sheetName val="J直材4"/>
      <sheetName val="입력"/>
      <sheetName val="개요"/>
      <sheetName val="FB25JN"/>
      <sheetName val="변경내역대비표(2)"/>
      <sheetName val="1-1"/>
      <sheetName val="전체도급"/>
      <sheetName val="AP1"/>
      <sheetName val="96수출"/>
      <sheetName val="Sheet5"/>
      <sheetName val="FAB별"/>
      <sheetName val="기본"/>
      <sheetName val="물가자료"/>
      <sheetName val="공내역"/>
      <sheetName val="인건비"/>
      <sheetName val="설계"/>
      <sheetName val="Material Specification"/>
      <sheetName val="Piping(Methanol)"/>
      <sheetName val="견적가 검토"/>
      <sheetName val="갑지(추정)"/>
      <sheetName val="F4-F7"/>
      <sheetName val="실행내역"/>
      <sheetName val="6공구(당초)"/>
      <sheetName val="건축공사"/>
      <sheetName val="공사개요설명서"/>
      <sheetName val="토적1"/>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토목"/>
      <sheetName val="관리비"/>
      <sheetName val="MAT_N048"/>
      <sheetName val="J"/>
      <sheetName val="진행 DATA (2)"/>
      <sheetName val="APT내역"/>
      <sheetName val="A"/>
      <sheetName val="단가표"/>
      <sheetName val="노무비단가"/>
      <sheetName val="케이블및전선관규격표"/>
      <sheetName val="경비_원본"/>
      <sheetName val="3차토목내역"/>
      <sheetName val="가로등기초"/>
      <sheetName val="CAL"/>
      <sheetName val="전신환매도율"/>
      <sheetName val="DATA1"/>
      <sheetName val="SLAB&quot;1&quot;"/>
      <sheetName val="COPING"/>
      <sheetName val="단가조사서"/>
      <sheetName val="6-2차"/>
      <sheetName val="직노"/>
      <sheetName val="갑지"/>
      <sheetName val="crude.SLAB RE-bar"/>
      <sheetName val="건축"/>
      <sheetName val="공문"/>
      <sheetName val="상가지급현황"/>
      <sheetName val="유림골조"/>
      <sheetName val="노임"/>
      <sheetName val="총괄표"/>
      <sheetName val="별표집계"/>
      <sheetName val="조경"/>
      <sheetName val="바.한일양산"/>
      <sheetName val="SIL98"/>
      <sheetName val="플랜트 설치"/>
      <sheetName val="설비원가"/>
      <sheetName val="5사남"/>
      <sheetName val="물량표"/>
      <sheetName val="DESCRIPTION"/>
      <sheetName val="건축(충일분)"/>
      <sheetName val="2F 회의실견적(5_14 일대)"/>
      <sheetName val="ERECTION"/>
      <sheetName val="POL설치공정"/>
      <sheetName val="공정양식"/>
      <sheetName val="페이징 배관배선"/>
      <sheetName val="예가표"/>
      <sheetName val="98수문일위"/>
      <sheetName val="오억미만"/>
      <sheetName val="배수공 시멘트 및 골재량 산출"/>
      <sheetName val="sheets"/>
      <sheetName val="단가일람표"/>
      <sheetName val="보온자재단가표"/>
      <sheetName val="Front"/>
      <sheetName val="FUND"/>
      <sheetName val="Sheet14"/>
      <sheetName val="Sheet13"/>
      <sheetName val="T13(P68~72,78)"/>
      <sheetName val="산출내역서집계표"/>
      <sheetName val="방송(체육관)"/>
      <sheetName val="수로교총재료집계"/>
      <sheetName val="금액집계"/>
      <sheetName val="자재단가"/>
      <sheetName val="중동공구"/>
      <sheetName val="woo(mac)"/>
      <sheetName val="OD"/>
      <sheetName val="combi(wall)"/>
      <sheetName val="수량산출서 갑지"/>
      <sheetName val="A-4"/>
      <sheetName val="일위(설)"/>
      <sheetName val="역T형교대-2수량"/>
      <sheetName val="교각계산"/>
      <sheetName val="조도계산서 (도서)"/>
      <sheetName val="맨홀수량산출"/>
      <sheetName val="가감수량"/>
      <sheetName val="내역(전체)"/>
      <sheetName val="노무단가"/>
      <sheetName val="방식총괄"/>
      <sheetName val="Ⅴ-2.공종별내역"/>
      <sheetName val="기본DATA"/>
      <sheetName val="ITEM"/>
      <sheetName val="한강운반비"/>
      <sheetName val="전기공사"/>
      <sheetName val="SG"/>
      <sheetName val="전기BOX내역서"/>
      <sheetName val="000000"/>
      <sheetName val="수량명세서"/>
      <sheetName val="하중계산"/>
      <sheetName val="직접기초설계"/>
      <sheetName val="모델링"/>
      <sheetName val="변화치수"/>
      <sheetName val="품종코드"/>
      <sheetName val="기초자료"/>
      <sheetName val="견적집계표"/>
      <sheetName val="손익(10월)"/>
      <sheetName val="항목"/>
      <sheetName val="기기리스트"/>
      <sheetName val="설계서"/>
      <sheetName val="9811"/>
      <sheetName val="9509"/>
      <sheetName val="대전21토목내역서"/>
      <sheetName val="부표총괄"/>
      <sheetName val="품셈1-17"/>
      <sheetName val="과거교육훈련비"/>
      <sheetName val="계수시트"/>
      <sheetName val="원가계산서"/>
      <sheetName val="신우"/>
      <sheetName val="설계개요"/>
      <sheetName val="3BL공동구 수량"/>
      <sheetName val="간접비"/>
      <sheetName val="일위대가표(DEEP)"/>
      <sheetName val="TABLE"/>
      <sheetName val="본장"/>
      <sheetName val="설산1.나"/>
      <sheetName val="본사S"/>
      <sheetName val="내역서2안"/>
      <sheetName val="재료집계"/>
      <sheetName val="손익분석"/>
      <sheetName val="soil_bearing_check"/>
      <sheetName val="노원열병합__건축공사기성내역서"/>
      <sheetName val="자재표"/>
      <sheetName val="예정공정표(도급)"/>
      <sheetName val="내역을"/>
      <sheetName val="수목데이타 "/>
      <sheetName val="Ext. Stone-P"/>
      <sheetName val="dtxl"/>
      <sheetName val="자판실행"/>
      <sheetName val="좌측"/>
      <sheetName val="3.하중산정4.지지력"/>
      <sheetName val="CAT_5"/>
      <sheetName val="LinerWt"/>
      <sheetName val="대림경상68억"/>
      <sheetName val="일위대가(1)"/>
      <sheetName val="자료"/>
      <sheetName val="NS"/>
      <sheetName val="1근거"/>
      <sheetName val="건축집계표"/>
      <sheetName val="시설물"/>
      <sheetName val="내역서(당초변경)"/>
      <sheetName val="구성비"/>
      <sheetName val="토공정보"/>
      <sheetName val="기성내역서"/>
      <sheetName val="수량 산출서(당초)"/>
      <sheetName val="실행견적"/>
      <sheetName val="건축공사 집계표"/>
      <sheetName val="골조"/>
      <sheetName val="총집계표"/>
      <sheetName val="적용기준"/>
      <sheetName val="빈"/>
      <sheetName val="기초목"/>
      <sheetName val="비용"/>
      <sheetName val="1월"/>
      <sheetName val="VXXXXXXX"/>
      <sheetName val="#3E1_GCR"/>
      <sheetName val="일위_파일"/>
      <sheetName val="여과지동"/>
      <sheetName val="일집"/>
      <sheetName val="일위"/>
      <sheetName val="96까지"/>
      <sheetName val="97년"/>
      <sheetName val="98이후"/>
      <sheetName val="물량"/>
      <sheetName val="역T형"/>
      <sheetName val="중기사용료"/>
      <sheetName val="36+45-113-18+19+20I"/>
      <sheetName val="환률"/>
      <sheetName val="FOB발"/>
      <sheetName val="960318-1"/>
      <sheetName val="횡날개수집"/>
      <sheetName val="#34 CIVL_Original"/>
      <sheetName val="TOEC"/>
      <sheetName val="INDIRECT"/>
      <sheetName val="calculation-1"/>
      <sheetName val="MCC제원"/>
      <sheetName val="c_balju"/>
      <sheetName val="원형1호맨홀토공수량"/>
      <sheetName val="산출내역서"/>
      <sheetName val="서울산업대(토)"/>
      <sheetName val="갑지(비계타입)"/>
      <sheetName val="수목표준대가"/>
      <sheetName val="KMT물량"/>
      <sheetName val="정읍농소"/>
      <sheetName val="투자양식"/>
      <sheetName val="TAIHAN"/>
      <sheetName val="AILC004"/>
      <sheetName val="Pengalaman Per"/>
      <sheetName val="가공비"/>
      <sheetName val="GAEYO"/>
      <sheetName val="2.하자처리현황(CS)"/>
      <sheetName val="총 원가계산"/>
      <sheetName val="CAUDIT"/>
      <sheetName val="준공조서갑지"/>
      <sheetName val="SLAB근거-1"/>
      <sheetName val="단가비교"/>
      <sheetName val="h-013211-2"/>
      <sheetName val="깨기집계"/>
      <sheetName val="PO-BOQ"/>
      <sheetName val="TYPE-A"/>
      <sheetName val="신규일위대가"/>
      <sheetName val="도급정산"/>
      <sheetName val="단가조건(02년)"/>
      <sheetName val="집수정수량총집계"/>
      <sheetName val="라멘수량"/>
      <sheetName val="준검 내역서"/>
      <sheetName val="중기(목록)"/>
      <sheetName val="일위대가(목록)"/>
      <sheetName val="산근(목록)"/>
      <sheetName val="노무비"/>
      <sheetName val="재료비"/>
      <sheetName val="경비"/>
      <sheetName val="INPUT(덕도방향-시점)"/>
      <sheetName val="기둥(하중)"/>
      <sheetName val="옥내아파트(전기)"/>
      <sheetName val="수문일1"/>
      <sheetName val="자단"/>
      <sheetName val="인공산출"/>
      <sheetName val="예산내역서"/>
      <sheetName val="설계예산서"/>
      <sheetName val="총계"/>
      <sheetName val="장외반출및폐기물 "/>
      <sheetName val="Galaxy 소비자가격표"/>
      <sheetName val="취수탑"/>
      <sheetName val="저판(버림100)"/>
      <sheetName val="냉천부속동"/>
      <sheetName val="3.공통공사대비"/>
      <sheetName val="예산서"/>
      <sheetName val="외주비"/>
      <sheetName val="설계내역(2001)"/>
      <sheetName val="토공(우물통,기타) "/>
      <sheetName val="일위대가표 (2)"/>
      <sheetName val="총괄내역서"/>
      <sheetName val="설계예시"/>
      <sheetName val="약품공급2"/>
      <sheetName val="견적시담(송포2공구)"/>
      <sheetName val="전 기"/>
      <sheetName val="3차준공"/>
      <sheetName val="토 적 표"/>
      <sheetName val="투찰"/>
      <sheetName val="참조"/>
      <sheetName val="P&amp;L01-02GR"/>
      <sheetName val="추가예산"/>
      <sheetName val="9GNG운반"/>
      <sheetName val="2000전체분"/>
      <sheetName val="20관리비율"/>
      <sheetName val="일위대가목록"/>
      <sheetName val="unit 4"/>
      <sheetName val="외자배분"/>
      <sheetName val="횡배수관토공수량"/>
      <sheetName val="2000년 임금추정"/>
      <sheetName val="지주목시비량산출서"/>
      <sheetName val="CRUDE RE-bar"/>
      <sheetName val="CLAUSE"/>
      <sheetName val="날개벽(TYPE3)"/>
      <sheetName val="노임,재료비"/>
      <sheetName val="VOR"/>
      <sheetName val="당진1,2호기전선관설치및접지4차공사내역서-을지"/>
      <sheetName val="교통시설 표지판"/>
      <sheetName val="가로등내역서"/>
      <sheetName val="약품설비"/>
      <sheetName val="1.관로"/>
      <sheetName val="물량표S"/>
      <sheetName val="품의"/>
      <sheetName val="2003.4.1."/>
      <sheetName val="보통예금"/>
      <sheetName val="신규품셈목차"/>
      <sheetName val="시중노임단가"/>
      <sheetName val="JUCKEYK"/>
      <sheetName val="전체현황"/>
      <sheetName val="초기화면"/>
      <sheetName val="이름정의"/>
      <sheetName val="원가계산서(건축)"/>
      <sheetName val="Basic Input"/>
      <sheetName val="Notes "/>
      <sheetName val="Bank charge"/>
      <sheetName val="Notes_"/>
      <sheetName val="Bank_charge"/>
      <sheetName val="실정보고내역서"/>
      <sheetName val="Breakdown"/>
      <sheetName val="변경비교-을"/>
      <sheetName val="REINF."/>
      <sheetName val="CHECK1"/>
      <sheetName val="견적대비표"/>
      <sheetName val="구분자"/>
      <sheetName val="TYPE별집계"/>
      <sheetName val="guard(mac)"/>
      <sheetName val="MM"/>
      <sheetName val="LOADS"/>
      <sheetName val="과천MAIN"/>
      <sheetName val="주소(한문)"/>
      <sheetName val="하조서"/>
      <sheetName val="보고서"/>
      <sheetName val="10월"/>
      <sheetName val="2공구산출내역"/>
      <sheetName val="HP1AMLIST"/>
      <sheetName val="분양가"/>
      <sheetName val="대가단최종"/>
      <sheetName val="70%"/>
      <sheetName val="분양금할인"/>
      <sheetName val="기초코드"/>
      <sheetName val="공사비산출내역"/>
      <sheetName val="ML"/>
      <sheetName val="SUMMARY"/>
      <sheetName val="PAINT"/>
      <sheetName val="실행대비"/>
      <sheetName val="업무분장"/>
      <sheetName val="강북라우터"/>
      <sheetName val="일위대가(가설)"/>
      <sheetName val="업체별기성내역"/>
      <sheetName val="1차 내역서"/>
      <sheetName val="N賃率-職"/>
      <sheetName val="단면"/>
      <sheetName val="국영"/>
      <sheetName val="품의서"/>
      <sheetName val="A3.공사비 검토"/>
      <sheetName val="C3.토목_옹벽"/>
      <sheetName val="3.건축(현장안)"/>
      <sheetName val="2.냉난방설비공사"/>
      <sheetName val="단위중량"/>
      <sheetName val="배수내역"/>
      <sheetName val="패널"/>
      <sheetName val="실행내역서 "/>
      <sheetName val="고창방향"/>
      <sheetName val="단가"/>
      <sheetName val="관급자재"/>
      <sheetName val="내역(토목2)11-7"/>
      <sheetName val="16-1"/>
      <sheetName val="목표세부명세"/>
      <sheetName val="마산방향"/>
      <sheetName val="마산방향철근집계"/>
      <sheetName val="기초"/>
      <sheetName val="교통대책내역"/>
      <sheetName val="램머"/>
      <sheetName val="기계경비(시간당)"/>
      <sheetName val="구조물공1"/>
      <sheetName val="배수및구조물공1"/>
      <sheetName val="영업.일1"/>
      <sheetName val="본부장"/>
      <sheetName val="콘크리트타설집계표"/>
      <sheetName val="적용건축"/>
      <sheetName val="P.M 별"/>
      <sheetName val="COST"/>
      <sheetName val="대목"/>
      <sheetName val="의왕내역"/>
      <sheetName val="단"/>
      <sheetName val="수정시산표"/>
      <sheetName val="매출채권 및 담보비율 변동"/>
      <sheetName val="기초단가"/>
      <sheetName val="견적"/>
      <sheetName val="시설물기초"/>
      <sheetName val="해외(원화)"/>
      <sheetName val="을지"/>
      <sheetName val="CON'C"/>
      <sheetName val="공통가설공사"/>
      <sheetName val="BOX전기내역"/>
      <sheetName val="수량산출내역1115"/>
      <sheetName val="일반공사"/>
      <sheetName val="소일위대가코드표"/>
      <sheetName val="단가비교표"/>
      <sheetName val="도급FORM"/>
      <sheetName val="코드"/>
      <sheetName val="일위대가(건축)"/>
      <sheetName val="부재리스트"/>
      <sheetName val="철거산출근거"/>
      <sheetName val="적정심사"/>
      <sheetName val="2.건축"/>
      <sheetName val="전기변내역"/>
      <sheetName val="자료입력"/>
      <sheetName val="기자재비"/>
      <sheetName val="별표 "/>
      <sheetName val="단가조정"/>
      <sheetName val="평가데이터"/>
      <sheetName val="돈암사업"/>
      <sheetName val="일위대가(출입)"/>
      <sheetName val="단가산출서"/>
      <sheetName val="장비사양"/>
      <sheetName val="식재일위대가"/>
      <sheetName val="가도공"/>
      <sheetName val="비교1"/>
      <sheetName val="완성차 미수금"/>
      <sheetName val="Mc1"/>
      <sheetName val="외주"/>
      <sheetName val="개산공사비"/>
      <sheetName val="이토변실(A3-LINE)"/>
      <sheetName val="PSCbeam설계"/>
      <sheetName val="배수장토목공사비"/>
      <sheetName val="APT"/>
      <sheetName val="인건-측정"/>
      <sheetName val="경산"/>
      <sheetName val="부분별수량산출(조합기초)"/>
      <sheetName val="CR CODE"/>
      <sheetName val="부서CODE"/>
      <sheetName val="THEME CODE"/>
      <sheetName val="설계예산2"/>
      <sheetName val="구리토평1전기"/>
      <sheetName val="신대방33(적용)"/>
      <sheetName val="구의33고"/>
      <sheetName val="구조물공"/>
      <sheetName val="배수공"/>
      <sheetName val="목차 및 표지"/>
      <sheetName val="1기성검사원"/>
      <sheetName val="기성검사원"/>
      <sheetName val="2기성산출범위요약서"/>
      <sheetName val="단가표 (2)"/>
      <sheetName val="물가시세"/>
      <sheetName val="설계변경총괄표(계산식)"/>
      <sheetName val="실행간접비용"/>
      <sheetName val="갑지(요약)"/>
      <sheetName val="현장관리비"/>
      <sheetName val="콤보박스와 리스트박스의 연결"/>
      <sheetName val="식재가격"/>
      <sheetName val="식재총괄"/>
      <sheetName val="식재인부"/>
      <sheetName val="수량집계"/>
      <sheetName val="99총공사내역서"/>
      <sheetName val="전담운영PM"/>
      <sheetName val="단  가  대  비  표"/>
      <sheetName val="일  위  대  가  목  록"/>
      <sheetName val="도급원가"/>
      <sheetName val="물가대비표"/>
      <sheetName val="용산1(해보)"/>
      <sheetName val="집계"/>
      <sheetName val="인천제철"/>
      <sheetName val="제품별단가"/>
      <sheetName val="제품별절단길이-0628"/>
      <sheetName val="토목공종세부"/>
      <sheetName val="200"/>
      <sheetName val="ELECTRIC"/>
      <sheetName val="투찰목록"/>
      <sheetName val="96보완계획7.12"/>
      <sheetName val="전력"/>
      <sheetName val="단가산출"/>
      <sheetName val="96노임기준"/>
      <sheetName val="내역서(기계)"/>
      <sheetName val="7.자동제어공사"/>
      <sheetName val="안전시설내역서"/>
      <sheetName val="단가대비표"/>
      <sheetName val="공정코드"/>
      <sheetName val="DATA 입력부"/>
      <sheetName val="기초일위대가"/>
      <sheetName val="연습"/>
      <sheetName val="부지현황"/>
      <sheetName val="목록"/>
      <sheetName val="파스콘"/>
      <sheetName val="견적의뢰"/>
      <sheetName val="목창호재견적"/>
      <sheetName val="바닥재"/>
      <sheetName val="도면CHECK"/>
      <sheetName val="사진첩"/>
      <sheetName val="출장정리"/>
      <sheetName val="골조-101"/>
      <sheetName val="골조-102"/>
      <sheetName val="골조-103"/>
      <sheetName val="골조-105"/>
      <sheetName val="바닥면정리"/>
      <sheetName val="창호-101"/>
      <sheetName val="창호-102&amp;104"/>
      <sheetName val="창호-103"/>
      <sheetName val="창호-105"/>
      <sheetName val="창호-TOT"/>
      <sheetName val="창호-부속동"/>
      <sheetName val="파일길이"/>
      <sheetName val="xxxxxx"/>
      <sheetName val="가실행정리"/>
      <sheetName val="시운전연료비"/>
      <sheetName val="1차설계변경내역"/>
      <sheetName val="품셈TABLE"/>
      <sheetName val="지질조사"/>
      <sheetName val="설계기준"/>
      <sheetName val="내역1"/>
      <sheetName val="역T형교대(말뚝기초)"/>
      <sheetName val="정공공사"/>
      <sheetName val="중기조종사 단위단가"/>
      <sheetName val="인제내역"/>
      <sheetName val="장비"/>
      <sheetName val="산근1"/>
      <sheetName val="노무"/>
      <sheetName val="자재"/>
      <sheetName val="간접"/>
      <sheetName val="BOM-Form A.1.III"/>
      <sheetName val="CB"/>
      <sheetName val="결재갑지"/>
      <sheetName val="연돌일위집계"/>
      <sheetName val="두정2차"/>
      <sheetName val="투찰추정"/>
      <sheetName val="등록업체(031124)"/>
      <sheetName val="내역서(전기)"/>
      <sheetName val="시추주상도"/>
      <sheetName val="경비내역(을)-1"/>
      <sheetName val="통장출금액"/>
      <sheetName val="누계12"/>
      <sheetName val="예산명세서"/>
      <sheetName val="변압기 및 발전기 용량"/>
      <sheetName val="실행,원가 최종예상"/>
      <sheetName val="단가기준"/>
      <sheetName val="기본계획"/>
      <sheetName val="간지(전기공사)"/>
      <sheetName val="동해title"/>
      <sheetName val="동수"/>
      <sheetName val="인원계획-미화"/>
      <sheetName val="규격"/>
      <sheetName val="공통단가"/>
      <sheetName val="운반비"/>
      <sheetName val="2000양배"/>
      <sheetName val="설변물량"/>
      <sheetName val="기계설비-물가변동"/>
      <sheetName val="보할공정"/>
      <sheetName val="Sheet15"/>
      <sheetName val="남양주댠가표"/>
      <sheetName val="굴화내역"/>
      <sheetName val="전선 및 전선관"/>
      <sheetName val="기계설비"/>
      <sheetName val="SLAB"/>
      <sheetName val="측구터파기공수량집계"/>
      <sheetName val="구조물터파기수량집계"/>
      <sheetName val="FIRE FIGHTING"/>
      <sheetName val="단중표"/>
      <sheetName val="BEND LOSS"/>
      <sheetName val="기계내역서"/>
      <sheetName val="1.설계설명서"/>
      <sheetName val="Load Total"/>
      <sheetName val="F-Assump"/>
      <sheetName val="공용정보"/>
      <sheetName val="내역(2000년)"/>
      <sheetName val="회사기본자료"/>
      <sheetName val="o현장경비"/>
      <sheetName val="대전(세창동)"/>
      <sheetName val="하도급기성_(2)1"/>
      <sheetName val="하도급단가산출_(2)1"/>
      <sheetName val="입출재고현황_(2)1"/>
      <sheetName val="설_계1"/>
      <sheetName val="design_criteria1"/>
      <sheetName val="working_load_at_the_btm_ft_1"/>
      <sheetName val="plan&amp;section_of_foundation1"/>
      <sheetName val="member_design1"/>
      <sheetName val="6PILE__(돌출)"/>
      <sheetName val="Budget_2004(DW)"/>
      <sheetName val="I_설계조건"/>
      <sheetName val="단면_(2)"/>
      <sheetName val="대대터널_설계서"/>
      <sheetName val="VENDOR_LIST"/>
      <sheetName val="견적가_검토"/>
      <sheetName val="PROJECT_BRIEF(EX_NEW)"/>
      <sheetName val="접속_SLAB,BRACKET_설계"/>
      <sheetName val="_견적서"/>
      <sheetName val="서울대규장각(가시설흙막이)"/>
      <sheetName val="설비2차"/>
      <sheetName val="견적3"/>
      <sheetName val="DI1"/>
      <sheetName val="직접재료비"/>
      <sheetName val="11.자재단가"/>
      <sheetName val="증감대비"/>
      <sheetName val="2-3.V.D일위"/>
      <sheetName val="정산입력"/>
      <sheetName val="기별수량산출서"/>
      <sheetName val="설계서(7)"/>
      <sheetName val="터널조도"/>
      <sheetName val="표  지"/>
      <sheetName val="날개벽(시점좌측)"/>
      <sheetName val="공조기휀"/>
      <sheetName val="AHU집계"/>
      <sheetName val="공조기"/>
      <sheetName val="견적총괄표"/>
      <sheetName val="2.단면가정"/>
      <sheetName val="4.말뚝설계"/>
      <sheetName val="현황산출서"/>
      <sheetName val="준공평가"/>
      <sheetName val="NEYOK"/>
      <sheetName val="기성2"/>
      <sheetName val="수원공공사비"/>
      <sheetName val="산출근거1"/>
      <sheetName val="간지"/>
      <sheetName val="국내총괄"/>
      <sheetName val="가시설(TYPE-A)"/>
      <sheetName val="1호맨홀가감수량"/>
      <sheetName val="1-1평균터파기고(1)"/>
      <sheetName val="1호맨홀수량산출"/>
      <sheetName val="SKETCH"/>
      <sheetName val="견적내역서"/>
      <sheetName val="유화"/>
      <sheetName val="기안"/>
      <sheetName val="운반"/>
      <sheetName val="성남여성복지내역"/>
      <sheetName val="주관사업"/>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PROCESS"/>
      <sheetName val="중간부"/>
      <sheetName val="사통"/>
      <sheetName val="우수"/>
      <sheetName val="SILICATE"/>
      <sheetName val="ins"/>
      <sheetName val="FD"/>
      <sheetName val="LD"/>
      <sheetName val="감가상각"/>
      <sheetName val="EE-PROP"/>
      <sheetName val="매크로"/>
      <sheetName val="원내역"/>
      <sheetName val="base"/>
      <sheetName val="빙설"/>
      <sheetName val="옹벽1"/>
      <sheetName val="시행후면적"/>
      <sheetName val="개소별수량산출"/>
      <sheetName val="static.cal"/>
      <sheetName val="Sheet9"/>
      <sheetName val="외주가공"/>
      <sheetName val="내역서(기성청구)"/>
      <sheetName val="3.현장배치"/>
      <sheetName val="현장배치"/>
      <sheetName val="토공사"/>
      <sheetName val="6.일위대가"/>
      <sheetName val="토량1-1"/>
      <sheetName val="단가목록"/>
      <sheetName val="crude_SLAB_RE-bar"/>
      <sheetName val="설직재-1"/>
      <sheetName val="제-노임"/>
      <sheetName val="I一般比"/>
      <sheetName val="원형맨홀수량"/>
      <sheetName val="접속슬래브"/>
      <sheetName val="찍기"/>
      <sheetName val="SANBAISU"/>
      <sheetName val="inter"/>
      <sheetName val="DATE2001"/>
      <sheetName val="TCA"/>
      <sheetName val="견적대비"/>
      <sheetName val="배수내역 (2)"/>
      <sheetName val="토공총괄표"/>
      <sheetName val="자재목록"/>
      <sheetName val="sk(4)"/>
      <sheetName val="교대(A1)"/>
      <sheetName val="품셈"/>
      <sheetName val="부하계산서"/>
      <sheetName val="BQ"/>
      <sheetName val="기초설계"/>
      <sheetName val="라멘"/>
      <sheetName val="gvl"/>
      <sheetName val="BOX규격및 설계조건입력"/>
      <sheetName val="기계경비일람"/>
      <sheetName val="평택고렴산업단지(토목견적).xlsx"/>
      <sheetName val="조도"/>
      <sheetName val="Sheet10"/>
      <sheetName val=" 자재물류센터 증축공사 중 철근콘크리트 공사.xlsx"/>
      <sheetName val="부서별(배부후)_계획"/>
      <sheetName val="정산내역서"/>
      <sheetName val="소요자재"/>
      <sheetName val="Setting"/>
      <sheetName val="시행예산"/>
      <sheetName val="EQUIP-H"/>
      <sheetName val="건축-물가변동"/>
      <sheetName val="수입"/>
      <sheetName val="목표"/>
      <sheetName val="영업-1"/>
      <sheetName val="LEGEND"/>
      <sheetName val="손익계산서"/>
      <sheetName val="용역원가명세서"/>
      <sheetName val="현금흐름표"/>
      <sheetName val="1-1-1-1"/>
      <sheetName val="외화금융(97-03)"/>
      <sheetName val="Convert"/>
      <sheetName val="본사감가상각대장(비품)"/>
      <sheetName val="상여 (2)"/>
      <sheetName val="KA011205"/>
      <sheetName val="당기추가완료"/>
      <sheetName val="선급비용"/>
      <sheetName val="대차"/>
      <sheetName val="자산가치"/>
      <sheetName val="PIPE"/>
      <sheetName val="인원현황"/>
      <sheetName val="PRO_A"/>
      <sheetName val="PRO"/>
      <sheetName val="CON포장수량"/>
      <sheetName val="ACUNIT"/>
      <sheetName val="CONUNIT"/>
      <sheetName val="화전내"/>
      <sheetName val="기종별"/>
      <sheetName val="외형규모"/>
      <sheetName val="과거실적"/>
      <sheetName val="보고계획"/>
      <sheetName val="보고실적"/>
      <sheetName val="손익"/>
      <sheetName val="Sheet7"/>
      <sheetName val="Sheet8"/>
      <sheetName val="Sheet11"/>
      <sheetName val="Sheet12"/>
      <sheetName val="Sheet16"/>
      <sheetName val="FAX"/>
      <sheetName val="보험료"/>
      <sheetName val="부전지"/>
      <sheetName val="UNSTEADY"/>
      <sheetName val="대운산출"/>
      <sheetName val="Regenerator  Concrete Structure"/>
      <sheetName val="예산M2"/>
      <sheetName val="기초대가"/>
      <sheetName val="예산"/>
      <sheetName val="2.고용보험료산출근거"/>
      <sheetName val="단위세대"/>
      <sheetName val="원가"/>
      <sheetName val="물량내역서"/>
      <sheetName val="PI"/>
      <sheetName val="database"/>
      <sheetName val="현장경비"/>
      <sheetName val="ENE-CAL 1"/>
      <sheetName val="단면 Ȩ_x0000_栀"/>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sheetData sheetId="819"/>
      <sheetData sheetId="820"/>
      <sheetData sheetId="821"/>
      <sheetData sheetId="822"/>
      <sheetData sheetId="823" refreshError="1"/>
      <sheetData sheetId="824"/>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sheetData sheetId="918"/>
      <sheetData sheetId="919"/>
      <sheetData sheetId="920"/>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 val="가시-쓰암천공"/>
      <sheetName val="차액보증"/>
      <sheetName val="3BL공동구 수량"/>
      <sheetName val="단가표"/>
      <sheetName val="데이타"/>
      <sheetName val="식재인부"/>
      <sheetName val="말뚝물량"/>
      <sheetName val="가시-파으박기(디젤햄머)"/>
      <sheetName val="99-05-10-서울대관련(내역서-1수정중)"/>
      <sheetName val="계화배수"/>
      <sheetName val="수량산출서"/>
      <sheetName val="일위대가"/>
      <sheetName val="내역서"/>
      <sheetName val="일위대가목차"/>
      <sheetName val="전기일위대가"/>
      <sheetName val="BSD (2)"/>
      <sheetName val="교통대책내역"/>
      <sheetName val="대비"/>
      <sheetName val="Proposal"/>
      <sheetName val="Total"/>
      <sheetName val="관람석제출"/>
      <sheetName val="hvac내역서(제어동)"/>
      <sheetName val="도급"/>
      <sheetName val="가공비"/>
      <sheetName val="Sheet1"/>
      <sheetName val="영동(D)"/>
      <sheetName val="Customer Databas"/>
      <sheetName val="JUCKEYK"/>
      <sheetName val="INPUT"/>
      <sheetName val="수량산출"/>
      <sheetName val="Sheet2"/>
      <sheetName val="금액내역서"/>
      <sheetName val="물량표"/>
      <sheetName val="토공사"/>
      <sheetName val="Cover"/>
      <sheetName val="토목"/>
      <sheetName val="20관리비율"/>
      <sheetName val="금액집계"/>
      <sheetName val="보도경계블럭"/>
      <sheetName val="내역서(총)"/>
      <sheetName val="세부내역"/>
      <sheetName val="N賃率-職"/>
      <sheetName val=" 견적서"/>
      <sheetName val="교각1"/>
      <sheetName val="예산M12A"/>
      <sheetName val="TEL"/>
      <sheetName val="소비자가"/>
      <sheetName val="예산서"/>
      <sheetName val="건축내역"/>
      <sheetName val="견적서"/>
      <sheetName val="CODE"/>
      <sheetName val="경비2내역"/>
      <sheetName val="FB25JN"/>
      <sheetName val="공사비 내역 (가)"/>
      <sheetName val="공사비예산서(토목분)"/>
      <sheetName val="full (2)"/>
      <sheetName val="건축집계표"/>
      <sheetName val="단면가정"/>
      <sheetName val="unit 4"/>
      <sheetName val="투찰"/>
      <sheetName val="공사비집계"/>
      <sheetName val="BID"/>
      <sheetName val="옹벽"/>
      <sheetName val="단면치수"/>
      <sheetName val="factor"/>
      <sheetName val="#REF"/>
      <sheetName val="도급양식"/>
      <sheetName val="RCD-두부정리_x0000_ꘄŤ_x0000__x0004__x0000__x0000__x0000__x0000__x0000__x0000_휰Ť_x0000__x0000__x0000__x0000__x0000__x0000__x0000__x0000_ꐨŤ"/>
      <sheetName val="토공(완충)"/>
      <sheetName val="wall"/>
      <sheetName val="날개벽(좌,우=45도,75도)"/>
      <sheetName val="을"/>
      <sheetName val="BSD _2_"/>
      <sheetName val="단면(RW1)"/>
      <sheetName val="서울대규장각(가시설흙막이)"/>
      <sheetName val="표지"/>
      <sheetName val="A-4"/>
      <sheetName val="1단계"/>
      <sheetName val="GRDBS"/>
      <sheetName val="설계서"/>
      <sheetName val="여과지동"/>
      <sheetName val="기초자료"/>
      <sheetName val="건축원가계산서"/>
      <sheetName val="설계조건"/>
      <sheetName val="안정계산"/>
      <sheetName val="단면검토"/>
      <sheetName val="BLOCK(1)"/>
      <sheetName val="ABUT수량-A1"/>
      <sheetName val="공사원가계산서"/>
      <sheetName val="노임변동률"/>
      <sheetName val="세부내역서(전기)"/>
      <sheetName val="조명시설"/>
      <sheetName val="준검 내역서"/>
      <sheetName val="6호기"/>
      <sheetName val="변화치수"/>
      <sheetName val="fitting"/>
      <sheetName val="공사비내역서"/>
      <sheetName val="list price"/>
      <sheetName val="ELECTRIC"/>
      <sheetName val="상 부"/>
      <sheetName val="차량구입"/>
      <sheetName val="내역"/>
      <sheetName val="danga"/>
      <sheetName val="ilch"/>
      <sheetName val="단위수량"/>
      <sheetName val="맨홀토공수량"/>
      <sheetName val="WO"/>
      <sheetName val="부표총괄"/>
      <sheetName val="지장물C"/>
      <sheetName val="수량분배표"/>
      <sheetName val="Macro(전선)"/>
      <sheetName val="설계개요"/>
      <sheetName val="8월현금흐름표"/>
      <sheetName val="DI1"/>
      <sheetName val="UR2-Calculation"/>
      <sheetName val="Sheet5"/>
      <sheetName val="날개벽"/>
      <sheetName val="내역집계표_소방"/>
      <sheetName val="전산망"/>
      <sheetName val="영업소실적"/>
      <sheetName val="7.5.2 BOQ Summary "/>
      <sheetName val="건축내역서"/>
      <sheetName val="Y-WORK"/>
      <sheetName val="단가표 "/>
      <sheetName val="DATE"/>
      <sheetName val="FRT_O"/>
      <sheetName val="FAB_I"/>
      <sheetName val="기초공"/>
      <sheetName val="기둥(원형)"/>
      <sheetName val="난방열교"/>
      <sheetName val="급탕열교"/>
      <sheetName val="OHU"/>
      <sheetName val="터파기및재료"/>
      <sheetName val="건축"/>
      <sheetName val="원가계산"/>
      <sheetName val="직접비"/>
      <sheetName val="시추주상도"/>
      <sheetName val="DR(SUM)"/>
      <sheetName val="TL(SUM)"/>
      <sheetName val="도급잔고내역"/>
      <sheetName val="소방사항"/>
      <sheetName val="CALCULATION"/>
      <sheetName val="DESIGN_CRETERIA"/>
      <sheetName val="노원열병합  건축공사기성내역서"/>
      <sheetName val="제경비"/>
      <sheetName val="원가"/>
      <sheetName val="차수"/>
      <sheetName val="단중표"/>
      <sheetName val="SE-611"/>
      <sheetName val="재집"/>
      <sheetName val="직재"/>
      <sheetName val="data1"/>
      <sheetName val="원형맨홀수량"/>
      <sheetName val="공사비총괄표"/>
      <sheetName val="전기"/>
      <sheetName val="단가조사-1"/>
      <sheetName val="단가조사-2"/>
      <sheetName val="RCD-두부정리_x0000_ꘄŤ_x0004__x0000_휰ŤꐨŤ&amp;)[99-05-10-서울"/>
      <sheetName val="TB-내역서"/>
      <sheetName val="공사개요"/>
      <sheetName val="가설공사내역"/>
      <sheetName val="견"/>
      <sheetName val="공문"/>
      <sheetName val="품셈TABLE"/>
      <sheetName val="입출재고현황 (2)"/>
      <sheetName val="시화점실행"/>
      <sheetName val="출역 "/>
      <sheetName val="토사(PE)"/>
      <sheetName val="2.설계제원"/>
      <sheetName val="분전반"/>
      <sheetName val="I.설계조건"/>
      <sheetName val="조경"/>
      <sheetName val="1.우편집중내역서"/>
      <sheetName val="광진통합기성내역"/>
      <sheetName val="금액"/>
      <sheetName val="DATA"/>
      <sheetName val="연습"/>
      <sheetName val="시멘트"/>
      <sheetName val="direct"/>
      <sheetName val="wage"/>
      <sheetName val="Sheet3"/>
      <sheetName val="b_gunmul"/>
      <sheetName val="b_balju (2)"/>
      <sheetName val="산출내역서집계표"/>
      <sheetName val="BQ"/>
      <sheetName val="3련 BOX"/>
      <sheetName val="1.설계기준"/>
      <sheetName val="문학간접"/>
      <sheetName val="직노"/>
      <sheetName val="부대대비"/>
      <sheetName val="냉연집계"/>
      <sheetName val="시행예산"/>
      <sheetName val="제원.설계조건"/>
      <sheetName val="RCD-두부정리?ꘄŤ?_x0004_??????휰Ť????????ꐨŤ"/>
      <sheetName val="RCD-두부정리?ꘄŤ_x0004_?휰ŤꐨŤ&amp;)[99-05-10-서울"/>
      <sheetName val="FAB별"/>
      <sheetName val="회사99"/>
      <sheetName val="REQDELTA"/>
      <sheetName val="갑지(추정)"/>
      <sheetName val="부대공"/>
      <sheetName val="h-013211-2"/>
      <sheetName val="SPEC"/>
      <sheetName val="백암비스타내역"/>
      <sheetName val="협조전"/>
      <sheetName val="실행내역"/>
      <sheetName val="자재집계표"/>
      <sheetName val="Sheet15"/>
      <sheetName val="총괄표"/>
      <sheetName val="일위(토목단산)"/>
      <sheetName val="간접비"/>
      <sheetName val="공통가설"/>
      <sheetName val="단가대비"/>
      <sheetName val="경산"/>
      <sheetName val="1-1"/>
      <sheetName val="01"/>
      <sheetName val="실행철강하도"/>
      <sheetName val="COPING"/>
      <sheetName val="일위대가표"/>
      <sheetName val="RCD-STRAND_PILE_압입및굴착"/>
      <sheetName val="BSD_(2)"/>
      <sheetName val="3BL공동구_수량"/>
      <sheetName val="공사비_내역_(가)"/>
      <sheetName val="Customer_Databas"/>
      <sheetName val="WORK"/>
      <sheetName val="CAPVC"/>
      <sheetName val="Project Brief"/>
      <sheetName val="을 2"/>
      <sheetName val="표지 (2)"/>
      <sheetName val="을지"/>
      <sheetName val="단가산출"/>
      <sheetName val="대치판정"/>
      <sheetName val="신우"/>
      <sheetName val="을 1"/>
      <sheetName val="손익분석"/>
      <sheetName val="교육종류"/>
      <sheetName val="공통비"/>
      <sheetName val="MOTOR"/>
      <sheetName val="대전월평내역"/>
      <sheetName val="사용자정의"/>
      <sheetName val="제품표준규격"/>
      <sheetName val="I一般比"/>
      <sheetName val="당초수량"/>
      <sheetName val="CAL"/>
      <sheetName val="dg"/>
      <sheetName val="간접"/>
      <sheetName val="집계표"/>
      <sheetName val="화산경계"/>
      <sheetName val="F4-F7"/>
      <sheetName val="BRAZIL"/>
      <sheetName val="정공공사"/>
      <sheetName val="노임"/>
      <sheetName val="간선계산"/>
      <sheetName val="통합"/>
      <sheetName val="단가산출서 (2)"/>
      <sheetName val="단가산출서"/>
      <sheetName val="DATA(BAC)"/>
      <sheetName val="내역표지"/>
      <sheetName val="토공계산서(부체도로)"/>
      <sheetName val="단가표_"/>
      <sheetName val="RCD-STRAND_PILE_압입및굴착1"/>
      <sheetName val="BSD_(2)1"/>
      <sheetName val="3BL공동구_수량1"/>
      <sheetName val="Customer_Databas1"/>
      <sheetName val="단가표_1"/>
      <sheetName val="DRAIN DRUM PIT D-301"/>
      <sheetName val="설계명세서"/>
      <sheetName val="EACT10"/>
      <sheetName val="대우단가(풍산)"/>
      <sheetName val="NEWDRAW"/>
      <sheetName val="Earthwork"/>
      <sheetName val="자료"/>
      <sheetName val="공사내역서(을)실행"/>
      <sheetName val="잔수량(작성)"/>
      <sheetName val="입찰안"/>
      <sheetName val="개요"/>
      <sheetName val="kimre scrubber"/>
      <sheetName val="퇴비산출근거"/>
      <sheetName val="갑지1"/>
      <sheetName val="2.대외공문"/>
      <sheetName val="내역(전체)"/>
      <sheetName val="근생APT-신마감"/>
      <sheetName val="복지관_FIART"/>
      <sheetName val="근생APT-FIART"/>
      <sheetName val="근생-FIART"/>
      <sheetName val="PAINT"/>
      <sheetName val="MM"/>
      <sheetName val="단가조사표"/>
      <sheetName val="기계내역서"/>
      <sheetName val="설명서"/>
      <sheetName val="예정공정표"/>
      <sheetName val="표지1"/>
      <sheetName val="노무비"/>
      <sheetName val="8. 내진해석"/>
      <sheetName val="지급자재"/>
      <sheetName val="말뚝지지력산정"/>
      <sheetName val="SUMMARY"/>
      <sheetName val="설변물량"/>
      <sheetName val="APT내역"/>
      <sheetName val="(2)"/>
      <sheetName val="부재예실"/>
      <sheetName val="현금"/>
      <sheetName val="GiaVT"/>
      <sheetName val="gVL"/>
      <sheetName val="견적서세부내용"/>
      <sheetName val="견적내용입력"/>
      <sheetName val="발신정보"/>
      <sheetName val="RCD-두부정리_ꘄŤ__x0004_______휰Ť________ꐨŤ"/>
      <sheetName val="지주목시비량산출서"/>
      <sheetName val="단가조사"/>
      <sheetName val="list_price"/>
      <sheetName val="_견적서"/>
      <sheetName val="상_부"/>
      <sheetName val="BSD__2_"/>
      <sheetName val="준검_내역서"/>
      <sheetName val="full_(2)"/>
      <sheetName val="unit_4"/>
      <sheetName val="8.PILE  (돌출)"/>
      <sheetName val="설직재-1"/>
      <sheetName val="현황"/>
      <sheetName val="퍼스트"/>
      <sheetName val="CAL."/>
      <sheetName val="PRICE-COMP"/>
      <sheetName val="통신물량"/>
      <sheetName val="횡배수관토공수량"/>
      <sheetName val="3.일반설비"/>
      <sheetName val="실행예산"/>
      <sheetName val="design criteria"/>
      <sheetName val="plan&amp;section of foundation"/>
      <sheetName val="토목공종세부집계"/>
      <sheetName val="원가계산서"/>
      <sheetName val="단면 (2)"/>
      <sheetName val="Indirect Cost"/>
      <sheetName val="220 (2)"/>
      <sheetName val="A"/>
      <sheetName val="물가연동제"/>
      <sheetName val="공틀공사"/>
      <sheetName val="원가입력"/>
      <sheetName val="99노임기준"/>
      <sheetName val="일위대가표(DEEP)"/>
      <sheetName val="고려천안"/>
      <sheetName val="금양(우림)천안용곡"/>
      <sheetName val="경남배방7"/>
      <sheetName val="경남청수"/>
      <sheetName val="남해진천"/>
      <sheetName val="대동당진"/>
      <sheetName val="대림용인2"/>
      <sheetName val="대우모종"/>
      <sheetName val="대우아산"/>
      <sheetName val="대우천천"/>
      <sheetName val="대우자당진"/>
      <sheetName val="대우자천안"/>
      <sheetName val="대우자평택"/>
      <sheetName val="대주천안"/>
      <sheetName val="동문수원"/>
      <sheetName val="동일아산"/>
      <sheetName val="동훈천안"/>
      <sheetName val="두산천안"/>
      <sheetName val="롯데아산"/>
      <sheetName val="범양배방1"/>
      <sheetName val="벽산청당"/>
      <sheetName val="삼성군포"/>
      <sheetName val="삼익태안"/>
      <sheetName val="서해아산"/>
      <sheetName val="서해천안"/>
      <sheetName val="서희오산"/>
      <sheetName val="STX(새롬)신창"/>
      <sheetName val="신도아산"/>
      <sheetName val="신성당진"/>
      <sheetName val="신성신창"/>
      <sheetName val="우남당진2차"/>
      <sheetName val="우림천안"/>
      <sheetName val="영일(동도)서천"/>
      <sheetName val="이수천안"/>
      <sheetName val="일신당진"/>
      <sheetName val="일신당진읍내"/>
      <sheetName val="임광조원"/>
      <sheetName val="중앙당진"/>
      <sheetName val="중앙아산"/>
      <sheetName val="중흥천안"/>
      <sheetName val="태영오산"/>
      <sheetName val="한라당진"/>
      <sheetName val="한라신방"/>
      <sheetName val="한라용곡"/>
      <sheetName val="한성배방2"/>
      <sheetName val="한성서산"/>
      <sheetName val="한성모종2"/>
      <sheetName val="한성천안"/>
      <sheetName val="한신아산8"/>
      <sheetName val="현대남서울"/>
      <sheetName val="GS배방"/>
      <sheetName val="GS배방2"/>
      <sheetName val="GS성남"/>
      <sheetName val="GS천안"/>
      <sheetName val="LIG당진"/>
      <sheetName val="Sheet"/>
      <sheetName val="발주수량표"/>
      <sheetName val="본사인상전"/>
      <sheetName val="비용"/>
      <sheetName val="9-1차이내역"/>
      <sheetName val="P.M 별"/>
      <sheetName val="시운전연료"/>
      <sheetName val="마산방향"/>
      <sheetName val="진주방향"/>
      <sheetName val="EKOG10건축"/>
      <sheetName val="2공구산출내역"/>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화치수"/>
      <sheetName val="날개벽"/>
      <sheetName val="ABUT수량-A1"/>
    </sheetNames>
    <sheetDataSet>
      <sheetData sheetId="0">
        <row r="46">
          <cell r="D46">
            <v>48</v>
          </cell>
        </row>
        <row r="49">
          <cell r="D49">
            <v>18</v>
          </cell>
        </row>
      </sheetData>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토적집계표"/>
      <sheetName val="토적표"/>
      <sheetName val="3BL공동구 수량"/>
      <sheetName val="3BL수량집계"/>
      <sheetName val="45BL공동구수량"/>
      <sheetName val="50BL공동구 수량 "/>
      <sheetName val="45,50BL수량집계"/>
      <sheetName val="수량집계표"/>
      <sheetName val="설계조건"/>
      <sheetName val="안정계산"/>
      <sheetName val="단면검토"/>
      <sheetName val="데이타"/>
      <sheetName val="변화치수"/>
    </sheetNames>
    <sheetDataSet>
      <sheetData sheetId="0" refreshError="1"/>
      <sheetData sheetId="1"/>
      <sheetData sheetId="2"/>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6PILE  (돌출)"/>
      <sheetName val="설계조건"/>
      <sheetName val="안정계산"/>
      <sheetName val="단면검토"/>
      <sheetName val="차액보증"/>
      <sheetName val="3BL공동구 수량"/>
      <sheetName val="단위수량"/>
      <sheetName val="직접인건비"/>
      <sheetName val="공사요율"/>
      <sheetName val="N賃率-職"/>
      <sheetName val="She塅䕃⹌塅"/>
      <sheetName val="Galaxy 소비자가격표"/>
      <sheetName val="실행내역서"/>
      <sheetName val="일위대가(계측기설치)"/>
      <sheetName val="경율산정.XLS"/>
      <sheetName val="내역"/>
      <sheetName val="금액내역서"/>
      <sheetName val="archi(본사)"/>
      <sheetName val="직재"/>
      <sheetName val="#REF"/>
      <sheetName val="내역서"/>
      <sheetName val="OPT7"/>
      <sheetName val="부표총괄"/>
      <sheetName val=""/>
      <sheetName val="견적대비 견적서"/>
      <sheetName val="수량산출"/>
      <sheetName val="연결"/>
      <sheetName val="부하계산서"/>
      <sheetName val="골조시행"/>
      <sheetName val="노임이"/>
      <sheetName val="일위대가"/>
      <sheetName val="20관리비율"/>
      <sheetName val="건축"/>
      <sheetName val="지주목시비량산출서"/>
      <sheetName val="부하(성남)"/>
      <sheetName val="1ST"/>
      <sheetName val="단가표 "/>
      <sheetName val="ZURRIEQ"/>
      <sheetName val="계화배수"/>
      <sheetName val="일위대가목차"/>
      <sheetName val="횡배수관토공수량"/>
      <sheetName val="J直材4"/>
      <sheetName val="C-직노1"/>
      <sheetName val="D-경비1"/>
      <sheetName val="설직재-1"/>
      <sheetName val="제직재"/>
      <sheetName val="제-노임"/>
      <sheetName val="노임단가"/>
      <sheetName val="별첨 #1-1. 각기능별개발원가"/>
      <sheetName val="입력변수"/>
      <sheetName val="공사내역"/>
      <sheetName val="Oper Amount"/>
      <sheetName val="물량"/>
      <sheetName val="부하"/>
      <sheetName val="시행후면적"/>
      <sheetName val="대비"/>
      <sheetName val="수로단위수량"/>
      <sheetName val="Customer Databas"/>
      <sheetName val="CTEMCOST"/>
      <sheetName val="설계내역서"/>
      <sheetName val="수목데이타 "/>
      <sheetName val="종배수관면벽신"/>
      <sheetName val="표지 (2)"/>
      <sheetName val=" 남대문,중앙 AA지점 인테리어공사.xlsx"/>
      <sheetName val=" 홍릉,장안 AA지점 인테리어공사.xlsx"/>
      <sheetName val="I一般比"/>
      <sheetName val="업무"/>
      <sheetName val="COVER-P"/>
      <sheetName val="Y-WORK"/>
      <sheetName val="GAEYO"/>
      <sheetName val="소방"/>
      <sheetName val="설계명세서(선로)"/>
      <sheetName val="견적서"/>
      <sheetName val="횡배수관"/>
      <sheetName val="조명시설"/>
      <sheetName val="중기비"/>
      <sheetName val="산출2-기기동력"/>
      <sheetName val="산수배수"/>
      <sheetName val="말뚝물량"/>
      <sheetName val="동력부하계산"/>
      <sheetName val="을"/>
      <sheetName val="토목주소"/>
      <sheetName val="진주방향"/>
      <sheetName val="마산방향"/>
      <sheetName val="마산방향철근집계"/>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공사"/>
      <sheetName val="별표1-1"/>
      <sheetName val="신인도"/>
      <sheetName val="별표1-2"/>
      <sheetName val="별표1-3"/>
      <sheetName val="별표1-4"/>
      <sheetName val="직노"/>
      <sheetName val="정부노임단가"/>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진주방향"/>
    </sheetNames>
    <sheetDataSet>
      <sheetData sheetId="0" refreshError="1"/>
      <sheetData sheetId="1" refreshError="1"/>
      <sheetData sheetId="2" refreshError="1"/>
      <sheetData sheetId="3" refreshError="1"/>
      <sheetData sheetId="4" refreshError="1">
        <row r="10">
          <cell r="A10">
            <v>245454</v>
          </cell>
        </row>
        <row r="13">
          <cell r="A13">
            <v>160.79</v>
          </cell>
        </row>
        <row r="15">
          <cell r="A15">
            <v>6</v>
          </cell>
        </row>
        <row r="16">
          <cell r="A16">
            <v>327272</v>
          </cell>
        </row>
        <row r="19">
          <cell r="A19">
            <v>66655</v>
          </cell>
        </row>
        <row r="20">
          <cell r="A20">
            <v>60429</v>
          </cell>
        </row>
        <row r="22">
          <cell r="A22">
            <v>65070</v>
          </cell>
        </row>
        <row r="25">
          <cell r="A25">
            <v>64202</v>
          </cell>
        </row>
        <row r="26">
          <cell r="A26">
            <v>56412</v>
          </cell>
        </row>
        <row r="29">
          <cell r="A29">
            <v>9000</v>
          </cell>
        </row>
        <row r="33">
          <cell r="A33">
            <v>3758.2</v>
          </cell>
        </row>
        <row r="34">
          <cell r="A34">
            <v>4021.8</v>
          </cell>
        </row>
        <row r="35">
          <cell r="A35">
            <v>6216.3</v>
          </cell>
        </row>
        <row r="36">
          <cell r="A36">
            <v>5821.8</v>
          </cell>
        </row>
        <row r="40">
          <cell r="A40">
            <v>2057843</v>
          </cell>
        </row>
        <row r="41">
          <cell r="A41">
            <v>31435</v>
          </cell>
        </row>
        <row r="42">
          <cell r="A42">
            <v>13000</v>
          </cell>
        </row>
        <row r="43">
          <cell r="A43">
            <v>55408</v>
          </cell>
        </row>
        <row r="48">
          <cell r="A48">
            <v>61.35</v>
          </cell>
        </row>
        <row r="49">
          <cell r="A49">
            <v>32872</v>
          </cell>
        </row>
        <row r="50">
          <cell r="A50">
            <v>30081</v>
          </cell>
        </row>
        <row r="51">
          <cell r="A51">
            <v>34909</v>
          </cell>
        </row>
        <row r="52">
          <cell r="A52">
            <v>38109</v>
          </cell>
        </row>
        <row r="54">
          <cell r="A54">
            <v>2700</v>
          </cell>
        </row>
        <row r="55">
          <cell r="A55">
            <v>160.79</v>
          </cell>
        </row>
        <row r="56">
          <cell r="A56">
            <v>666.6</v>
          </cell>
        </row>
        <row r="57">
          <cell r="A57">
            <v>870</v>
          </cell>
        </row>
        <row r="58">
          <cell r="A58">
            <v>0.57999999999999996</v>
          </cell>
        </row>
        <row r="59">
          <cell r="A59">
            <v>5500</v>
          </cell>
        </row>
        <row r="60">
          <cell r="A60">
            <v>450</v>
          </cell>
        </row>
        <row r="61">
          <cell r="A61">
            <v>75</v>
          </cell>
        </row>
        <row r="62">
          <cell r="A62">
            <v>24492</v>
          </cell>
        </row>
        <row r="63">
          <cell r="A63">
            <v>85300</v>
          </cell>
        </row>
        <row r="64">
          <cell r="A64">
            <v>150000</v>
          </cell>
        </row>
        <row r="65">
          <cell r="A65">
            <v>360</v>
          </cell>
        </row>
        <row r="66">
          <cell r="A66">
            <v>63500</v>
          </cell>
        </row>
        <row r="67">
          <cell r="A67">
            <v>23418</v>
          </cell>
        </row>
        <row r="69">
          <cell r="A69">
            <v>2100</v>
          </cell>
        </row>
        <row r="70">
          <cell r="A70">
            <v>450</v>
          </cell>
        </row>
        <row r="71">
          <cell r="A71">
            <v>1211.0999999999999</v>
          </cell>
        </row>
        <row r="72">
          <cell r="A72">
            <v>100</v>
          </cell>
        </row>
        <row r="94">
          <cell r="A94">
            <v>57570</v>
          </cell>
        </row>
        <row r="95">
          <cell r="A95">
            <v>61800</v>
          </cell>
        </row>
        <row r="99">
          <cell r="A99">
            <v>27000</v>
          </cell>
        </row>
        <row r="102">
          <cell r="A102">
            <v>49800</v>
          </cell>
        </row>
        <row r="103">
          <cell r="A103">
            <v>74100</v>
          </cell>
        </row>
        <row r="104">
          <cell r="A104">
            <v>694000</v>
          </cell>
        </row>
        <row r="105">
          <cell r="A105">
            <v>373000</v>
          </cell>
        </row>
        <row r="106">
          <cell r="A106">
            <v>116000</v>
          </cell>
        </row>
        <row r="107">
          <cell r="A107">
            <v>64300</v>
          </cell>
        </row>
        <row r="108">
          <cell r="A108">
            <v>29200</v>
          </cell>
        </row>
        <row r="109">
          <cell r="A109">
            <v>77000</v>
          </cell>
        </row>
        <row r="110">
          <cell r="A110">
            <v>33000</v>
          </cell>
        </row>
        <row r="111">
          <cell r="A111">
            <v>20900</v>
          </cell>
        </row>
        <row r="112">
          <cell r="A112">
            <v>36300</v>
          </cell>
        </row>
        <row r="113">
          <cell r="A113">
            <v>30500</v>
          </cell>
        </row>
        <row r="114">
          <cell r="A114">
            <v>56700</v>
          </cell>
        </row>
        <row r="115">
          <cell r="A115">
            <v>37900</v>
          </cell>
        </row>
        <row r="117">
          <cell r="A117">
            <v>248000</v>
          </cell>
        </row>
        <row r="118">
          <cell r="A118">
            <v>171000</v>
          </cell>
        </row>
        <row r="119">
          <cell r="A119">
            <v>65200</v>
          </cell>
        </row>
        <row r="120">
          <cell r="A120">
            <v>25200</v>
          </cell>
        </row>
        <row r="121">
          <cell r="A121">
            <v>20800</v>
          </cell>
        </row>
        <row r="122">
          <cell r="A122">
            <v>34700</v>
          </cell>
        </row>
        <row r="123">
          <cell r="A123">
            <v>16000</v>
          </cell>
        </row>
        <row r="124">
          <cell r="A124">
            <v>88000</v>
          </cell>
        </row>
        <row r="125">
          <cell r="A125">
            <v>66000</v>
          </cell>
        </row>
        <row r="126">
          <cell r="A126">
            <v>53600</v>
          </cell>
        </row>
        <row r="127">
          <cell r="A127">
            <v>53800</v>
          </cell>
        </row>
        <row r="128">
          <cell r="A128">
            <v>290000</v>
          </cell>
        </row>
        <row r="129">
          <cell r="A129">
            <v>101000</v>
          </cell>
        </row>
        <row r="130">
          <cell r="A130">
            <v>49900</v>
          </cell>
        </row>
        <row r="131">
          <cell r="A131">
            <v>20000</v>
          </cell>
        </row>
        <row r="132">
          <cell r="A132">
            <v>153400</v>
          </cell>
        </row>
        <row r="133">
          <cell r="A133">
            <v>50900</v>
          </cell>
        </row>
        <row r="134">
          <cell r="A134">
            <v>15100</v>
          </cell>
        </row>
        <row r="138">
          <cell r="A138">
            <v>710</v>
          </cell>
        </row>
        <row r="139">
          <cell r="A139">
            <v>1100</v>
          </cell>
        </row>
        <row r="142">
          <cell r="A142">
            <v>2000</v>
          </cell>
        </row>
        <row r="143">
          <cell r="A143">
            <v>5000</v>
          </cell>
        </row>
        <row r="145">
          <cell r="A145">
            <v>2300</v>
          </cell>
        </row>
        <row r="146">
          <cell r="A146">
            <v>60</v>
          </cell>
        </row>
        <row r="147">
          <cell r="A147">
            <v>2100</v>
          </cell>
        </row>
        <row r="149">
          <cell r="A149">
            <v>1200</v>
          </cell>
        </row>
        <row r="152">
          <cell r="A152">
            <v>4500</v>
          </cell>
        </row>
        <row r="153">
          <cell r="A153">
            <v>10000</v>
          </cell>
        </row>
        <row r="154">
          <cell r="A154">
            <v>251</v>
          </cell>
        </row>
        <row r="155">
          <cell r="A155">
            <v>4000</v>
          </cell>
        </row>
        <row r="157">
          <cell r="A157">
            <v>30900</v>
          </cell>
        </row>
        <row r="158">
          <cell r="A158">
            <v>2000</v>
          </cell>
        </row>
        <row r="161">
          <cell r="A161">
            <v>1800</v>
          </cell>
        </row>
        <row r="162">
          <cell r="A162">
            <v>250000</v>
          </cell>
        </row>
        <row r="163">
          <cell r="A163">
            <v>450000</v>
          </cell>
        </row>
        <row r="164">
          <cell r="A164">
            <v>900000</v>
          </cell>
        </row>
      </sheetData>
      <sheetData sheetId="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3BL공동구 수량"/>
      <sheetName val="단가"/>
      <sheetName val="시설물일위"/>
      <sheetName val="기초공"/>
      <sheetName val="기둥(원형)"/>
      <sheetName val="우각부보강"/>
      <sheetName val="ilch"/>
      <sheetName val="데이타"/>
      <sheetName val="DATA"/>
    </sheetNames>
    <sheetDataSet>
      <sheetData sheetId="0" refreshError="1"/>
      <sheetData sheetId="1" refreshError="1">
        <row r="5">
          <cell r="B5" t="str">
            <v>Ⅰ.</v>
          </cell>
          <cell r="D5" t="str">
            <v>토 공 사</v>
          </cell>
          <cell r="E5" t="str">
            <v>식</v>
          </cell>
          <cell r="F5">
            <v>1</v>
          </cell>
          <cell r="H5">
            <v>8826838650</v>
          </cell>
          <cell r="J5">
            <v>7350118150</v>
          </cell>
          <cell r="L5">
            <v>8410703300</v>
          </cell>
          <cell r="N5">
            <v>7879122180</v>
          </cell>
        </row>
        <row r="6">
          <cell r="B6" t="str">
            <v>Ⅱ.</v>
          </cell>
          <cell r="D6" t="str">
            <v>철근콘크리트공사</v>
          </cell>
          <cell r="E6" t="str">
            <v>식</v>
          </cell>
          <cell r="F6">
            <v>1</v>
          </cell>
          <cell r="H6">
            <v>2529326850</v>
          </cell>
          <cell r="J6">
            <v>2348340300</v>
          </cell>
          <cell r="L6">
            <v>3461730070</v>
          </cell>
          <cell r="N6">
            <v>2905423900</v>
          </cell>
        </row>
        <row r="8">
          <cell r="D8" t="str">
            <v>직접공사비 계</v>
          </cell>
          <cell r="H8">
            <v>11356165500</v>
          </cell>
          <cell r="J8">
            <v>9698458450</v>
          </cell>
          <cell r="L8">
            <v>11872433370</v>
          </cell>
          <cell r="N8">
            <v>10784546080</v>
          </cell>
        </row>
        <row r="11">
          <cell r="D11" t="str">
            <v>안 전 관 리 비</v>
          </cell>
          <cell r="H11">
            <v>187376730.75</v>
          </cell>
          <cell r="J11">
            <v>174000000</v>
          </cell>
        </row>
        <row r="12">
          <cell r="D12" t="str">
            <v>공  과  잡  비</v>
          </cell>
          <cell r="J12">
            <v>485541550</v>
          </cell>
          <cell r="L12">
            <v>717566630</v>
          </cell>
          <cell r="N12">
            <v>689453920</v>
          </cell>
        </row>
        <row r="14">
          <cell r="D14" t="str">
            <v>합   계</v>
          </cell>
          <cell r="H14">
            <v>11543542230.75</v>
          </cell>
          <cell r="J14">
            <v>10358000000</v>
          </cell>
          <cell r="L14">
            <v>12590000000</v>
          </cell>
          <cell r="N14">
            <v>11474000000</v>
          </cell>
        </row>
        <row r="38">
          <cell r="B38" t="str">
            <v>Ⅰ.</v>
          </cell>
          <cell r="D38" t="str">
            <v>토 공 사</v>
          </cell>
        </row>
        <row r="39">
          <cell r="B39" t="str">
            <v xml:space="preserve"> 1</v>
          </cell>
          <cell r="D39" t="str">
            <v>토  공</v>
          </cell>
        </row>
        <row r="40">
          <cell r="B40" t="str">
            <v xml:space="preserve"> 1.01</v>
          </cell>
          <cell r="D40" t="str">
            <v>기존구조물 철거공</v>
          </cell>
          <cell r="E40" t="str">
            <v xml:space="preserve"> </v>
          </cell>
          <cell r="F40" t="str">
            <v xml:space="preserve"> </v>
          </cell>
        </row>
        <row r="41">
          <cell r="B41" t="str">
            <v>a</v>
          </cell>
          <cell r="D41" t="str">
            <v>무근콘크리트 깨기</v>
          </cell>
          <cell r="E41" t="str">
            <v>M3</v>
          </cell>
          <cell r="F41">
            <v>574</v>
          </cell>
          <cell r="G41">
            <v>14000</v>
          </cell>
          <cell r="H41">
            <v>8036000</v>
          </cell>
          <cell r="I41">
            <v>12000</v>
          </cell>
          <cell r="J41">
            <v>6888000</v>
          </cell>
          <cell r="K41">
            <v>8500</v>
          </cell>
          <cell r="L41">
            <v>4879000</v>
          </cell>
          <cell r="M41">
            <v>10000</v>
          </cell>
          <cell r="N41">
            <v>5740000</v>
          </cell>
        </row>
        <row r="42">
          <cell r="B42" t="str">
            <v>b</v>
          </cell>
          <cell r="D42" t="str">
            <v>철근콘크리트 깨기</v>
          </cell>
          <cell r="E42" t="str">
            <v>M3</v>
          </cell>
          <cell r="F42">
            <v>3580</v>
          </cell>
          <cell r="G42">
            <v>18000</v>
          </cell>
          <cell r="H42">
            <v>64440000</v>
          </cell>
          <cell r="I42">
            <v>20000</v>
          </cell>
          <cell r="J42">
            <v>71600000</v>
          </cell>
          <cell r="K42">
            <v>12000</v>
          </cell>
          <cell r="L42">
            <v>42960000</v>
          </cell>
          <cell r="M42">
            <v>16000</v>
          </cell>
          <cell r="N42">
            <v>57280000</v>
          </cell>
        </row>
        <row r="43">
          <cell r="B43" t="str">
            <v>c</v>
          </cell>
          <cell r="D43" t="str">
            <v>석축헐기</v>
          </cell>
          <cell r="E43" t="str">
            <v>M2</v>
          </cell>
          <cell r="F43">
            <v>2031</v>
          </cell>
          <cell r="G43">
            <v>8000</v>
          </cell>
          <cell r="H43">
            <v>16248000</v>
          </cell>
          <cell r="I43">
            <v>8000</v>
          </cell>
          <cell r="J43">
            <v>16248000</v>
          </cell>
          <cell r="K43">
            <v>3500</v>
          </cell>
          <cell r="L43">
            <v>7108500</v>
          </cell>
          <cell r="M43">
            <v>5000</v>
          </cell>
          <cell r="N43">
            <v>10155000</v>
          </cell>
        </row>
        <row r="44">
          <cell r="B44" t="str">
            <v>d</v>
          </cell>
          <cell r="D44" t="str">
            <v>기존포장깨기공</v>
          </cell>
          <cell r="H44">
            <v>0</v>
          </cell>
          <cell r="J44">
            <v>0</v>
          </cell>
          <cell r="L44">
            <v>0</v>
          </cell>
          <cell r="M44">
            <v>0</v>
          </cell>
          <cell r="N44">
            <v>0</v>
          </cell>
        </row>
        <row r="45">
          <cell r="B45" t="str">
            <v xml:space="preserve">  d-1</v>
          </cell>
          <cell r="D45" t="str">
            <v>콘크리트 포장</v>
          </cell>
          <cell r="E45" t="str">
            <v>M3</v>
          </cell>
          <cell r="F45">
            <v>134</v>
          </cell>
          <cell r="G45">
            <v>14000</v>
          </cell>
          <cell r="H45">
            <v>1876000</v>
          </cell>
          <cell r="I45">
            <v>10000</v>
          </cell>
          <cell r="J45">
            <v>1340000</v>
          </cell>
          <cell r="K45">
            <v>8500</v>
          </cell>
          <cell r="L45">
            <v>1139000</v>
          </cell>
          <cell r="M45">
            <v>9000</v>
          </cell>
          <cell r="N45">
            <v>1206000</v>
          </cell>
        </row>
        <row r="46">
          <cell r="B46" t="str">
            <v xml:space="preserve">  d-2</v>
          </cell>
          <cell r="D46" t="str">
            <v>아스팔트 포장</v>
          </cell>
          <cell r="E46" t="str">
            <v>M3</v>
          </cell>
          <cell r="F46">
            <v>2728</v>
          </cell>
          <cell r="G46">
            <v>12000</v>
          </cell>
          <cell r="H46">
            <v>32736000</v>
          </cell>
          <cell r="I46">
            <v>9000</v>
          </cell>
          <cell r="J46">
            <v>24552000</v>
          </cell>
          <cell r="K46">
            <v>8000</v>
          </cell>
          <cell r="L46">
            <v>21824000</v>
          </cell>
          <cell r="M46">
            <v>8000</v>
          </cell>
          <cell r="N46">
            <v>21824000</v>
          </cell>
        </row>
        <row r="47">
          <cell r="B47" t="str">
            <v>e</v>
          </cell>
          <cell r="D47" t="str">
            <v>기계절단공</v>
          </cell>
          <cell r="H47">
            <v>0</v>
          </cell>
          <cell r="J47">
            <v>0</v>
          </cell>
          <cell r="L47">
            <v>0</v>
          </cell>
          <cell r="M47">
            <v>0</v>
          </cell>
          <cell r="N47">
            <v>0</v>
          </cell>
        </row>
        <row r="48">
          <cell r="B48" t="str">
            <v xml:space="preserve">  e-1</v>
          </cell>
          <cell r="D48" t="str">
            <v>콘크리트</v>
          </cell>
          <cell r="E48" t="str">
            <v>M</v>
          </cell>
          <cell r="F48">
            <v>16</v>
          </cell>
          <cell r="G48">
            <v>4000</v>
          </cell>
          <cell r="H48">
            <v>64000</v>
          </cell>
          <cell r="I48">
            <v>1500</v>
          </cell>
          <cell r="J48">
            <v>24000</v>
          </cell>
          <cell r="K48">
            <v>2500</v>
          </cell>
          <cell r="L48">
            <v>40000</v>
          </cell>
          <cell r="M48">
            <v>2000</v>
          </cell>
          <cell r="N48">
            <v>32000</v>
          </cell>
        </row>
        <row r="49">
          <cell r="B49" t="str">
            <v xml:space="preserve">  e-2</v>
          </cell>
          <cell r="D49" t="str">
            <v>아스콘</v>
          </cell>
          <cell r="E49" t="str">
            <v>M</v>
          </cell>
          <cell r="F49">
            <v>1238</v>
          </cell>
          <cell r="G49">
            <v>2000</v>
          </cell>
          <cell r="H49">
            <v>2476000</v>
          </cell>
          <cell r="I49">
            <v>1500</v>
          </cell>
          <cell r="J49">
            <v>1857000</v>
          </cell>
          <cell r="K49">
            <v>2500</v>
          </cell>
          <cell r="L49">
            <v>3095000</v>
          </cell>
          <cell r="M49">
            <v>2000</v>
          </cell>
          <cell r="N49">
            <v>2476000</v>
          </cell>
        </row>
        <row r="50">
          <cell r="B50" t="str">
            <v>f</v>
          </cell>
          <cell r="D50" t="str">
            <v>강교철거</v>
          </cell>
          <cell r="E50" t="str">
            <v>TON</v>
          </cell>
          <cell r="F50" t="str">
            <v xml:space="preserve">      -</v>
          </cell>
          <cell r="H50">
            <v>0</v>
          </cell>
          <cell r="J50">
            <v>0</v>
          </cell>
          <cell r="L50">
            <v>0</v>
          </cell>
          <cell r="M50">
            <v>0</v>
          </cell>
          <cell r="N50">
            <v>0</v>
          </cell>
        </row>
        <row r="51">
          <cell r="B51" t="str">
            <v>g</v>
          </cell>
          <cell r="D51" t="str">
            <v>P.C빔 철거</v>
          </cell>
          <cell r="H51">
            <v>0</v>
          </cell>
          <cell r="J51">
            <v>0</v>
          </cell>
          <cell r="L51">
            <v>0</v>
          </cell>
          <cell r="M51">
            <v>0</v>
          </cell>
          <cell r="N51">
            <v>0</v>
          </cell>
        </row>
        <row r="52">
          <cell r="B52" t="str">
            <v xml:space="preserve">  g-2</v>
          </cell>
          <cell r="D52" t="str">
            <v>L=25 M</v>
          </cell>
          <cell r="E52" t="str">
            <v>본</v>
          </cell>
          <cell r="F52">
            <v>15</v>
          </cell>
          <cell r="G52">
            <v>280000</v>
          </cell>
          <cell r="H52">
            <v>4200000</v>
          </cell>
          <cell r="I52">
            <v>400000</v>
          </cell>
          <cell r="J52">
            <v>6000000</v>
          </cell>
          <cell r="K52">
            <v>650000</v>
          </cell>
          <cell r="L52">
            <v>9750000</v>
          </cell>
          <cell r="M52">
            <v>450000</v>
          </cell>
          <cell r="N52">
            <v>6750000</v>
          </cell>
        </row>
        <row r="53">
          <cell r="B53" t="str">
            <v xml:space="preserve">  g-3</v>
          </cell>
          <cell r="D53" t="str">
            <v>L=30 M</v>
          </cell>
          <cell r="E53" t="str">
            <v>본</v>
          </cell>
          <cell r="F53">
            <v>20</v>
          </cell>
          <cell r="G53">
            <v>350000</v>
          </cell>
          <cell r="H53">
            <v>7000000</v>
          </cell>
          <cell r="I53">
            <v>500000</v>
          </cell>
          <cell r="J53">
            <v>10000000</v>
          </cell>
          <cell r="K53">
            <v>750000</v>
          </cell>
          <cell r="L53">
            <v>15000000</v>
          </cell>
          <cell r="M53">
            <v>600000</v>
          </cell>
          <cell r="N53">
            <v>12000000</v>
          </cell>
        </row>
        <row r="54">
          <cell r="B54" t="str">
            <v xml:space="preserve"> 1.02</v>
          </cell>
          <cell r="D54" t="str">
            <v>토사다이크 축조공</v>
          </cell>
          <cell r="E54" t="str">
            <v>M3</v>
          </cell>
          <cell r="F54">
            <v>164</v>
          </cell>
          <cell r="G54">
            <v>3000</v>
          </cell>
          <cell r="H54">
            <v>492000</v>
          </cell>
          <cell r="I54">
            <v>1500</v>
          </cell>
          <cell r="J54">
            <v>246000</v>
          </cell>
          <cell r="K54">
            <v>3500</v>
          </cell>
          <cell r="L54">
            <v>574000</v>
          </cell>
          <cell r="M54">
            <v>2000</v>
          </cell>
          <cell r="N54">
            <v>328000</v>
          </cell>
        </row>
        <row r="55">
          <cell r="B55" t="str">
            <v xml:space="preserve"> 1.03</v>
          </cell>
          <cell r="D55" t="str">
            <v>답구간 표토제거공</v>
          </cell>
          <cell r="E55" t="str">
            <v>M2</v>
          </cell>
          <cell r="F55">
            <v>36312</v>
          </cell>
          <cell r="G55">
            <v>120</v>
          </cell>
          <cell r="H55">
            <v>4357440</v>
          </cell>
          <cell r="I55">
            <v>150</v>
          </cell>
          <cell r="J55">
            <v>5446800</v>
          </cell>
          <cell r="K55">
            <v>250</v>
          </cell>
          <cell r="L55">
            <v>9078000</v>
          </cell>
          <cell r="M55">
            <v>200</v>
          </cell>
          <cell r="N55">
            <v>7262400</v>
          </cell>
        </row>
        <row r="56">
          <cell r="B56" t="str">
            <v xml:space="preserve"> 1.04</v>
          </cell>
          <cell r="D56" t="str">
            <v>벌개제근공</v>
          </cell>
          <cell r="E56" t="str">
            <v>M2</v>
          </cell>
          <cell r="F56">
            <v>229814</v>
          </cell>
          <cell r="G56">
            <v>160</v>
          </cell>
          <cell r="H56">
            <v>36770240</v>
          </cell>
          <cell r="I56">
            <v>100</v>
          </cell>
          <cell r="J56">
            <v>22981400</v>
          </cell>
          <cell r="K56">
            <v>250</v>
          </cell>
          <cell r="L56">
            <v>57453500</v>
          </cell>
          <cell r="M56">
            <v>200</v>
          </cell>
          <cell r="N56">
            <v>45962800</v>
          </cell>
        </row>
        <row r="57">
          <cell r="B57" t="str">
            <v xml:space="preserve"> 1.05</v>
          </cell>
          <cell r="D57" t="str">
            <v>깍기공</v>
          </cell>
          <cell r="E57" t="str">
            <v xml:space="preserve"> </v>
          </cell>
          <cell r="H57">
            <v>0</v>
          </cell>
          <cell r="J57">
            <v>0</v>
          </cell>
          <cell r="L57">
            <v>0</v>
          </cell>
          <cell r="M57">
            <v>0</v>
          </cell>
          <cell r="N57">
            <v>0</v>
          </cell>
        </row>
        <row r="58">
          <cell r="B58" t="str">
            <v>a</v>
          </cell>
          <cell r="D58" t="str">
            <v>토  사</v>
          </cell>
          <cell r="E58" t="str">
            <v>M3</v>
          </cell>
          <cell r="F58">
            <v>569675</v>
          </cell>
          <cell r="G58">
            <v>350</v>
          </cell>
          <cell r="H58">
            <v>199386250</v>
          </cell>
          <cell r="I58">
            <v>350</v>
          </cell>
          <cell r="J58">
            <v>199386250</v>
          </cell>
          <cell r="K58">
            <v>420</v>
          </cell>
          <cell r="L58">
            <v>239263500</v>
          </cell>
          <cell r="M58">
            <v>400</v>
          </cell>
          <cell r="N58">
            <v>227870000</v>
          </cell>
        </row>
        <row r="59">
          <cell r="B59" t="str">
            <v>b</v>
          </cell>
          <cell r="D59" t="str">
            <v>리핑암</v>
          </cell>
          <cell r="E59" t="str">
            <v>M3</v>
          </cell>
          <cell r="F59">
            <v>684935</v>
          </cell>
          <cell r="G59">
            <v>750</v>
          </cell>
          <cell r="H59">
            <v>513701250</v>
          </cell>
          <cell r="I59">
            <v>680</v>
          </cell>
          <cell r="J59">
            <v>465755800</v>
          </cell>
          <cell r="K59">
            <v>650</v>
          </cell>
          <cell r="L59">
            <v>445207750</v>
          </cell>
          <cell r="M59">
            <v>600</v>
          </cell>
          <cell r="N59">
            <v>410961000</v>
          </cell>
        </row>
        <row r="60">
          <cell r="B60" t="str">
            <v>c</v>
          </cell>
          <cell r="D60" t="str">
            <v>발파암</v>
          </cell>
          <cell r="E60" t="str">
            <v xml:space="preserve"> </v>
          </cell>
          <cell r="F60" t="str">
            <v xml:space="preserve"> </v>
          </cell>
          <cell r="H60">
            <v>0</v>
          </cell>
          <cell r="J60">
            <v>0</v>
          </cell>
          <cell r="L60">
            <v>0</v>
          </cell>
          <cell r="M60">
            <v>0</v>
          </cell>
          <cell r="N60">
            <v>0</v>
          </cell>
        </row>
        <row r="61">
          <cell r="B61" t="str">
            <v xml:space="preserve">  c-1</v>
          </cell>
          <cell r="D61" t="str">
            <v>신설(발파 100%)</v>
          </cell>
          <cell r="E61" t="str">
            <v>M3</v>
          </cell>
          <cell r="F61">
            <v>723623</v>
          </cell>
          <cell r="G61">
            <v>4500</v>
          </cell>
          <cell r="H61">
            <v>3256303500</v>
          </cell>
          <cell r="I61">
            <v>3500</v>
          </cell>
          <cell r="J61">
            <v>2532680500</v>
          </cell>
          <cell r="K61">
            <v>3150</v>
          </cell>
          <cell r="L61">
            <v>2279412450</v>
          </cell>
          <cell r="M61">
            <v>3800</v>
          </cell>
          <cell r="N61">
            <v>2749767400</v>
          </cell>
        </row>
        <row r="62">
          <cell r="B62" t="str">
            <v xml:space="preserve">  c-2</v>
          </cell>
          <cell r="D62" t="str">
            <v>확장(발파 10%, 기계 90%)</v>
          </cell>
          <cell r="E62" t="str">
            <v>M3</v>
          </cell>
          <cell r="F62">
            <v>26853</v>
          </cell>
          <cell r="G62">
            <v>7000</v>
          </cell>
          <cell r="H62">
            <v>187971000</v>
          </cell>
          <cell r="I62">
            <v>5000</v>
          </cell>
          <cell r="J62">
            <v>134265000</v>
          </cell>
          <cell r="K62">
            <v>8500</v>
          </cell>
          <cell r="L62">
            <v>228250500</v>
          </cell>
          <cell r="M62">
            <v>7500</v>
          </cell>
          <cell r="N62">
            <v>201397500</v>
          </cell>
        </row>
        <row r="63">
          <cell r="B63" t="str">
            <v xml:space="preserve"> 1.06</v>
          </cell>
          <cell r="D63" t="str">
            <v>운반공</v>
          </cell>
          <cell r="H63">
            <v>0</v>
          </cell>
          <cell r="J63">
            <v>0</v>
          </cell>
          <cell r="L63">
            <v>0</v>
          </cell>
          <cell r="M63">
            <v>0</v>
          </cell>
          <cell r="N63">
            <v>0</v>
          </cell>
        </row>
        <row r="64">
          <cell r="B64" t="str">
            <v>a</v>
          </cell>
          <cell r="D64" t="str">
            <v>토  사</v>
          </cell>
          <cell r="E64" t="str">
            <v xml:space="preserve"> </v>
          </cell>
          <cell r="H64">
            <v>0</v>
          </cell>
          <cell r="J64">
            <v>0</v>
          </cell>
          <cell r="L64">
            <v>0</v>
          </cell>
          <cell r="M64">
            <v>0</v>
          </cell>
          <cell r="N64">
            <v>0</v>
          </cell>
        </row>
        <row r="65">
          <cell r="B65" t="str">
            <v xml:space="preserve">  a-2</v>
          </cell>
          <cell r="D65" t="str">
            <v>도우저</v>
          </cell>
          <cell r="E65" t="str">
            <v>M3</v>
          </cell>
          <cell r="F65">
            <v>18366</v>
          </cell>
          <cell r="G65">
            <v>300</v>
          </cell>
          <cell r="H65">
            <v>5509800</v>
          </cell>
          <cell r="I65">
            <v>300</v>
          </cell>
          <cell r="J65">
            <v>5509800</v>
          </cell>
          <cell r="K65">
            <v>450</v>
          </cell>
          <cell r="L65">
            <v>8264700</v>
          </cell>
          <cell r="M65">
            <v>400</v>
          </cell>
          <cell r="N65">
            <v>7346400</v>
          </cell>
        </row>
        <row r="66">
          <cell r="B66" t="str">
            <v xml:space="preserve">  a-3</v>
          </cell>
          <cell r="D66" t="str">
            <v>덤프트럭</v>
          </cell>
          <cell r="E66" t="str">
            <v>M3</v>
          </cell>
          <cell r="F66">
            <v>410692</v>
          </cell>
          <cell r="G66">
            <v>630</v>
          </cell>
          <cell r="H66">
            <v>258735960</v>
          </cell>
          <cell r="I66">
            <v>1200</v>
          </cell>
          <cell r="J66">
            <v>492830400</v>
          </cell>
          <cell r="K66">
            <v>950</v>
          </cell>
          <cell r="L66">
            <v>390157400</v>
          </cell>
          <cell r="M66">
            <v>1000</v>
          </cell>
          <cell r="N66">
            <v>410692000</v>
          </cell>
        </row>
        <row r="67">
          <cell r="B67" t="str">
            <v>b</v>
          </cell>
          <cell r="D67" t="str">
            <v>리핑암</v>
          </cell>
          <cell r="H67">
            <v>0</v>
          </cell>
          <cell r="J67">
            <v>0</v>
          </cell>
          <cell r="L67">
            <v>0</v>
          </cell>
          <cell r="M67">
            <v>0</v>
          </cell>
          <cell r="N67">
            <v>0</v>
          </cell>
        </row>
        <row r="68">
          <cell r="B68" t="str">
            <v xml:space="preserve">  b-2</v>
          </cell>
          <cell r="D68" t="str">
            <v>도우저</v>
          </cell>
          <cell r="E68" t="str">
            <v>M3</v>
          </cell>
          <cell r="F68">
            <v>15443</v>
          </cell>
          <cell r="G68">
            <v>500</v>
          </cell>
          <cell r="H68">
            <v>7721500</v>
          </cell>
          <cell r="I68">
            <v>450</v>
          </cell>
          <cell r="J68">
            <v>6949350</v>
          </cell>
          <cell r="K68">
            <v>550</v>
          </cell>
          <cell r="L68">
            <v>8493650</v>
          </cell>
          <cell r="M68">
            <v>500</v>
          </cell>
          <cell r="N68">
            <v>7721500</v>
          </cell>
        </row>
        <row r="69">
          <cell r="B69" t="str">
            <v xml:space="preserve">  b-3</v>
          </cell>
          <cell r="D69" t="str">
            <v>덤프트럭</v>
          </cell>
          <cell r="E69" t="str">
            <v>M3</v>
          </cell>
          <cell r="F69">
            <v>649642</v>
          </cell>
          <cell r="G69">
            <v>990</v>
          </cell>
          <cell r="H69">
            <v>643145580</v>
          </cell>
          <cell r="I69">
            <v>1400</v>
          </cell>
          <cell r="J69">
            <v>909498800</v>
          </cell>
          <cell r="K69">
            <v>1250</v>
          </cell>
          <cell r="L69">
            <v>812052500</v>
          </cell>
          <cell r="M69">
            <v>1200</v>
          </cell>
          <cell r="N69">
            <v>779570400</v>
          </cell>
        </row>
        <row r="70">
          <cell r="B70" t="str">
            <v>c</v>
          </cell>
          <cell r="D70" t="str">
            <v>발파암</v>
          </cell>
          <cell r="E70" t="str">
            <v xml:space="preserve"> </v>
          </cell>
          <cell r="H70">
            <v>0</v>
          </cell>
          <cell r="J70">
            <v>0</v>
          </cell>
          <cell r="L70">
            <v>0</v>
          </cell>
          <cell r="M70">
            <v>0</v>
          </cell>
          <cell r="N70">
            <v>0</v>
          </cell>
        </row>
        <row r="71">
          <cell r="B71" t="str">
            <v xml:space="preserve">  c-2</v>
          </cell>
          <cell r="D71" t="str">
            <v>도우저</v>
          </cell>
          <cell r="E71" t="str">
            <v>M3</v>
          </cell>
          <cell r="F71">
            <v>12766</v>
          </cell>
          <cell r="G71">
            <v>800</v>
          </cell>
          <cell r="H71">
            <v>10212800</v>
          </cell>
          <cell r="I71">
            <v>800</v>
          </cell>
          <cell r="J71">
            <v>10212800</v>
          </cell>
          <cell r="K71">
            <v>750</v>
          </cell>
          <cell r="L71">
            <v>9574500</v>
          </cell>
          <cell r="M71">
            <v>800</v>
          </cell>
          <cell r="N71">
            <v>10212800</v>
          </cell>
        </row>
        <row r="72">
          <cell r="B72" t="str">
            <v xml:space="preserve">  c-3</v>
          </cell>
          <cell r="D72" t="str">
            <v>덤프트럭</v>
          </cell>
          <cell r="E72" t="str">
            <v>M3</v>
          </cell>
          <cell r="F72">
            <v>624167</v>
          </cell>
          <cell r="G72">
            <v>1360</v>
          </cell>
          <cell r="H72">
            <v>848867120</v>
          </cell>
          <cell r="I72">
            <v>1800</v>
          </cell>
          <cell r="J72">
            <v>1123500600</v>
          </cell>
          <cell r="K72">
            <v>2150</v>
          </cell>
          <cell r="L72">
            <v>1341959050</v>
          </cell>
          <cell r="M72">
            <v>1400</v>
          </cell>
          <cell r="N72">
            <v>873833800</v>
          </cell>
        </row>
        <row r="73">
          <cell r="B73" t="str">
            <v>d</v>
          </cell>
          <cell r="D73" t="str">
            <v>순성토</v>
          </cell>
          <cell r="H73">
            <v>0</v>
          </cell>
          <cell r="J73">
            <v>0</v>
          </cell>
          <cell r="L73">
            <v>0</v>
          </cell>
          <cell r="M73">
            <v>0</v>
          </cell>
          <cell r="N73">
            <v>0</v>
          </cell>
        </row>
        <row r="74">
          <cell r="B74" t="str">
            <v xml:space="preserve">   d-1</v>
          </cell>
          <cell r="D74" t="str">
            <v>토사</v>
          </cell>
          <cell r="E74" t="str">
            <v>M3</v>
          </cell>
          <cell r="F74">
            <v>31021</v>
          </cell>
          <cell r="G74">
            <v>1760</v>
          </cell>
          <cell r="H74">
            <v>54596960</v>
          </cell>
          <cell r="I74">
            <v>3000</v>
          </cell>
          <cell r="J74">
            <v>93063000</v>
          </cell>
          <cell r="K74">
            <v>2650</v>
          </cell>
          <cell r="L74">
            <v>82205650</v>
          </cell>
          <cell r="M74">
            <v>2000</v>
          </cell>
          <cell r="N74">
            <v>62042000</v>
          </cell>
        </row>
        <row r="75">
          <cell r="B75" t="str">
            <v>1.07</v>
          </cell>
          <cell r="D75" t="str">
            <v>성토 및 다짐공</v>
          </cell>
          <cell r="E75" t="str">
            <v xml:space="preserve"> </v>
          </cell>
          <cell r="H75">
            <v>0</v>
          </cell>
          <cell r="J75">
            <v>0</v>
          </cell>
          <cell r="L75">
            <v>0</v>
          </cell>
          <cell r="M75">
            <v>0</v>
          </cell>
          <cell r="N75">
            <v>0</v>
          </cell>
        </row>
        <row r="76">
          <cell r="B76" t="str">
            <v>a</v>
          </cell>
          <cell r="D76" t="str">
            <v>노체</v>
          </cell>
          <cell r="E76" t="str">
            <v>M3</v>
          </cell>
          <cell r="F76">
            <v>1825773</v>
          </cell>
          <cell r="G76">
            <v>700</v>
          </cell>
          <cell r="H76">
            <v>1278041100</v>
          </cell>
          <cell r="I76">
            <v>300</v>
          </cell>
          <cell r="J76">
            <v>547731900</v>
          </cell>
          <cell r="K76">
            <v>650</v>
          </cell>
          <cell r="L76">
            <v>1186752450</v>
          </cell>
          <cell r="M76">
            <v>600</v>
          </cell>
          <cell r="N76">
            <v>1095463800</v>
          </cell>
        </row>
        <row r="77">
          <cell r="B77" t="str">
            <v>b</v>
          </cell>
          <cell r="D77" t="str">
            <v>노상</v>
          </cell>
          <cell r="E77" t="str">
            <v>M3</v>
          </cell>
          <cell r="F77">
            <v>236296</v>
          </cell>
          <cell r="G77">
            <v>900</v>
          </cell>
          <cell r="H77">
            <v>212666400</v>
          </cell>
          <cell r="I77">
            <v>550</v>
          </cell>
          <cell r="J77">
            <v>129962800</v>
          </cell>
          <cell r="K77">
            <v>750</v>
          </cell>
          <cell r="L77">
            <v>177222000</v>
          </cell>
          <cell r="M77">
            <v>680</v>
          </cell>
          <cell r="N77">
            <v>160681280</v>
          </cell>
        </row>
        <row r="78">
          <cell r="B78" t="str">
            <v>c</v>
          </cell>
          <cell r="D78" t="str">
            <v>녹지대</v>
          </cell>
          <cell r="E78" t="str">
            <v>M3</v>
          </cell>
          <cell r="F78">
            <v>12206</v>
          </cell>
          <cell r="G78">
            <v>100</v>
          </cell>
          <cell r="H78">
            <v>1220600</v>
          </cell>
          <cell r="I78">
            <v>200</v>
          </cell>
          <cell r="J78">
            <v>2441200</v>
          </cell>
          <cell r="K78">
            <v>250</v>
          </cell>
          <cell r="L78">
            <v>3051500</v>
          </cell>
          <cell r="M78">
            <v>200</v>
          </cell>
          <cell r="N78">
            <v>2441200</v>
          </cell>
        </row>
        <row r="79">
          <cell r="B79" t="str">
            <v>1.08</v>
          </cell>
          <cell r="D79" t="str">
            <v>뒷채움 및 다짐공</v>
          </cell>
          <cell r="E79" t="str">
            <v>M3</v>
          </cell>
          <cell r="F79">
            <v>32380</v>
          </cell>
          <cell r="G79">
            <v>13000</v>
          </cell>
          <cell r="H79">
            <v>420940000</v>
          </cell>
          <cell r="I79">
            <v>2500</v>
          </cell>
          <cell r="J79">
            <v>80950000</v>
          </cell>
          <cell r="K79">
            <v>12500</v>
          </cell>
          <cell r="L79">
            <v>404750000</v>
          </cell>
          <cell r="M79">
            <v>8500</v>
          </cell>
          <cell r="N79">
            <v>275230000</v>
          </cell>
        </row>
        <row r="80">
          <cell r="B80" t="str">
            <v>1.09</v>
          </cell>
          <cell r="D80" t="str">
            <v>노상 준비공</v>
          </cell>
          <cell r="E80" t="str">
            <v>M3</v>
          </cell>
          <cell r="F80">
            <v>67703</v>
          </cell>
          <cell r="G80">
            <v>50</v>
          </cell>
          <cell r="H80">
            <v>3385150</v>
          </cell>
          <cell r="I80">
            <v>150</v>
          </cell>
          <cell r="J80">
            <v>10155450</v>
          </cell>
          <cell r="K80">
            <v>300</v>
          </cell>
          <cell r="L80">
            <v>20310900</v>
          </cell>
          <cell r="M80">
            <v>300</v>
          </cell>
          <cell r="N80">
            <v>20310900</v>
          </cell>
        </row>
        <row r="81">
          <cell r="B81" t="str">
            <v>1.10</v>
          </cell>
          <cell r="D81" t="str">
            <v>법면 보호공</v>
          </cell>
          <cell r="H81">
            <v>0</v>
          </cell>
          <cell r="J81">
            <v>0</v>
          </cell>
          <cell r="L81">
            <v>0</v>
          </cell>
          <cell r="M81">
            <v>0</v>
          </cell>
          <cell r="N81">
            <v>0</v>
          </cell>
        </row>
        <row r="82">
          <cell r="B82" t="str">
            <v>a</v>
          </cell>
          <cell r="D82" t="str">
            <v>절 토 부</v>
          </cell>
          <cell r="H82">
            <v>0</v>
          </cell>
          <cell r="J82">
            <v>0</v>
          </cell>
          <cell r="L82">
            <v>0</v>
          </cell>
          <cell r="M82">
            <v>0</v>
          </cell>
          <cell r="N82">
            <v>0</v>
          </cell>
        </row>
        <row r="83">
          <cell r="B83" t="str">
            <v>a-2</v>
          </cell>
          <cell r="D83" t="str">
            <v>리핑암 면고르기</v>
          </cell>
          <cell r="E83" t="str">
            <v>M2</v>
          </cell>
          <cell r="F83">
            <v>60053</v>
          </cell>
          <cell r="G83">
            <v>1600</v>
          </cell>
          <cell r="H83">
            <v>96084800</v>
          </cell>
          <cell r="I83">
            <v>1500</v>
          </cell>
          <cell r="J83">
            <v>90079500</v>
          </cell>
          <cell r="K83">
            <v>1500</v>
          </cell>
          <cell r="L83">
            <v>90079500</v>
          </cell>
          <cell r="M83">
            <v>1000</v>
          </cell>
          <cell r="N83">
            <v>60053000</v>
          </cell>
        </row>
        <row r="84">
          <cell r="B84" t="str">
            <v>a-3</v>
          </cell>
          <cell r="D84" t="str">
            <v>발파암 면고르기</v>
          </cell>
          <cell r="E84" t="str">
            <v>M2</v>
          </cell>
          <cell r="F84">
            <v>42265</v>
          </cell>
          <cell r="G84">
            <v>2500</v>
          </cell>
          <cell r="H84">
            <v>105662500</v>
          </cell>
          <cell r="I84">
            <v>2000</v>
          </cell>
          <cell r="J84">
            <v>84530000</v>
          </cell>
          <cell r="K84">
            <v>1800</v>
          </cell>
          <cell r="L84">
            <v>76077000</v>
          </cell>
          <cell r="M84">
            <v>1000</v>
          </cell>
          <cell r="N84">
            <v>42265000</v>
          </cell>
        </row>
        <row r="85">
          <cell r="B85" t="str">
            <v>1.11</v>
          </cell>
          <cell r="D85" t="str">
            <v>되메우기 및 다짐공</v>
          </cell>
          <cell r="E85" t="str">
            <v xml:space="preserve">  M3</v>
          </cell>
          <cell r="F85">
            <v>2030</v>
          </cell>
          <cell r="G85">
            <v>2000</v>
          </cell>
          <cell r="H85">
            <v>4060000</v>
          </cell>
          <cell r="I85">
            <v>1000</v>
          </cell>
          <cell r="J85">
            <v>2030000</v>
          </cell>
          <cell r="K85">
            <v>2500</v>
          </cell>
          <cell r="L85">
            <v>5075000</v>
          </cell>
          <cell r="M85">
            <v>1000</v>
          </cell>
          <cell r="N85">
            <v>2030000</v>
          </cell>
        </row>
        <row r="86">
          <cell r="H86">
            <v>0</v>
          </cell>
          <cell r="J86">
            <v>0</v>
          </cell>
          <cell r="L86">
            <v>0</v>
          </cell>
          <cell r="M86">
            <v>0</v>
          </cell>
          <cell r="N86">
            <v>0</v>
          </cell>
        </row>
        <row r="87">
          <cell r="B87" t="str">
            <v>2</v>
          </cell>
          <cell r="D87" t="str">
            <v>배  수  공</v>
          </cell>
          <cell r="H87">
            <v>0</v>
          </cell>
          <cell r="J87">
            <v>0</v>
          </cell>
          <cell r="L87">
            <v>0</v>
          </cell>
          <cell r="M87">
            <v>0</v>
          </cell>
          <cell r="N87">
            <v>0</v>
          </cell>
        </row>
        <row r="88">
          <cell r="B88" t="str">
            <v>A</v>
          </cell>
          <cell r="D88" t="str">
            <v>터파기공</v>
          </cell>
          <cell r="H88">
            <v>0</v>
          </cell>
          <cell r="J88">
            <v>0</v>
          </cell>
          <cell r="L88">
            <v>0</v>
          </cell>
          <cell r="M88">
            <v>0</v>
          </cell>
          <cell r="N88">
            <v>0</v>
          </cell>
        </row>
        <row r="89">
          <cell r="B89" t="str">
            <v>2.01</v>
          </cell>
          <cell r="D89" t="str">
            <v>측구 터파기</v>
          </cell>
          <cell r="H89">
            <v>0</v>
          </cell>
          <cell r="J89">
            <v>0</v>
          </cell>
          <cell r="L89">
            <v>0</v>
          </cell>
          <cell r="M89">
            <v>0</v>
          </cell>
          <cell r="N89">
            <v>0</v>
          </cell>
        </row>
        <row r="90">
          <cell r="B90" t="str">
            <v>a</v>
          </cell>
          <cell r="D90" t="str">
            <v>토사</v>
          </cell>
          <cell r="E90" t="str">
            <v>M3</v>
          </cell>
          <cell r="F90">
            <v>20047</v>
          </cell>
          <cell r="G90">
            <v>1200</v>
          </cell>
          <cell r="H90">
            <v>24056400</v>
          </cell>
          <cell r="I90">
            <v>1500</v>
          </cell>
          <cell r="J90">
            <v>30070500</v>
          </cell>
          <cell r="K90">
            <v>3000</v>
          </cell>
          <cell r="L90">
            <v>60141000</v>
          </cell>
          <cell r="M90">
            <v>2000</v>
          </cell>
          <cell r="N90">
            <v>40094000</v>
          </cell>
        </row>
        <row r="91">
          <cell r="B91" t="str">
            <v>b</v>
          </cell>
          <cell r="D91" t="str">
            <v>리핑암</v>
          </cell>
          <cell r="E91" t="str">
            <v>M3</v>
          </cell>
          <cell r="F91">
            <v>1228</v>
          </cell>
          <cell r="G91">
            <v>10200</v>
          </cell>
          <cell r="H91">
            <v>12525600</v>
          </cell>
          <cell r="I91">
            <v>3000</v>
          </cell>
          <cell r="J91">
            <v>3684000</v>
          </cell>
          <cell r="K91">
            <v>3600</v>
          </cell>
          <cell r="L91">
            <v>4420800</v>
          </cell>
          <cell r="M91">
            <v>3000</v>
          </cell>
          <cell r="N91">
            <v>3684000</v>
          </cell>
        </row>
        <row r="92">
          <cell r="B92" t="str">
            <v>c</v>
          </cell>
          <cell r="D92" t="str">
            <v>발파암</v>
          </cell>
          <cell r="E92" t="str">
            <v>M3</v>
          </cell>
          <cell r="F92">
            <v>1856</v>
          </cell>
          <cell r="G92">
            <v>16000</v>
          </cell>
          <cell r="H92">
            <v>29696000</v>
          </cell>
          <cell r="I92">
            <v>8000</v>
          </cell>
          <cell r="J92">
            <v>14848000</v>
          </cell>
          <cell r="K92">
            <v>8500</v>
          </cell>
          <cell r="L92">
            <v>15776000</v>
          </cell>
          <cell r="M92">
            <v>8000</v>
          </cell>
          <cell r="N92">
            <v>14848000</v>
          </cell>
        </row>
        <row r="93">
          <cell r="B93" t="str">
            <v>2.02</v>
          </cell>
          <cell r="D93" t="str">
            <v>구조물 터파기</v>
          </cell>
          <cell r="E93" t="str">
            <v xml:space="preserve"> </v>
          </cell>
          <cell r="F93" t="str">
            <v xml:space="preserve"> </v>
          </cell>
          <cell r="H93">
            <v>0</v>
          </cell>
          <cell r="J93">
            <v>0</v>
          </cell>
          <cell r="L93">
            <v>0</v>
          </cell>
          <cell r="M93">
            <v>0</v>
          </cell>
          <cell r="N93">
            <v>0</v>
          </cell>
        </row>
        <row r="94">
          <cell r="B94" t="str">
            <v>a</v>
          </cell>
          <cell r="D94" t="str">
            <v>토사</v>
          </cell>
          <cell r="H94">
            <v>0</v>
          </cell>
          <cell r="J94">
            <v>0</v>
          </cell>
          <cell r="L94">
            <v>0</v>
          </cell>
          <cell r="M94">
            <v>0</v>
          </cell>
          <cell r="N94">
            <v>0</v>
          </cell>
        </row>
        <row r="95">
          <cell r="B95" t="str">
            <v>a-1</v>
          </cell>
          <cell r="D95" t="str">
            <v>육상</v>
          </cell>
          <cell r="E95" t="str">
            <v>M3</v>
          </cell>
          <cell r="F95">
            <v>22359</v>
          </cell>
          <cell r="G95">
            <v>1200</v>
          </cell>
          <cell r="H95">
            <v>26830800</v>
          </cell>
          <cell r="I95">
            <v>1000</v>
          </cell>
          <cell r="J95">
            <v>22359000</v>
          </cell>
          <cell r="K95">
            <v>1200</v>
          </cell>
          <cell r="L95">
            <v>26830800</v>
          </cell>
          <cell r="M95">
            <v>1000</v>
          </cell>
          <cell r="N95">
            <v>22359000</v>
          </cell>
        </row>
        <row r="96">
          <cell r="B96" t="str">
            <v>a-2</v>
          </cell>
          <cell r="D96" t="str">
            <v>수중</v>
          </cell>
          <cell r="E96" t="str">
            <v>M3</v>
          </cell>
          <cell r="F96">
            <v>568</v>
          </cell>
          <cell r="G96">
            <v>1800</v>
          </cell>
          <cell r="H96">
            <v>1022400</v>
          </cell>
          <cell r="I96">
            <v>1500</v>
          </cell>
          <cell r="J96">
            <v>852000</v>
          </cell>
          <cell r="K96">
            <v>3000</v>
          </cell>
          <cell r="L96">
            <v>1704000</v>
          </cell>
          <cell r="M96">
            <v>2000</v>
          </cell>
          <cell r="N96">
            <v>1136000</v>
          </cell>
        </row>
        <row r="97">
          <cell r="B97" t="str">
            <v>b</v>
          </cell>
          <cell r="D97" t="str">
            <v>리핑암</v>
          </cell>
          <cell r="E97" t="str">
            <v xml:space="preserve"> </v>
          </cell>
          <cell r="F97" t="str">
            <v xml:space="preserve">   </v>
          </cell>
          <cell r="H97">
            <v>0</v>
          </cell>
          <cell r="J97">
            <v>0</v>
          </cell>
          <cell r="L97">
            <v>0</v>
          </cell>
          <cell r="M97">
            <v>0</v>
          </cell>
          <cell r="N97">
            <v>0</v>
          </cell>
        </row>
        <row r="98">
          <cell r="B98" t="str">
            <v>b-1</v>
          </cell>
          <cell r="D98" t="str">
            <v>육상</v>
          </cell>
          <cell r="E98" t="str">
            <v>M3</v>
          </cell>
          <cell r="F98">
            <v>1692</v>
          </cell>
          <cell r="G98">
            <v>10200</v>
          </cell>
          <cell r="H98">
            <v>17258400</v>
          </cell>
          <cell r="I98">
            <v>2000</v>
          </cell>
          <cell r="J98">
            <v>3384000</v>
          </cell>
          <cell r="K98">
            <v>1500</v>
          </cell>
          <cell r="L98">
            <v>2538000</v>
          </cell>
          <cell r="M98">
            <v>1000</v>
          </cell>
          <cell r="N98">
            <v>1692000</v>
          </cell>
        </row>
        <row r="99">
          <cell r="B99" t="str">
            <v>c</v>
          </cell>
          <cell r="D99" t="str">
            <v>발파암</v>
          </cell>
          <cell r="E99" t="str">
            <v xml:space="preserve"> </v>
          </cell>
          <cell r="F99" t="str">
            <v xml:space="preserve"> </v>
          </cell>
          <cell r="H99">
            <v>0</v>
          </cell>
          <cell r="J99">
            <v>0</v>
          </cell>
          <cell r="L99">
            <v>0</v>
          </cell>
          <cell r="M99">
            <v>0</v>
          </cell>
          <cell r="N99">
            <v>0</v>
          </cell>
        </row>
        <row r="100">
          <cell r="B100" t="str">
            <v>c-1</v>
          </cell>
          <cell r="D100" t="str">
            <v>육 상</v>
          </cell>
          <cell r="E100" t="str">
            <v>M3</v>
          </cell>
          <cell r="F100">
            <v>479</v>
          </cell>
          <cell r="G100">
            <v>18000</v>
          </cell>
          <cell r="H100">
            <v>8622000</v>
          </cell>
          <cell r="I100">
            <v>6500</v>
          </cell>
          <cell r="J100">
            <v>3113500</v>
          </cell>
          <cell r="K100">
            <v>8500</v>
          </cell>
          <cell r="L100">
            <v>4071500</v>
          </cell>
          <cell r="M100">
            <v>7000</v>
          </cell>
          <cell r="N100">
            <v>3353000</v>
          </cell>
        </row>
        <row r="101">
          <cell r="B101" t="str">
            <v>2.03</v>
          </cell>
          <cell r="D101" t="str">
            <v>되메우기 및 다짐공</v>
          </cell>
          <cell r="E101" t="str">
            <v xml:space="preserve"> </v>
          </cell>
          <cell r="F101" t="str">
            <v xml:space="preserve"> </v>
          </cell>
          <cell r="H101">
            <v>0</v>
          </cell>
          <cell r="J101">
            <v>0</v>
          </cell>
          <cell r="L101">
            <v>0</v>
          </cell>
          <cell r="M101">
            <v>0</v>
          </cell>
          <cell r="N101">
            <v>0</v>
          </cell>
        </row>
        <row r="102">
          <cell r="B102" t="str">
            <v>b</v>
          </cell>
          <cell r="D102" t="str">
            <v>기  계</v>
          </cell>
          <cell r="E102" t="str">
            <v>M3</v>
          </cell>
          <cell r="F102">
            <v>18568</v>
          </cell>
          <cell r="G102">
            <v>2000</v>
          </cell>
          <cell r="H102">
            <v>37136000</v>
          </cell>
          <cell r="I102">
            <v>1000</v>
          </cell>
          <cell r="J102">
            <v>18568000</v>
          </cell>
          <cell r="K102">
            <v>2500</v>
          </cell>
          <cell r="L102">
            <v>46420000</v>
          </cell>
          <cell r="M102">
            <v>1000</v>
          </cell>
          <cell r="N102">
            <v>18568000</v>
          </cell>
        </row>
        <row r="103">
          <cell r="B103" t="str">
            <v>3</v>
          </cell>
          <cell r="D103" t="str">
            <v>구조물공</v>
          </cell>
          <cell r="H103">
            <v>0</v>
          </cell>
          <cell r="J103">
            <v>0</v>
          </cell>
          <cell r="L103">
            <v>0</v>
          </cell>
          <cell r="M103">
            <v>0</v>
          </cell>
          <cell r="N103">
            <v>0</v>
          </cell>
        </row>
        <row r="104">
          <cell r="B104" t="str">
            <v>A</v>
          </cell>
          <cell r="D104" t="str">
            <v>교량 및 옹벽공 공통</v>
          </cell>
          <cell r="E104" t="str">
            <v xml:space="preserve"> </v>
          </cell>
          <cell r="F104" t="str">
            <v xml:space="preserve"> </v>
          </cell>
          <cell r="H104">
            <v>0</v>
          </cell>
          <cell r="J104">
            <v>0</v>
          </cell>
          <cell r="L104">
            <v>0</v>
          </cell>
          <cell r="M104">
            <v>0</v>
          </cell>
          <cell r="N104">
            <v>0</v>
          </cell>
        </row>
        <row r="105">
          <cell r="B105" t="str">
            <v>3.01</v>
          </cell>
          <cell r="D105" t="str">
            <v>터파기</v>
          </cell>
          <cell r="H105">
            <v>0</v>
          </cell>
          <cell r="J105">
            <v>0</v>
          </cell>
          <cell r="L105">
            <v>0</v>
          </cell>
          <cell r="M105">
            <v>0</v>
          </cell>
          <cell r="N105">
            <v>0</v>
          </cell>
        </row>
        <row r="106">
          <cell r="B106" t="str">
            <v>a</v>
          </cell>
          <cell r="D106" t="str">
            <v>육상토사</v>
          </cell>
          <cell r="H106">
            <v>0</v>
          </cell>
          <cell r="J106">
            <v>0</v>
          </cell>
          <cell r="L106">
            <v>0</v>
          </cell>
          <cell r="M106">
            <v>0</v>
          </cell>
          <cell r="N106">
            <v>0</v>
          </cell>
        </row>
        <row r="107">
          <cell r="B107" t="str">
            <v>a-1</v>
          </cell>
          <cell r="D107" t="str">
            <v xml:space="preserve"> 0 - 6 M</v>
          </cell>
          <cell r="E107" t="str">
            <v>M3</v>
          </cell>
          <cell r="F107">
            <v>54193</v>
          </cell>
          <cell r="G107">
            <v>1200</v>
          </cell>
          <cell r="H107">
            <v>65031600</v>
          </cell>
          <cell r="I107">
            <v>1000</v>
          </cell>
          <cell r="J107">
            <v>54193000</v>
          </cell>
          <cell r="K107">
            <v>1200</v>
          </cell>
          <cell r="L107">
            <v>65031600</v>
          </cell>
          <cell r="M107">
            <v>1000</v>
          </cell>
          <cell r="N107">
            <v>54193000</v>
          </cell>
        </row>
        <row r="108">
          <cell r="B108" t="str">
            <v>a-2</v>
          </cell>
          <cell r="D108" t="str">
            <v xml:space="preserve"> 6M 이상</v>
          </cell>
          <cell r="E108" t="str">
            <v>M3</v>
          </cell>
          <cell r="F108">
            <v>611</v>
          </cell>
          <cell r="G108">
            <v>1400</v>
          </cell>
          <cell r="H108">
            <v>855400</v>
          </cell>
          <cell r="I108">
            <v>1400</v>
          </cell>
          <cell r="J108">
            <v>855400</v>
          </cell>
          <cell r="K108">
            <v>1800</v>
          </cell>
          <cell r="L108">
            <v>1099800</v>
          </cell>
          <cell r="M108">
            <v>1000</v>
          </cell>
          <cell r="N108">
            <v>611000</v>
          </cell>
        </row>
        <row r="109">
          <cell r="B109" t="str">
            <v>b</v>
          </cell>
          <cell r="D109" t="str">
            <v>수중토사</v>
          </cell>
          <cell r="H109">
            <v>0</v>
          </cell>
          <cell r="J109">
            <v>0</v>
          </cell>
          <cell r="L109">
            <v>0</v>
          </cell>
          <cell r="M109">
            <v>0</v>
          </cell>
          <cell r="N109">
            <v>0</v>
          </cell>
        </row>
        <row r="110">
          <cell r="B110" t="str">
            <v>b-1</v>
          </cell>
          <cell r="D110" t="str">
            <v xml:space="preserve"> 0 - 6 M</v>
          </cell>
          <cell r="E110" t="str">
            <v>M3</v>
          </cell>
          <cell r="F110">
            <v>5752</v>
          </cell>
          <cell r="G110">
            <v>1800</v>
          </cell>
          <cell r="H110">
            <v>10353600</v>
          </cell>
          <cell r="I110">
            <v>1500</v>
          </cell>
          <cell r="J110">
            <v>8628000</v>
          </cell>
          <cell r="K110">
            <v>3000</v>
          </cell>
          <cell r="L110">
            <v>17256000</v>
          </cell>
          <cell r="M110">
            <v>2000</v>
          </cell>
          <cell r="N110">
            <v>11504000</v>
          </cell>
        </row>
        <row r="111">
          <cell r="B111" t="str">
            <v>c</v>
          </cell>
          <cell r="D111" t="str">
            <v>육상풍화암</v>
          </cell>
          <cell r="H111">
            <v>0</v>
          </cell>
          <cell r="J111">
            <v>0</v>
          </cell>
          <cell r="L111">
            <v>0</v>
          </cell>
          <cell r="M111">
            <v>0</v>
          </cell>
          <cell r="N111">
            <v>0</v>
          </cell>
        </row>
        <row r="112">
          <cell r="B112" t="str">
            <v>c-1</v>
          </cell>
          <cell r="D112" t="str">
            <v xml:space="preserve"> 0 - 6 M</v>
          </cell>
          <cell r="E112" t="str">
            <v>M3</v>
          </cell>
          <cell r="F112">
            <v>4219</v>
          </cell>
          <cell r="G112">
            <v>10200</v>
          </cell>
          <cell r="H112">
            <v>43033800</v>
          </cell>
          <cell r="I112">
            <v>2000</v>
          </cell>
          <cell r="J112">
            <v>8438000</v>
          </cell>
          <cell r="K112">
            <v>1500</v>
          </cell>
          <cell r="L112">
            <v>6328500</v>
          </cell>
          <cell r="M112">
            <v>1000</v>
          </cell>
          <cell r="N112">
            <v>4219000</v>
          </cell>
        </row>
        <row r="113">
          <cell r="B113" t="str">
            <v>c-2</v>
          </cell>
          <cell r="D113" t="str">
            <v xml:space="preserve"> 6M 이상</v>
          </cell>
          <cell r="E113" t="str">
            <v>M3</v>
          </cell>
          <cell r="F113">
            <v>54</v>
          </cell>
          <cell r="G113">
            <v>12300</v>
          </cell>
          <cell r="H113">
            <v>664200</v>
          </cell>
          <cell r="I113">
            <v>2600</v>
          </cell>
          <cell r="J113">
            <v>140400</v>
          </cell>
          <cell r="K113">
            <v>2200</v>
          </cell>
          <cell r="L113">
            <v>118800</v>
          </cell>
          <cell r="M113">
            <v>2000</v>
          </cell>
          <cell r="N113">
            <v>108000</v>
          </cell>
        </row>
        <row r="114">
          <cell r="B114" t="str">
            <v>d</v>
          </cell>
          <cell r="D114" t="str">
            <v>수중풍화암</v>
          </cell>
          <cell r="H114">
            <v>0</v>
          </cell>
          <cell r="J114">
            <v>0</v>
          </cell>
          <cell r="L114">
            <v>0</v>
          </cell>
          <cell r="M114">
            <v>0</v>
          </cell>
          <cell r="N114">
            <v>0</v>
          </cell>
        </row>
        <row r="115">
          <cell r="B115" t="str">
            <v>d-1</v>
          </cell>
          <cell r="D115" t="str">
            <v xml:space="preserve"> 0 - 6 M</v>
          </cell>
          <cell r="E115" t="str">
            <v>M3</v>
          </cell>
          <cell r="F115">
            <v>3233</v>
          </cell>
          <cell r="G115">
            <v>15300</v>
          </cell>
          <cell r="H115">
            <v>49464900</v>
          </cell>
          <cell r="I115">
            <v>3000</v>
          </cell>
          <cell r="J115">
            <v>9699000</v>
          </cell>
          <cell r="K115">
            <v>5000</v>
          </cell>
          <cell r="L115">
            <v>16165000</v>
          </cell>
          <cell r="M115">
            <v>4000</v>
          </cell>
          <cell r="N115">
            <v>12932000</v>
          </cell>
        </row>
        <row r="116">
          <cell r="B116" t="str">
            <v>e</v>
          </cell>
          <cell r="D116" t="str">
            <v>육상발파암</v>
          </cell>
          <cell r="H116">
            <v>0</v>
          </cell>
          <cell r="J116">
            <v>0</v>
          </cell>
          <cell r="L116">
            <v>0</v>
          </cell>
          <cell r="M116">
            <v>0</v>
          </cell>
          <cell r="N116">
            <v>0</v>
          </cell>
        </row>
        <row r="117">
          <cell r="B117" t="str">
            <v>e-1</v>
          </cell>
          <cell r="D117" t="str">
            <v xml:space="preserve"> 0 - 6 M</v>
          </cell>
          <cell r="E117" t="str">
            <v>M3</v>
          </cell>
          <cell r="F117">
            <v>5171</v>
          </cell>
          <cell r="G117">
            <v>18000</v>
          </cell>
          <cell r="H117">
            <v>93078000</v>
          </cell>
          <cell r="I117">
            <v>6500</v>
          </cell>
          <cell r="J117">
            <v>33611500</v>
          </cell>
          <cell r="K117">
            <v>8500</v>
          </cell>
          <cell r="L117">
            <v>43953500</v>
          </cell>
          <cell r="M117">
            <v>7000</v>
          </cell>
          <cell r="N117">
            <v>36197000</v>
          </cell>
        </row>
        <row r="118">
          <cell r="B118" t="str">
            <v>e-2</v>
          </cell>
          <cell r="D118" t="str">
            <v xml:space="preserve"> 6M 이상</v>
          </cell>
          <cell r="E118" t="str">
            <v>M3</v>
          </cell>
          <cell r="F118">
            <v>736</v>
          </cell>
          <cell r="G118">
            <v>21600</v>
          </cell>
          <cell r="H118">
            <v>15897600</v>
          </cell>
          <cell r="I118">
            <v>9000</v>
          </cell>
          <cell r="J118">
            <v>6624000</v>
          </cell>
          <cell r="K118">
            <v>12000</v>
          </cell>
          <cell r="L118">
            <v>8832000</v>
          </cell>
          <cell r="M118">
            <v>10000</v>
          </cell>
          <cell r="N118">
            <v>7360000</v>
          </cell>
        </row>
        <row r="119">
          <cell r="B119" t="str">
            <v>e-3</v>
          </cell>
          <cell r="D119" t="str">
            <v>면정리 및 청소</v>
          </cell>
          <cell r="E119" t="str">
            <v>M2</v>
          </cell>
          <cell r="F119">
            <v>1804</v>
          </cell>
          <cell r="G119">
            <v>500</v>
          </cell>
          <cell r="H119">
            <v>902000</v>
          </cell>
          <cell r="I119">
            <v>1500</v>
          </cell>
          <cell r="J119">
            <v>2706000</v>
          </cell>
          <cell r="K119">
            <v>2500</v>
          </cell>
          <cell r="L119">
            <v>4510000</v>
          </cell>
          <cell r="M119">
            <v>2000</v>
          </cell>
          <cell r="N119">
            <v>3608000</v>
          </cell>
        </row>
        <row r="120">
          <cell r="B120" t="str">
            <v>f</v>
          </cell>
          <cell r="D120" t="str">
            <v>수중발파암</v>
          </cell>
          <cell r="H120">
            <v>0</v>
          </cell>
          <cell r="J120">
            <v>0</v>
          </cell>
          <cell r="L120">
            <v>0</v>
          </cell>
          <cell r="M120">
            <v>0</v>
          </cell>
          <cell r="N120">
            <v>0</v>
          </cell>
        </row>
        <row r="121">
          <cell r="B121" t="str">
            <v>f-1</v>
          </cell>
          <cell r="D121" t="str">
            <v xml:space="preserve"> 0 - 6 M</v>
          </cell>
          <cell r="E121" t="str">
            <v>M3</v>
          </cell>
          <cell r="F121">
            <v>3791</v>
          </cell>
          <cell r="G121">
            <v>27000</v>
          </cell>
          <cell r="H121">
            <v>102357000</v>
          </cell>
          <cell r="I121">
            <v>10000</v>
          </cell>
          <cell r="J121">
            <v>37910000</v>
          </cell>
          <cell r="K121">
            <v>20000</v>
          </cell>
          <cell r="L121">
            <v>75820000</v>
          </cell>
          <cell r="M121">
            <v>15000</v>
          </cell>
          <cell r="N121">
            <v>56865000</v>
          </cell>
        </row>
        <row r="122">
          <cell r="B122" t="str">
            <v>f-3</v>
          </cell>
          <cell r="D122" t="str">
            <v>면정리 및 청소</v>
          </cell>
          <cell r="E122" t="str">
            <v>M2</v>
          </cell>
          <cell r="F122">
            <v>1145</v>
          </cell>
          <cell r="G122">
            <v>1000</v>
          </cell>
          <cell r="H122">
            <v>1145000</v>
          </cell>
          <cell r="I122">
            <v>1500</v>
          </cell>
          <cell r="J122">
            <v>1717500</v>
          </cell>
          <cell r="K122">
            <v>25000</v>
          </cell>
          <cell r="L122">
            <v>28625000</v>
          </cell>
          <cell r="M122">
            <v>13000</v>
          </cell>
          <cell r="N122">
            <v>14885000</v>
          </cell>
        </row>
        <row r="136">
          <cell r="D136" t="str">
            <v>토공사 계</v>
          </cell>
          <cell r="H136">
            <v>8826838650</v>
          </cell>
          <cell r="J136">
            <v>7350118150</v>
          </cell>
          <cell r="L136">
            <v>8410703300</v>
          </cell>
          <cell r="N136">
            <v>7879122180</v>
          </cell>
        </row>
        <row r="137">
          <cell r="B137" t="str">
            <v>Ⅱ.</v>
          </cell>
          <cell r="D137" t="str">
            <v>철근콘크리트공사</v>
          </cell>
          <cell r="H137">
            <v>0</v>
          </cell>
          <cell r="J137">
            <v>0</v>
          </cell>
          <cell r="L137">
            <v>0</v>
          </cell>
          <cell r="M137">
            <v>0</v>
          </cell>
          <cell r="N137">
            <v>0</v>
          </cell>
        </row>
        <row r="138">
          <cell r="B138" t="str">
            <v>3</v>
          </cell>
          <cell r="D138" t="str">
            <v>구조물공</v>
          </cell>
          <cell r="H138">
            <v>0</v>
          </cell>
          <cell r="J138">
            <v>0</v>
          </cell>
          <cell r="L138">
            <v>0</v>
          </cell>
          <cell r="M138">
            <v>0</v>
          </cell>
          <cell r="N138">
            <v>0</v>
          </cell>
        </row>
        <row r="139">
          <cell r="B139" t="str">
            <v>A</v>
          </cell>
          <cell r="D139" t="str">
            <v>교량 및 옹벽공 공통</v>
          </cell>
          <cell r="E139" t="str">
            <v xml:space="preserve"> </v>
          </cell>
          <cell r="F139" t="str">
            <v xml:space="preserve"> </v>
          </cell>
          <cell r="H139">
            <v>0</v>
          </cell>
          <cell r="J139">
            <v>0</v>
          </cell>
          <cell r="L139">
            <v>0</v>
          </cell>
          <cell r="M139">
            <v>0</v>
          </cell>
          <cell r="N139">
            <v>0</v>
          </cell>
        </row>
        <row r="140">
          <cell r="B140" t="str">
            <v xml:space="preserve"> 3.10</v>
          </cell>
          <cell r="D140" t="str">
            <v>거푸집공</v>
          </cell>
          <cell r="H140">
            <v>0</v>
          </cell>
          <cell r="J140">
            <v>0</v>
          </cell>
          <cell r="L140">
            <v>0</v>
          </cell>
          <cell r="M140">
            <v>0</v>
          </cell>
          <cell r="N140">
            <v>0</v>
          </cell>
        </row>
        <row r="141">
          <cell r="B141" t="str">
            <v>a</v>
          </cell>
          <cell r="D141" t="str">
            <v>합판거푸집</v>
          </cell>
          <cell r="H141">
            <v>0</v>
          </cell>
          <cell r="J141">
            <v>0</v>
          </cell>
          <cell r="L141">
            <v>0</v>
          </cell>
          <cell r="M141">
            <v>0</v>
          </cell>
          <cell r="N141">
            <v>0</v>
          </cell>
        </row>
        <row r="142">
          <cell r="B142" t="str">
            <v xml:space="preserve">   a-2</v>
          </cell>
          <cell r="D142" t="str">
            <v xml:space="preserve"> 4회</v>
          </cell>
          <cell r="E142" t="str">
            <v>M2</v>
          </cell>
          <cell r="F142">
            <v>7210</v>
          </cell>
          <cell r="G142">
            <v>14000</v>
          </cell>
          <cell r="H142">
            <v>100940000</v>
          </cell>
          <cell r="I142">
            <v>13000</v>
          </cell>
          <cell r="J142">
            <v>93730000</v>
          </cell>
          <cell r="K142">
            <v>15500</v>
          </cell>
          <cell r="L142">
            <v>111755000</v>
          </cell>
          <cell r="M142">
            <v>14000</v>
          </cell>
          <cell r="N142">
            <v>100940000</v>
          </cell>
        </row>
        <row r="143">
          <cell r="B143" t="str">
            <v xml:space="preserve">   a-3</v>
          </cell>
          <cell r="D143" t="str">
            <v xml:space="preserve"> 6회</v>
          </cell>
          <cell r="E143" t="str">
            <v>M2</v>
          </cell>
          <cell r="F143">
            <v>855</v>
          </cell>
          <cell r="G143">
            <v>12000</v>
          </cell>
          <cell r="H143">
            <v>10260000</v>
          </cell>
          <cell r="I143">
            <v>12000</v>
          </cell>
          <cell r="J143">
            <v>10260000</v>
          </cell>
          <cell r="K143">
            <v>13500</v>
          </cell>
          <cell r="L143">
            <v>11542500</v>
          </cell>
          <cell r="M143">
            <v>12000</v>
          </cell>
          <cell r="N143">
            <v>10260000</v>
          </cell>
        </row>
        <row r="144">
          <cell r="B144" t="str">
            <v xml:space="preserve">   a-4</v>
          </cell>
          <cell r="D144" t="str">
            <v xml:space="preserve"> 3회</v>
          </cell>
          <cell r="H144">
            <v>0</v>
          </cell>
          <cell r="J144">
            <v>0</v>
          </cell>
          <cell r="L144">
            <v>0</v>
          </cell>
          <cell r="M144">
            <v>0</v>
          </cell>
          <cell r="N144">
            <v>0</v>
          </cell>
        </row>
        <row r="145">
          <cell r="B145" t="str">
            <v xml:space="preserve">   a-4-a</v>
          </cell>
          <cell r="D145" t="str">
            <v>자 재 비</v>
          </cell>
          <cell r="E145" t="str">
            <v>M2</v>
          </cell>
          <cell r="F145">
            <v>39299</v>
          </cell>
          <cell r="G145">
            <v>5600</v>
          </cell>
          <cell r="H145">
            <v>220074400</v>
          </cell>
          <cell r="I145">
            <v>5800</v>
          </cell>
          <cell r="J145">
            <v>227934200</v>
          </cell>
          <cell r="K145">
            <v>8500</v>
          </cell>
          <cell r="L145">
            <v>334041500</v>
          </cell>
          <cell r="M145">
            <v>8000</v>
          </cell>
          <cell r="N145">
            <v>314392000</v>
          </cell>
        </row>
        <row r="146">
          <cell r="B146" t="str">
            <v xml:space="preserve">   a-4-b</v>
          </cell>
          <cell r="D146" t="str">
            <v>설 치 비</v>
          </cell>
          <cell r="E146" t="str">
            <v>M2</v>
          </cell>
          <cell r="F146">
            <v>39360</v>
          </cell>
          <cell r="G146">
            <v>9400</v>
          </cell>
          <cell r="H146">
            <v>369984000</v>
          </cell>
          <cell r="I146">
            <v>8200</v>
          </cell>
          <cell r="J146">
            <v>322752000</v>
          </cell>
          <cell r="K146">
            <v>12000</v>
          </cell>
          <cell r="L146">
            <v>472320000</v>
          </cell>
          <cell r="M146">
            <v>10000</v>
          </cell>
          <cell r="N146">
            <v>393600000</v>
          </cell>
        </row>
        <row r="147">
          <cell r="B147" t="str">
            <v>b</v>
          </cell>
          <cell r="D147" t="str">
            <v>목재원형거푸집(3회)</v>
          </cell>
          <cell r="H147">
            <v>0</v>
          </cell>
          <cell r="J147">
            <v>0</v>
          </cell>
          <cell r="L147">
            <v>0</v>
          </cell>
          <cell r="M147">
            <v>0</v>
          </cell>
          <cell r="N147">
            <v>0</v>
          </cell>
        </row>
        <row r="148">
          <cell r="B148" t="str">
            <v xml:space="preserve">   b-1</v>
          </cell>
          <cell r="D148" t="str">
            <v>자 재 비</v>
          </cell>
          <cell r="E148" t="str">
            <v>M2</v>
          </cell>
          <cell r="F148">
            <v>589</v>
          </cell>
          <cell r="G148">
            <v>6000</v>
          </cell>
          <cell r="H148">
            <v>3534000</v>
          </cell>
          <cell r="I148">
            <v>7000</v>
          </cell>
          <cell r="J148">
            <v>4123000</v>
          </cell>
          <cell r="K148">
            <v>10000</v>
          </cell>
          <cell r="L148">
            <v>5890000</v>
          </cell>
          <cell r="M148">
            <v>8000</v>
          </cell>
          <cell r="N148">
            <v>4712000</v>
          </cell>
        </row>
        <row r="149">
          <cell r="B149" t="str">
            <v xml:space="preserve">   b-2</v>
          </cell>
          <cell r="D149" t="str">
            <v>설 치 비</v>
          </cell>
          <cell r="E149" t="str">
            <v>M2</v>
          </cell>
          <cell r="F149">
            <v>589</v>
          </cell>
          <cell r="G149">
            <v>14000</v>
          </cell>
          <cell r="H149">
            <v>8246000</v>
          </cell>
          <cell r="I149">
            <v>13000</v>
          </cell>
          <cell r="J149">
            <v>7657000</v>
          </cell>
          <cell r="K149">
            <v>13500</v>
          </cell>
          <cell r="L149">
            <v>7951500</v>
          </cell>
          <cell r="M149">
            <v>13000</v>
          </cell>
          <cell r="N149">
            <v>7657000</v>
          </cell>
        </row>
        <row r="150">
          <cell r="B150" t="str">
            <v>c</v>
          </cell>
          <cell r="D150" t="str">
            <v>강재거푸집</v>
          </cell>
          <cell r="E150" t="str">
            <v>M2</v>
          </cell>
          <cell r="F150">
            <v>5662</v>
          </cell>
          <cell r="G150">
            <v>15000</v>
          </cell>
          <cell r="H150">
            <v>84930000</v>
          </cell>
          <cell r="I150">
            <v>12000</v>
          </cell>
          <cell r="J150">
            <v>67944000</v>
          </cell>
          <cell r="K150">
            <v>19500</v>
          </cell>
          <cell r="L150">
            <v>110409000</v>
          </cell>
          <cell r="M150">
            <v>15000</v>
          </cell>
          <cell r="N150">
            <v>84930000</v>
          </cell>
        </row>
        <row r="151">
          <cell r="B151" t="str">
            <v>d</v>
          </cell>
          <cell r="D151" t="str">
            <v>무늬거푸집</v>
          </cell>
          <cell r="E151" t="str">
            <v xml:space="preserve"> </v>
          </cell>
          <cell r="F151" t="str">
            <v xml:space="preserve"> </v>
          </cell>
          <cell r="H151">
            <v>0</v>
          </cell>
          <cell r="J151">
            <v>0</v>
          </cell>
          <cell r="L151">
            <v>0</v>
          </cell>
          <cell r="M151">
            <v>0</v>
          </cell>
          <cell r="N151">
            <v>0</v>
          </cell>
        </row>
        <row r="152">
          <cell r="B152" t="str">
            <v xml:space="preserve">  d-1</v>
          </cell>
          <cell r="D152" t="str">
            <v>형식-1</v>
          </cell>
          <cell r="E152" t="str">
            <v>M2</v>
          </cell>
          <cell r="F152">
            <v>840</v>
          </cell>
          <cell r="G152">
            <v>6000</v>
          </cell>
          <cell r="H152">
            <v>5040000</v>
          </cell>
          <cell r="I152">
            <v>18000</v>
          </cell>
          <cell r="J152">
            <v>15120000</v>
          </cell>
          <cell r="K152">
            <v>22000</v>
          </cell>
          <cell r="L152">
            <v>18480000</v>
          </cell>
          <cell r="M152">
            <v>20000</v>
          </cell>
          <cell r="N152">
            <v>16800000</v>
          </cell>
        </row>
        <row r="153">
          <cell r="B153" t="str">
            <v>e</v>
          </cell>
          <cell r="D153" t="str">
            <v>코팅거푸집 3회</v>
          </cell>
          <cell r="H153">
            <v>0</v>
          </cell>
          <cell r="J153">
            <v>0</v>
          </cell>
          <cell r="L153">
            <v>0</v>
          </cell>
          <cell r="M153">
            <v>0</v>
          </cell>
          <cell r="N153">
            <v>0</v>
          </cell>
        </row>
        <row r="154">
          <cell r="B154" t="str">
            <v xml:space="preserve">  e-1</v>
          </cell>
          <cell r="D154" t="str">
            <v>자 재 비</v>
          </cell>
          <cell r="E154" t="str">
            <v>M2</v>
          </cell>
          <cell r="F154">
            <v>3729</v>
          </cell>
          <cell r="G154">
            <v>5600</v>
          </cell>
          <cell r="H154">
            <v>20882400</v>
          </cell>
          <cell r="I154">
            <v>7800</v>
          </cell>
          <cell r="J154">
            <v>29086200</v>
          </cell>
          <cell r="K154">
            <v>8500</v>
          </cell>
          <cell r="L154">
            <v>31696500</v>
          </cell>
          <cell r="M154">
            <v>8000</v>
          </cell>
          <cell r="N154">
            <v>29832000</v>
          </cell>
        </row>
        <row r="155">
          <cell r="B155" t="str">
            <v xml:space="preserve">  e-2</v>
          </cell>
          <cell r="D155" t="str">
            <v>설 치 비</v>
          </cell>
          <cell r="E155" t="str">
            <v>M2</v>
          </cell>
          <cell r="F155">
            <v>3729</v>
          </cell>
          <cell r="G155">
            <v>9400</v>
          </cell>
          <cell r="H155">
            <v>35052600</v>
          </cell>
          <cell r="I155">
            <v>8200</v>
          </cell>
          <cell r="J155">
            <v>30577800</v>
          </cell>
          <cell r="K155">
            <v>12000</v>
          </cell>
          <cell r="L155">
            <v>44748000</v>
          </cell>
          <cell r="M155">
            <v>10000</v>
          </cell>
          <cell r="N155">
            <v>37290000</v>
          </cell>
        </row>
        <row r="156">
          <cell r="B156" t="str">
            <v>3.12</v>
          </cell>
          <cell r="D156" t="str">
            <v>동바리공</v>
          </cell>
          <cell r="H156">
            <v>0</v>
          </cell>
          <cell r="J156">
            <v>0</v>
          </cell>
          <cell r="L156">
            <v>0</v>
          </cell>
          <cell r="M156">
            <v>0</v>
          </cell>
          <cell r="N156">
            <v>0</v>
          </cell>
        </row>
        <row r="157">
          <cell r="B157" t="str">
            <v>a</v>
          </cell>
          <cell r="D157" t="str">
            <v>목재 동바리공(4회)</v>
          </cell>
          <cell r="H157">
            <v>0</v>
          </cell>
          <cell r="J157">
            <v>0</v>
          </cell>
          <cell r="L157">
            <v>0</v>
          </cell>
          <cell r="M157">
            <v>0</v>
          </cell>
          <cell r="N157">
            <v>0</v>
          </cell>
        </row>
        <row r="158">
          <cell r="B158" t="str">
            <v xml:space="preserve">   a-1</v>
          </cell>
          <cell r="D158" t="str">
            <v>자 재 비</v>
          </cell>
          <cell r="E158" t="str">
            <v>공M3</v>
          </cell>
          <cell r="F158">
            <v>27138</v>
          </cell>
          <cell r="G158">
            <v>1700</v>
          </cell>
          <cell r="H158">
            <v>46134600</v>
          </cell>
          <cell r="I158">
            <v>1500</v>
          </cell>
          <cell r="J158">
            <v>40707000</v>
          </cell>
          <cell r="K158">
            <v>3500</v>
          </cell>
          <cell r="L158">
            <v>94983000</v>
          </cell>
          <cell r="M158">
            <v>2000</v>
          </cell>
          <cell r="N158">
            <v>54276000</v>
          </cell>
        </row>
        <row r="159">
          <cell r="B159" t="str">
            <v xml:space="preserve">   a-2</v>
          </cell>
          <cell r="D159" t="str">
            <v>설 치 비</v>
          </cell>
          <cell r="E159" t="str">
            <v>공M3</v>
          </cell>
          <cell r="F159">
            <v>27138</v>
          </cell>
          <cell r="G159">
            <v>6800</v>
          </cell>
          <cell r="H159">
            <v>184538400</v>
          </cell>
          <cell r="I159">
            <v>4500</v>
          </cell>
          <cell r="J159">
            <v>122121000</v>
          </cell>
          <cell r="K159">
            <v>5000</v>
          </cell>
          <cell r="L159">
            <v>135690000</v>
          </cell>
          <cell r="M159">
            <v>4000</v>
          </cell>
          <cell r="N159">
            <v>108552000</v>
          </cell>
        </row>
        <row r="160">
          <cell r="B160" t="str">
            <v xml:space="preserve"> b</v>
          </cell>
          <cell r="D160" t="str">
            <v>강관동바리</v>
          </cell>
          <cell r="E160" t="str">
            <v>공M3</v>
          </cell>
          <cell r="F160">
            <v>19707</v>
          </cell>
          <cell r="G160">
            <v>7500</v>
          </cell>
          <cell r="H160">
            <v>147802500</v>
          </cell>
          <cell r="I160">
            <v>5000</v>
          </cell>
          <cell r="J160">
            <v>98535000</v>
          </cell>
          <cell r="K160">
            <v>8500</v>
          </cell>
          <cell r="L160">
            <v>167509500</v>
          </cell>
          <cell r="M160">
            <v>6000</v>
          </cell>
          <cell r="N160">
            <v>118242000</v>
          </cell>
        </row>
        <row r="161">
          <cell r="B161" t="str">
            <v xml:space="preserve"> c</v>
          </cell>
          <cell r="D161" t="str">
            <v>육교용강재동바리(4*8)</v>
          </cell>
          <cell r="E161" t="str">
            <v>M</v>
          </cell>
          <cell r="F161">
            <v>24</v>
          </cell>
          <cell r="G161">
            <v>1500000</v>
          </cell>
          <cell r="H161">
            <v>36000000</v>
          </cell>
          <cell r="I161">
            <v>1600000</v>
          </cell>
          <cell r="J161">
            <v>38400000</v>
          </cell>
          <cell r="K161">
            <v>10000000</v>
          </cell>
          <cell r="L161">
            <v>240000000</v>
          </cell>
          <cell r="M161">
            <v>1900000</v>
          </cell>
          <cell r="N161">
            <v>45600000</v>
          </cell>
        </row>
        <row r="162">
          <cell r="B162" t="str">
            <v xml:space="preserve">  3.13</v>
          </cell>
          <cell r="D162" t="str">
            <v>시공이음(스치로폴)</v>
          </cell>
          <cell r="F162" t="str">
            <v xml:space="preserve"> </v>
          </cell>
          <cell r="H162">
            <v>0</v>
          </cell>
          <cell r="J162">
            <v>0</v>
          </cell>
          <cell r="L162">
            <v>0</v>
          </cell>
          <cell r="M162">
            <v>0</v>
          </cell>
          <cell r="N162">
            <v>0</v>
          </cell>
        </row>
        <row r="163">
          <cell r="B163" t="str">
            <v xml:space="preserve">    a</v>
          </cell>
          <cell r="D163" t="str">
            <v xml:space="preserve"> T=10 m/m</v>
          </cell>
          <cell r="E163" t="str">
            <v>M2</v>
          </cell>
          <cell r="F163">
            <v>576</v>
          </cell>
          <cell r="G163">
            <v>1000</v>
          </cell>
          <cell r="H163">
            <v>576000</v>
          </cell>
          <cell r="I163">
            <v>1200</v>
          </cell>
          <cell r="J163">
            <v>691200</v>
          </cell>
          <cell r="K163">
            <v>1500</v>
          </cell>
          <cell r="L163">
            <v>864000</v>
          </cell>
          <cell r="M163">
            <v>1000</v>
          </cell>
          <cell r="N163">
            <v>576000</v>
          </cell>
        </row>
        <row r="164">
          <cell r="B164" t="str">
            <v xml:space="preserve"> b</v>
          </cell>
          <cell r="D164" t="str">
            <v xml:space="preserve"> T=20 m/m</v>
          </cell>
          <cell r="E164" t="str">
            <v>M2</v>
          </cell>
          <cell r="F164">
            <v>379</v>
          </cell>
          <cell r="G164">
            <v>1500</v>
          </cell>
          <cell r="H164">
            <v>568500</v>
          </cell>
          <cell r="I164">
            <v>2000</v>
          </cell>
          <cell r="J164">
            <v>758000</v>
          </cell>
          <cell r="K164">
            <v>1500</v>
          </cell>
          <cell r="L164">
            <v>568500</v>
          </cell>
          <cell r="M164">
            <v>1000</v>
          </cell>
          <cell r="N164">
            <v>379000</v>
          </cell>
        </row>
        <row r="165">
          <cell r="B165" t="str">
            <v xml:space="preserve">  3.14</v>
          </cell>
          <cell r="D165" t="str">
            <v>물푸기공</v>
          </cell>
          <cell r="E165" t="str">
            <v>HR</v>
          </cell>
          <cell r="F165">
            <v>626</v>
          </cell>
          <cell r="G165">
            <v>9000</v>
          </cell>
          <cell r="H165">
            <v>5634000</v>
          </cell>
          <cell r="I165">
            <v>20000</v>
          </cell>
          <cell r="J165">
            <v>12520000</v>
          </cell>
          <cell r="K165">
            <v>50000</v>
          </cell>
          <cell r="L165">
            <v>31300000</v>
          </cell>
          <cell r="M165">
            <v>41000</v>
          </cell>
          <cell r="N165">
            <v>25666000</v>
          </cell>
        </row>
        <row r="166">
          <cell r="B166" t="str">
            <v>3.15</v>
          </cell>
          <cell r="D166" t="str">
            <v>철근가공 및 조립</v>
          </cell>
          <cell r="E166" t="str">
            <v xml:space="preserve"> </v>
          </cell>
          <cell r="F166" t="str">
            <v xml:space="preserve"> </v>
          </cell>
          <cell r="H166">
            <v>0</v>
          </cell>
          <cell r="J166">
            <v>0</v>
          </cell>
          <cell r="L166">
            <v>0</v>
          </cell>
          <cell r="M166">
            <v>0</v>
          </cell>
          <cell r="N166">
            <v>0</v>
          </cell>
        </row>
        <row r="167">
          <cell r="B167" t="str">
            <v xml:space="preserve"> b</v>
          </cell>
          <cell r="D167" t="str">
            <v>보 통</v>
          </cell>
          <cell r="E167" t="str">
            <v>TON</v>
          </cell>
          <cell r="F167">
            <v>2847.8290000000002</v>
          </cell>
          <cell r="G167">
            <v>170000</v>
          </cell>
          <cell r="H167">
            <v>484130930</v>
          </cell>
          <cell r="I167">
            <v>170000</v>
          </cell>
          <cell r="J167">
            <v>484130930</v>
          </cell>
          <cell r="K167">
            <v>200000</v>
          </cell>
          <cell r="L167">
            <v>569565800</v>
          </cell>
          <cell r="M167">
            <v>210000</v>
          </cell>
          <cell r="N167">
            <v>598044090</v>
          </cell>
        </row>
        <row r="168">
          <cell r="B168" t="str">
            <v xml:space="preserve"> c</v>
          </cell>
          <cell r="D168" t="str">
            <v>복 잡</v>
          </cell>
          <cell r="E168" t="str">
            <v>TON</v>
          </cell>
          <cell r="F168">
            <v>1868.296</v>
          </cell>
          <cell r="G168">
            <v>170000</v>
          </cell>
          <cell r="H168">
            <v>317610320</v>
          </cell>
          <cell r="I168">
            <v>170000</v>
          </cell>
          <cell r="J168">
            <v>317610320</v>
          </cell>
          <cell r="K168">
            <v>220000</v>
          </cell>
          <cell r="L168">
            <v>411025120</v>
          </cell>
          <cell r="M168">
            <v>210000</v>
          </cell>
          <cell r="N168">
            <v>392342160</v>
          </cell>
        </row>
        <row r="169">
          <cell r="B169" t="str">
            <v xml:space="preserve"> d</v>
          </cell>
          <cell r="D169" t="str">
            <v>스페이셔 설치</v>
          </cell>
          <cell r="E169" t="str">
            <v>M2</v>
          </cell>
          <cell r="F169">
            <v>23311</v>
          </cell>
          <cell r="G169">
            <v>200</v>
          </cell>
          <cell r="H169">
            <v>4662200</v>
          </cell>
          <cell r="I169">
            <v>150</v>
          </cell>
          <cell r="J169">
            <v>3496650</v>
          </cell>
          <cell r="K169">
            <v>150</v>
          </cell>
          <cell r="L169">
            <v>3496650</v>
          </cell>
          <cell r="M169">
            <v>150</v>
          </cell>
          <cell r="N169">
            <v>3496650</v>
          </cell>
        </row>
        <row r="170">
          <cell r="B170" t="str">
            <v>3.16</v>
          </cell>
          <cell r="D170" t="str">
            <v>콘크리트 타설공</v>
          </cell>
          <cell r="H170">
            <v>0</v>
          </cell>
          <cell r="J170">
            <v>0</v>
          </cell>
          <cell r="L170">
            <v>0</v>
          </cell>
          <cell r="M170">
            <v>0</v>
          </cell>
          <cell r="N170">
            <v>0</v>
          </cell>
        </row>
        <row r="171">
          <cell r="B171" t="str">
            <v>b</v>
          </cell>
          <cell r="D171" t="str">
            <v>무근콘크리트 (VIB 포함)</v>
          </cell>
          <cell r="E171" t="str">
            <v>M3</v>
          </cell>
          <cell r="F171">
            <v>2264</v>
          </cell>
          <cell r="G171">
            <v>9500</v>
          </cell>
          <cell r="H171">
            <v>21508000</v>
          </cell>
          <cell r="I171">
            <v>9000</v>
          </cell>
          <cell r="J171">
            <v>20376000</v>
          </cell>
          <cell r="K171">
            <v>12000</v>
          </cell>
          <cell r="L171">
            <v>27168000</v>
          </cell>
          <cell r="M171">
            <v>12000</v>
          </cell>
          <cell r="N171">
            <v>27168000</v>
          </cell>
        </row>
        <row r="172">
          <cell r="B172" t="str">
            <v>c</v>
          </cell>
          <cell r="D172" t="str">
            <v>무근콘크리트 (VIB 제외)</v>
          </cell>
          <cell r="E172" t="str">
            <v>M3</v>
          </cell>
          <cell r="F172">
            <v>2586</v>
          </cell>
          <cell r="G172">
            <v>9500</v>
          </cell>
          <cell r="H172">
            <v>24567000</v>
          </cell>
          <cell r="I172">
            <v>9000</v>
          </cell>
          <cell r="J172">
            <v>23274000</v>
          </cell>
          <cell r="K172">
            <v>12000</v>
          </cell>
          <cell r="L172">
            <v>31032000</v>
          </cell>
          <cell r="M172">
            <v>12000</v>
          </cell>
          <cell r="N172">
            <v>31032000</v>
          </cell>
        </row>
        <row r="173">
          <cell r="B173" t="str">
            <v>d</v>
          </cell>
          <cell r="D173" t="str">
            <v>콘크리트타설(펌프카사용)</v>
          </cell>
          <cell r="H173">
            <v>0</v>
          </cell>
          <cell r="J173">
            <v>0</v>
          </cell>
          <cell r="L173">
            <v>0</v>
          </cell>
          <cell r="M173">
            <v>0</v>
          </cell>
          <cell r="N173">
            <v>0</v>
          </cell>
        </row>
        <row r="174">
          <cell r="B174" t="str">
            <v>d-1</v>
          </cell>
          <cell r="D174" t="str">
            <v xml:space="preserve"> 0 - 15 M</v>
          </cell>
          <cell r="E174" t="str">
            <v>M3</v>
          </cell>
          <cell r="F174">
            <v>33720</v>
          </cell>
          <cell r="G174">
            <v>9500</v>
          </cell>
          <cell r="H174">
            <v>320340000</v>
          </cell>
          <cell r="I174">
            <v>9000</v>
          </cell>
          <cell r="J174">
            <v>303480000</v>
          </cell>
          <cell r="K174">
            <v>12000</v>
          </cell>
          <cell r="L174">
            <v>404640000</v>
          </cell>
          <cell r="M174">
            <v>12000</v>
          </cell>
          <cell r="N174">
            <v>404640000</v>
          </cell>
        </row>
        <row r="175">
          <cell r="B175" t="str">
            <v>d-2</v>
          </cell>
          <cell r="D175" t="str">
            <v xml:space="preserve"> 15 M 이상</v>
          </cell>
          <cell r="E175" t="str">
            <v>M3</v>
          </cell>
          <cell r="F175">
            <v>6510</v>
          </cell>
          <cell r="G175">
            <v>9500</v>
          </cell>
          <cell r="H175">
            <v>61845000</v>
          </cell>
          <cell r="I175">
            <v>9000</v>
          </cell>
          <cell r="J175">
            <v>58590000</v>
          </cell>
          <cell r="K175">
            <v>12000</v>
          </cell>
          <cell r="L175">
            <v>78120000</v>
          </cell>
          <cell r="M175">
            <v>12000</v>
          </cell>
          <cell r="N175">
            <v>78120000</v>
          </cell>
        </row>
        <row r="176">
          <cell r="B176" t="str">
            <v>3.17</v>
          </cell>
          <cell r="D176" t="str">
            <v>표면처리</v>
          </cell>
          <cell r="H176">
            <v>0</v>
          </cell>
          <cell r="J176">
            <v>0</v>
          </cell>
          <cell r="L176">
            <v>0</v>
          </cell>
          <cell r="M176">
            <v>0</v>
          </cell>
          <cell r="N176">
            <v>0</v>
          </cell>
        </row>
        <row r="177">
          <cell r="B177" t="str">
            <v>a</v>
          </cell>
          <cell r="D177" t="str">
            <v>슬래브 양생</v>
          </cell>
          <cell r="E177" t="str">
            <v>M2</v>
          </cell>
          <cell r="F177">
            <v>24110</v>
          </cell>
          <cell r="G177">
            <v>300</v>
          </cell>
          <cell r="H177">
            <v>7233000</v>
          </cell>
          <cell r="I177">
            <v>300</v>
          </cell>
          <cell r="J177">
            <v>7233000</v>
          </cell>
          <cell r="K177">
            <v>350</v>
          </cell>
          <cell r="L177">
            <v>8438500</v>
          </cell>
          <cell r="M177">
            <v>300</v>
          </cell>
          <cell r="N177">
            <v>7233000</v>
          </cell>
        </row>
        <row r="178">
          <cell r="B178" t="str">
            <v>b</v>
          </cell>
          <cell r="D178" t="str">
            <v>데크 휘니샤 면고르기</v>
          </cell>
          <cell r="E178" t="str">
            <v>M2</v>
          </cell>
          <cell r="F178">
            <v>24110</v>
          </cell>
          <cell r="G178">
            <v>300</v>
          </cell>
          <cell r="H178">
            <v>7233000</v>
          </cell>
          <cell r="I178">
            <v>300</v>
          </cell>
          <cell r="J178">
            <v>7233000</v>
          </cell>
          <cell r="K178">
            <v>4500</v>
          </cell>
          <cell r="L178">
            <v>108495000</v>
          </cell>
          <cell r="M178">
            <v>400</v>
          </cell>
          <cell r="N178">
            <v>9644000</v>
          </cell>
        </row>
        <row r="179">
          <cell r="H179">
            <v>0</v>
          </cell>
          <cell r="L179">
            <v>0</v>
          </cell>
          <cell r="M179">
            <v>0</v>
          </cell>
          <cell r="N179">
            <v>0</v>
          </cell>
        </row>
        <row r="180">
          <cell r="H180">
            <v>0</v>
          </cell>
          <cell r="L180">
            <v>0</v>
          </cell>
          <cell r="M180">
            <v>0</v>
          </cell>
          <cell r="N180">
            <v>0</v>
          </cell>
        </row>
        <row r="181">
          <cell r="H181">
            <v>0</v>
          </cell>
          <cell r="L181">
            <v>0</v>
          </cell>
          <cell r="M181">
            <v>0</v>
          </cell>
          <cell r="N181">
            <v>0</v>
          </cell>
        </row>
        <row r="182">
          <cell r="H182">
            <v>0</v>
          </cell>
          <cell r="L182">
            <v>0</v>
          </cell>
          <cell r="M182">
            <v>0</v>
          </cell>
          <cell r="N182">
            <v>0</v>
          </cell>
        </row>
        <row r="185">
          <cell r="H185">
            <v>0</v>
          </cell>
          <cell r="L185">
            <v>0</v>
          </cell>
          <cell r="M185">
            <v>0</v>
          </cell>
          <cell r="N185">
            <v>0</v>
          </cell>
        </row>
        <row r="186">
          <cell r="H186">
            <v>0</v>
          </cell>
          <cell r="L186">
            <v>0</v>
          </cell>
          <cell r="M186">
            <v>0</v>
          </cell>
          <cell r="N186">
            <v>0</v>
          </cell>
        </row>
        <row r="199">
          <cell r="H199">
            <v>0</v>
          </cell>
          <cell r="L199">
            <v>0</v>
          </cell>
          <cell r="M199">
            <v>0</v>
          </cell>
          <cell r="N199">
            <v>0</v>
          </cell>
        </row>
        <row r="200">
          <cell r="D200" t="str">
            <v>철근콘크리트공사 계</v>
          </cell>
          <cell r="H200">
            <v>2529326850</v>
          </cell>
          <cell r="J200">
            <v>2348340300</v>
          </cell>
          <cell r="L200">
            <v>3461730070</v>
          </cell>
          <cell r="N200">
            <v>2905423900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부대내역"/>
    </sheetNames>
    <sheetDataSet>
      <sheetData sheetId="0" refreshError="1">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row r="10">
          <cell r="D10">
            <v>3</v>
          </cell>
        </row>
        <row r="11">
          <cell r="D11">
            <v>5</v>
          </cell>
        </row>
      </sheetData>
      <sheetData sheetId="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 val="가시설수량"/>
      <sheetName val="단위수량"/>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표"/>
      <sheetName val="단위중량"/>
      <sheetName val="설계조건"/>
      <sheetName val="중산교"/>
      <sheetName val="Y-WORK"/>
      <sheetName val="차액보증"/>
      <sheetName val="단면가정"/>
      <sheetName val="DATE"/>
      <sheetName val="일위대가목차"/>
      <sheetName val="N賃率-職"/>
      <sheetName val="가실행"/>
      <sheetName val="교각1"/>
      <sheetName val="000000"/>
      <sheetName val="일위대가"/>
      <sheetName val="Sheet3"/>
      <sheetName val="우수"/>
      <sheetName val="수로단위수량"/>
      <sheetName val="오버레이산출근거"/>
      <sheetName val="데이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DATA"/>
      <sheetName val="교량간지(1)"/>
      <sheetName val="설계책임자의견"/>
      <sheetName val="교량간지 (2)"/>
      <sheetName val="흐름도"/>
      <sheetName val="INPUT설계의견"/>
      <sheetName val="OUTPUT결과설계의견"/>
      <sheetName val="교량간지 (3)"/>
      <sheetName val="바닥판"/>
      <sheetName val="JOIN(2span)"/>
      <sheetName val="JOIN(3span)"/>
      <sheetName val="철근량산정및사용성검토"/>
      <sheetName val="최적철근량산정"/>
      <sheetName val="신축량산정J2"/>
      <sheetName val="신축량산정J3"/>
      <sheetName val="신축량산정"/>
      <sheetName val="반력산정1"/>
      <sheetName val="반력산정2"/>
      <sheetName val="반력산정3"/>
      <sheetName val="8.횡빔의 설계"/>
      <sheetName val="교량간지 (4)"/>
      <sheetName val="주빔의 설계"/>
      <sheetName val="교량간지 (5)"/>
      <sheetName val="SAP2Sapn"/>
      <sheetName val="데리네이타현황"/>
      <sheetName val="ABUT수량-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sheetData sheetId="22" refreshError="1"/>
      <sheetData sheetId="23" refreshError="1"/>
      <sheetData sheetId="24" refreshError="1"/>
      <sheetData sheetId="2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MOTOR"/>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단가비교표"/>
      <sheetName val="Chart1"/>
      <sheetName val="내역서"/>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Sheet1"/>
      <sheetName val="공사비"/>
      <sheetName val="단가산출"/>
      <sheetName val="가드레일산근"/>
      <sheetName val="수량집계표"/>
      <sheetName val="수량"/>
      <sheetName val="단가비교"/>
      <sheetName val="적용2002"/>
      <sheetName val="중기"/>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Module1"/>
      <sheetName val="적쒩2002"/>
      <sheetName val="단위내엍목록"/>
      <sheetName val="원가계산서"/>
      <sheetName val="설계내역서"/>
      <sheetName val="제어반공량"/>
      <sheetName val="가격조사"/>
      <sheetName val="제어반견적"/>
      <sheetName val="주요물량"/>
      <sheetName val="터널조도"/>
      <sheetName val="P礔CKAGE"/>
      <sheetName val="DS-LOAD"/>
      <sheetName val="남양시작동자105노65기1.3화1.2"/>
      <sheetName val="일반공사"/>
      <sheetName val="2F 회의실견적(5_14 일대)"/>
      <sheetName val="CONCRETE"/>
      <sheetName val="WORK"/>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정부노임단가"/>
      <sheetName val="대비"/>
      <sheetName val="ITEM"/>
      <sheetName val="운반비(전선륐)"/>
      <sheetName val="D-3503"/>
      <sheetName val="지급자재"/>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차액보증"/>
      <sheetName val="ilch"/>
      <sheetName val="건축내역"/>
      <sheetName val="날개벽"/>
      <sheetName val="A-4"/>
      <sheetName val="공통비"/>
      <sheetName val="경비"/>
      <sheetName val="전차선로 물량표"/>
      <sheetName val="코드"/>
      <sheetName val="설계예산내역서"/>
      <sheetName val="전기일위대가"/>
      <sheetName val="노원열병합  건축공사기성내역서"/>
      <sheetName val="공통가설"/>
      <sheetName val="타공종이기"/>
      <sheetName val="소비자가"/>
      <sheetName val="내역분기"/>
      <sheetName val="자재단가"/>
      <sheetName val="31.고_x0000_RTU"/>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Y-WORK"/>
      <sheetName val="중기사용료"/>
      <sheetName val="결과조달"/>
      <sheetName val="SG"/>
      <sheetName val="BLOCK(1)"/>
      <sheetName val="데이타"/>
      <sheetName val="부대내역"/>
      <sheetName val="출근부"/>
      <sheetName val="투찰"/>
      <sheetName val="TEL"/>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sw1"/>
      <sheetName val="NOMUBI"/>
      <sheetName val="I.설계조건"/>
      <sheetName val="CODE"/>
      <sheetName val="공사비집계"/>
      <sheetName val="11.자재단가"/>
      <sheetName val="인건비"/>
      <sheetName val="98지급계획"/>
      <sheetName val="Sheet1 (2)"/>
      <sheetName val="단위중량"/>
      <sheetName val="집1"/>
      <sheetName val="8.PILE  (돌출)"/>
      <sheetName val="CTEMCOST"/>
      <sheetName val="금액내역서"/>
      <sheetName val="토공"/>
      <sheetName val="001"/>
      <sheetName val="c_balju"/>
      <sheetName val="한강운반비"/>
      <sheetName val="노무비"/>
      <sheetName val="일위대가표"/>
      <sheetName val="32.銅기기초"/>
      <sheetName val="중기일위대가"/>
      <sheetName val="품질 및 특성 보정계수"/>
      <sheetName val="간선계산"/>
      <sheetName val="#REF"/>
      <sheetName val="수량산출"/>
      <sheetName val="판"/>
      <sheetName val="토공계산서(부체도로)"/>
      <sheetName val="현금"/>
      <sheetName val="환률"/>
      <sheetName val="전신환매도율"/>
      <sheetName val="견적시담(송포2공구)"/>
      <sheetName val="총괄내역서"/>
      <sheetName val="연결임시"/>
      <sheetName val="L형옹벽(key)"/>
      <sheetName val="토공(완충)"/>
      <sheetName val="ABUT수량-A1"/>
      <sheetName val="몰탈재료산출"/>
      <sheetName val="기계내역"/>
      <sheetName val="관람석제출"/>
      <sheetName val="6호기"/>
      <sheetName val="TOTAL"/>
      <sheetName val="fitting"/>
      <sheetName val="DATE"/>
      <sheetName val="총계"/>
      <sheetName val="내역서 "/>
      <sheetName val="준검 내역서"/>
      <sheetName val="기초공"/>
      <sheetName val="기둥(원형)"/>
      <sheetName val="자재집계"/>
      <sheetName val="BQ"/>
      <sheetName val="2.예산냴역검토서"/>
      <sheetName val="BID"/>
      <sheetName val="구조물철거타공정이월"/>
      <sheetName val="공사개요"/>
      <sheetName val="백호우계수"/>
      <sheetName val="내역서(총)"/>
      <sheetName val="횡배위치"/>
      <sheetName val="단가조사서"/>
      <sheetName val="K1자재(3차등)"/>
      <sheetName val="설계조건"/>
      <sheetName val="안정계산"/>
      <sheetName val="단면검토"/>
      <sheetName val="화재 탐지 설비"/>
      <sheetName val="공통부대비"/>
      <sheetName val="정렬"/>
      <sheetName val="danga"/>
      <sheetName val="BJJIN"/>
      <sheetName val="단가"/>
      <sheetName val="시설물일위"/>
      <sheetName val="DATA(BAC)"/>
      <sheetName val="수목단가"/>
      <sheetName val="시설수량표"/>
      <sheetName val="식재수량표"/>
      <sheetName val="일위목록"/>
      <sheetName val="건축"/>
      <sheetName val="교각1"/>
      <sheetName val="겉장"/>
      <sheetName val="기성검사원"/>
      <sheetName val="원가"/>
      <sheetName val="토목"/>
      <sheetName val="산거각호표"/>
      <sheetName val="B"/>
      <sheetName val="토목주소"/>
      <sheetName val="프랜트면허"/>
      <sheetName val="FACTOR"/>
      <sheetName val="Sheet4"/>
      <sheetName val="손익분석"/>
      <sheetName val="총집계표"/>
      <sheetName val="조도계산서 (도서)"/>
      <sheetName val="최초침전지집계표"/>
      <sheetName val="NEWDRAW"/>
      <sheetName val="일위대가목차"/>
      <sheetName val="실행내역"/>
      <sheetName val="Site Expenses"/>
      <sheetName val="설변물량"/>
      <sheetName val="조경"/>
      <sheetName val="맨홀수량집계"/>
      <sheetName val="토공총괄집계"/>
      <sheetName val="JUCK"/>
      <sheetName val="35_x000e_장주신설"/>
      <sheetName val="소업1교"/>
      <sheetName val="점수계산1-2"/>
      <sheetName val="3BL공동구 수량"/>
      <sheetName val="신공"/>
      <sheetName val="7.1유효폭"/>
      <sheetName val="2000년1차"/>
      <sheetName val="2000전체분"/>
      <sheetName val="현장지지물물량"/>
      <sheetName val="보합"/>
      <sheetName val="가공비"/>
      <sheetName val="말뚝물량"/>
      <sheetName val="dtxl"/>
      <sheetName val="교각계산"/>
      <sheetName val="수량집계"/>
      <sheetName val="총괄집계표"/>
      <sheetName val="March"/>
      <sheetName val="수량산출서"/>
      <sheetName val="woo(mac)"/>
      <sheetName val="unit 4"/>
      <sheetName val="입찰안"/>
      <sheetName val="품목"/>
      <sheetName val="장문교(대전)"/>
      <sheetName val="건축(충일분)"/>
      <sheetName val="총투자비산정"/>
      <sheetName val="ROE(FI)"/>
      <sheetName val="Sens&amp;Anal"/>
      <sheetName val="STORAGE"/>
      <sheetName val="입찰"/>
      <sheetName val="현경"/>
      <sheetName val="실행예산"/>
      <sheetName val="노임"/>
      <sheetName val="경비2내역"/>
      <sheetName val="회사99"/>
      <sheetName val="TYPE-B 평균H"/>
      <sheetName val="eq_data"/>
      <sheetName val="설계예산서"/>
      <sheetName val="Dae_Jiju"/>
      <sheetName val="Sikje_ingun"/>
      <sheetName val="TREE_D"/>
      <sheetName val="단면 (2)"/>
      <sheetName val="단중표"/>
      <sheetName val="#230,#235"/>
      <sheetName val="Macro1"/>
      <sheetName val="년"/>
      <sheetName val="장비집계"/>
      <sheetName val="단면(RW1)"/>
      <sheetName val="9GNG운반"/>
      <sheetName val="을"/>
      <sheetName val="골조시행"/>
      <sheetName val="단면가정"/>
      <sheetName val="현장"/>
      <sheetName val="Sheet2"/>
      <sheetName val="(2)"/>
      <sheetName val="기계실"/>
      <sheetName val="EUPDAT2"/>
      <sheetName val="난방열교"/>
      <sheetName val="급탕열교"/>
      <sheetName val="금액집계"/>
      <sheetName val="원형맨홀수량"/>
      <sheetName val="입력DATA"/>
      <sheetName val="공종별 집계"/>
      <sheetName val="31.고"/>
      <sheetName val="바닥판"/>
      <sheetName val="토목내역"/>
      <sheetName val="터파기및재료"/>
      <sheetName val="산업개발안내서"/>
      <sheetName val="FRP배관단가(만수)"/>
      <sheetName val="만수배관단가"/>
      <sheetName val="계산근거"/>
      <sheetName val="UNIT"/>
      <sheetName val="여흥"/>
      <sheetName val="Explanation for Page 17"/>
      <sheetName val="귀래 설계 공내역서"/>
      <sheetName val="대비표"/>
      <sheetName val="일위대가 (목록)"/>
      <sheetName val="아파트건축"/>
      <sheetName val="실시설계"/>
      <sheetName val="예산서"/>
      <sheetName val="TABLE"/>
      <sheetName val="조건표"/>
      <sheetName val="내역1"/>
      <sheetName val="사용성검토"/>
      <sheetName val="TYPE1"/>
      <sheetName val="기계경비"/>
      <sheetName val="Customer Databas"/>
      <sheetName val="일위대가목록"/>
      <sheetName val="단가대비표"/>
      <sheetName val="Sheet5"/>
      <sheetName val="한전고리-을"/>
      <sheetName val="견적서"/>
      <sheetName val="토 적 표"/>
      <sheetName val="단가산출2"/>
      <sheetName val="실행철강하도"/>
      <sheetName val="IMP(MAIN)"/>
      <sheetName val="IMP (REACTOR)"/>
      <sheetName val="COST"/>
      <sheetName val="플랜트 설치"/>
      <sheetName val="8.자재단가"/>
      <sheetName val="공틀공사"/>
      <sheetName val="전기일위목록"/>
      <sheetName val="2.대외공문"/>
      <sheetName val="내역총괄표"/>
      <sheetName val="변화치수"/>
      <sheetName val="단위세대"/>
      <sheetName val="설계산출표지"/>
      <sheetName val="공사원가계산서"/>
      <sheetName val="설계산출기초"/>
      <sheetName val="도급예산내역서총괄표"/>
      <sheetName val="을부담운반비"/>
      <sheetName val="운반비산출"/>
      <sheetName val="hvac(제어동)"/>
      <sheetName val="검색"/>
      <sheetName val="철거수량"/>
      <sheetName val="CIVIL"/>
      <sheetName val="연수동"/>
      <sheetName val="SLAB"/>
      <sheetName val="제경비"/>
      <sheetName val="C &amp; G RHS"/>
      <sheetName val="예산변경사항"/>
      <sheetName val="비대칭계수"/>
      <sheetName val="Coeffiecient"/>
      <sheetName val=" 견적서"/>
      <sheetName val="5. COST SCHEDULE PER EXPENSE"/>
      <sheetName val="계화배수"/>
      <sheetName val="EP0618"/>
      <sheetName val="전체총괄표"/>
      <sheetName val="요소별"/>
      <sheetName val="전기요금"/>
      <sheetName val="도급대비"/>
      <sheetName val="조건"/>
      <sheetName val="한전위탁공사비2"/>
      <sheetName val="SE-611"/>
      <sheetName val="GIS재"/>
      <sheetName val="MTR재(한기)"/>
      <sheetName val="GIS.Ry재"/>
      <sheetName val="월선수금"/>
      <sheetName val="부대대비"/>
      <sheetName val="냉연집계"/>
      <sheetName val="계획"/>
      <sheetName val="계획세부"/>
      <sheetName val="사용내역서"/>
      <sheetName val="항목별내역서"/>
      <sheetName val="안전담당자"/>
      <sheetName val="유도원"/>
      <sheetName val="안전사진"/>
      <sheetName val="1.수인터널"/>
      <sheetName val="예산내역서"/>
      <sheetName val="직노"/>
      <sheetName val="표지 (2)"/>
      <sheetName val="대비2"/>
      <sheetName val="자재단가표"/>
      <sheetName val="동원인원산출"/>
      <sheetName val="환율"/>
      <sheetName val="06-BATCH "/>
      <sheetName val="명세서"/>
      <sheetName val="J直材4"/>
      <sheetName val="DS-최종"/>
      <sheetName val="전동기 SPEC"/>
      <sheetName val="코드표"/>
      <sheetName val="관리비"/>
      <sheetName val="자료"/>
      <sheetName val="dg"/>
      <sheetName val="단위수량"/>
      <sheetName val="P.M 별"/>
      <sheetName val="1을"/>
      <sheetName val="단가조정"/>
      <sheetName val="관거공사비"/>
      <sheetName val="하수급견적대비"/>
      <sheetName val="45,46"/>
      <sheetName val="Proposal"/>
      <sheetName val="설산1.나"/>
      <sheetName val="본사S"/>
      <sheetName val="장비당단가 (1)"/>
      <sheetName val="부대공집계표"/>
      <sheetName val="보차도경계석"/>
      <sheetName val="설계명세서(선로)"/>
      <sheetName val="BOQ-Summary_Form A2"/>
      <sheetName val="major"/>
      <sheetName val="을지"/>
      <sheetName val="초"/>
      <sheetName val="실행내역서"/>
      <sheetName val="96수출"/>
      <sheetName val="산근"/>
      <sheetName val="오산갈곳"/>
      <sheetName val="현장관리비집계표"/>
      <sheetName val="개요"/>
      <sheetName val="단면치수"/>
      <sheetName val="DIAPHRAGM"/>
      <sheetName val="118.세금과공과"/>
      <sheetName val="안정검토"/>
      <sheetName val="비교표"/>
      <sheetName val="구왤집계표"/>
      <sheetName val="물량산출근거"/>
      <sheetName val="예산M12A"/>
      <sheetName val="총누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sheetData sheetId="527" refreshError="1"/>
      <sheetData sheetId="528" refreshError="1"/>
      <sheetData sheetId="529" refreshError="1"/>
      <sheetData sheetId="530" refreshError="1"/>
      <sheetData sheetId="531" refreshError="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레미콘집계"/>
      <sheetName val="자재집계표"/>
      <sheetName val="축제공집계"/>
      <sheetName val="더돋기"/>
      <sheetName val="호안집계"/>
      <sheetName val="스톤조서"/>
      <sheetName val="스톤수량"/>
      <sheetName val="스톤단위"/>
      <sheetName val="앙카조서"/>
      <sheetName val="앙카수량"/>
      <sheetName val="앙카단위"/>
      <sheetName val="돌망태조서"/>
      <sheetName val="돌망태수량"/>
      <sheetName val="돌망태단위"/>
      <sheetName val="배수공총괄표"/>
      <sheetName val="모르터산출"/>
      <sheetName val="횡배수관집계"/>
      <sheetName val="횡배수관조서"/>
      <sheetName val="횡배;구체집"/>
      <sheetName val="횡배;구체단위"/>
      <sheetName val="횡배;토공집"/>
      <sheetName val="횡배토공"/>
      <sheetName val="평균터파기고"/>
      <sheetName val="횡배수;날개"/>
      <sheetName val="횡날단위"/>
      <sheetName val="암거총"/>
      <sheetName val="연장조서"/>
      <sheetName val="구체집계"/>
      <sheetName val="암거단위"/>
      <sheetName val="토공집계"/>
      <sheetName val="토공수량"/>
      <sheetName val="평터파기고"/>
      <sheetName val="날개구체수량;집"/>
      <sheetName val="날개단위"/>
      <sheetName val="구조물공집계"/>
      <sheetName val="모르터산출 (2)"/>
      <sheetName val="교량집계"/>
      <sheetName val="교량6-6-6"/>
      <sheetName val="교량 (2)8-7-8"/>
      <sheetName val="박스집계"/>
      <sheetName val="철근집계"/>
      <sheetName val="3련 BOX"/>
      <sheetName val="1련 BOX"/>
      <sheetName val="공제집계"/>
      <sheetName val="제수변실"/>
      <sheetName val="공기변실"/>
      <sheetName val="포장집계"/>
      <sheetName val="MO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날개벽"/>
      <sheetName val="규준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말뚝물량"/>
      <sheetName val="ⴭⴭⴭⴭ"/>
      <sheetName val="일반공사"/>
      <sheetName val="안정계산"/>
      <sheetName val="단면검토"/>
      <sheetName val="보집계표"/>
      <sheetName val="토공A"/>
      <sheetName val="ilch"/>
      <sheetName val="덕전리"/>
      <sheetName val="MOTOR"/>
      <sheetName val="입찰안"/>
      <sheetName val="설계조건"/>
      <sheetName val="가시설수량"/>
      <sheetName val="단위수량"/>
      <sheetName val="배수공"/>
      <sheetName val="암거"/>
      <sheetName val="포장공"/>
      <sheetName val="중기일위대가"/>
      <sheetName val="ITEM"/>
      <sheetName val="5지구단위"/>
      <sheetName val="정부노임단가"/>
      <sheetName val="Sheet1"/>
      <sheetName val="001"/>
      <sheetName val="6PILE  (돌출)"/>
      <sheetName val="1.설계조건"/>
      <sheetName val="일반맨홀수량집계"/>
      <sheetName val="ABUT수량-A1"/>
      <sheetName val="표지 (2)"/>
      <sheetName val="N賃率-職"/>
      <sheetName val="3BL공동구 수량"/>
      <sheetName val="집수정단"/>
      <sheetName val="바닥판"/>
      <sheetName val="입력DATA"/>
      <sheetName val="변화치수"/>
      <sheetName val="단위중량"/>
      <sheetName val="3련 BOX"/>
      <sheetName val="내역"/>
      <sheetName val="P_E이중관보호공800(터파기)"/>
      <sheetName val="P_E이중관보호공800"/>
      <sheetName val="차액보증"/>
      <sheetName val="단가"/>
      <sheetName val="시설물일위"/>
      <sheetName val="산#2-1 (2)"/>
      <sheetName val="I一般比"/>
      <sheetName val="98수문일위"/>
      <sheetName val="지주목시비량산출서"/>
      <sheetName val="부대내역"/>
      <sheetName val="#REF"/>
      <sheetName val=" 견적서"/>
      <sheetName val="입력시트"/>
      <sheetName val="8.PILE  (돌출)"/>
      <sheetName val="RPF"/>
      <sheetName val="소업1교"/>
      <sheetName val="노임단가"/>
      <sheetName val="INPUT"/>
      <sheetName val="말뚝기초"/>
      <sheetName val="일위대가목차"/>
      <sheetName val="보차도경계석"/>
      <sheetName val="버스운행안내"/>
      <sheetName val="예방접종계획"/>
      <sheetName val="근태계획서"/>
      <sheetName val="일반맨홀수량집계(A-7 LINE)"/>
      <sheetName val="토적표"/>
      <sheetName val="횡배위치"/>
      <sheetName val="조명시설"/>
      <sheetName val="토사(PE)"/>
      <sheetName val="편입토지조서"/>
      <sheetName val="내역서"/>
      <sheetName val="조도계산서 (도서)"/>
      <sheetName val="견적내용입력"/>
      <sheetName val="000000"/>
      <sheetName val="CRUDE RE-bar"/>
      <sheetName val="보정계수산정(1)"/>
      <sheetName val="보정계수산정(2)"/>
      <sheetName val="보정계수산정(3)"/>
      <sheetName val="A-4"/>
      <sheetName val="철근단면적"/>
      <sheetName val="명세서"/>
      <sheetName val="4배"/>
      <sheetName val="3배"/>
      <sheetName val="6배"/>
      <sheetName val="5배"/>
      <sheetName val="1배"/>
      <sheetName val="K1자재(3차등)"/>
      <sheetName val="골재집계"/>
      <sheetName val="실행철강하도"/>
      <sheetName val="원형1호맨홀토공수량"/>
      <sheetName val="경비2내역"/>
      <sheetName val="조명율표"/>
      <sheetName val="DDD"/>
      <sheetName val="중기사용료"/>
      <sheetName val="COVER"/>
      <sheetName val="암거날개벽"/>
      <sheetName val="건축내역"/>
      <sheetName val="단면가정"/>
      <sheetName val="Total"/>
      <sheetName val="배"/>
      <sheetName val="일위대가"/>
      <sheetName val="Sheet1 (2)"/>
      <sheetName val="WORK"/>
      <sheetName val="1.설계기준"/>
      <sheetName val="일위대가D"/>
      <sheetName val="BID"/>
      <sheetName val="장비집계"/>
      <sheetName val="원가"/>
      <sheetName val="1"/>
      <sheetName val="NEYOK"/>
      <sheetName val="배수관접합및부설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REF"/>
      <sheetName val="내역서 (2)"/>
      <sheetName val="덕전리"/>
      <sheetName val="신우"/>
      <sheetName val="자재단가"/>
      <sheetName val="주차구획선수량"/>
      <sheetName val="집계표"/>
      <sheetName val="대치판정"/>
      <sheetName val="암거"/>
      <sheetName val="포장공"/>
      <sheetName val="1.수인터널"/>
      <sheetName val="98수문일위"/>
      <sheetName val="내역"/>
      <sheetName val="DDD"/>
      <sheetName val="지구단위계획"/>
      <sheetName val="MOTOR"/>
      <sheetName val="대로근거"/>
      <sheetName val="식생블럭단위수량"/>
      <sheetName val="일위대가(가설)"/>
      <sheetName val="Sheet1"/>
      <sheetName val="Sheet3"/>
      <sheetName val="코드표"/>
      <sheetName val="내역서"/>
      <sheetName val="수량산출"/>
      <sheetName val="마산방향"/>
      <sheetName val="진주방향"/>
      <sheetName val="입찰안"/>
      <sheetName val="버스운행안내"/>
      <sheetName val="예방접종계획"/>
      <sheetName val="근태계획서"/>
      <sheetName val="각형맨홀"/>
      <sheetName val="P_E이중관보호공800(터파기)"/>
      <sheetName val="P_E이중관보호공800"/>
      <sheetName val="횡배수토공(P_E,BOX)_"/>
      <sheetName val="지수벽_및_파라피트"/>
      <sheetName val="횡배수관날개벽잔토_"/>
      <sheetName val="표_지_"/>
      <sheetName val="암거날개벽수량(1_5M)"/>
      <sheetName val="암거날개벽토공(1_5)"/>
      <sheetName val="2경간"/>
      <sheetName val="ⴭⴭⴭⴭ"/>
      <sheetName val="7급줄떼"/>
      <sheetName val="차액보증"/>
      <sheetName val="조명시설"/>
      <sheetName val="중기비"/>
      <sheetName val="Sheet2"/>
      <sheetName val="기본일위"/>
      <sheetName val="정부노임단가"/>
      <sheetName val="부경대총괄내역서"/>
      <sheetName val="철근량"/>
      <sheetName val="4.내진설계"/>
      <sheetName val="일위대가"/>
      <sheetName val="보정계수산정(1)"/>
      <sheetName val="보정계수산정(2)"/>
      <sheetName val="보정계수산정(3)"/>
      <sheetName val="원가서"/>
      <sheetName val="교대(A1)"/>
      <sheetName val="인자기준_2007"/>
      <sheetName val="할인_할증률산정"/>
      <sheetName val="금액단가표"/>
      <sheetName val="자료기입"/>
      <sheetName val="예정공정표(장기간)"/>
      <sheetName val="수량"/>
      <sheetName val="단면가정"/>
      <sheetName val="치수표"/>
      <sheetName val="3BL공동구 수량"/>
      <sheetName val="금액내역서"/>
      <sheetName val="시설물기초"/>
      <sheetName val="용산1(해보)"/>
      <sheetName val="Sheet1 (2)"/>
      <sheetName val="관급자대내역서"/>
      <sheetName val="설계내역서(고사목 제거)"/>
      <sheetName val="수량집계"/>
      <sheetName val="연습"/>
      <sheetName val="옹벽단면치수"/>
      <sheetName val="공통비"/>
      <sheetName val="집수A"/>
      <sheetName val="001"/>
      <sheetName val="조명율표"/>
      <sheetName val="내역_ver1.0"/>
      <sheetName val="수량산출서"/>
      <sheetName val="관일"/>
      <sheetName val="포장재료(1)"/>
      <sheetName val="공통(20-91)"/>
      <sheetName val="전차선로 물량표"/>
      <sheetName val="한강운반비"/>
      <sheetName val="자재"/>
      <sheetName val="000000"/>
      <sheetName val="실행철강하도"/>
      <sheetName val="대포2교접속"/>
      <sheetName val="제1호단위수량"/>
      <sheetName val="표지"/>
      <sheetName val="8.PILE  (돌출)"/>
      <sheetName val="본체"/>
      <sheetName val="지주설치제원"/>
      <sheetName val="총집계표"/>
      <sheetName val="토량산출서"/>
      <sheetName val="토사(PE)"/>
      <sheetName val="ABUT수량-A1"/>
      <sheetName val="하조서"/>
      <sheetName val="SORCE1"/>
      <sheetName val="변화치수"/>
      <sheetName val="3련 BOX"/>
      <sheetName val="암거단위"/>
      <sheetName val="wall"/>
      <sheetName val="6PILE  (돌출)"/>
      <sheetName val="표지 (2)"/>
      <sheetName val="자재 집계표"/>
      <sheetName val="일위대가모듈"/>
      <sheetName val="가시설수량"/>
      <sheetName val="관로토공"/>
      <sheetName val="시중노임"/>
      <sheetName val="단위수량"/>
      <sheetName val="입력"/>
      <sheetName val="기계경비"/>
      <sheetName val="유림골조"/>
      <sheetName val="터파기및재료"/>
      <sheetName val="자금청구"/>
      <sheetName val="BID"/>
      <sheetName val="증감내역서"/>
      <sheetName val="흄관기초"/>
      <sheetName val="용역비내역-진짜"/>
      <sheetName val="을"/>
      <sheetName val="단면 (2)"/>
      <sheetName val="1"/>
      <sheetName val="골막이(야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상부단면력"/>
      <sheetName val="사용성검토"/>
      <sheetName val="신축이음"/>
      <sheetName val="배력철근"/>
      <sheetName val="교각계산"/>
      <sheetName val="FOOTING단면력"/>
      <sheetName val="Sheet5"/>
      <sheetName val="Sheet6"/>
      <sheetName val="Sheet7"/>
      <sheetName val="Sheet8"/>
      <sheetName val="Sheet9"/>
      <sheetName val="Sheet10"/>
      <sheetName val="Sheet11"/>
      <sheetName val="Sheet12"/>
      <sheetName val="Sheet13"/>
      <sheetName val="Sheet14"/>
      <sheetName val="Sheet15"/>
      <sheetName val="Sheet16"/>
      <sheetName val="U-TYPE(1)"/>
      <sheetName val="날개벽수량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갑지"/>
      <sheetName val="내역표지"/>
      <sheetName val="원가(02발주)"/>
      <sheetName val="사급 관급"/>
      <sheetName val="관급자재 (2)"/>
      <sheetName val="사급자재"/>
      <sheetName val="관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ABUT수량-A1"/>
      <sheetName val="MOTOR"/>
      <sheetName val="약전닥트"/>
      <sheetName val="일지-H"/>
      <sheetName val="FA설치명세"/>
      <sheetName val="내역서"/>
      <sheetName val="일위대가(가설)"/>
      <sheetName val="중기일위대가"/>
      <sheetName val="Sheet17"/>
      <sheetName val="DATE"/>
      <sheetName val="INPUT"/>
      <sheetName val="정부노임단가"/>
      <sheetName val="일반공사"/>
      <sheetName val="노임단가"/>
      <sheetName val="Macro1"/>
      <sheetName val="Baby일위대가"/>
      <sheetName val="기초코드"/>
      <sheetName val="1.설계조건"/>
      <sheetName val="FOOTING단면력"/>
      <sheetName val="1. 설계조건 2.단면가정 3. 하중계산"/>
      <sheetName val="DATA 입력란"/>
      <sheetName val="횡배위치"/>
      <sheetName val="적용단위길이"/>
      <sheetName val="지진시"/>
      <sheetName val="토사(PE)"/>
      <sheetName val="001"/>
      <sheetName val="일위대가"/>
      <sheetName val="토목공사"/>
      <sheetName val="접속도로1"/>
      <sheetName val="횡배수관단위수량"/>
      <sheetName val="설계조건"/>
      <sheetName val="안정계산"/>
      <sheetName val="단면검토"/>
      <sheetName val="U-TYPE(1)"/>
      <sheetName val="ⴭⴭⴭⴭ"/>
      <sheetName val="조도계산서 (도서)"/>
      <sheetName val="L_RPTA05_목록"/>
      <sheetName val="물량산출서"/>
      <sheetName val="우배수"/>
      <sheetName val="노무비단가"/>
      <sheetName val="단가산출서"/>
      <sheetName val="부하계산서"/>
      <sheetName val="noyim"/>
      <sheetName val="3련 BOX"/>
      <sheetName val="내역서적용수량"/>
      <sheetName val="내역"/>
      <sheetName val="암거날개벽재료집계"/>
      <sheetName val="정의"/>
      <sheetName val="unitpric"/>
      <sheetName val="화산경계"/>
      <sheetName val="날개벽"/>
      <sheetName val="배수공"/>
      <sheetName val="암거"/>
      <sheetName val="포장공"/>
      <sheetName val="수량집계표"/>
      <sheetName val="교각1"/>
      <sheetName val="차액보증"/>
      <sheetName val="연결관단위"/>
    </sheetNames>
    <definedNames>
      <definedName name="수식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IN"/>
    </sheetNames>
    <definedNames>
      <definedName name="Macro1"/>
    </defined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본체"/>
      <sheetName val="단면력 집계표"/>
      <sheetName val="기초설계"/>
      <sheetName val="사용성검토"/>
      <sheetName val="우각부보강"/>
      <sheetName val="날개벽"/>
      <sheetName val="PARAPHET"/>
      <sheetName val="Sheet1"/>
      <sheetName val="균열검토"/>
      <sheetName val="우각부"/>
      <sheetName val="동물이~1"/>
      <sheetName val="Sheet17"/>
      <sheetName val="TYPE-1"/>
      <sheetName val="COPING"/>
      <sheetName val="ABUT수량-A1"/>
      <sheetName val="도로구조공사비"/>
      <sheetName val="가설공사비"/>
      <sheetName val="부하계산서"/>
      <sheetName val="경상비"/>
      <sheetName val="FOOTING단면력"/>
      <sheetName val="건축내역"/>
      <sheetName val="교각1"/>
      <sheetName val="1-1"/>
      <sheetName val="피벗테이블데이터분석"/>
      <sheetName val="적용단위길이"/>
      <sheetName val="매크로"/>
      <sheetName val="XL4Poppy"/>
      <sheetName val="공통(20-91)"/>
      <sheetName val="전차선로 물량표"/>
      <sheetName val="한강운반비"/>
      <sheetName val="#REF"/>
      <sheetName val="자재"/>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001"/>
      <sheetName val="Macro(차단기)"/>
      <sheetName val="tggwan(mac)"/>
      <sheetName val="원형1호맨홀토공수량"/>
      <sheetName val="SLAB"/>
      <sheetName val="ⴭⴭⴭⴭ"/>
      <sheetName val="바닥판"/>
      <sheetName val="횡배위치"/>
      <sheetName val="안정검토"/>
      <sheetName val="소비자가"/>
      <sheetName val="일위대가모듈"/>
      <sheetName val="내역"/>
      <sheetName val="정부노임단가"/>
      <sheetName val="교각계산"/>
      <sheetName val="설계"/>
      <sheetName val="guard(mac)"/>
      <sheetName val="물가시세"/>
      <sheetName val="JUCK"/>
      <sheetName val="일위대가"/>
      <sheetName val="신우"/>
      <sheetName val="말뚝지지력산정"/>
      <sheetName val="H-pile(298x299)"/>
      <sheetName val="H-pile(250x250)"/>
      <sheetName val="지장물C"/>
      <sheetName val="Y-WORK"/>
      <sheetName val="ITEM"/>
      <sheetName val="통합"/>
      <sheetName val="단면설계"/>
      <sheetName val="INPUT"/>
      <sheetName val="DATA"/>
      <sheetName val="입찰안"/>
      <sheetName val="배수공"/>
      <sheetName val="MFAB"/>
      <sheetName val="MFRT"/>
      <sheetName val="MPKG"/>
      <sheetName val="MPRD"/>
      <sheetName val="1.설계조건"/>
      <sheetName val="원형맨홀수량"/>
      <sheetName val="조도계산서 (도서)"/>
      <sheetName val="3련 BOX"/>
      <sheetName val="3BL공동구 수량"/>
      <sheetName val="사각맨홀"/>
      <sheetName val="와동25-3(변경)"/>
      <sheetName val="단위중량"/>
      <sheetName val="Graph (LGEN)"/>
      <sheetName val="out_prog"/>
      <sheetName val="선적schedule (2)"/>
      <sheetName val="화산경계"/>
      <sheetName val="6PILE  (돌출)"/>
      <sheetName val="내역서"/>
      <sheetName val="DATE"/>
      <sheetName val="Sheet3"/>
      <sheetName val="자료"/>
      <sheetName val="20관리비율"/>
      <sheetName val="Macro1"/>
      <sheetName val="공사비예비관리공감측설산출내역"/>
      <sheetName val="LOPCALC"/>
      <sheetName val="배수공 주요자재 집계표"/>
      <sheetName val="I.설계조건"/>
      <sheetName val="1.설계기준"/>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25.0"/>
      <sheetName val="PC20.8"/>
      <sheetName val="PF34.9"/>
      <sheetName val="자압1"/>
      <sheetName val="상부거더"/>
      <sheetName val="가시설수량"/>
      <sheetName val="단위수량"/>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Sheet1"/>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데이타"/>
      <sheetName val="내역서(전기)"/>
      <sheetName val="진주방향"/>
      <sheetName val="관경고용테이프수집"/>
      <sheetName val="관경고용산근"/>
      <sheetName val="레미콘"/>
      <sheetName val="pe이중벽관"/>
      <sheetName val="pe이중벽관 (우수)"/>
      <sheetName val="D100관"/>
      <sheetName val="D16"/>
      <sheetName val="D20"/>
      <sheetName val="D25"/>
      <sheetName val="D50"/>
      <sheetName val="D75,D100"/>
      <sheetName val="T13(P68~72,78)"/>
      <sheetName val="해평견적"/>
      <sheetName val="요율"/>
      <sheetName val="bearing"/>
      <sheetName val="연동내역"/>
      <sheetName val="내역"/>
      <sheetName val="총괄내역서"/>
      <sheetName val="SLAB"/>
      <sheetName val="장비집계"/>
      <sheetName val="고양관재"/>
      <sheetName val="가도공"/>
      <sheetName val="집계표"/>
      <sheetName val="1-4-2.관(약)"/>
      <sheetName val="견적대비표"/>
      <sheetName val="#REF"/>
      <sheetName val="우수받이"/>
      <sheetName val="Sheet1 (2)"/>
      <sheetName val="관급자재대"/>
      <sheetName val="토공 total"/>
      <sheetName val="단가일람"/>
      <sheetName val="조경일람"/>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터파기및재료"/>
      <sheetName val="조명시설"/>
      <sheetName val="일위대가목차"/>
      <sheetName val="guard(mac)"/>
      <sheetName val="수안보-MBR1"/>
      <sheetName val="삭제및변경불가"/>
      <sheetName val="고압수량(철거)"/>
      <sheetName val="식재인부"/>
      <sheetName val="수량산출"/>
      <sheetName val="JUCK"/>
      <sheetName val="총괄내역서(설계)"/>
      <sheetName val="관접합및부설"/>
      <sheetName val="증감내역서"/>
      <sheetName val="차수별내역서"/>
      <sheetName val="구조물철거타공정이월"/>
      <sheetName val="P-산#1-1(WOWA1)"/>
      <sheetName val="우배수"/>
      <sheetName val="계산식"/>
      <sheetName val="Sheet5"/>
      <sheetName val="공사개요"/>
      <sheetName val="상부집계표"/>
      <sheetName val="4차원가계산서"/>
      <sheetName val="교각1"/>
      <sheetName val="산출근거"/>
      <sheetName val="데리네이타현황"/>
      <sheetName val="수지표"/>
      <sheetName val="셀명"/>
      <sheetName val="공사"/>
      <sheetName val="입찰"/>
      <sheetName val="현경"/>
      <sheetName val="L형 옹벽"/>
      <sheetName val="실행내역"/>
      <sheetName val="BD"/>
      <sheetName val="자료"/>
      <sheetName val="설계조건"/>
      <sheetName val="계산서(곡선부)"/>
      <sheetName val="포장재료집계표"/>
      <sheetName val="노임단가"/>
      <sheetName val="자재단가"/>
      <sheetName val="경비단가"/>
      <sheetName val="부대내역"/>
      <sheetName val="맨홀수량산출"/>
      <sheetName val="금액"/>
      <sheetName val="신당동집계표"/>
      <sheetName val="실행대비"/>
      <sheetName val="2000,9월 일위"/>
      <sheetName val="공통단가"/>
      <sheetName val="단가조사"/>
      <sheetName val="코드표"/>
      <sheetName val="재료비"/>
      <sheetName val="운반비"/>
      <sheetName val="단가표"/>
      <sheetName val="원가"/>
      <sheetName val="집수정(600-700)"/>
      <sheetName val="일위대가표"/>
      <sheetName val="전차선로 물량표"/>
      <sheetName val="한강운반비"/>
      <sheetName val="자재"/>
      <sheetName val="공통(20-91)"/>
      <sheetName val="보차도경계석"/>
      <sheetName val="깨기"/>
      <sheetName val="설 계"/>
      <sheetName val="5.정산서"/>
      <sheetName val="Total"/>
      <sheetName val="설계명세서"/>
      <sheetName val="개산공사비"/>
      <sheetName val="지급자재"/>
      <sheetName val="-치수표(곡선부)"/>
      <sheetName val="건축내역"/>
      <sheetName val="법면단"/>
      <sheetName val="날개벽(시점좌측)"/>
      <sheetName val="전등설비"/>
      <sheetName val="정부노임단가"/>
      <sheetName val="슬래브(유곡)"/>
      <sheetName val="관경결정"/>
      <sheetName val="COPING"/>
      <sheetName val="공사비"/>
      <sheetName val="단가조사서"/>
      <sheetName val="매입세율"/>
      <sheetName val="단가및재료비"/>
      <sheetName val="골재집계"/>
      <sheetName val="-레미콘집계"/>
      <sheetName val="-몰탈콘크리트"/>
      <sheetName val="자갈,시멘트,모래산출"/>
      <sheetName val="-철근집계"/>
      <sheetName val="포장재료(1)"/>
      <sheetName val="-흄관집계"/>
      <sheetName val="용역비내역-진짜"/>
      <sheetName val="BID"/>
      <sheetName val="잡비계산"/>
      <sheetName val="토공연장"/>
      <sheetName val="8.석축단위(H=1.5M)"/>
      <sheetName val="FOB발"/>
      <sheetName val="6PILE  (돌출)"/>
      <sheetName val="토사(PE)"/>
      <sheetName val="마산방향"/>
      <sheetName val="마산방향철근집계"/>
      <sheetName val="인건비 "/>
      <sheetName val="값"/>
      <sheetName val="2003상반기노임기준"/>
      <sheetName val="nys"/>
      <sheetName val="CODE"/>
      <sheetName val="가점"/>
      <sheetName val="index"/>
      <sheetName val="etc"/>
      <sheetName val="data"/>
      <sheetName val="집수정단위수량600 "/>
      <sheetName val="S.중기사용료"/>
      <sheetName val="입력란"/>
      <sheetName val="세금자료"/>
      <sheetName val="우각부보강"/>
      <sheetName val="7.PILE  (돌출)"/>
      <sheetName val="DATA1"/>
      <sheetName val="상부공"/>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기초입력 DATA"/>
      <sheetName val="석축설면"/>
      <sheetName val="법면설면"/>
      <sheetName val="석축단"/>
      <sheetName val="법면수집"/>
      <sheetName val="인건비"/>
      <sheetName val="단면A-A(TR)"/>
      <sheetName val="1.설계조건"/>
      <sheetName val="도급"/>
      <sheetName val="관경별내역서"/>
      <sheetName val="POOM_MOTO"/>
      <sheetName val="고유코드_설계"/>
      <sheetName val="일위대가(가설)"/>
      <sheetName val="설계예시"/>
      <sheetName val="일위산출"/>
      <sheetName val="건축내역서"/>
      <sheetName val="설비내역서"/>
      <sheetName val="전기내역서"/>
      <sheetName val="노임"/>
      <sheetName val="자압1"/>
      <sheetName val="대로근거"/>
      <sheetName val="중로근거"/>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설비"/>
      <sheetName val="노무"/>
      <sheetName val="중기조종사 단위단가"/>
      <sheetName val="아파트 내역"/>
      <sheetName val="설계"/>
      <sheetName val="일위대가(건축)"/>
      <sheetName val="깨기 총괄"/>
      <sheetName val="BOX"/>
      <sheetName val="물가자료"/>
      <sheetName val="토공집계"/>
      <sheetName val="[고양관재.XLSŝ보차도경계석집계표(종)"/>
      <sheetName val="기초단가"/>
      <sheetName val="자압"/>
      <sheetName val="Sheet17"/>
      <sheetName val="공사요율"/>
      <sheetName val="Y-WORK"/>
      <sheetName val="Sheet2"/>
      <sheetName val="INPUT"/>
      <sheetName val="단면가정"/>
      <sheetName val="이토변실(A3-LINE)"/>
      <sheetName val="1-1"/>
      <sheetName val="부시수량"/>
      <sheetName val="CON'C"/>
      <sheetName val="비탈면보호공수량산출"/>
      <sheetName val="평가데이터"/>
      <sheetName val="공구"/>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8.PILE  (돌출)"/>
      <sheetName val="설계예산서"/>
      <sheetName val="예산내역서"/>
      <sheetName val="통관-유입(벌어짐)유출(도수)"/>
      <sheetName val="D"/>
      <sheetName val="상호참고자료"/>
      <sheetName val="공사기본내용입력"/>
      <sheetName val="발주처자료입력"/>
      <sheetName val="회사기본자료"/>
      <sheetName val="하자보증자료"/>
      <sheetName val="기술자관련자료"/>
      <sheetName val="수로BOX"/>
      <sheetName val="총계"/>
      <sheetName val="물가대비표"/>
      <sheetName val="실행예산"/>
      <sheetName val="산출"/>
      <sheetName val="파일의이용"/>
      <sheetName val="배수지집꓄표"/>
      <sheetName val="밀도포장수량집계표"/>
      <sheetName val="원가계산 (2)"/>
      <sheetName val="5.모델링"/>
      <sheetName val="위치조서"/>
      <sheetName val="교각별철근수량집계표"/>
      <sheetName val="토적표"/>
      <sheetName val="배수공수집"/>
      <sheetName val="기본일위"/>
      <sheetName val="중기사용료"/>
      <sheetName val="Cost bd-&quot;A&quot;"/>
      <sheetName val="ABUT수량-A1"/>
      <sheetName val="조명율표"/>
      <sheetName val="기계경비(시간당)"/>
      <sheetName val="램머"/>
      <sheetName val="유입부"/>
      <sheetName val="SLAB&quot;1&quot;"/>
      <sheetName val="오수관연장산출"/>
      <sheetName val="MOTOR"/>
      <sheetName val="내역서갑지"/>
      <sheetName val="내역서을지"/>
      <sheetName val="전력구구조물산근"/>
      <sheetName val="★도급내역(2공구)"/>
      <sheetName val="계림(함평)"/>
      <sheetName val="계림(장성)"/>
      <sheetName val="설명"/>
      <sheetName val="설계내역"/>
      <sheetName val="4차공사"/>
      <sheetName val="수자재단위당"/>
      <sheetName val="EP0618"/>
      <sheetName val="구체"/>
      <sheetName val="좌측날개벽"/>
      <sheetName val="우측날개벽"/>
      <sheetName val="수압시험수집"/>
      <sheetName val="수압시험산근"/>
      <sheetName val="2005(공무2)"/>
      <sheetName val="가시설단위수량"/>
      <sheetName val="SORCE1"/>
      <sheetName val="Macro(차단기)"/>
      <sheetName val="전선 및 전선관"/>
      <sheetName val="기초자료입력"/>
      <sheetName val="산근터빈"/>
      <sheetName val="단위단가"/>
      <sheetName val="노임단가(2009.상)"/>
      <sheetName val="10.1 중기기초단가"/>
      <sheetName val="백호우계수"/>
      <sheetName val="ilch"/>
      <sheetName val="3련 BOX"/>
      <sheetName val="토목(대안)"/>
      <sheetName val="70%"/>
      <sheetName val="40단가산출서"/>
      <sheetName val="40집계"/>
      <sheetName val="자재단가_사급"/>
      <sheetName val="중기적산목록"/>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가감수량"/>
      <sheetName val="감시비교(자동제어비교)"/>
      <sheetName val="소비자가"/>
      <sheetName val="내역서단가산출용"/>
      <sheetName val="L_RPTB02_01"/>
      <sheetName val="말뚝지지력산정"/>
      <sheetName val="조건표"/>
      <sheetName val="이름정의"/>
      <sheetName val="초기화면"/>
      <sheetName val="일반수량"/>
      <sheetName val="부대tu"/>
      <sheetName val="APT"/>
      <sheetName val="수목표준대가"/>
      <sheetName val="일위대가 "/>
      <sheetName val="손익분석"/>
      <sheetName val="교각계산"/>
      <sheetName val="기본단가표"/>
      <sheetName val="을"/>
      <sheetName val="영동(D)"/>
      <sheetName val="입찰견적보고서"/>
      <sheetName val="공사비 증감 내역서"/>
      <sheetName val="b_balju"/>
      <sheetName val="99노임단가"/>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가결정"/>
      <sheetName val="개비온집계"/>
      <sheetName val="개비온 단위"/>
      <sheetName val="노임단가명세표"/>
      <sheetName val="단가적용기준"/>
      <sheetName val="conclusion"/>
      <sheetName val="comparables"/>
      <sheetName val="Deduction"/>
      <sheetName val="other"/>
      <sheetName val="결정단가"/>
      <sheetName val="참고사항"/>
      <sheetName val="공사명입력"/>
      <sheetName val="근로자자료입력"/>
      <sheetName val="고양리"/>
      <sheetName val="삼곡리"/>
      <sheetName val="영천리"/>
      <sheetName val="이름표"/>
      <sheetName val="조사자료"/>
      <sheetName val="수주현황2월"/>
      <sheetName val="영업총괄"/>
      <sheetName val="영업권1114"/>
      <sheetName val="노견단위수량"/>
      <sheetName val="산출내역서"/>
      <sheetName val="빗물받이(910-510-410)"/>
      <sheetName val="S0"/>
      <sheetName val="우수"/>
      <sheetName val="개별지가"/>
      <sheetName val="노무비"/>
      <sheetName val="내역서01"/>
      <sheetName val="기존도수로깨기"/>
      <sheetName val="토목공사"/>
      <sheetName val="견적서을지"/>
      <sheetName val="SG"/>
      <sheetName val="전기일위대가"/>
      <sheetName val="경산"/>
      <sheetName val="인건-측정"/>
      <sheetName val="입찰안"/>
      <sheetName val="내역서1999.8최종"/>
      <sheetName val="b_balju_cho"/>
      <sheetName val="토지사정조서"/>
      <sheetName val="안산기계장치"/>
      <sheetName val="교대(A1-A2)"/>
      <sheetName val="3.하중산정4.지지력"/>
      <sheetName val="건물"/>
      <sheetName val="GRACE"/>
      <sheetName val="최종계약서"/>
      <sheetName val="TABLE01"/>
      <sheetName val="97노임단가"/>
      <sheetName val="BQ(실행)"/>
      <sheetName val="내역서적용수량"/>
      <sheetName val="부하(성남)"/>
      <sheetName val="구동"/>
      <sheetName val="역T형"/>
      <sheetName val="산근"/>
      <sheetName val="cal"/>
      <sheetName val="wall"/>
      <sheetName val="원가계산하도"/>
      <sheetName val="토량1-1"/>
      <sheetName val="계약서"/>
      <sheetName val="2.고용보험료산출근거"/>
      <sheetName val="조건"/>
      <sheetName val="HVAC"/>
      <sheetName val="전기실(고압)"/>
      <sheetName val="기기리스트"/>
      <sheetName val="5.배수관로"/>
      <sheetName val="주요자재"/>
      <sheetName val="폐기물처리"/>
      <sheetName val="단위수량산출"/>
      <sheetName val="A LINE"/>
      <sheetName val="왕십리방향"/>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대치판정"/>
      <sheetName val="노무비 근거"/>
      <sheetName val="원형1호맨홀토공수량"/>
      <sheetName val="원가서"/>
      <sheetName val="전기단가조사서"/>
      <sheetName val="관련자료입력"/>
      <sheetName val="장비일위대가2002하"/>
      <sheetName val="배수장토목공사비"/>
      <sheetName val="맨홀수량집계"/>
      <sheetName val="2.토목공사"/>
      <sheetName val="인천성심병원"/>
      <sheetName val="2차기성내역서"/>
      <sheetName val="계정"/>
      <sheetName val="골막이(야매)"/>
      <sheetName val="부하계산서"/>
      <sheetName val="TOTAL_BOQ"/>
      <sheetName val="토목주소"/>
      <sheetName val="프랜트면허"/>
      <sheetName val="산출근거1"/>
      <sheetName val="쌍송교"/>
      <sheetName val="취수탑"/>
      <sheetName val="2000년1차"/>
      <sheetName val="࠶IĂ_x0000_嫗ऀࠀ"/>
      <sheetName val="7월11일"/>
      <sheetName val="전기"/>
      <sheetName val="LP-S"/>
      <sheetName val="단가산출내역(노임부분수정)"/>
      <sheetName val="중기일위대가"/>
      <sheetName val="포장공"/>
      <sheetName val="배수공1"/>
      <sheetName val="1,2공구원가계산서"/>
      <sheetName val="2공구산출내역"/>
      <sheetName val="1공구산출내역서"/>
      <sheetName val="원가계산서"/>
      <sheetName val="기초코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돌담교 상부수량"/>
      <sheetName val="조도계산서 (도서)"/>
      <sheetName val="3BL공동구 수량"/>
      <sheetName val="대창(함평)"/>
      <sheetName val="대창(장성)"/>
      <sheetName val="대창(함평)-창열"/>
      <sheetName val="기둥(원형)"/>
      <sheetName val="영업소산출근거"/>
      <sheetName val="국산화"/>
      <sheetName val="토공(우물통,기타) "/>
      <sheetName val="공사비증감"/>
      <sheetName val="총괄 내역서"/>
      <sheetName val="배수내역"/>
      <sheetName val="동일대내"/>
      <sheetName val="수량BOQ"/>
      <sheetName val="충주"/>
      <sheetName val="변수"/>
      <sheetName val="계장 품셈표"/>
      <sheetName val="예산서"/>
      <sheetName val="심사물량"/>
      <sheetName val="심사계산"/>
      <sheetName val="5.2.6~7공사요율"/>
      <sheetName val="용수량(생활용수)"/>
      <sheetName val="EACT10"/>
      <sheetName val="목록"/>
      <sheetName val="COVER"/>
      <sheetName val="시가지우회도로공내역서"/>
      <sheetName val="갑지"/>
      <sheetName val="송장"/>
      <sheetName val="철근정산"/>
      <sheetName val="경  비 "/>
      <sheetName val="교사기준면적(초등)"/>
      <sheetName val="재료비단가"/>
      <sheetName val="투자비"/>
      <sheetName val="조성원가DATA"/>
      <sheetName val="사업비"/>
      <sheetName val="실행철강하도"/>
      <sheetName val="관급자재"/>
      <sheetName val="지수적용공사비내역서"/>
      <sheetName val="DATA 입력란"/>
      <sheetName val="수량집계"/>
      <sheetName val="접합 및 부설 "/>
      <sheetName val="음봉방향"/>
      <sheetName val="A1-DATA"/>
      <sheetName val="단면"/>
      <sheetName val="type-F"/>
      <sheetName val="견적"/>
      <sheetName val="시설물일위"/>
      <sheetName val="3연box"/>
      <sheetName val="내역갑지"/>
      <sheetName val="H-PILE수량집계"/>
      <sheetName val="서∼군(2)"/>
      <sheetName val="제잡비계산"/>
      <sheetName val="공종목록표"/>
      <sheetName val="강교(Sub)"/>
      <sheetName val="안정검토(온1)"/>
      <sheetName val="U-TYPE(1)"/>
      <sheetName val="1호맨홀토공"/>
      <sheetName val="진천방향"/>
      <sheetName val="고상실행"/>
      <sheetName val="1호맨홀가감수량"/>
      <sheetName val="가시설(TYPE-A)"/>
      <sheetName val="1-1평균터파기고(1)"/>
      <sheetName val="1호맨홀수량산출"/>
      <sheetName val="조작대(1연)"/>
      <sheetName val="FB25JN"/>
      <sheetName val="버스운행안내"/>
      <sheetName val="예방접종계획"/>
      <sheetName val="근태계획서"/>
      <sheetName val="LOPCALC"/>
      <sheetName val="단가 (2)"/>
      <sheetName val="일위대가-2"/>
      <sheetName val="일위대가-1"/>
      <sheetName val="개별직종노임단가(2003.9)"/>
      <sheetName val="가시설수량"/>
      <sheetName val="일위목록"/>
      <sheetName val="기본"/>
      <sheetName val="명세서"/>
      <sheetName val="역T형교대(말뚝기초)"/>
      <sheetName val="WORK"/>
      <sheetName val="6-1. 관개량조서"/>
      <sheetName val="투찰"/>
      <sheetName val="총괄표"/>
      <sheetName val="공비대비"/>
      <sheetName val="수량"/>
      <sheetName val="ITEM"/>
      <sheetName val="기계경비시간당손료목록"/>
      <sheetName val="물가시세"/>
      <sheetName val="철거산출근거"/>
      <sheetName val="단가산출"/>
      <sheetName val="옹벽(수량)"/>
      <sheetName val="역T형(H=6.0) (2)"/>
      <sheetName val="신당동산출근거"/>
      <sheetName val="기계경비적용기준"/>
      <sheetName val="GT 1050x650"/>
      <sheetName val="인부노임"/>
      <sheetName val="설계예산2"/>
      <sheetName val="2"/>
      <sheetName val="A-4"/>
      <sheetName val="기술자자료입력"/>
      <sheetName val="간지 (세)"/>
      <sheetName val="하중계산"/>
      <sheetName val="천방교접속"/>
      <sheetName val="대포2교접속"/>
      <sheetName val="총_구조물공"/>
      <sheetName val="신우"/>
      <sheetName val="I.설계조건"/>
      <sheetName val="CTEMCOST"/>
      <sheetName val="Graph (LGEN)"/>
      <sheetName val="out_prog"/>
      <sheetName val="선적schedule (2)"/>
      <sheetName val="토목원가계산"/>
      <sheetName val="증감대비"/>
      <sheetName val="외천교"/>
      <sheetName val="중기사용료산출근거"/>
      <sheetName val="단가산출2"/>
      <sheetName val="단가 및 재료비"/>
      <sheetName val="철콘"/>
      <sheetName val="자료입력"/>
      <sheetName val="원가입력"/>
      <sheetName val="비계공사"/>
      <sheetName val="FOOTING단면력"/>
      <sheetName val="산출1"/>
      <sheetName val="N賃率-職"/>
      <sheetName val="제경비율"/>
      <sheetName val="토공_total"/>
      <sheetName val="토공개요"/>
      <sheetName val="토공(1)"/>
      <sheetName val="4.고용보험"/>
      <sheetName val="3.고용보험료산출근거"/>
      <sheetName val="판"/>
      <sheetName val="자재수량"/>
      <sheetName val="s"/>
      <sheetName val="을지"/>
      <sheetName val="직공비"/>
      <sheetName val="신길1동"/>
      <sheetName val="품목"/>
      <sheetName val="수목단가"/>
      <sheetName val="시설수량표"/>
      <sheetName val="식재수량표"/>
      <sheetName val="청천내"/>
      <sheetName val="공사 총괄 내역서"/>
      <sheetName val="지수"/>
      <sheetName val="2호맨홀공제수량"/>
      <sheetName val="특수선일위대가"/>
      <sheetName val="공문(신)"/>
      <sheetName val="표준건축비"/>
      <sheetName val="연결관산출조서"/>
      <sheetName val="bm(CIcable)"/>
      <sheetName val="5.소재"/>
      <sheetName val="노무단가"/>
      <sheetName val="이토밸브실수량집계(D600)"/>
      <sheetName val="신호등일위대가"/>
      <sheetName val="이토변실"/>
      <sheetName val="전체철근집계"/>
      <sheetName val="수량총"/>
      <sheetName val="토공총"/>
      <sheetName val="물돌리기수량집계"/>
      <sheetName val="물돌리기연장산출"/>
      <sheetName val="물돌리기"/>
      <sheetName val="도근좌표"/>
      <sheetName val="계수시트"/>
      <sheetName val="공토공단위당"/>
      <sheetName val="일위대가(계측기설치)"/>
      <sheetName val="교대"/>
      <sheetName val="남평내역"/>
      <sheetName val="큰다리교깨기"/>
      <sheetName val="일반공사"/>
      <sheetName val="효성CB 1P기초"/>
      <sheetName val="공량산출서"/>
      <sheetName val="공사비내역서"/>
      <sheetName val="ⴭⴭⴭⴭ"/>
      <sheetName val="토목내역서"/>
      <sheetName val="암거공"/>
      <sheetName val="준검 내역서"/>
      <sheetName val="토공유용계획"/>
      <sheetName val="유입관로집계"/>
      <sheetName val="유입관로토적"/>
      <sheetName val="처리장집계"/>
      <sheetName val="처리장토적"/>
      <sheetName val="진입도로토적"/>
      <sheetName val="SPEC"/>
      <sheetName val="자재코드"/>
      <sheetName val="1호인버트수량"/>
      <sheetName val="교량하부공"/>
      <sheetName val="기계경비"/>
      <sheetName val="3.공통공사대비"/>
      <sheetName val="자재대"/>
      <sheetName val="INTRO."/>
      <sheetName val="단위수량(출력X)"/>
      <sheetName val="기계경비산출기준"/>
      <sheetName val="기둥"/>
      <sheetName val="저판(버림100)"/>
      <sheetName val="98수문일위"/>
      <sheetName val="경율산정.XLS"/>
      <sheetName val="설비동거푸집"/>
      <sheetName val="설비동기타"/>
      <sheetName val="SPC노임(5월)"/>
      <sheetName val="맨홀수량산출(A-LINE)"/>
      <sheetName val="삼보지질"/>
      <sheetName val="점자블럭산_x0002_"/>
      <sheetName val="일위대가단가표"/>
      <sheetName val="CON기초"/>
      <sheetName val="횡배수관재료-"/>
      <sheetName val="계산서(직선부)"/>
      <sheetName val="콘크리트측구연장"/>
      <sheetName val="-배수구조물공토공"/>
      <sheetName val="예산명세서"/>
      <sheetName val="우수공"/>
      <sheetName val="actual"/>
      <sheetName val="산정표"/>
      <sheetName val="약품공급2"/>
      <sheetName val="준공평가"/>
      <sheetName val="화설내"/>
      <sheetName val="하중조건(평상시)"/>
      <sheetName val="1공구"/>
      <sheetName val="노임단가 (2)"/>
      <sheetName val="철근총괄집계표"/>
      <sheetName val="MFAB"/>
      <sheetName val="MFRT"/>
      <sheetName val="MPKG"/>
      <sheetName val="MPRD"/>
      <sheetName val="01"/>
      <sheetName val="elecdtla"/>
      <sheetName val="포설list원본"/>
      <sheetName val="중기목록"/>
      <sheetName val="중기내역"/>
      <sheetName val="구역화물"/>
      <sheetName val="배수공"/>
      <sheetName val="측구공"/>
      <sheetName val="지구단위계획내역서"/>
      <sheetName val="일위대가 1"/>
      <sheetName val="설계내역서"/>
      <sheetName val="산거 1(인력투입)"/>
      <sheetName val="일위대가 2"/>
      <sheetName val="일위대가 3"/>
      <sheetName val="데이터"/>
      <sheetName val="구분표"/>
      <sheetName val="구간별"/>
      <sheetName val="참조-(2)"/>
      <sheetName val="Macro2"/>
      <sheetName val="Macro1"/>
      <sheetName val="DATA2"/>
      <sheetName val="구조물"/>
      <sheetName val="이티입력"/>
      <sheetName val="SILICATE"/>
      <sheetName val="안정계산"/>
      <sheetName val="단면검토"/>
      <sheetName val="1.설계기준"/>
      <sheetName val="정보"/>
      <sheetName val="노임단가(2009_상)"/>
      <sheetName val="10_1_중기기초단가"/>
      <sheetName val="6호기"/>
      <sheetName val="직접경비"/>
      <sheetName val="직접인건비"/>
      <sheetName val="내역총괄"/>
      <sheetName val="VST재료산출"/>
      <sheetName val="danga"/>
      <sheetName val="1.우편집중내역서"/>
      <sheetName val="입력"/>
      <sheetName val="일위대가(노임수정(완),_자쌂ꬅ/_x0000_㠀þ_x0000__x0000_萀鶏쀚Ⱶ_x0000_"/>
      <sheetName val="일위대가(노임수정(완),_자쌉℅/_x0000__x0000_÷_x0000__x0000_儀遍ゾᩘ_x0000_"/>
      <sheetName val="단가비교표"/>
      <sheetName val="차도조도계산"/>
      <sheetName val="단가대비표"/>
      <sheetName val="산업"/>
      <sheetName val="2)관접합"/>
      <sheetName val="을지총괄"/>
      <sheetName val="부대공"/>
      <sheetName val="경상비"/>
      <sheetName val="각종양식"/>
      <sheetName val="pier(각형)"/>
      <sheetName val="주빔의 설계"/>
      <sheetName val="바닥판"/>
      <sheetName val="입력DATA"/>
      <sheetName val="건축명"/>
      <sheetName val="기계명"/>
      <sheetName val="전기명"/>
      <sheetName val="토목명"/>
      <sheetName val="중기손료"/>
      <sheetName val="토공총괄표"/>
      <sheetName val="일위대가목록"/>
      <sheetName val="일반토공견적"/>
      <sheetName val="공사비예산서(토목분)"/>
      <sheetName val="소상 &quot;1&quot;"/>
      <sheetName val="플랜트 설치"/>
      <sheetName val="방음벽기초"/>
      <sheetName val="기초공"/>
      <sheetName val="대정2공구"/>
      <sheetName val="정렬"/>
      <sheetName val="단가대비"/>
      <sheetName val="cable-data"/>
      <sheetName val="금속및금속창호"/>
      <sheetName val="직노"/>
      <sheetName val="UNIT"/>
      <sheetName val="예정공정표"/>
      <sheetName val="용량(1-2)"/>
      <sheetName val="PumpSpec"/>
      <sheetName val="X17-TOTAL"/>
      <sheetName val="7-2"/>
      <sheetName val="단면 (2)"/>
      <sheetName val="공정표"/>
      <sheetName val="unitpric"/>
      <sheetName val="견적단가"/>
      <sheetName val="ITB COST"/>
      <sheetName val="용소리교"/>
      <sheetName val="여과지동"/>
      <sheetName val="기초자료"/>
      <sheetName val="품셈TABLE"/>
      <sheetName val="건축일위"/>
      <sheetName val="그라우팅일위"/>
      <sheetName val="200"/>
      <sheetName val="단위중량"/>
      <sheetName val="8.설치품셈"/>
      <sheetName val="본체"/>
      <sheetName val="실행"/>
      <sheetName val="현장관리비 산출내역"/>
      <sheetName val="참고자료"/>
      <sheetName val="주현(해보)"/>
      <sheetName val="주현(영광)"/>
      <sheetName val="화성태안9공구내역(실행)"/>
      <sheetName val="연결임시"/>
      <sheetName val="지진시"/>
      <sheetName val="차도부연장현황"/>
      <sheetName val="관로토공"/>
      <sheetName val="트렌치집계"/>
      <sheetName val="고시단가"/>
      <sheetName val="woo(mac)"/>
      <sheetName val="자재목록"/>
      <sheetName val="단가목록"/>
      <sheetName val="주형"/>
      <sheetName val="단가(자재)"/>
      <sheetName val="단가(노임)"/>
      <sheetName val="기초목록"/>
      <sheetName val="1련박스"/>
      <sheetName val="도장"/>
      <sheetName val="4.중기단가산출"/>
      <sheetName val="1.물가시세표"/>
      <sheetName val="매입세"/>
      <sheetName val="조정금액결과표 (차수별)"/>
      <sheetName val="집계"/>
      <sheetName val="내역1"/>
      <sheetName val="설계서(본관)"/>
      <sheetName val="설계명세서-2"/>
      <sheetName val="CABdata"/>
      <sheetName val="배수공 주요자재 집계표"/>
      <sheetName val="용수량_생활용수_"/>
      <sheetName val="배수관집계"/>
      <sheetName val="96보완계획7.12"/>
      <sheetName val="AS포장복구 "/>
      <sheetName val="Site Expenses"/>
      <sheetName val="SRC-B3U2"/>
      <sheetName val="도로경계블럭연장조서"/>
      <sheetName val="원가계산서구조조정"/>
      <sheetName val="도로포장면적산출(1)"/>
      <sheetName val="관람석제출"/>
      <sheetName val="11.우각부 보강"/>
      <sheetName val="설계산출기초"/>
      <sheetName val="도급예산내역서봉투"/>
      <sheetName val="공사원가계산서"/>
      <sheetName val="설계산출표지"/>
      <sheetName val="도급예산내역서총괄표"/>
      <sheetName val="을부담운반비"/>
      <sheetName val="운반비산출"/>
      <sheetName val="대총괄"/>
      <sheetName val="신광초조도계선사업"/>
      <sheetName val="구의33고"/>
      <sheetName val="기계상세"/>
      <sheetName val="G.R300경비"/>
      <sheetName val="터널조도"/>
      <sheetName val="공사비_NDE"/>
      <sheetName val="매설지선굴착"/>
      <sheetName val="적현로"/>
      <sheetName val="제품"/>
      <sheetName val="토공정보"/>
      <sheetName val="TYPE-1"/>
      <sheetName val="토적표(2차기성)"/>
      <sheetName val="입력데이터"/>
      <sheetName val="tggwan(mac)"/>
      <sheetName val="7단가"/>
      <sheetName val="합계금액"/>
      <sheetName val="static.cal"/>
      <sheetName val="투찰가"/>
      <sheetName val="목포방향"/>
      <sheetName val="CABLE SIZE-3"/>
      <sheetName val="노무비단가"/>
      <sheetName val="공통가설"/>
      <sheetName val="연결관암거"/>
      <sheetName val="(전기)설계예산서"/>
      <sheetName val="SE-611"/>
      <sheetName val="(A)내역서"/>
      <sheetName val="남양주부대"/>
      <sheetName val="INFO"/>
      <sheetName val="목차"/>
      <sheetName val="00상노임"/>
      <sheetName val="산출내역서집계표"/>
      <sheetName val="일위_파일"/>
      <sheetName val="초"/>
      <sheetName val="개별직종노임단가(2005.1)"/>
      <sheetName val="5.지반반력계수"/>
      <sheetName val="계화배수"/>
      <sheetName val="Sheet16 (2)"/>
      <sheetName val="ASCEandUBC"/>
      <sheetName val="하수급견적대비"/>
      <sheetName val=" 상부공통집계(총괄)"/>
      <sheetName val="99노임기준"/>
      <sheetName val="토공A"/>
      <sheetName val="archi(본사)"/>
      <sheetName val="SIL98"/>
      <sheetName val="변경내역"/>
      <sheetName val="220 (2)"/>
      <sheetName val="공종별산출내역서"/>
      <sheetName val="사업총괄"/>
      <sheetName val="하부철근수량"/>
      <sheetName val="1000 DB구축 부표"/>
      <sheetName val="음료실행"/>
      <sheetName val="간선계산"/>
      <sheetName val="토적(3차분)"/>
      <sheetName val="토량운반계산"/>
      <sheetName val="매입"/>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대비"/>
      <sheetName val="장척총괄"/>
      <sheetName val="일일작업보고"/>
      <sheetName val="개거산출내역"/>
      <sheetName val="INPUT(덕도방향-시점)"/>
      <sheetName val="설계기준"/>
      <sheetName val="piping"/>
      <sheetName val="단가산출1"/>
      <sheetName val="수입"/>
      <sheetName val="001"/>
      <sheetName val="CT "/>
      <sheetName val="순공사비"/>
      <sheetName val="기준표"/>
      <sheetName val="와동25-3(변경)"/>
      <sheetName val="J01"/>
      <sheetName val="실행(ALT1)"/>
      <sheetName val="종배수단위_CON기초"/>
      <sheetName val="아파트"/>
      <sheetName val="가시설"/>
      <sheetName val="투찰추정"/>
      <sheetName val="소도3교"/>
      <sheetName val="000000"/>
      <sheetName val="차선도색수량집계"/>
      <sheetName val="JUCKEYK"/>
      <sheetName val="PIPE"/>
      <sheetName val="FLANGE"/>
      <sheetName val="VALVE"/>
      <sheetName val="적용단위길이"/>
      <sheetName val="피벗테이블데이터분석"/>
      <sheetName val="01.10월"/>
      <sheetName val="종배수관면벽신"/>
      <sheetName val="종배수관(신)"/>
      <sheetName val="공용시설내역"/>
      <sheetName val="단위집계표"/>
      <sheetName val="원가data"/>
      <sheetName val="원가계산서(변경)"/>
      <sheetName val="부대공Ⅱ"/>
      <sheetName val="환경기계공정표 (3)"/>
      <sheetName val="실행내역 "/>
      <sheetName val="참고"/>
      <sheetName val="1. 설계조건 2.단면가정 3. 하중계산"/>
      <sheetName val="산근목록"/>
      <sheetName val="옹벽1"/>
      <sheetName val="개요"/>
      <sheetName val="수문일1"/>
      <sheetName val="접속도로1"/>
      <sheetName val="총괄"/>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교대(A1)"/>
      <sheetName val="noyim"/>
      <sheetName val="단"/>
      <sheetName val="Help"/>
      <sheetName val="노임단가(2008_x0000__x0000_畸"/>
      <sheetName val="노임단가(2008.상)"/>
      <sheetName val="군남내역서"/>
      <sheetName val="지장물C"/>
      <sheetName val="2000양배"/>
      <sheetName val="상세"/>
      <sheetName val="SLA_x0002_"/>
      <sheetName val="제출내역 (2)"/>
      <sheetName val="전체내역"/>
      <sheetName val="참조"/>
      <sheetName val="참조(2)"/>
      <sheetName val="경비_원본"/>
      <sheetName val="합계"/>
      <sheetName val="FAB별"/>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5_정산서"/>
      <sheetName val="L형_옹벽"/>
      <sheetName val="2000,9월_일위"/>
      <sheetName val="기초입력_DATA"/>
      <sheetName val="원가계산_(2)"/>
      <sheetName val="하천제원"/>
      <sheetName val="금액내역서"/>
      <sheetName val="백암비스타내역"/>
      <sheetName val="양촌면도평리"/>
      <sheetName val="일위합"/>
      <sheetName val="일위"/>
      <sheetName val="운반공"/>
      <sheetName val="중기사"/>
      <sheetName val="기계경"/>
      <sheetName val="노임단"/>
      <sheetName val="장비단"/>
      <sheetName val="자재단"/>
      <sheetName val="기계합"/>
      <sheetName val="상 부"/>
      <sheetName val="마장"/>
      <sheetName val="시멘트,모래,자갈 및 골재산출표1"/>
      <sheetName val="2선재"/>
      <sheetName val="작성방법"/>
      <sheetName val="에너지요금"/>
      <sheetName val="1-1합"/>
      <sheetName val="1-1오"/>
      <sheetName val="1-1우"/>
      <sheetName val="ygd1-2"/>
      <sheetName val="ygr1-3"/>
      <sheetName val="ygr1-2"/>
      <sheetName val="ygr1-4"/>
      <sheetName val="토사(PE "/>
      <sheetName val="파이프류"/>
      <sheetName val="공정표첨부"/>
      <sheetName val="단중표"/>
      <sheetName val="개인별조서"/>
      <sheetName val="1안"/>
      <sheetName val="거래처등록"/>
      <sheetName val="공사명등록"/>
      <sheetName val="은행코드"/>
      <sheetName val="날개수량1.5"/>
      <sheetName val="산출집계"/>
      <sheetName val="1. 조명내역서(조명설치)"/>
      <sheetName val="2. 조명내역서(조명자재)"/>
      <sheetName val="일위대가집계표"/>
      <sheetName val="3.하중산정4.지耀⦓"/>
      <sheetName val="갑지(추정)"/>
      <sheetName val="이중벽PE관치수표"/>
      <sheetName val="날개벽"/>
      <sheetName val="암거단위"/>
      <sheetName val="횡 연장"/>
      <sheetName val="시멘트,모래집계"/>
      <sheetName val="옹벽"/>
      <sheetName val="SOR纘$헾"/>
      <sheetName val="경비"/>
      <sheetName val="회사기초자료"/>
      <sheetName val="공종단가목록"/>
      <sheetName val="건설기계가격"/>
      <sheetName val="공종"/>
      <sheetName val="L형옹벽단위수량(35)"/>
      <sheetName val="설계서(7)"/>
      <sheetName val="재료단가"/>
      <sheetName val="부안일위"/>
      <sheetName val="우수공,맨홀,집수정"/>
      <sheetName val="1ESC내역"/>
      <sheetName val="옥외등신설"/>
      <sheetName val="저케CV22신설"/>
      <sheetName val="저케CV38신설"/>
      <sheetName val="저케CV8신설"/>
      <sheetName val="접지3종"/>
      <sheetName val="노임이"/>
      <sheetName val="가로등설치"/>
      <sheetName val="96정변2"/>
      <sheetName val="Front"/>
      <sheetName val="단가입력"/>
      <sheetName val="분뇨"/>
      <sheetName val="DAN"/>
      <sheetName val="지구단위계획"/>
      <sheetName val="광양 3기 유입수"/>
      <sheetName val="용집"/>
      <sheetName val="기계상쐄"/>
      <sheetName val="실행내က"/>
      <sheetName val="공사비산출내역"/>
      <sheetName val="연수동"/>
      <sheetName val="CONCRETE"/>
      <sheetName val="내역(원안-대안)"/>
      <sheetName val="설명서 "/>
      <sheetName val="입력단가"/>
      <sheetName val="보도경계블럭"/>
      <sheetName val="자판실행"/>
      <sheetName val="표지 (2)"/>
      <sheetName val="L형옹벽측구"/>
      <sheetName val="기성공제요청서"/>
      <sheetName val="조내역"/>
      <sheetName val="전신환매도율"/>
      <sheetName val="1.취수장"/>
      <sheetName val="현장경비"/>
      <sheetName val="노임,재료비"/>
      <sheetName val="투찰금액"/>
      <sheetName val="주공 갑지"/>
      <sheetName val="물량집계"/>
      <sheetName val="TYPE-A"/>
      <sheetName val="기본자료"/>
      <sheetName val="Sheet3_(2)"/>
      <sheetName val="chart_update"/>
      <sheetName val="5_배수관로"/>
      <sheetName val="교대시점"/>
      <sheetName val="EQT-ESTN"/>
      <sheetName val="6공구(당초)"/>
      <sheetName val="L-type"/>
      <sheetName val="시중노임단가"/>
      <sheetName val="STEEL BOX 단면설계(SEC.8)"/>
      <sheetName val="횡배수관토공수량"/>
      <sheetName val="수량산출서"/>
      <sheetName val="시설일위"/>
      <sheetName val="9GNG운반"/>
      <sheetName val="MSG 수량"/>
      <sheetName val="C3"/>
      <sheetName val="동해title"/>
      <sheetName val="3지구단위"/>
      <sheetName val="등록자료"/>
      <sheetName val="상부수량(1)"/>
      <sheetName val="1호토공"/>
      <sheetName val="MYUN(MAC)"/>
      <sheetName val="식재가격"/>
      <sheetName val="식재총괄"/>
      <sheetName val="현장관리비"/>
      <sheetName val="뚝토공"/>
      <sheetName val="산근1,2"/>
      <sheetName val="내역서(기계)"/>
      <sheetName val="상수도토공집계표"/>
      <sheetName val="gvl"/>
      <sheetName val="당초계약"/>
      <sheetName val="평균터파기고(1-2,ASP)"/>
      <sheetName val="교각(P1)수량"/>
      <sheetName val="RangeObject"/>
      <sheetName val="대가수량"/>
      <sheetName val="2000전체분"/>
      <sheetName val="Data&amp;Result"/>
      <sheetName val="시점부교대"/>
      <sheetName val="Baby일위대가"/>
      <sheetName val="3.바닥판설계"/>
      <sheetName val="수로단위수량"/>
      <sheetName val="콘_재료분리(1)"/>
      <sheetName val="4)유동표"/>
      <sheetName val="내역서변경성원"/>
      <sheetName val="구천"/>
      <sheetName val="흄관기초"/>
      <sheetName val="COST"/>
      <sheetName val="견적서-을지"/>
      <sheetName val="내역서(교량)전체"/>
      <sheetName val="A1"/>
      <sheetName val="2@ BOX"/>
      <sheetName val="투입집계표"/>
      <sheetName val="이형관재료표(A-L)"/>
      <sheetName val="장비단가(010427)"/>
      <sheetName val="9811"/>
      <sheetName val="BEND LOSS"/>
      <sheetName val="Sensitivity"/>
      <sheetName val="평가내역"/>
      <sheetName val="내#일산설치"/>
      <sheetName val="포장복구집계"/>
      <sheetName val="8_석축단위(H=1_5M)"/>
      <sheetName val="깨기_총괄"/>
      <sheetName val="설_계"/>
      <sheetName val="L_RPTA05_목록"/>
      <sheetName val="2000.11월설계내역"/>
      <sheetName val="5지구단위"/>
      <sheetName val="21301동"/>
      <sheetName val="LEGEND"/>
      <sheetName val="COA-17"/>
      <sheetName val="C-18"/>
      <sheetName val="기계경비일람"/>
      <sheetName val="4.2유효폭의 계산"/>
      <sheetName val="소방"/>
      <sheetName val="자재집게표 "/>
      <sheetName val="갱문및옹벽집계"/>
      <sheetName val="배수관산출"/>
      <sheetName val="골조시행"/>
      <sheetName val="1.수인터널"/>
      <sheetName val="시행후면적"/>
      <sheetName val="통합"/>
      <sheetName val="공사일위대가"/>
      <sheetName val="1차 내역서"/>
      <sheetName val="동원인원"/>
      <sheetName val="기종별 합계"/>
      <sheetName val="특별교실"/>
      <sheetName val="토공계산서(부체도로)"/>
      <sheetName val="가시설공개요"/>
      <sheetName val="견적서"/>
      <sheetName val="냉천부속동"/>
      <sheetName val="제경비최종"/>
      <sheetName val="산출근거(가설_x0005__x0000__x0000__x0000__x0000_园"/>
      <sheetName val="중기상찠"/>
      <sheetName val="역사이펀평균높이"/>
      <sheetName val="2.가정단면"/>
      <sheetName val="빙장비사양"/>
      <sheetName val="장비사양"/>
      <sheetName val="가로등기초"/>
      <sheetName val="암거 제원표-1단계"/>
      <sheetName val="다곡2교"/>
      <sheetName val="약품설비"/>
      <sheetName val="업체별기성내역"/>
      <sheetName val="복선-직선"/>
      <sheetName val="점수계산1-2"/>
      <sheetName val="교육종류"/>
      <sheetName val="설계변경원가계산총괄표"/>
      <sheetName val="수목데이타"/>
      <sheetName val="빙축열"/>
      <sheetName val="본실행경비"/>
      <sheetName val="기초계산(Pmax)"/>
      <sheetName val="보온자재단가표"/>
      <sheetName val="설계서을"/>
      <sheetName val="환율"/>
      <sheetName val="기집"/>
      <sheetName val="정부노임"/>
      <sheetName val="현장관리비집계표"/>
      <sheetName val="조명일위"/>
      <sheetName val="인원조직표"/>
      <sheetName val="에너지동"/>
      <sheetName val="가격조사서"/>
      <sheetName val="직재"/>
      <sheetName val="단위량당중기"/>
      <sheetName val="기준액"/>
      <sheetName val="설계예산"/>
      <sheetName val="계산중"/>
      <sheetName val="슬래브1"/>
      <sheetName val="3.바닥판  "/>
      <sheetName val="상계견적"/>
      <sheetName val="업무량"/>
      <sheetName val="치수표"/>
      <sheetName val="계획금액"/>
      <sheetName val="공내역"/>
      <sheetName val="1-최종안"/>
      <sheetName val="사업분석-분양가결정"/>
      <sheetName val="도면명"/>
      <sheetName val="SAMPLE!"/>
      <sheetName val="당초내역서"/>
      <sheetName val="CRUDE RE-bar"/>
      <sheetName val="crude.SLAB RE-bar"/>
      <sheetName val="1"/>
      <sheetName val="MW-S"/>
      <sheetName val="MW-BM"/>
      <sheetName val="TB-내역서"/>
      <sheetName val="암거"/>
      <sheetName val="RING WALL"/>
      <sheetName val="변화치수"/>
      <sheetName val="5_모델링"/>
      <sheetName val="금액결정"/>
      <sheetName val="2.대외공문"/>
      <sheetName val="세목전체"/>
      <sheetName val="2000노임기준"/>
      <sheetName val="계측제어설비"/>
      <sheetName val="계장_품셈표"/>
      <sheetName val="노임단가_(2)"/>
      <sheetName val="pier-1"/>
      <sheetName val="공사요율산출표"/>
      <sheetName val="통계연보"/>
      <sheetName val="●수량(침구보관창고-21평)"/>
      <sheetName val="암거단위-1련"/>
      <sheetName val="bi"/>
      <sheetName val="상반기손익차2총괄"/>
      <sheetName val="기본Data"/>
      <sheetName val="c_balju"/>
      <sheetName val="내역(정지)"/>
      <sheetName val="A2"/>
      <sheetName val="장비경비"/>
      <sheetName val="Macro(전선)"/>
      <sheetName val="MBR9"/>
      <sheetName val="단가조사-1"/>
      <sheetName val="단가조사-2"/>
      <sheetName val="도록겼계조서"/>
      <sheetName val="보정계수산정(1)"/>
      <sheetName val="보정계수산정(2)"/>
      <sheetName val="보정계수산정(3)"/>
      <sheetName val="PARAMETER"/>
      <sheetName val="변경집계표"/>
      <sheetName val="ɬ_x0000_栀㞠_x0000__x0000_Ā_x0000_윈월"/>
      <sheetName val="수안보-M쁂㞔 "/>
      <sheetName val="원가계산서 (2)"/>
      <sheetName val="공종별집계표"/>
      <sheetName val="공종별내역서"/>
      <sheetName val="중기단가목록"/>
      <sheetName val="중기단가산출서"/>
      <sheetName val="과천MAIN"/>
      <sheetName val="단가조사서 (2)"/>
      <sheetName val="제직재"/>
      <sheetName val="설직재-1"/>
      <sheetName val="제-노임"/>
      <sheetName val="저"/>
      <sheetName val="세부내역(직접인건비)"/>
      <sheetName val="세부내역(직접경비)"/>
      <sheetName val="노임단가자료"/>
      <sheetName val="공정계획(내부계획25%,내부w.f)"/>
      <sheetName val="pvc vent"/>
      <sheetName val="내역서적용수량 (지방도893)"/>
      <sheetName val="설계가"/>
      <sheetName val="96노임기준"/>
      <sheetName val="99총공사내역서"/>
      <sheetName val="RPF_일반수량(35m)"/>
      <sheetName val="지질조사"/>
      <sheetName val="M-MG1"/>
      <sheetName val="사다리"/>
      <sheetName val="NOMUBI"/>
      <sheetName val="sw1"/>
      <sheetName val="대림경상68억"/>
      <sheetName val="본사업"/>
      <sheetName val="전기공사"/>
      <sheetName val="8-2.수량산출서_중형"/>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물푸기집계"/>
      <sheetName val="관로구간산출(H)"/>
      <sheetName val="물푸기산근"/>
      <sheetName val="화산경계"/>
      <sheetName val="특수기호강도거푸집"/>
      <sheetName val="4.장비손료"/>
      <sheetName val="I一般比"/>
      <sheetName val="발주설계서(당초)"/>
      <sheetName val="제경비"/>
      <sheetName val="총집계표"/>
      <sheetName val="단 box"/>
      <sheetName val="분석투자 내역(광명)"/>
      <sheetName val="내역서-2"/>
      <sheetName val="기둥(하중)"/>
      <sheetName val="진접"/>
      <sheetName val="대3류 "/>
      <sheetName val="직영(직영)"/>
      <sheetName val="정화조"/>
      <sheetName val="토공(완충)"/>
      <sheetName val="A4"/>
      <sheetName val="Control"/>
      <sheetName val="수수료율표"/>
      <sheetName val="본공사"/>
      <sheetName val="J直材4"/>
      <sheetName val="일반전기"/>
      <sheetName val="D-623D"/>
      <sheetName val="BQ"/>
      <sheetName val="예총"/>
      <sheetName val="원수조 거푸집"/>
      <sheetName val="원수조 기타"/>
      <sheetName val="일반수량총괄집계"/>
      <sheetName val="몰탈재료산출"/>
      <sheetName val="BREAKDOWN(철거설치)"/>
      <sheetName val="날개벽수량표"/>
      <sheetName val="기초자료입橂"/>
      <sheetName val="철집"/>
      <sheetName val="토지조서"/>
      <sheetName val="첨부1"/>
      <sheetName val="내역서 "/>
      <sheetName val="연결관연장산출"/>
      <sheetName val="기계가격"/>
      <sheetName val="일위대가표 (2)"/>
      <sheetName val="고양관재.XLS"/>
      <sheetName val="대가표(품셈)"/>
      <sheetName val="조명율"/>
      <sheetName val="제수"/>
      <sheetName val="L형측구단위수량"/>
      <sheetName val="L형측구연장조서"/>
      <sheetName val="도로경계블럭단위수량"/>
      <sheetName val="도로경계블럭단위토공"/>
      <sheetName val="밸브설치"/>
      <sheetName val="가로등"/>
      <sheetName val="대우단가(풍산)"/>
      <sheetName val="견적시담(송포2공구)"/>
      <sheetName val="물량표"/>
      <sheetName val="적정심사"/>
      <sheetName val="지장물닑⿬_x0005_"/>
      <sheetName val="13.접속슬래브"/>
      <sheetName val="덕전리"/>
      <sheetName val="구조물공집계"/>
      <sheetName val="내역(한신APT)"/>
      <sheetName val="카렌스센터계량기설치공사"/>
      <sheetName val="스케즐"/>
      <sheetName val="인사자료총집계"/>
      <sheetName val="화재 탐지 설비"/>
      <sheetName val="S-F4301"/>
      <sheetName val="3.골재원검토의견서 갑지"/>
      <sheetName val="견적서을"/>
      <sheetName val="현장"/>
      <sheetName val="보차_x0002__x0000_рY_x0000__x0000__x0001_"/>
      <sheetName val="PRESS공사(을)"/>
      <sheetName val="산출기준 (2)"/>
      <sheetName val="TYPE-B 평균H"/>
      <sheetName val="부대공수량산출"/>
      <sheetName val="현관"/>
      <sheetName val="산출근거(가설도로__x0007__x0000_Ԁ_x0000_怀鍶"/>
      <sheetName val="1단계"/>
      <sheetName val="다이꾸"/>
      <sheetName val="COMPRESSOR"/>
      <sheetName val="전기산출"/>
      <sheetName val="activity"/>
      <sheetName val="SEISMIC"/>
      <sheetName val="Turki"/>
      <sheetName val="steel data sheet"/>
      <sheetName val="인월수표"/>
      <sheetName val="잡철물"/>
      <sheetName val="POOM_MOTO2"/>
      <sheetName val="표  지"/>
      <sheetName val="단가및재료_x0000_"/>
      <sheetName val="임시정보시트"/>
      <sheetName val="IW-LIST"/>
      <sheetName val="기술부 VENDOR LIST"/>
      <sheetName val="토 적 표"/>
      <sheetName val="단가 "/>
      <sheetName val="횡배위치"/>
      <sheetName val="도대하도변경최종정산조경"/>
      <sheetName val="총재료집계(보)"/>
      <sheetName val="가. 노임단가"/>
      <sheetName val="내역서(기성청구)"/>
      <sheetName val="자재단가비교표"/>
      <sheetName val="사진첩"/>
      <sheetName val="보도단위수량"/>
      <sheetName val="장비일위대가2002상"/>
      <sheetName val="Sheet3"/>
      <sheetName val="45,46"/>
      <sheetName val="재료집계"/>
      <sheetName val="산근1(인건비)"/>
      <sheetName val="TIE-IN"/>
      <sheetName val="견적사양비교표"/>
      <sheetName val="제수변수량"/>
      <sheetName val="공기변수량"/>
      <sheetName val="일위대가(목록)"/>
      <sheetName val="산근(목록)"/>
      <sheetName val="이형관중량"/>
      <sheetName val="도장수량(하1)"/>
      <sheetName val="표층포설및다짐"/>
      <sheetName val="1_설계조건"/>
      <sheetName val="5_소재"/>
      <sheetName val="3_2_3차처리시설"/>
      <sheetName val="입력자료(노무비)"/>
      <sheetName val="유입량"/>
      <sheetName val="공기"/>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해외(원화)"/>
      <sheetName val="1호맨홀자연토공"/>
      <sheetName val="횡배수관설치현황"/>
      <sheetName val="Pjny"/>
      <sheetName val="별표 "/>
      <sheetName val="단면치수"/>
      <sheetName val="2001년계약내력출력분"/>
      <sheetName val="1차기성분내력"/>
      <sheetName val="호표"/>
      <sheetName val="factor"/>
      <sheetName val="9902"/>
      <sheetName val="0.단가"/>
      <sheetName val="࠶IĂ"/>
      <sheetName val="cpm챠트"/>
      <sheetName val="참조M"/>
      <sheetName val="국민연금표"/>
      <sheetName val="철거현황"/>
      <sheetName val="기초일위"/>
      <sheetName val="식재일위"/>
      <sheetName val="기계내역서"/>
      <sheetName val="건설기계"/>
      <sheetName val="기초자재"/>
      <sheetName val="부하놬졣/_x0000_"/>
      <sheetName val="부하⢬⌴　"/>
      <sheetName val="공무2과"/>
      <sheetName val="최적단면"/>
      <sheetName val="[고양관재.XLS]부하놬졣/_x0000_"/>
      <sheetName val="시설물기초"/>
      <sheetName val="옹벽철근"/>
      <sheetName val="노단"/>
      <sheetName val="단산"/>
      <sheetName val="명세"/>
      <sheetName val="일대"/>
      <sheetName val="발주내역서"/>
      <sheetName val="교대(A塀/墌/多"/>
      <sheetName val="중기기초자료"/>
      <sheetName val="관람데ԯ_x0000_"/>
      <sheetName val="관람데뀀轔"/>
      <sheetName val="SLAB&quot;1P"/>
      <sheetName val="해외"/>
      <sheetName val="방호벽"/>
      <sheetName val="낙석방지책"/>
      <sheetName val="방음벽기_x0000_"/>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106C0300"/>
      <sheetName val="부경대총괄내역서"/>
      <sheetName val="부대공자재집계표"/>
      <sheetName val="단가산출목록표"/>
      <sheetName val="1호철근량"/>
      <sheetName val="06 일위대가목록"/>
      <sheetName val="토적계산"/>
      <sheetName val="중기"/>
      <sheetName val="종배수관면벽구"/>
      <sheetName val="광산내역"/>
      <sheetName val="기계공사"/>
      <sheetName val="식재일위대가"/>
      <sheetName val="노임자재단가"/>
      <sheetName val="일위대가모듈"/>
      <sheetName val="수량산출A"/>
      <sheetName val="과업별 상세(계산 1)"/>
      <sheetName val="공구원가계산"/>
      <sheetName val="보차도경계석집계恜Ⅎᘀ霏"/>
      <sheetName val="직관 수량산출"/>
      <sheetName val="PVC접합개소__x0005__x0000__x0000_"/>
      <sheetName val="PVC접합개소_懸_x0013_颙〒"/>
      <sheetName val="PVC접합개소_颙〒_x0005__x0000_"/>
      <sheetName val="공사원가계산"/>
      <sheetName val="맨홀"/>
      <sheetName val="CAT_5"/>
      <sheetName val="인부신상자료"/>
      <sheetName val="공문"/>
      <sheetName val="목재동바리"/>
      <sheetName val="입출재고현황 (2)"/>
      <sheetName val="4.말뚝설계"/>
      <sheetName val="맨홀토공수량"/>
      <sheetName val="환경평가"/>
      <sheetName val="인구"/>
      <sheetName val="전차선로_물량砀"/>
      <sheetName val="관일"/>
      <sheetName val="용수개거 내역수량집계표"/>
      <sheetName val="오정환"/>
      <sheetName val="설계총괄표"/>
      <sheetName val="UBC(WIND)"/>
      <sheetName val="BATCH"/>
      <sheetName val="장비"/>
      <sheetName val="포장공제집계"/>
      <sheetName val="총괄표 "/>
      <sheetName val="000 단가"/>
      <sheetName val="건축집계"/>
      <sheetName val="3차공사비요약"/>
      <sheetName val="용산1(해보)"/>
      <sheetName val="토공수량산출"/>
      <sheetName val="토적계산서"/>
      <sheetName val="도수로현황"/>
      <sheetName val="범례표"/>
      <sheetName val="토사(PE_x0009_"/>
      <sheetName val="토적기초자료"/>
      <sheetName val="교각별수량"/>
      <sheetName val="적용노임"/>
      <sheetName val="일반자재"/>
      <sheetName val="新철폐복2"/>
      <sheetName val="新철폐복3"/>
      <sheetName val="간접1"/>
      <sheetName val="CAB_OD"/>
      <sheetName val="호남2"/>
      <sheetName val="수량명세서"/>
      <sheetName val="80이상"/>
      <sheetName val="공사내역"/>
      <sheetName val="철거폐쇄현황"/>
      <sheetName val="횡배수관"/>
      <sheetName val="주요설비계산"/>
      <sheetName val="목교수량집계"/>
      <sheetName val="관로표지못수집"/>
      <sheetName val="관로표지못"/>
      <sheetName val="포장구간곡관부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안정성검토"/>
      <sheetName val="이형관"/>
      <sheetName val="안전보건교육"/>
      <sheetName val="옹벽기초자료"/>
      <sheetName val="현황산출서"/>
      <sheetName val="타기관"/>
      <sheetName val="단위수땭〒_x0005_"/>
      <sheetName val="원가계산서(1공구)"/>
      <sheetName val="부대"/>
      <sheetName val="2-1. 경관조명 내역총괄표"/>
      <sheetName val="사  업  비  수  지  예  산  서"/>
      <sheetName val="SLAB&quot;1_x0000_"/>
      <sheetName val="백호׉_x0000_缀"/>
      <sheetName val="도로횡단-D300"/>
      <sheetName val="산출근거(가설도로_유_x0010__x0000_ఀ"/>
      <sheetName val="[고양관재.XLS][고양관재.XLS]부하놬졣/_x0000_"/>
      <sheetName val="집수정"/>
      <sheetName val="일위대가︀ᇕ԰"/>
      <sheetName val="일위대가ﻎᇕ԰"/>
      <sheetName val="개거(철근,콘크리트)"/>
      <sheetName val="일반수량집계표"/>
      <sheetName val="공사설계"/>
      <sheetName val="교대(A헾⾅_x0005__x0000_"/>
      <sheetName val="교대(A苘.茜.헾"/>
      <sheetName val="교대(A_x0005__x0000__x0000__x0000_"/>
      <sheetName val="교대(A興_x0017_艌_x0017_헾"/>
      <sheetName val="교대(A닑"/>
      <sheetName val="[고양관재.XLS]교대(A塀/墌/多"/>
      <sheetName val="일위대가Ⴐ"/>
      <sheetName val="교대(A_x0010_"/>
      <sheetName val="일위대가Ⴐ_x0000_倀椨"/>
      <sheetName val="미결사항"/>
      <sheetName val="각형맨홀"/>
      <sheetName val="규준틀"/>
      <sheetName val="예정(3)"/>
      <sheetName val="당초"/>
      <sheetName val="역T형단위수량"/>
      <sheetName val="간접"/>
      <sheetName val="직영2"/>
      <sheetName val="계약요청"/>
      <sheetName val="교대(A賠ͅ峕ħ㉈"/>
      <sheetName val="교대(A賠ͅ峕ħ⬘"/>
      <sheetName val="교대(A㏨+䃠ત汿"/>
      <sheetName val="교대(A汿せ_x0000__x0000_净"/>
      <sheetName val="b_ba㰀숦뀂"/>
      <sheetName val="b_baꜹ저"/>
      <sheetName val="5.1 단가비교표(분전반)"/>
      <sheetName val="5.2 단가비교표(CCTV, 방송, 주차관제, 타워폴)"/>
      <sheetName val="3. 단위내역목록"/>
      <sheetName val="6. 인건비"/>
      <sheetName val="[고양관재.XLS][고양관재.XLS]교대(A塀/墌/多"/>
      <sheetName val="노임단가(인쇄제외)"/>
      <sheetName val="환율및유가"/>
      <sheetName val="A"/>
      <sheetName val="수로집계"/>
      <sheetName val="차선도색현황"/>
      <sheetName val="링크해지용"/>
      <sheetName val="형식 - 1-2-3"/>
      <sheetName val="참조-(1)"/>
      <sheetName val="교량전기"/>
      <sheetName val="수압시_x0000__x0000__x0005_"/>
      <sheetName val="내역표지"/>
      <sheetName val="guard(mac)_x0000__x0000__x0000__x0000__x0000__x0000__x0000__x0000__x0000_ _x0000_㣬ǚ_x0000__x0004__x0000__x0000__x0000__x0000__x0000__x0000_"/>
      <sheetName val="원가계산서 "/>
      <sheetName val="NAI"/>
      <sheetName val="guard(mac)_x0000__x0000__x0000__x0000__x0000__x0000__x0000__x0000__x0000__x0009__x0000_㣬ǚ_x0000__x0004__x0000__x0000__x0000__x0000__x0000__x0000_"/>
      <sheetName val="공주-교대(A1)"/>
      <sheetName val="1SPAN"/>
      <sheetName val="30집계표"/>
      <sheetName val="TNHCHINH"/>
      <sheetName val="설비동-불인산저장欀"/>
      <sheetName val="4.2.1 마루높이 검토"/>
      <sheetName val="1월요청,실사(운용통보기준)"/>
      <sheetName val="토적표(1)"/>
      <sheetName val="TYPE1"/>
      <sheetName val="예가표"/>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H PILE수량"/>
      <sheetName val="DESIGN(77C-102A)-2"/>
      <sheetName val="DESIGN CRETERIA"/>
      <sheetName val="계산서"/>
      <sheetName val="DESIGN_CRETERIA"/>
      <sheetName val="일위대가_"/>
      <sheetName val="8_PILE__(돌출)"/>
      <sheetName val="Cost_bd-&quot;A&quot;"/>
      <sheetName val="중기조종사_단위단가"/>
      <sheetName val="아파트_내역"/>
      <sheetName val="6-1__관개량조서"/>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HOT 공제분"/>
      <sheetName val="calculation"/>
      <sheetName val="wagerate"/>
      <sheetName val="TTL"/>
      <sheetName val="Base_Data"/>
      <sheetName val="BM"/>
      <sheetName val="OCT.FDN"/>
      <sheetName val="hori. vessel"/>
      <sheetName val="cable"/>
      <sheetName val="D-3503"/>
      <sheetName val="2.설계제원"/>
      <sheetName val="공사비 내역 (가)"/>
      <sheetName val="sheet"/>
      <sheetName val="SULKEA"/>
      <sheetName val="MEXICO-C"/>
      <sheetName val="Macro3"/>
      <sheetName val="11-2.아파트내역"/>
      <sheetName val="단가산출서1"/>
      <sheetName val="신천3호용수로"/>
      <sheetName val="CC16-내역서"/>
      <sheetName val="내역서 제출"/>
      <sheetName val="SVF715"/>
      <sheetName val="하수관로 포장철거 및 복구 자재 집계표 "/>
      <sheetName val="월별수입"/>
      <sheetName val="포장수량"/>
      <sheetName val="아파트堀Ꮕ︀"/>
      <sheetName val="총 원가계산"/>
      <sheetName val="기계설비-물가변동"/>
      <sheetName val="FJ단가"/>
      <sheetName val="7.지층별제원"/>
      <sheetName val="매매"/>
      <sheetName val="보차도경계석수량"/>
      <sheetName val="A-8 PD(도로중앙)"/>
      <sheetName val="램프"/>
      <sheetName val="단락전류-A"/>
      <sheetName val="setup"/>
      <sheetName val="수량3"/>
      <sheetName val="조도계산"/>
      <sheetName val="STORAGE"/>
      <sheetName val="인제내역"/>
      <sheetName val="입력자료"/>
      <sheetName val="변경총괄지(1)"/>
      <sheetName val="교통대책내역"/>
      <sheetName val="할증 "/>
      <sheetName val="총괄서"/>
      <sheetName val="신고분기설정참고"/>
      <sheetName val="거래처자료등록"/>
      <sheetName val="원가&amp;하도급원가"/>
      <sheetName val="입상내역"/>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단가산출서(기계)"/>
      <sheetName val="용산3(영광)"/>
      <sheetName val="POL6차-PIPING"/>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하남내역"/>
      <sheetName val="기자재단가조사서"/>
      <sheetName val="신규노무비"/>
      <sheetName val="변경원가서갑"/>
      <sheetName val="전기내역1"/>
      <sheetName val="관구보호몰탈"/>
      <sheetName val="대상공사(조달청)"/>
      <sheetName val="자료(통합)"/>
      <sheetName val="소업1교"/>
      <sheetName val="단면제원"/>
      <sheetName val="3.설계예산내역서(예산서)"/>
      <sheetName val="2.예정공정표"/>
      <sheetName val="1.2.1 마루높이결정"/>
      <sheetName val="9509"/>
      <sheetName val="유치원내역"/>
      <sheetName val="견적조건"/>
      <sheetName val="재집"/>
      <sheetName val="조달청적격심사"/>
      <sheetName val="금전출납"/>
      <sheetName val="직영명부"/>
      <sheetName val="편입용지조서"/>
      <sheetName val="TANK견적대지"/>
      <sheetName val="(포장)BOQ-실적공사"/>
      <sheetName val="3.하중계산"/>
      <sheetName val="노원열병합  건축공사기성내역서"/>
      <sheetName val="EQ"/>
      <sheetName val="최민영집계25"/>
      <sheetName val="_고양관재.XLSŝ보차도경계석집계표(종)"/>
      <sheetName val="Q&amp;pl-V"/>
      <sheetName val="Items Listings"/>
      <sheetName val="기술자료 (광화문)"/>
      <sheetName val="노임단가(2008"/>
      <sheetName val="수압시"/>
      <sheetName val="Excel"/>
      <sheetName val="연습"/>
      <sheetName val="고가수조"/>
      <sheetName val="손익분기점 데이터"/>
      <sheetName val="산수배수"/>
      <sheetName val="포_x0000__x0000_"/>
      <sheetName val="actua_x0000_"/>
      <sheetName val="actua"/>
      <sheetName val="actua@"/>
      <sheetName val="20관리비율"/>
      <sheetName val="삼태곡(B)함개소별수량"/>
      <sheetName val="BOX 본체"/>
      <sheetName val="견"/>
      <sheetName val="구간산출"/>
      <sheetName val="대공종"/>
      <sheetName val="소방일위 "/>
      <sheetName val="시멘트 및 골재량산출"/>
      <sheetName val="본사공가현황"/>
      <sheetName val="환경일위대가"/>
      <sheetName val="구분자"/>
      <sheetName val="공통비"/>
      <sheetName val="포장수량집계"/>
      <sheetName val="중기솔뇨"/>
      <sheetName val="5CHBDC"/>
      <sheetName val="총공사비집계표"/>
      <sheetName val="역T형옹벽(3.0)"/>
      <sheetName val="가압장(토목)"/>
      <sheetName val="BSD (2)"/>
      <sheetName val="물집"/>
      <sheetName val="공사비집계"/>
      <sheetName val="집수A"/>
      <sheetName val="상호 및 계좌정보 정리건"/>
      <sheetName val="직접비"/>
      <sheetName val="경유"/>
      <sheetName val="휘발유"/>
      <sheetName val="3CHBDC"/>
      <sheetName val="0226"/>
      <sheetName val="SITE-E"/>
      <sheetName val="BACK DATA"/>
      <sheetName val="개비온_x0000__x0000_"/>
      <sheetName val="EJ"/>
      <sheetName val="D-3109"/>
      <sheetName val="현금"/>
      <sheetName val="기성청구서"/>
      <sheetName val="기성고조서"/>
      <sheetName val="기성청구서-2"/>
      <sheetName val="통장사본"/>
      <sheetName val="경비비목코드"/>
      <sheetName val="내역금액적용"/>
      <sheetName val="노무비비목코드"/>
      <sheetName val="비목코드"/>
      <sheetName val="TH VL, NC, DDHT Thanhphuoc"/>
      <sheetName val="인원01"/>
      <sheetName val="설계변경총괄표(계산식)"/>
      <sheetName val="하수BOX이설"/>
      <sheetName val="골재"/>
      <sheetName val="시점교대"/>
      <sheetName val="노무비(DB)"/>
      <sheetName val="산출및내역"/>
      <sheetName val="남양구조시험동"/>
      <sheetName val="본부별매출"/>
      <sheetName val="절대지우지말것"/>
      <sheetName val="수수료산출용"/>
      <sheetName val="상가매매0115"/>
      <sheetName val="상가임대0115"/>
      <sheetName val="지장물조서"/>
      <sheetName val="물건조서"/>
      <sheetName val="Preli"/>
      <sheetName val="Project Management"/>
      <sheetName val="연약지반처리공_(장기주차장)_131007).xlsx"/>
      <sheetName val="총수량집계표"/>
      <sheetName val="농로수량집계"/>
      <sheetName val="배수설비"/>
      <sheetName val="&lt;목록&gt;"/>
      <sheetName val="기본내용"/>
      <sheetName val="발주처"/>
      <sheetName val="기술자"/>
      <sheetName val="신표지1"/>
      <sheetName val="anchor"/>
      <sheetName val="복공및주형(수직)"/>
      <sheetName val="교량공"/>
      <sheetName val="수지"/>
      <sheetName val="기자재비"/>
      <sheetName val="1_토공蔘_x001a_"/>
      <sheetName val="BOQ(전체)"/>
      <sheetName val="설비동-불인산저장焀"/>
      <sheetName val="견적내역서"/>
      <sheetName val="품셈총괄표"/>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노면표시1"/>
      <sheetName val="TOTAL_x0000__x0000_Ԁ_x0000_"/>
      <sheetName val="참조 (2)"/>
      <sheetName val="도로구조공사비"/>
      <sheetName val="3도로"/>
      <sheetName val="분석대장"/>
      <sheetName val="base"/>
      <sheetName val="2.재료비"/>
      <sheetName val="12.보오링"/>
      <sheetName val="18.공내수압탄성자연"/>
      <sheetName val="IMPEADENCE MAP 취수장"/>
      <sheetName val="인건비예산(정규직)"/>
      <sheetName val="인건비예산(용역)"/>
      <sheetName val="입구계ʼ_x0000_"/>
      <sheetName val="입구계¼_x0000_"/>
      <sheetName val="입구계ּ_x0000_"/>
      <sheetName val="입구계碼疁"/>
      <sheetName val="중기비"/>
      <sheetName val="역T형(H=6.0)_x0005__x0000__x0000_"/>
      <sheetName val="Sheet13"/>
      <sheetName val="Sheet14"/>
      <sheetName val="Sheet9"/>
      <sheetName val="재료"/>
      <sheetName val="단면설계"/>
      <sheetName val="진ᦂⰀ"/>
      <sheetName val="겉표지"/>
      <sheetName val="인입관수량총괄"/>
      <sheetName val="반중력식옹벽"/>
      <sheetName val="순성토"/>
      <sheetName val="기초안정검토"/>
      <sheetName val="수로접합"/>
      <sheetName val="A 견적"/>
      <sheetName val="6.7.8.우물통"/>
      <sheetName val="rate"/>
      <sheetName val="수량-양식"/>
      <sheetName val="기계경비집계"/>
      <sheetName val="측구터파기공수량집계"/>
      <sheetName val="배수공 시멘트 및 골재량 산출"/>
      <sheetName val="구조물터파기수량집계"/>
      <sheetName val="공정량"/>
      <sheetName val="통관-유입(벌어짐)유출턀宲ԯ_x0000_"/>
      <sheetName val="통관-유입(벌어짐)유출ကど尀ど"/>
      <sheetName val="교대(A_x0000__x0000_Ā_x0000__x0005_"/>
      <sheetName val="제원입력"/>
      <sheetName val="사급자재"/>
      <sheetName val="공종단가"/>
      <sheetName val="총내역서"/>
      <sheetName val="Macro"/>
      <sheetName val="costing_CV"/>
      <sheetName val="costing_ESDV"/>
      <sheetName val="costing_FE"/>
      <sheetName val="costing_Misc"/>
      <sheetName val="costing_MOV"/>
      <sheetName val="costing_Press"/>
      <sheetName val="H-pile(298x299)"/>
      <sheetName val="H-pile(250x250)"/>
      <sheetName val="수자재단위邰"/>
      <sheetName val="일위대가ვ_x0000_䀀衼"/>
      <sheetName val="포˘"/>
      <sheetName val="횡배수관집현황(2공구)"/>
      <sheetName val="품셈 "/>
      <sheetName val="PAINT"/>
      <sheetName val="방화도료"/>
      <sheetName val="JudgementForMultiFacility"/>
      <sheetName val="사유서"/>
      <sheetName val="예산M12A"/>
      <sheetName val="특2호부관하천산근"/>
      <sheetName val="산근(PE,300)"/>
      <sheetName val="특2호하천산근"/>
      <sheetName val="C.배수관공"/>
      <sheetName val="집계표1"/>
      <sheetName val="단가(1)"/>
      <sheetName val="내역서(삼호)"/>
      <sheetName val="은평작업지시대장"/>
      <sheetName val="설계서"/>
      <sheetName val="라멘본체수량"/>
      <sheetName val="2공구자재집"/>
      <sheetName val="산1~6"/>
      <sheetName val="설비내역"/>
      <sheetName val="EQUIP"/>
      <sheetName val="노임단가표"/>
      <sheetName val="일 위 대 가 표"/>
      <sheetName val="일 위 목 록 표"/>
      <sheetName val="대가목록"/>
      <sheetName val="기존구조물철거집계계표"/>
      <sheetName val="원계약서"/>
      <sheetName val="도면자료제출일정"/>
      <sheetName val="FAB_I"/>
      <sheetName val="2차"/>
      <sheetName val="3.하중"/>
      <sheetName val="잡철단가대비"/>
      <sheetName val="DATA-UPS"/>
      <sheetName val="인수공규격"/>
      <sheetName val="2차총원가"/>
      <sheetName val="설계내역(2001)"/>
      <sheetName val="표준차도부연장집계-ASP"/>
      <sheetName val="보도포장연장조서-표준차도부"/>
      <sheetName val="표준차도부연장조서-ASP"/>
      <sheetName val="고재중량"/>
      <sheetName val="1_토총2"/>
      <sheetName val="2_관로집2"/>
      <sheetName val="3_구조물집계2"/>
      <sheetName val="4_포장공2"/>
      <sheetName val="5_부대공2"/>
      <sheetName val="6_주요자재대2"/>
      <sheetName val="7_폐기물2"/>
      <sheetName val="문학간접"/>
      <sheetName val="매쌈適/"/>
      <sheetName val="매쌋蹩/"/>
      <sheetName val="정공공사"/>
      <sheetName val="부하"/>
      <sheetName val="귀래 설계 공내역서"/>
      <sheetName val="2경간"/>
      <sheetName val="배수관구체수량(1)"/>
      <sheetName val="민감도"/>
      <sheetName val="변경내역서"/>
      <sheetName val="설치자재"/>
      <sheetName val="상행-교대(A1-A2)"/>
      <sheetName val="적용기준"/>
      <sheetName val="암거날개벽재료집계"/>
      <sheetName val="교대(A垈$ሧ⼟_x0005_"/>
      <sheetName val="교대(A_x0000__x0000__x0000__x0000_㊀"/>
      <sheetName val="수지예산"/>
      <sheetName val="부재치수입력"/>
      <sheetName val="수량총괄"/>
      <sheetName val="발신정보"/>
      <sheetName val="성곽내역서"/>
      <sheetName val="K1CSP-00"/>
      <sheetName val="계획시간"/>
      <sheetName val="소일위대가코드표"/>
      <sheetName val="집수정단"/>
      <sheetName val="교대(A汿せ_x0000__x0000_陘"/>
      <sheetName val="교대(A㘨_x001f_䄘Έ汿"/>
      <sheetName val="SELTDATA"/>
      <sheetName val="24.보증금"/>
      <sheetName val="주민번호"/>
      <sheetName val="교대(A_x0000__x0000__x0000__x0000_ㇰ"/>
      <sheetName val="내역(전체)"/>
      <sheetName val="수리계산(2021)"/>
      <sheetName val="REACTION(USD지진시)"/>
      <sheetName val="REACTION(USE평시)"/>
      <sheetName val="현황"/>
      <sheetName val="BOQ"/>
      <sheetName val="Culvert"/>
      <sheetName val="제진기"/>
      <sheetName val="PIPE내역(FCN)"/>
      <sheetName val="맨홀_토공"/>
      <sheetName val="General Data"/>
      <sheetName val="제원.설계조건"/>
      <sheetName val="2021용량계산"/>
      <sheetName val="INPUT-DATA"/>
      <sheetName val="일위대가집계"/>
      <sheetName val="국공유지및사유지"/>
      <sheetName val="허용전류-IEC"/>
      <sheetName val="허용전류-IEC DATA"/>
      <sheetName val="1.2 Staff Schedule"/>
      <sheetName val="총원가.24"/>
      <sheetName val="BCPAB"/>
      <sheetName val="1단계총괄내역서"/>
      <sheetName val="TARGET"/>
      <sheetName val="401"/>
      <sheetName val="내2"/>
      <sheetName val="giathanh1"/>
      <sheetName val="자재비산출"/>
      <sheetName val="조서"/>
      <sheetName val="배수계"/>
      <sheetName val="2-2직관자재산출서-A-LINE"/>
      <sheetName val="S1"/>
      <sheetName val="주요자재단가"/>
      <sheetName val="FCM"/>
      <sheetName val="기계설비"/>
      <sheetName val="철근단면적"/>
      <sheetName val="청하배수"/>
      <sheetName val="A(Rev.3)"/>
      <sheetName val="말뚝물량"/>
      <sheetName val="품셈(기초)"/>
      <sheetName val="관기성공.내"/>
      <sheetName val="TYPE별집계"/>
      <sheetName val="96.12"/>
      <sheetName val="일집"/>
      <sheetName val="VXXXXXXX"/>
      <sheetName val="관로토공집계표"/>
      <sheetName val="U형측구"/>
      <sheetName val="50"/>
      <sheetName val="INPUTDATA"/>
      <sheetName val="Price List"/>
      <sheetName val="포장총괄집계표"/>
      <sheetName val="좌측"/>
      <sheetName val="0"/>
      <sheetName val="연결관조서"/>
      <sheetName val="낙찰표"/>
      <sheetName val="원가계산(2)"/>
      <sheetName val="시멘트"/>
      <sheetName val="건설노임"/>
      <sheetName val="편입조서"/>
      <sheetName val="Assumptions"/>
      <sheetName val="TRE TABLE"/>
      <sheetName val="hp5월가격"/>
      <sheetName val="Template"/>
      <sheetName val="Initial Input Variable"/>
      <sheetName val="수식변수"/>
      <sheetName val="명세표"/>
      <sheetName val="지장물"/>
      <sheetName val="비용"/>
      <sheetName val="수목데이타 "/>
      <sheetName val="동관마찰손실표"/>
      <sheetName val="Lot1"/>
      <sheetName val="plan&amp;section of foundation"/>
      <sheetName val="design criteria"/>
      <sheetName val="일위대가(1)"/>
      <sheetName val="변품8-37"/>
      <sheetName val="Major"/>
      <sheetName val="Q-7100-001"/>
      <sheetName val="보할공정"/>
      <sheetName val="Ubeam"/>
      <sheetName val="환율표"/>
      <sheetName val="ASCE Tables"/>
      <sheetName val="static_cal"/>
      <sheetName val="11.자재단가"/>
      <sheetName val="기계내역"/>
      <sheetName val="현장유지관리비"/>
      <sheetName val="관급자재단가내역"/>
      <sheetName val="(4-2)열관류값-2"/>
      <sheetName val="직원수당"/>
      <sheetName val="간접비내역-1"/>
      <sheetName val="횡배수관집계"/>
      <sheetName val="(C)원내역"/>
      <sheetName val="기안"/>
      <sheetName val="진입부 단위수량"/>
      <sheetName val="기타공"/>
      <sheetName val="배수집계"/>
      <sheetName val="배수관공"/>
      <sheetName val="5Strand-장기처짐PCI"/>
      <sheetName val="토공산근"/>
      <sheetName val="경비집계"/>
      <sheetName val="구간공종"/>
      <sheetName val="실행(표지,갑,을)"/>
      <sheetName val="본선토공수량산출근거"/>
      <sheetName val="기자재대비표"/>
      <sheetName val="검측서"/>
      <sheetName val="합천내역"/>
      <sheetName val="2.단면가정"/>
      <sheetName val="시행예산"/>
      <sheetName val="사진내용 입력"/>
      <sheetName val="2. 공원조도"/>
      <sheetName val="98년도 투자현황"/>
      <sheetName val="조경식재굴취"/>
      <sheetName val="조경유지관리"/>
      <sheetName val="인력터파기품"/>
      <sheetName val="컨테이너"/>
      <sheetName val="투입내역"/>
      <sheetName val="가로등 조도계산"/>
      <sheetName val="지구단위계획수립(공사수행)"/>
      <sheetName val="공사비집계표(서해안고속도로)"/>
      <sheetName val="3.하중산정4.지_x0010__x0000_"/>
      <sheetName val="송라터널총괄"/>
      <sheetName val="영동(棠げ"/>
      <sheetName val="Macro(_x0000__x0000__x0005__x0000_"/>
      <sheetName val="단위목록"/>
      <sheetName val="Sh罸 헾⽯"/>
      <sheetName val="포宰+"/>
      <sheetName val="인건비(10)"/>
      <sheetName val="내역서?_x0000_"/>
      <sheetName val="기성내역서표지"/>
      <sheetName val="일위(열차무선)"/>
      <sheetName val="-15.0"/>
      <sheetName val="단가기준"/>
      <sheetName val="지주목시비량산출서"/>
      <sheetName val="내역을"/>
      <sheetName val="CON포장수량"/>
      <sheetName val="CONUNIT"/>
      <sheetName val="포장공자재집계표"/>
      <sheetName val="EKOG10건축"/>
      <sheetName val="중사"/>
      <sheetName val="6PILE  _x0000__x0000_Ԁ_x0000_"/>
      <sheetName val="접속도로"/>
      <sheetName val="상시"/>
      <sheetName val="등급 별 단가표"/>
      <sheetName val="전계가"/>
      <sheetName val="일위(시설)"/>
      <sheetName val="선급금신청서"/>
      <sheetName val="용역노임단가"/>
      <sheetName val="SOÅ餀扆"/>
      <sheetName val="고부제"/>
      <sheetName val="삼기제"/>
      <sheetName val="원평천상류2차"/>
      <sheetName val="일반하천실시설계용역"/>
      <sheetName val="조촌제"/>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가스"/>
      <sheetName val="광주운남을"/>
      <sheetName val="PAD TR보호대기초"/>
      <sheetName val="원내역"/>
      <sheetName val="내역서2안"/>
      <sheetName val="간접비"/>
      <sheetName val="전체토공집계표"/>
      <sheetName val="구조물토공집계표"/>
      <sheetName val="시점부맨홀토공"/>
      <sheetName val="종점부맨홀토공"/>
      <sheetName val="토공1"/>
      <sheetName val="토공2"/>
      <sheetName val="구조물토공1"/>
      <sheetName val="토공3"/>
      <sheetName val="확정실적"/>
      <sheetName val="3"/>
      <sheetName val="단가설계"/>
      <sheetName val="일반수H"/>
      <sheetName val="단가및재__x0000_"/>
      <sheetName val="조작대埰$堼$"/>
      <sheetName val="기둥(원栀㭙"/>
      <sheetName val="유ꠀ㙙"/>
      <sheetName val="산출내_x0000__x0000_"/>
      <sheetName val="전선 및 啠6喬"/>
      <sheetName val="산출내堐8"/>
      <sheetName val="기둥(원退⹺"/>
      <sheetName val="말뚝기초"/>
      <sheetName val="초驀ʍ飉"/>
      <sheetName val="초_x0005__x0000_"/>
      <sheetName val="초ꮸ⽱_x0005_"/>
      <sheetName val="전선 및 전선_x0000_"/>
      <sheetName val="산근_x0005__x0000_"/>
      <sheetName val="만병초관_x0000__x0000_Ā"/>
      <sheetName val="LOAD-46"/>
      <sheetName val="자재운반단가일람표"/>
      <sheetName val="평균높이"/>
      <sheetName val="접속슬래브"/>
      <sheetName val="내역서(도급)"/>
      <sheetName val="기둥(원형§"/>
      <sheetName val="기둥(원형¾"/>
      <sheetName val="기둥(원형v"/>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sheetData sheetId="2" refreshError="1"/>
      <sheetData sheetId="3" refreshError="1"/>
      <sheetData sheetId="4" refreshError="1"/>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24">
          <cell r="B24" t="str">
            <v>수평곡관</v>
          </cell>
        </row>
      </sheetData>
      <sheetData sheetId="44"/>
      <sheetData sheetId="45">
        <row r="27">
          <cell r="D27">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24">
          <cell r="I24">
            <v>0</v>
          </cell>
        </row>
      </sheetData>
      <sheetData sheetId="66">
        <row r="24">
          <cell r="B24" t="str">
            <v>수평곡관</v>
          </cell>
        </row>
      </sheetData>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ow r="24">
          <cell r="B24" t="str">
            <v>수평곡관</v>
          </cell>
        </row>
      </sheetData>
      <sheetData sheetId="77">
        <row r="24">
          <cell r="B24" t="str">
            <v>수평곡관</v>
          </cell>
        </row>
      </sheetData>
      <sheetData sheetId="78">
        <row r="24">
          <cell r="B24" t="str">
            <v>수평곡관</v>
          </cell>
        </row>
      </sheetData>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24">
          <cell r="B24" t="str">
            <v>수평곡관</v>
          </cell>
        </row>
      </sheetData>
      <sheetData sheetId="89"/>
      <sheetData sheetId="90">
        <row r="27">
          <cell r="D27">
            <v>0</v>
          </cell>
        </row>
      </sheetData>
      <sheetData sheetId="91">
        <row r="27">
          <cell r="D27">
            <v>0</v>
          </cell>
        </row>
      </sheetData>
      <sheetData sheetId="92">
        <row r="27">
          <cell r="D27">
            <v>0</v>
          </cell>
        </row>
      </sheetData>
      <sheetData sheetId="93"/>
      <sheetData sheetId="94">
        <row r="27">
          <cell r="D27">
            <v>0</v>
          </cell>
        </row>
      </sheetData>
      <sheetData sheetId="95"/>
      <sheetData sheetId="96">
        <row r="27">
          <cell r="D27">
            <v>0</v>
          </cell>
        </row>
      </sheetData>
      <sheetData sheetId="97">
        <row r="24">
          <cell r="I24">
            <v>0</v>
          </cell>
        </row>
      </sheetData>
      <sheetData sheetId="98">
        <row r="27">
          <cell r="D27">
            <v>0</v>
          </cell>
        </row>
      </sheetData>
      <sheetData sheetId="99">
        <row r="24">
          <cell r="I24">
            <v>0</v>
          </cell>
        </row>
      </sheetData>
      <sheetData sheetId="100">
        <row r="24">
          <cell r="I24">
            <v>0</v>
          </cell>
        </row>
      </sheetData>
      <sheetData sheetId="101"/>
      <sheetData sheetId="102"/>
      <sheetData sheetId="103">
        <row r="27">
          <cell r="D27">
            <v>0</v>
          </cell>
        </row>
      </sheetData>
      <sheetData sheetId="104"/>
      <sheetData sheetId="105"/>
      <sheetData sheetId="106"/>
      <sheetData sheetId="107"/>
      <sheetData sheetId="108"/>
      <sheetData sheetId="109">
        <row r="27">
          <cell r="D27">
            <v>0</v>
          </cell>
        </row>
      </sheetData>
      <sheetData sheetId="110">
        <row r="24">
          <cell r="I24">
            <v>0</v>
          </cell>
        </row>
      </sheetData>
      <sheetData sheetId="111"/>
      <sheetData sheetId="112" refreshError="1"/>
      <sheetData sheetId="113" refreshError="1"/>
      <sheetData sheetId="114" refreshError="1"/>
      <sheetData sheetId="115" refreshError="1"/>
      <sheetData sheetId="116" refreshError="1"/>
      <sheetData sheetId="117" refreshError="1"/>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efreshError="1"/>
      <sheetData sheetId="134">
        <row r="24">
          <cell r="B24" t="str">
            <v>수평곡관</v>
          </cell>
        </row>
      </sheetData>
      <sheetData sheetId="135">
        <row r="24">
          <cell r="B24" t="str">
            <v>수평곡관</v>
          </cell>
        </row>
      </sheetData>
      <sheetData sheetId="136">
        <row r="24">
          <cell r="B24" t="str">
            <v>수평곡관</v>
          </cell>
        </row>
      </sheetData>
      <sheetData sheetId="137" refreshError="1"/>
      <sheetData sheetId="138" refreshError="1"/>
      <sheetData sheetId="139" refreshError="1"/>
      <sheetData sheetId="140" refreshError="1"/>
      <sheetData sheetId="141">
        <row r="24">
          <cell r="B24" t="str">
            <v>수평곡관</v>
          </cell>
        </row>
      </sheetData>
      <sheetData sheetId="142">
        <row r="24">
          <cell r="B24" t="str">
            <v>수평곡관</v>
          </cell>
        </row>
      </sheetData>
      <sheetData sheetId="143">
        <row r="24">
          <cell r="B24" t="str">
            <v>수평곡관</v>
          </cell>
        </row>
      </sheetData>
      <sheetData sheetId="144">
        <row r="24">
          <cell r="B24" t="str">
            <v>수평곡관</v>
          </cell>
        </row>
      </sheetData>
      <sheetData sheetId="145">
        <row r="24">
          <cell r="B24" t="str">
            <v>수평곡관</v>
          </cell>
        </row>
      </sheetData>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refreshError="1"/>
      <sheetData sheetId="197"/>
      <sheetData sheetId="198"/>
      <sheetData sheetId="199" refreshError="1"/>
      <sheetData sheetId="200"/>
      <sheetData sheetId="201" refreshError="1"/>
      <sheetData sheetId="202" refreshError="1"/>
      <sheetData sheetId="203">
        <row r="27">
          <cell r="D27">
            <v>0</v>
          </cell>
        </row>
      </sheetData>
      <sheetData sheetId="204"/>
      <sheetData sheetId="205"/>
      <sheetData sheetId="206"/>
      <sheetData sheetId="207">
        <row r="27">
          <cell r="D27">
            <v>0</v>
          </cell>
        </row>
      </sheetData>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refreshError="1"/>
      <sheetData sheetId="262"/>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refreshError="1"/>
      <sheetData sheetId="656" refreshError="1"/>
      <sheetData sheetId="657" refreshError="1"/>
      <sheetData sheetId="658" refreshError="1"/>
      <sheetData sheetId="659" refreshError="1"/>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sheetData sheetId="1551"/>
      <sheetData sheetId="1552"/>
      <sheetData sheetId="1553"/>
      <sheetData sheetId="1554"/>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sheetData sheetId="2211"/>
      <sheetData sheetId="2212" refreshError="1"/>
      <sheetData sheetId="2213"/>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sheetData sheetId="2223"/>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sheetData sheetId="2258"/>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refreshError="1"/>
      <sheetData sheetId="2299" refreshError="1"/>
      <sheetData sheetId="2300">
        <row r="26">
          <cell r="E26" t="str">
            <v>일금육천구백육십이만팔천원정</v>
          </cell>
        </row>
      </sheetData>
      <sheetData sheetId="2301"/>
      <sheetData sheetId="2302"/>
      <sheetData sheetId="2303"/>
      <sheetData sheetId="2304"/>
      <sheetData sheetId="2305"/>
      <sheetData sheetId="2306"/>
      <sheetData sheetId="2307"/>
      <sheetData sheetId="2308"/>
      <sheetData sheetId="2309"/>
      <sheetData sheetId="2310"/>
      <sheetData sheetId="2311">
        <row r="20">
          <cell r="G20">
            <v>0</v>
          </cell>
        </row>
      </sheetData>
      <sheetData sheetId="2312"/>
      <sheetData sheetId="2313"/>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sheetData sheetId="2595" refreshError="1"/>
      <sheetData sheetId="2596" refreshError="1"/>
      <sheetData sheetId="2597" refreshError="1"/>
      <sheetData sheetId="2598"/>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sheetData sheetId="2633"/>
      <sheetData sheetId="2634"/>
      <sheetData sheetId="2635"/>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Sheet1"/>
      <sheetName val="공량산출서"/>
      <sheetName val="중기일위대가"/>
      <sheetName val="고양관재"/>
      <sheetName val="Sheet2"/>
      <sheetName val="견적서(대외) (2)"/>
      <sheetName val="수량산출"/>
      <sheetName val="본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esco"/>
      <sheetName val="2000.11월설계내역"/>
      <sheetName val="준검 내역서"/>
      <sheetName val="1.수,변전설비 (1차작업)"/>
      <sheetName val="2.옥외전력(침매함-수정-1차작업)"/>
      <sheetName val="3.옥외전력(사장교-수정-1차작업)"/>
      <sheetName val="4.인입선교체공사"/>
      <sheetName val="조명율표"/>
      <sheetName val="노임"/>
      <sheetName val="표지 (2)"/>
      <sheetName val="Sheet2"/>
      <sheetName val="1.수인터널"/>
      <sheetName val="일위목록"/>
      <sheetName val="샘플표지"/>
      <sheetName val="인건-측정"/>
      <sheetName val="DATA"/>
      <sheetName val="데이타"/>
      <sheetName val="산출7-본선2"/>
      <sheetName val="산출7-본선3"/>
      <sheetName val="원가계산서 "/>
      <sheetName val="일위대가표"/>
      <sheetName val="기둥(원형)"/>
      <sheetName val="예정(3)"/>
      <sheetName val="동원(3)"/>
      <sheetName val="기성내역"/>
      <sheetName val="Sheet1"/>
      <sheetName val="터파기및재료"/>
      <sheetName val="직노"/>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laroux"/>
      <sheetName val="일위,한전"/>
      <sheetName val="원가계산서"/>
      <sheetName val="단가조사서"/>
      <sheetName val="1. 가로등 설치공사(2공구)"/>
      <sheetName val="내역서 (2)"/>
      <sheetName val="주소록"/>
      <sheetName val="공사개요"/>
      <sheetName val="수량산출"/>
      <sheetName val="MOTOR"/>
      <sheetName val="안정검토(온1)"/>
      <sheetName val="중간부"/>
      <sheetName val="전체"/>
      <sheetName val="CODE"/>
      <sheetName val="실행철강하도"/>
      <sheetName val="노임단가"/>
      <sheetName val="수목단가"/>
      <sheetName val="시설수량표"/>
      <sheetName val="식재수량표"/>
      <sheetName val="자재단가"/>
      <sheetName val="을"/>
      <sheetName val="2공구산출내역"/>
      <sheetName val="#REF"/>
      <sheetName val="강교(Sub)"/>
      <sheetName val="부대내역"/>
      <sheetName val="2000,9월 일위"/>
      <sheetName val="중기일위대가"/>
      <sheetName val="실행간접비용"/>
      <sheetName val="Sheet3"/>
      <sheetName val="1차증가원가계산"/>
      <sheetName val="일위집계표"/>
      <sheetName val="WORK"/>
      <sheetName val="2.대외공문"/>
      <sheetName val="9GNG운반"/>
      <sheetName val="일위대가(가설)"/>
      <sheetName val="배수내역"/>
      <sheetName val="건축내역서"/>
      <sheetName val="설비내역서"/>
      <sheetName val="전기내역서"/>
      <sheetName val="집계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JUCK"/>
      <sheetName val="터널조도"/>
      <sheetName val="주형"/>
      <sheetName val="수량산출서"/>
      <sheetName val="설계내역서"/>
      <sheetName val="표지"/>
      <sheetName val="현황CODE"/>
      <sheetName val="손익현황"/>
      <sheetName val="공내역"/>
      <sheetName val="정부노임단가"/>
      <sheetName val="견적단가"/>
      <sheetName val="공구원가계산"/>
      <sheetName val="총 원가계산"/>
      <sheetName val="2000.11¿ù¼³°è³»¿ª"/>
      <sheetName val="ÁØ°Ë ³»¿ª¼­"/>
      <sheetName val="BQ"/>
      <sheetName val="기흥하도용"/>
      <sheetName val="견적대비표"/>
      <sheetName val="집수정(600-700)"/>
      <sheetName val="요율"/>
      <sheetName val="단가비교표"/>
      <sheetName val="소야공정계획표"/>
      <sheetName val="내역"/>
      <sheetName val="링크해지용"/>
      <sheetName val="산출내역서집계표"/>
      <sheetName val="약품설비"/>
      <sheetName val="비목군분류일위"/>
      <sheetName val="총괄서"/>
      <sheetName val="B부대공"/>
      <sheetName val="중기비"/>
      <sheetName val="옹벽"/>
      <sheetName val="토사(PE)"/>
      <sheetName val="단가"/>
      <sheetName val="일반토공견적"/>
      <sheetName val="JUCKEYK"/>
      <sheetName val="구체"/>
      <sheetName val="좌측날개벽"/>
      <sheetName val="우측날개벽"/>
      <sheetName val="1SPAN"/>
      <sheetName val="일위대가목차"/>
      <sheetName val="기본단가표"/>
      <sheetName val="단가산출"/>
      <sheetName val="내역서01"/>
      <sheetName val="1,2공구원가계산서"/>
      <sheetName val="1공구산출내역서"/>
      <sheetName val="신표지1"/>
      <sheetName val="POL6차-PIPING"/>
      <sheetName val="설계조건"/>
      <sheetName val="부안일위"/>
      <sheetName val="덕소내역"/>
      <sheetName val="전기혼잡제경비(45)"/>
      <sheetName val="Customer Databas"/>
      <sheetName val="2000년1차"/>
      <sheetName val="본체"/>
      <sheetName val="말고개터널조명전압강하"/>
      <sheetName val="기준액"/>
      <sheetName val="가로등"/>
      <sheetName val="Y-WORK"/>
      <sheetName val="평교-내역"/>
      <sheetName val="조도계산서1"/>
      <sheetName val="기초자료"/>
      <sheetName val="설명"/>
      <sheetName val="갈현동"/>
      <sheetName val="단락전류-A"/>
      <sheetName val="건축-물가변동"/>
      <sheetName val="목차"/>
      <sheetName val="1. 공사개요"/>
      <sheetName val="2. 현장기구조직표"/>
      <sheetName val="3. 공사진행[터,토,구]"/>
      <sheetName val="4. 투자대비"/>
      <sheetName val="5. 실행대비"/>
      <sheetName val="6. 금월분 투자대비"/>
      <sheetName val="2002년도 사업계획서"/>
      <sheetName val="결재란"/>
      <sheetName val="실행내역"/>
      <sheetName val="현장관리비"/>
      <sheetName val="말뚝지지력산정"/>
      <sheetName val="견적서(대외) (2)"/>
      <sheetName val="노임(1차)"/>
      <sheetName val="DT"/>
      <sheetName val="롤러"/>
      <sheetName val="BH"/>
      <sheetName val="펌프차타설"/>
      <sheetName val="AS복구"/>
      <sheetName val="중기터파기"/>
      <sheetName val="변수값"/>
      <sheetName val="중기상차"/>
      <sheetName val="참조-(1)"/>
      <sheetName val="일위대가(목록)"/>
      <sheetName val="재료비"/>
      <sheetName val="약품공급2"/>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일목"/>
      <sheetName val="일위"/>
      <sheetName val="사급자재"/>
      <sheetName val="방지책개소별명세"/>
      <sheetName val="1안"/>
      <sheetName val="관로분포도"/>
      <sheetName val="외주"/>
      <sheetName val="IT-BAT"/>
      <sheetName val="금광1터널"/>
      <sheetName val="MACRO(MCC)"/>
      <sheetName val="woo(mac)"/>
      <sheetName val="견적율"/>
      <sheetName val="자탐"/>
      <sheetName val="CC16-내역서"/>
      <sheetName val="단가일람"/>
      <sheetName val="조경일람"/>
      <sheetName val="b_balju_cho"/>
      <sheetName val="단가산출서"/>
      <sheetName val="STBOX"/>
      <sheetName val="ITEM"/>
      <sheetName val="입력"/>
      <sheetName val="노임이"/>
      <sheetName val="간접비계산"/>
      <sheetName val="Macro(차단기)"/>
      <sheetName val="경상비"/>
      <sheetName val="산출내역서"/>
      <sheetName val="6호기"/>
      <sheetName val="동해title"/>
      <sheetName val="설계명세서"/>
      <sheetName val="기초자료입력"/>
      <sheetName val="산출2-기기동력"/>
      <sheetName val="단가 및 재료비"/>
      <sheetName val="웅진교-S2"/>
      <sheetName val="200"/>
      <sheetName val="전기"/>
      <sheetName val="H-PILE수량집계"/>
      <sheetName val="인부신상자료"/>
      <sheetName val="노무비"/>
      <sheetName val="입찰안"/>
      <sheetName val="입고"/>
      <sheetName val="결재갑지"/>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단가표"/>
      <sheetName val="DATE"/>
      <sheetName val="변경도급"/>
      <sheetName val="하부철근수량"/>
      <sheetName val="제출내역 (2)"/>
      <sheetName val="설계"/>
      <sheetName val="일위대가(건축)"/>
      <sheetName val="내역서 제출"/>
      <sheetName val="토공(1)"/>
      <sheetName val="일용직"/>
      <sheetName val="일반공사"/>
      <sheetName val="정공공사"/>
      <sheetName val="주안3차A-A"/>
      <sheetName val="단면가정"/>
      <sheetName val="원가"/>
      <sheetName val="산업개발안내서"/>
      <sheetName val="타공종이기"/>
      <sheetName val="VXXXXXX"/>
      <sheetName val="실내기 사양 (부경대)"/>
      <sheetName val="CM 1"/>
      <sheetName val="2000_11월설계내역"/>
      <sheetName val="준검_내역서"/>
      <sheetName val="1_수,변전설비_(1차작업)"/>
      <sheetName val="2_옥외전력(침매함-수정-1차작업)"/>
      <sheetName val="3_옥외전력(사장교-수정-1차작업)"/>
      <sheetName val="4_인입선교체공사"/>
      <sheetName val="1__가로등_설치공사(2공구)"/>
      <sheetName val="내역서_(2)"/>
      <sheetName val="2000,9월_일위"/>
      <sheetName val="가감수량"/>
      <sheetName val="맨홀수량산출"/>
      <sheetName val="계좌번호"/>
      <sheetName val="공사현황 "/>
      <sheetName val="투입현황"/>
      <sheetName val="중,재,유청구"/>
      <sheetName val="직영"/>
      <sheetName val="투입현황 (LG)"/>
      <sheetName val="중기가동"/>
      <sheetName val="외주기성(이재남)"/>
      <sheetName val="사토운반"/>
      <sheetName val="외주모작투입"/>
      <sheetName val="외주공제현황"/>
      <sheetName val="용역 (2)"/>
      <sheetName val="목공"/>
      <sheetName val="철근"/>
      <sheetName val="이상헌"/>
      <sheetName val="경유사용내역  "/>
      <sheetName val="휘발유사용내역   (2)"/>
      <sheetName val="설계서(7)"/>
      <sheetName val="관급"/>
      <sheetName val="신우"/>
      <sheetName val="접속도로"/>
      <sheetName val="접속도로1"/>
      <sheetName val="날개벽"/>
      <sheetName val="암거단위"/>
      <sheetName val="원가계산"/>
      <sheetName val="SG"/>
      <sheetName val="자동제어"/>
      <sheetName val="매립"/>
      <sheetName val="MAT_N048"/>
      <sheetName val="에너지동"/>
      <sheetName val="산근"/>
      <sheetName val="48수량"/>
      <sheetName val="49일위"/>
      <sheetName val="22일위"/>
      <sheetName val="49수량"/>
      <sheetName val="인건비"/>
      <sheetName val="2000전체분"/>
      <sheetName val="Total"/>
      <sheetName val="969910( R)"/>
      <sheetName val="단가조사"/>
      <sheetName val="공사비"/>
      <sheetName val="횡 연장"/>
      <sheetName val="코드"/>
      <sheetName val="내역갑지"/>
      <sheetName val="전선 및 전선관"/>
      <sheetName val="시중노임(공사)"/>
      <sheetName val="예산명세서"/>
      <sheetName val="자료입력"/>
      <sheetName val="단위가격"/>
      <sheetName val="일반수량총괄"/>
      <sheetName val="TEL"/>
      <sheetName val="자료"/>
      <sheetName val="간선"/>
      <sheetName val="전압"/>
      <sheetName val="조도"/>
      <sheetName val="동력"/>
      <sheetName val="간선계산"/>
      <sheetName val="조도계산서 (도서)"/>
      <sheetName val="플랜트 설치"/>
      <sheetName val="ⴭⴭⴭⴭ"/>
      <sheetName val="2006기계경비산출표"/>
      <sheetName val="동력부하(도산)"/>
      <sheetName val="수량산출(수평맹암거)"/>
      <sheetName val="장비집계"/>
      <sheetName val="106C0300"/>
      <sheetName val="금액"/>
      <sheetName val="현장관리비 산출내역"/>
      <sheetName val="공사비집계"/>
      <sheetName val="Sheet6"/>
      <sheetName val="갑지(추정)"/>
      <sheetName val="N賃率-職"/>
      <sheetName val="기계경비산출"/>
      <sheetName val="인건비 "/>
      <sheetName val="ABUT수량-A1"/>
      <sheetName val="가도공"/>
      <sheetName val="3.바닥판설계"/>
      <sheetName val="골재집계"/>
      <sheetName val="지수"/>
      <sheetName val="단가(1)"/>
      <sheetName val="건축공사"/>
      <sheetName val="설계내역"/>
      <sheetName val="내역서 (평창)"/>
      <sheetName val="신규보류입력"/>
      <sheetName val="이름정의"/>
      <sheetName val="토공,철콘"/>
      <sheetName val="실행(표지,갑,을)"/>
      <sheetName val="설계예산서"/>
      <sheetName val="구조물철거타공정이월"/>
      <sheetName val="2.조명기구철거(일괄철거분)"/>
      <sheetName val="단가조사-2"/>
      <sheetName val="소요자재"/>
      <sheetName val="노무산출서"/>
      <sheetName val="A"/>
      <sheetName val="I一般比"/>
      <sheetName val="가공송전산출서"/>
      <sheetName val="전차선로 물량표"/>
      <sheetName val="설계서"/>
      <sheetName val="Chart1"/>
      <sheetName val="단위내역목록"/>
      <sheetName val="단위내역서"/>
      <sheetName val="총괄표"/>
      <sheetName val="원가(1)"/>
      <sheetName val="원가(2)"/>
      <sheetName val="공량산출서"/>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한강운반비"/>
      <sheetName val="철거산출근거"/>
      <sheetName val="CABLE SIZE-3"/>
      <sheetName val="기기리스트"/>
      <sheetName val="유림골조"/>
      <sheetName val="Sheet13"/>
      <sheetName val="Sheet14"/>
      <sheetName val="전기자료"/>
      <sheetName val="Sheet1 (2)"/>
      <sheetName val="tong du toan"/>
      <sheetName val="TRE TABLE"/>
      <sheetName val="C1ㅇ"/>
      <sheetName val="지급자재"/>
      <sheetName val="날개벽수량표"/>
      <sheetName val="2003상반기노임기준"/>
      <sheetName val="투찰"/>
      <sheetName val="CTEMCOST"/>
      <sheetName val="예비품"/>
      <sheetName val="실행예산"/>
      <sheetName val="인사자료총집계"/>
      <sheetName val="조경"/>
      <sheetName val="공사비 증감 내역서"/>
      <sheetName val="G.R300경비"/>
      <sheetName val="의왕내역"/>
      <sheetName val="7단가"/>
      <sheetName val="BEND LOSS"/>
      <sheetName val="danga"/>
      <sheetName val="ilch"/>
      <sheetName val="기계경비일람"/>
      <sheetName val="BEND_LOSS"/>
      <sheetName val="설직재-1"/>
      <sheetName val="EJ"/>
      <sheetName val="변압기 및 발전기 용량"/>
      <sheetName val="기자재대비표"/>
      <sheetName val="연습"/>
      <sheetName val="COPING"/>
      <sheetName val="유치원내역"/>
      <sheetName val="공통가설"/>
      <sheetName val="Module1"/>
      <sheetName val="건              축"/>
      <sheetName val="별표 "/>
      <sheetName val="BOQ-Summary_Form A1"/>
      <sheetName val="BOQ-Summary_Form A2"/>
      <sheetName val="BOQ-Summary_Form A3"/>
      <sheetName val="Attachment_A"/>
      <sheetName val="elect QC"/>
      <sheetName val="Quezon"/>
      <sheetName val="bulcan"/>
      <sheetName val="Bulacan"/>
      <sheetName val="자단"/>
      <sheetName val="1월"/>
      <sheetName val="중기사용료"/>
      <sheetName val="단가대비표"/>
      <sheetName val="실행내역 "/>
      <sheetName val="guard(mac)"/>
      <sheetName val="MYUN(MAC)"/>
      <sheetName val="tggwan(mac)"/>
      <sheetName val="suk(mac)"/>
      <sheetName val="토공집계표"/>
      <sheetName val="건축일위"/>
      <sheetName val="그라우팅일위"/>
      <sheetName val="Proposal"/>
      <sheetName val="BID"/>
      <sheetName val="일위대가(1)"/>
      <sheetName val="대림경상68억"/>
      <sheetName val="Macro2"/>
      <sheetName val="Macro1"/>
      <sheetName val="차액보증"/>
      <sheetName val="건축내역"/>
      <sheetName val="식재인부"/>
      <sheetName val="DAN"/>
      <sheetName val="백호우계수"/>
      <sheetName val="초기화면"/>
      <sheetName val="관급자재"/>
      <sheetName val="교량전기"/>
      <sheetName val="단"/>
      <sheetName val="간접비"/>
      <sheetName val="문학간접"/>
      <sheetName val="간접"/>
      <sheetName val="C3"/>
      <sheetName val="D&amp;P특기사항"/>
      <sheetName val="빌딩 안내"/>
      <sheetName val="접지수량"/>
      <sheetName val="과세표준율-2"/>
      <sheetName val="면적분양가"/>
      <sheetName val="분양면적(1123)"/>
      <sheetName val="출력소스"/>
      <sheetName val="재료집계"/>
      <sheetName val="P-산#1-1(WOWA1)"/>
      <sheetName val="단가산출서(기계)"/>
      <sheetName val="총괄"/>
      <sheetName val="Front"/>
      <sheetName val="wall"/>
      <sheetName val="학생내역"/>
      <sheetName val="21301동"/>
      <sheetName val="건축공정"/>
      <sheetName val="방진공정"/>
      <sheetName val="조경공정"/>
      <sheetName val="수량산출(음암)"/>
      <sheetName val="돌담교 상부수량"/>
      <sheetName val="Ekog10"/>
      <sheetName val="AHU집계"/>
      <sheetName val="공조기휀"/>
      <sheetName val="공조기"/>
      <sheetName val="원형1호맨홀토공수량"/>
      <sheetName val="당초"/>
      <sheetName val="통신단가조사"/>
      <sheetName val="98수문일위"/>
      <sheetName val="(A)내역서"/>
      <sheetName val="정보매체A동"/>
      <sheetName val="982월원안"/>
      <sheetName val="nys"/>
      <sheetName val="평가내역"/>
      <sheetName val="001"/>
      <sheetName val="세부내역"/>
      <sheetName val="예산변경사항"/>
      <sheetName val="갑지1"/>
      <sheetName val="을지"/>
      <sheetName val="Upgrades pricing"/>
      <sheetName val="S.중기사용료"/>
      <sheetName val="입력란"/>
      <sheetName val="97노임단가"/>
      <sheetName val="금액내역서"/>
      <sheetName val="대치판정"/>
      <sheetName val="산출(전주P7)"/>
      <sheetName val="몰탈재료산출"/>
      <sheetName val="Sheet5"/>
      <sheetName val="설비공사"/>
      <sheetName val="영업.일1"/>
      <sheetName val="__MAIN"/>
      <sheetName val="LOPCALC"/>
      <sheetName val="1.설계조건"/>
      <sheetName val="주현(해보)"/>
      <sheetName val="주현(영광)"/>
      <sheetName val="내역서1"/>
      <sheetName val="보건노"/>
      <sheetName val="김남권내역9"/>
      <sheetName val="설계서(본관)"/>
      <sheetName val="FA설치명세"/>
      <sheetName val="J형측구단위수량"/>
      <sheetName val="위치조서"/>
      <sheetName val="담장산출"/>
      <sheetName val="EP0618"/>
      <sheetName val="공사별 가중치 산출근거(토목)"/>
      <sheetName val="가중치근거(조경)"/>
      <sheetName val="공사별 가중치 산출근거(건축)"/>
      <sheetName val="철콘견적"/>
      <sheetName val="3BL공동구 수량"/>
      <sheetName val="경비"/>
      <sheetName val="공사비집계표"/>
      <sheetName val="단가표 "/>
      <sheetName val="2_대외공문"/>
      <sheetName val="총_원가계산"/>
      <sheetName val="PL"/>
      <sheetName val="TEMP1"/>
      <sheetName val="TEMP2"/>
      <sheetName val="밸브설치"/>
      <sheetName val="데리네이타현황"/>
      <sheetName val="1.설계기준"/>
      <sheetName val="신내택지내역서"/>
      <sheetName val="일위대가목록"/>
      <sheetName val="견적의뢰서"/>
      <sheetName val="직원인원"/>
      <sheetName val="4)유동표"/>
      <sheetName val="자재일위(경)"/>
      <sheetName val="여과지동"/>
      <sheetName val="입찰"/>
      <sheetName val="현경"/>
      <sheetName val="8.석축단위(H=1.5M)"/>
      <sheetName val="관급자재대"/>
      <sheetName val="역T형교대(말뚝기초)"/>
      <sheetName val="적용률"/>
      <sheetName val="일반전기"/>
      <sheetName val="날개벽(시점좌측)"/>
      <sheetName val="수목표준대가"/>
      <sheetName val="내역1"/>
      <sheetName val="설계기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refreshError="1"/>
      <sheetData sheetId="226"/>
      <sheetData sheetId="227" refreshError="1"/>
      <sheetData sheetId="228" refreshError="1"/>
      <sheetData sheetId="229" refreshError="1"/>
      <sheetData sheetId="230" refreshError="1"/>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sheetData sheetId="295"/>
      <sheetData sheetId="296"/>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
      <sheetName val="SLAB"/>
      <sheetName val="ABUT수량-A1"/>
    </sheetNames>
    <sheetDataSet>
      <sheetData sheetId="0"/>
      <sheetData sheetId="1"/>
      <sheetData sheetId="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본체"/>
      <sheetName val="날개벽(전주)"/>
      <sheetName val="날개벽(광양)"/>
      <sheetName val="교좌받침"/>
      <sheetName val="기둥(원형)"/>
      <sheetName val="BOX"/>
    </sheetNames>
    <sheetDataSet>
      <sheetData sheetId="0"/>
      <sheetData sheetId="1"/>
      <sheetData sheetId="2"/>
      <sheetData sheetId="3"/>
      <sheetData sheetId="4"/>
      <sheetData sheetId="5" refreshError="1"/>
      <sheetData sheetId="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기준"/>
      <sheetName val="2.단면형상"/>
      <sheetName val="3.바닥판설계"/>
      <sheetName val="3.바닥판설계(2)"/>
      <sheetName val="8.보강재-플랜지"/>
      <sheetName val="8.보강재-복부판"/>
      <sheetName val="8.보강재-하중집중점-교대1"/>
      <sheetName val="8.보강재-하중집중점-교각4,10"/>
      <sheetName val="8.보강재-하중집중점-교각5,9"/>
      <sheetName val="8.보강재-하중집중점-교각6,7,8"/>
      <sheetName val="8.보강재-다이아프레임"/>
      <sheetName val="8.보강재-다이아프레임 (2)"/>
      <sheetName val="10.전단연결재-주형1"/>
      <sheetName val="10.전단연결재-주형2"/>
      <sheetName val="11.가로보-표준-내부"/>
      <sheetName val="11.가로보-확폭-내부"/>
      <sheetName val="11.가로보-캔틸레버-보도"/>
      <sheetName val="11.가로보-캔틸레버-차도"/>
      <sheetName val="11.가로보-지점부"/>
      <sheetName val="12.용접"/>
      <sheetName val="12.용접응력"/>
      <sheetName val="13.피로"/>
      <sheetName val="15.신축량산정"/>
      <sheetName val="11.가로보-주형2"/>
      <sheetName val="EARTH소집계(922환기구)"/>
      <sheetName val="EARTH집계(922환기구-제거식)"/>
      <sheetName val="TYPE-1"/>
      <sheetName val="본체"/>
      <sheetName val="주형"/>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파기및재료"/>
      <sheetName val="3.바닥판설계"/>
      <sheetName val="BOX"/>
      <sheetName val="입찰안"/>
      <sheetName val="I.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자재집게표 "/>
      <sheetName val="총수량집계표 "/>
      <sheetName val="총철근량집계표"/>
      <sheetName val="이음몰탈"/>
      <sheetName val="옹벽공 수량집계표"/>
      <sheetName val="철근집계표"/>
      <sheetName val="옹벽"/>
      <sheetName val="5.전사투자계획종함안"/>
      <sheetName val="내역서"/>
      <sheetName val="JUCKEYK"/>
      <sheetName val="woo(mac)"/>
      <sheetName val="Q-ty-1"/>
      <sheetName val="3.바닥판설계"/>
      <sheetName val="노임"/>
      <sheetName val="기둥(원형)"/>
      <sheetName val="태화42 "/>
      <sheetName val="3차설계"/>
      <sheetName val="일위"/>
      <sheetName val="합계금액"/>
      <sheetName val="단가비교표"/>
      <sheetName val="3BL공동구 수량"/>
      <sheetName val="¿ì¼ö"/>
      <sheetName val="¿À¼ö"/>
      <sheetName val="Æ÷Àå"/>
      <sheetName val="¿ì¼öÃ¶±Ù"/>
      <sheetName val="¿À¼öÃ¶±Ù"/>
      <sheetName val="ÃÑ¼ö·® Áý°èÇ¥"/>
      <sheetName val="ÃÑÃ¶±Ù"/>
      <sheetName val="ÀÚÀçÁý°ÔÇ¥ "/>
      <sheetName val="ÃÑ¼ö·®Áý°èÇ¥ "/>
      <sheetName val="ÃÑÃ¶±Ù·®Áý°èÇ¥"/>
      <sheetName val="ÀÌÀ½¸ôÅ»"/>
      <sheetName val="¿Ëº®°ø ¼ö·®Áý°èÇ¥"/>
      <sheetName val="Ã¶±ÙÁý°èÇ¥"/>
      <sheetName val="COVER"/>
      <sheetName val="ABUT수량-A1"/>
      <sheetName val="6PILE  (돌출)"/>
      <sheetName val="설계조건"/>
      <sheetName val="DATA"/>
      <sheetName val="Sheet1 (2)"/>
      <sheetName val="STBOX"/>
      <sheetName val="#REF"/>
      <sheetName val="종배수관"/>
      <sheetName val="H-PILE수량집계"/>
      <sheetName val="수로단위수량"/>
      <sheetName val="수안보-MBR1"/>
      <sheetName val="기초자료"/>
      <sheetName val="Sheet2"/>
      <sheetName val="input"/>
      <sheetName val="내역서적용수량 (지방도893)"/>
    </sheetNames>
    <sheetDataSet>
      <sheetData sheetId="0" refreshError="1">
        <row r="1">
          <cell r="A1" t="str">
            <v>공       종</v>
          </cell>
          <cell r="B1" t="str">
            <v>규    격</v>
          </cell>
          <cell r="D1" t="str">
            <v>단위</v>
          </cell>
          <cell r="E1" t="str">
            <v xml:space="preserve">       맨              홀                     </v>
          </cell>
          <cell r="H1" t="str">
            <v>P.E 빗물받이</v>
          </cell>
          <cell r="I1" t="str">
            <v xml:space="preserve">P.E </v>
          </cell>
          <cell r="J1" t="str">
            <v>흄                         관</v>
          </cell>
          <cell r="N1" t="str">
            <v>D.C PIPE</v>
          </cell>
          <cell r="P1" t="str">
            <v>계</v>
          </cell>
        </row>
        <row r="2">
          <cell r="E2" t="str">
            <v>Φ900</v>
          </cell>
          <cell r="F2" t="str">
            <v>Φ1200</v>
          </cell>
          <cell r="G2" t="str">
            <v>Φ1500</v>
          </cell>
          <cell r="H2" t="str">
            <v>940x510x410</v>
          </cell>
          <cell r="I2" t="str">
            <v xml:space="preserve"> 홈통받이</v>
          </cell>
          <cell r="J2" t="str">
            <v>D450</v>
          </cell>
          <cell r="K2" t="str">
            <v>D500</v>
          </cell>
          <cell r="L2" t="str">
            <v>D600</v>
          </cell>
          <cell r="M2" t="str">
            <v>D700</v>
          </cell>
          <cell r="N2" t="str">
            <v>Φ150</v>
          </cell>
          <cell r="O2" t="str">
            <v>Φ250</v>
          </cell>
        </row>
        <row r="3">
          <cell r="A3" t="str">
            <v>수     량</v>
          </cell>
          <cell r="E3" t="str">
            <v>8EA</v>
          </cell>
          <cell r="F3" t="str">
            <v>15EA</v>
          </cell>
          <cell r="G3" t="str">
            <v>4EA</v>
          </cell>
          <cell r="H3" t="str">
            <v>74EA</v>
          </cell>
          <cell r="I3" t="str">
            <v>10 EA</v>
          </cell>
          <cell r="J3" t="str">
            <v>405.00 M</v>
          </cell>
          <cell r="K3" t="str">
            <v>117.5M</v>
          </cell>
          <cell r="L3" t="str">
            <v>132.5M</v>
          </cell>
          <cell r="M3" t="str">
            <v>140.00M</v>
          </cell>
          <cell r="N3" t="str">
            <v>106.00M</v>
          </cell>
          <cell r="O3" t="str">
            <v>593.00M</v>
          </cell>
        </row>
        <row r="4">
          <cell r="A4" t="str">
            <v>콘크리트</v>
          </cell>
          <cell r="B4" t="str">
            <v>σck=210㎏/㎠</v>
          </cell>
          <cell r="D4" t="str">
            <v>M3</v>
          </cell>
        </row>
        <row r="5">
          <cell r="B5" t="str">
            <v>σck=180㎏/㎠</v>
          </cell>
          <cell r="D5" t="str">
            <v>M3</v>
          </cell>
        </row>
        <row r="6">
          <cell r="B6" t="str">
            <v>σck=135㎏/㎠</v>
          </cell>
          <cell r="D6" t="str">
            <v>M3</v>
          </cell>
        </row>
        <row r="7">
          <cell r="A7" t="str">
            <v>거푸집</v>
          </cell>
          <cell r="B7" t="str">
            <v>P.E 10 회</v>
          </cell>
          <cell r="D7" t="str">
            <v>M2</v>
          </cell>
        </row>
        <row r="8">
          <cell r="B8" t="str">
            <v>목재 4 회</v>
          </cell>
          <cell r="D8" t="str">
            <v>M2</v>
          </cell>
        </row>
        <row r="9">
          <cell r="B9" t="str">
            <v>합판6회</v>
          </cell>
          <cell r="D9" t="str">
            <v>M2</v>
          </cell>
        </row>
        <row r="10">
          <cell r="A10" t="str">
            <v>흄    관</v>
          </cell>
          <cell r="B10" t="str">
            <v>D 450</v>
          </cell>
          <cell r="D10" t="str">
            <v>M</v>
          </cell>
        </row>
        <row r="11">
          <cell r="B11" t="str">
            <v>D 500</v>
          </cell>
          <cell r="D11" t="str">
            <v>M</v>
          </cell>
        </row>
        <row r="12">
          <cell r="B12" t="str">
            <v>D 600</v>
          </cell>
          <cell r="D12" t="str">
            <v>M</v>
          </cell>
        </row>
        <row r="13">
          <cell r="B13" t="str">
            <v>D 700</v>
          </cell>
          <cell r="D13" t="str">
            <v>M</v>
          </cell>
        </row>
        <row r="14">
          <cell r="A14" t="str">
            <v>토  공</v>
          </cell>
          <cell r="B14" t="str">
            <v>터 파 기</v>
          </cell>
          <cell r="D14" t="str">
            <v>M3</v>
          </cell>
        </row>
        <row r="15">
          <cell r="B15" t="str">
            <v>잔   토</v>
          </cell>
          <cell r="D15" t="str">
            <v>M3</v>
          </cell>
        </row>
        <row r="16">
          <cell r="B16" t="str">
            <v>되메우기</v>
          </cell>
          <cell r="D16" t="str">
            <v>M3</v>
          </cell>
        </row>
        <row r="17">
          <cell r="A17" t="str">
            <v>P.E 빗물받이</v>
          </cell>
          <cell r="B17" t="str">
            <v>940x510x410</v>
          </cell>
          <cell r="D17" t="str">
            <v>EA</v>
          </cell>
        </row>
        <row r="18">
          <cell r="A18" t="str">
            <v>빗물받이뚜껑</v>
          </cell>
          <cell r="B18" t="str">
            <v>495x395x50</v>
          </cell>
          <cell r="D18" t="str">
            <v>EA</v>
          </cell>
        </row>
        <row r="19">
          <cell r="A19" t="str">
            <v>사 다 리</v>
          </cell>
          <cell r="B19" t="str">
            <v>D19</v>
          </cell>
          <cell r="D19" t="str">
            <v>TON</v>
          </cell>
        </row>
        <row r="20">
          <cell r="A20" t="str">
            <v>홈통받이</v>
          </cell>
          <cell r="B20" t="str">
            <v>D 430</v>
          </cell>
          <cell r="D20" t="str">
            <v>EA</v>
          </cell>
        </row>
        <row r="21">
          <cell r="A21" t="str">
            <v>맨홀뚜껑</v>
          </cell>
          <cell r="B21" t="str">
            <v>주철제 Φ648</v>
          </cell>
          <cell r="D21" t="str">
            <v>EA</v>
          </cell>
        </row>
        <row r="22">
          <cell r="A22" t="str">
            <v>이음몰탈</v>
          </cell>
          <cell r="B22" t="str">
            <v>1 : 3</v>
          </cell>
          <cell r="D22" t="str">
            <v>M3</v>
          </cell>
        </row>
        <row r="23">
          <cell r="B23" t="str">
            <v>1 : 2</v>
          </cell>
          <cell r="D23" t="str">
            <v>M3</v>
          </cell>
        </row>
        <row r="24">
          <cell r="A24" t="str">
            <v>D.C PIPE</v>
          </cell>
          <cell r="B24" t="str">
            <v>Φ150M/M</v>
          </cell>
          <cell r="D24" t="str">
            <v>M</v>
          </cell>
        </row>
        <row r="25">
          <cell r="B25" t="str">
            <v>Φ250M/M</v>
          </cell>
          <cell r="D25" t="str">
            <v>M</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갑지"/>
      <sheetName val="갑지 (2)"/>
      <sheetName val="갑지(2)-02"/>
      <sheetName val="집계표"/>
      <sheetName val="서정대교내역서"/>
      <sheetName val="내역서"/>
      <sheetName val="제경비산출근거"/>
      <sheetName val="예정공정표(금회)"/>
      <sheetName val="예정공정표(전체)"/>
      <sheetName val="동원인원(금회)"/>
      <sheetName val="동원인원(전체)"/>
      <sheetName val="Sheet1"/>
      <sheetName val="우수"/>
    </sheetNames>
    <sheetDataSet>
      <sheetData sheetId="0"/>
      <sheetData sheetId="1"/>
      <sheetData sheetId="2"/>
      <sheetData sheetId="3"/>
      <sheetData sheetId="4"/>
      <sheetData sheetId="5"/>
      <sheetData sheetId="6">
        <row r="4">
          <cell r="A4" t="str">
            <v>1. 토          공</v>
          </cell>
          <cell r="G4">
            <v>17469631490</v>
          </cell>
        </row>
        <row r="5">
          <cell r="A5" t="str">
            <v>1.01  기존구조물 철거</v>
          </cell>
          <cell r="G5">
            <v>15159200</v>
          </cell>
        </row>
        <row r="6">
          <cell r="A6" t="str">
            <v>구조물헐기(무근)</v>
          </cell>
          <cell r="B6" t="str">
            <v>대형30CM미만</v>
          </cell>
          <cell r="C6">
            <v>524</v>
          </cell>
          <cell r="D6">
            <v>0</v>
          </cell>
          <cell r="E6" t="str">
            <v>M3</v>
          </cell>
          <cell r="F6">
            <v>13000</v>
          </cell>
          <cell r="G6">
            <v>6812000</v>
          </cell>
        </row>
        <row r="7">
          <cell r="A7" t="str">
            <v>포장절단</v>
          </cell>
          <cell r="B7" t="str">
            <v>시멘트콘크리트</v>
          </cell>
          <cell r="C7">
            <v>26</v>
          </cell>
          <cell r="D7">
            <v>0</v>
          </cell>
          <cell r="E7" t="str">
            <v>M</v>
          </cell>
          <cell r="F7">
            <v>1100</v>
          </cell>
          <cell r="G7">
            <v>28600</v>
          </cell>
        </row>
        <row r="8">
          <cell r="A8" t="str">
            <v>콘크리트포장깨기</v>
          </cell>
          <cell r="B8" t="str">
            <v>백호우0.7M3+브레이카</v>
          </cell>
          <cell r="C8">
            <v>438</v>
          </cell>
          <cell r="D8">
            <v>0</v>
          </cell>
          <cell r="E8" t="str">
            <v>M3</v>
          </cell>
          <cell r="F8">
            <v>13600</v>
          </cell>
          <cell r="G8">
            <v>5956800</v>
          </cell>
        </row>
        <row r="9">
          <cell r="A9" t="str">
            <v>포장절단</v>
          </cell>
          <cell r="B9" t="str">
            <v>아스콘</v>
          </cell>
          <cell r="C9">
            <v>670</v>
          </cell>
          <cell r="D9">
            <v>0</v>
          </cell>
          <cell r="E9" t="str">
            <v>M</v>
          </cell>
          <cell r="F9">
            <v>1100</v>
          </cell>
          <cell r="G9">
            <v>737000</v>
          </cell>
        </row>
        <row r="10">
          <cell r="A10" t="str">
            <v>아스팔트포장깨기</v>
          </cell>
          <cell r="B10" t="str">
            <v>백호우0.7M3+브레이카</v>
          </cell>
          <cell r="C10">
            <v>92</v>
          </cell>
          <cell r="D10">
            <v>0</v>
          </cell>
          <cell r="E10" t="str">
            <v>M3</v>
          </cell>
          <cell r="F10">
            <v>12000</v>
          </cell>
          <cell r="G10">
            <v>1104000</v>
          </cell>
        </row>
        <row r="11">
          <cell r="A11" t="str">
            <v>석축헐기</v>
          </cell>
          <cell r="B11" t="str">
            <v>찰쌓기</v>
          </cell>
          <cell r="C11">
            <v>31</v>
          </cell>
          <cell r="D11">
            <v>0</v>
          </cell>
          <cell r="E11" t="str">
            <v>M2</v>
          </cell>
          <cell r="F11">
            <v>16800</v>
          </cell>
          <cell r="G11">
            <v>520800</v>
          </cell>
        </row>
        <row r="12">
          <cell r="A12" t="str">
            <v>1.02  표토제거</v>
          </cell>
          <cell r="G12">
            <v>5605200</v>
          </cell>
        </row>
        <row r="13">
          <cell r="A13" t="str">
            <v>표토제거</v>
          </cell>
          <cell r="B13" t="str">
            <v>답구간</v>
          </cell>
          <cell r="C13">
            <v>10887</v>
          </cell>
          <cell r="D13">
            <v>0</v>
          </cell>
          <cell r="E13" t="str">
            <v>M2</v>
          </cell>
          <cell r="F13">
            <v>200</v>
          </cell>
          <cell r="G13">
            <v>2177400</v>
          </cell>
        </row>
        <row r="14">
          <cell r="A14" t="str">
            <v>표토제거</v>
          </cell>
          <cell r="B14" t="str">
            <v>답외구간</v>
          </cell>
          <cell r="C14">
            <v>22852</v>
          </cell>
          <cell r="D14">
            <v>0</v>
          </cell>
          <cell r="E14" t="str">
            <v>M2</v>
          </cell>
          <cell r="F14">
            <v>150</v>
          </cell>
          <cell r="G14">
            <v>3427800</v>
          </cell>
        </row>
        <row r="15">
          <cell r="A15" t="str">
            <v>1.03  벌개제근</v>
          </cell>
          <cell r="C15">
            <v>459095</v>
          </cell>
          <cell r="D15">
            <v>170749</v>
          </cell>
          <cell r="E15" t="str">
            <v>M2</v>
          </cell>
          <cell r="F15">
            <v>120</v>
          </cell>
          <cell r="G15">
            <v>55091400</v>
          </cell>
        </row>
        <row r="16">
          <cell r="A16" t="str">
            <v>1.04  층따기</v>
          </cell>
          <cell r="C16">
            <v>44220</v>
          </cell>
          <cell r="D16">
            <v>4601</v>
          </cell>
          <cell r="E16" t="str">
            <v>M3</v>
          </cell>
          <cell r="F16">
            <v>600</v>
          </cell>
          <cell r="G16">
            <v>26532000</v>
          </cell>
        </row>
        <row r="17">
          <cell r="A17" t="str">
            <v>1.05  흙깍기공</v>
          </cell>
          <cell r="G17">
            <v>7208603720</v>
          </cell>
        </row>
        <row r="18">
          <cell r="A18" t="str">
            <v>흙깍기공</v>
          </cell>
          <cell r="B18" t="str">
            <v>토  사</v>
          </cell>
          <cell r="C18">
            <v>884914</v>
          </cell>
          <cell r="D18">
            <v>171964</v>
          </cell>
          <cell r="E18" t="str">
            <v>M3</v>
          </cell>
          <cell r="F18">
            <v>390</v>
          </cell>
          <cell r="G18">
            <v>345116460</v>
          </cell>
        </row>
        <row r="19">
          <cell r="A19" t="str">
            <v>흙깍기공</v>
          </cell>
          <cell r="B19" t="str">
            <v>리핑암</v>
          </cell>
          <cell r="C19">
            <v>338594</v>
          </cell>
          <cell r="D19">
            <v>29611</v>
          </cell>
          <cell r="E19" t="str">
            <v>M3</v>
          </cell>
          <cell r="F19">
            <v>690</v>
          </cell>
          <cell r="G19">
            <v>233629860</v>
          </cell>
        </row>
        <row r="20">
          <cell r="A20" t="str">
            <v>흙깍기공</v>
          </cell>
          <cell r="B20" t="str">
            <v>발파암-편절형</v>
          </cell>
          <cell r="C20">
            <v>12952</v>
          </cell>
          <cell r="D20">
            <v>2272</v>
          </cell>
          <cell r="E20" t="str">
            <v>M3</v>
          </cell>
          <cell r="F20">
            <v>12300</v>
          </cell>
          <cell r="G20">
            <v>159309600</v>
          </cell>
        </row>
        <row r="21">
          <cell r="A21" t="str">
            <v>흙깍기공</v>
          </cell>
          <cell r="B21" t="str">
            <v>발파암-리퍼병행</v>
          </cell>
          <cell r="C21">
            <v>212147</v>
          </cell>
          <cell r="D21">
            <v>17781</v>
          </cell>
          <cell r="E21" t="str">
            <v>M3</v>
          </cell>
          <cell r="F21">
            <v>9700</v>
          </cell>
          <cell r="G21">
            <v>2057825900</v>
          </cell>
        </row>
        <row r="22">
          <cell r="A22" t="str">
            <v>흙깍기공</v>
          </cell>
          <cell r="B22" t="str">
            <v>발파암-크로울러</v>
          </cell>
          <cell r="C22">
            <v>666147</v>
          </cell>
          <cell r="D22">
            <v>94559</v>
          </cell>
          <cell r="E22" t="str">
            <v>M3</v>
          </cell>
          <cell r="F22">
            <v>4900</v>
          </cell>
          <cell r="G22">
            <v>3264120300</v>
          </cell>
        </row>
        <row r="23">
          <cell r="A23" t="str">
            <v>흙깍기공</v>
          </cell>
          <cell r="B23" t="str">
            <v>발파암-미진동발파</v>
          </cell>
          <cell r="C23">
            <v>84456</v>
          </cell>
          <cell r="D23">
            <v>0</v>
          </cell>
          <cell r="E23" t="str">
            <v>M3</v>
          </cell>
          <cell r="F23">
            <v>13600</v>
          </cell>
          <cell r="G23">
            <v>1148601600</v>
          </cell>
        </row>
        <row r="24">
          <cell r="A24" t="str">
            <v>1.06  흙운반공</v>
          </cell>
          <cell r="G24">
            <v>7614066390</v>
          </cell>
        </row>
        <row r="25">
          <cell r="A25" t="str">
            <v>가)  무 대 운 반</v>
          </cell>
          <cell r="G25">
            <v>34024000</v>
          </cell>
        </row>
        <row r="26">
          <cell r="A26" t="str">
            <v>무    대</v>
          </cell>
          <cell r="B26" t="str">
            <v>토  사</v>
          </cell>
          <cell r="C26">
            <v>163334</v>
          </cell>
          <cell r="D26">
            <v>51591</v>
          </cell>
          <cell r="E26" t="str">
            <v>M3</v>
          </cell>
          <cell r="F26">
            <v>0</v>
          </cell>
          <cell r="G26">
            <v>0</v>
          </cell>
        </row>
        <row r="27">
          <cell r="A27" t="str">
            <v>무    대</v>
          </cell>
          <cell r="B27" t="str">
            <v>리  핑</v>
          </cell>
          <cell r="C27">
            <v>16228</v>
          </cell>
          <cell r="D27">
            <v>2072</v>
          </cell>
          <cell r="E27" t="str">
            <v>M3</v>
          </cell>
          <cell r="F27">
            <v>0</v>
          </cell>
          <cell r="G27">
            <v>0</v>
          </cell>
        </row>
        <row r="28">
          <cell r="A28" t="str">
            <v>무    대</v>
          </cell>
          <cell r="B28" t="str">
            <v>발  파</v>
          </cell>
          <cell r="C28">
            <v>34024</v>
          </cell>
          <cell r="D28">
            <v>4241</v>
          </cell>
          <cell r="E28" t="str">
            <v>M3</v>
          </cell>
          <cell r="F28">
            <v>1000</v>
          </cell>
          <cell r="G28">
            <v>34024000</v>
          </cell>
        </row>
        <row r="29">
          <cell r="A29" t="str">
            <v>나)  도 쟈 운 반</v>
          </cell>
          <cell r="G29">
            <v>274642490</v>
          </cell>
        </row>
        <row r="30">
          <cell r="A30" t="str">
            <v>도    쟈</v>
          </cell>
          <cell r="B30" t="str">
            <v>토  사</v>
          </cell>
          <cell r="C30">
            <v>59587</v>
          </cell>
          <cell r="D30">
            <v>18412</v>
          </cell>
          <cell r="E30" t="str">
            <v>M3</v>
          </cell>
          <cell r="F30">
            <v>350</v>
          </cell>
          <cell r="G30">
            <v>20855450</v>
          </cell>
        </row>
        <row r="31">
          <cell r="A31" t="str">
            <v>도    쟈</v>
          </cell>
          <cell r="B31" t="str">
            <v>리  핑</v>
          </cell>
          <cell r="C31">
            <v>15886</v>
          </cell>
          <cell r="D31">
            <v>1983</v>
          </cell>
          <cell r="E31" t="str">
            <v>M3</v>
          </cell>
          <cell r="F31">
            <v>390</v>
          </cell>
          <cell r="G31">
            <v>6195540</v>
          </cell>
        </row>
        <row r="32">
          <cell r="A32" t="str">
            <v>도    쟈</v>
          </cell>
          <cell r="B32" t="str">
            <v>발  파</v>
          </cell>
          <cell r="C32">
            <v>63485</v>
          </cell>
          <cell r="D32">
            <v>7909</v>
          </cell>
          <cell r="E32" t="str">
            <v>M3</v>
          </cell>
          <cell r="F32">
            <v>3900</v>
          </cell>
          <cell r="G32">
            <v>247591500</v>
          </cell>
        </row>
        <row r="33">
          <cell r="A33" t="str">
            <v>다)  덤 프 운 반</v>
          </cell>
          <cell r="G33">
            <v>5642190700</v>
          </cell>
        </row>
        <row r="34">
          <cell r="A34" t="str">
            <v>덤    프</v>
          </cell>
          <cell r="B34" t="str">
            <v>토  사</v>
          </cell>
          <cell r="C34">
            <v>375025</v>
          </cell>
          <cell r="D34">
            <v>112297</v>
          </cell>
          <cell r="E34" t="str">
            <v>M3</v>
          </cell>
          <cell r="F34">
            <v>1100</v>
          </cell>
          <cell r="G34">
            <v>412527500</v>
          </cell>
        </row>
        <row r="35">
          <cell r="A35" t="str">
            <v>덤    프</v>
          </cell>
          <cell r="B35" t="str">
            <v>리  핑</v>
          </cell>
          <cell r="C35">
            <v>206641</v>
          </cell>
          <cell r="D35">
            <v>25554</v>
          </cell>
          <cell r="E35" t="str">
            <v>M3</v>
          </cell>
          <cell r="F35">
            <v>2200</v>
          </cell>
          <cell r="G35">
            <v>454610200</v>
          </cell>
        </row>
        <row r="36">
          <cell r="A36" t="str">
            <v>덤    프</v>
          </cell>
          <cell r="B36" t="str">
            <v>발  파</v>
          </cell>
          <cell r="C36">
            <v>823285</v>
          </cell>
          <cell r="D36">
            <v>102463</v>
          </cell>
          <cell r="E36" t="str">
            <v>M3</v>
          </cell>
          <cell r="F36">
            <v>5800</v>
          </cell>
          <cell r="G36">
            <v>4775053000</v>
          </cell>
        </row>
        <row r="37">
          <cell r="A37" t="str">
            <v>라)  사 토 운 반</v>
          </cell>
          <cell r="G37">
            <v>1663209200</v>
          </cell>
        </row>
        <row r="38">
          <cell r="A38" t="str">
            <v>사    토</v>
          </cell>
          <cell r="B38" t="str">
            <v>토  사</v>
          </cell>
          <cell r="C38">
            <v>385782</v>
          </cell>
          <cell r="D38">
            <v>0</v>
          </cell>
          <cell r="E38" t="str">
            <v>M3</v>
          </cell>
          <cell r="F38">
            <v>2400</v>
          </cell>
          <cell r="G38">
            <v>925876800</v>
          </cell>
        </row>
        <row r="39">
          <cell r="A39" t="str">
            <v>사    토</v>
          </cell>
          <cell r="B39" t="str">
            <v>리핑암</v>
          </cell>
          <cell r="C39">
            <v>101603</v>
          </cell>
          <cell r="D39">
            <v>0</v>
          </cell>
          <cell r="E39" t="str">
            <v>M3</v>
          </cell>
          <cell r="F39">
            <v>3500</v>
          </cell>
          <cell r="G39">
            <v>355610500</v>
          </cell>
        </row>
        <row r="40">
          <cell r="A40" t="str">
            <v>사    토</v>
          </cell>
          <cell r="B40" t="str">
            <v>발파암</v>
          </cell>
          <cell r="C40">
            <v>72023</v>
          </cell>
          <cell r="D40">
            <v>0</v>
          </cell>
          <cell r="E40" t="str">
            <v>M3</v>
          </cell>
          <cell r="F40">
            <v>5300</v>
          </cell>
          <cell r="G40">
            <v>381721900</v>
          </cell>
        </row>
        <row r="41">
          <cell r="A41" t="str">
            <v>1.07  흙쌓기공</v>
          </cell>
          <cell r="G41">
            <v>958426860</v>
          </cell>
        </row>
        <row r="42">
          <cell r="A42" t="str">
            <v>흙쌓기공</v>
          </cell>
          <cell r="B42" t="str">
            <v>노  체</v>
          </cell>
          <cell r="C42">
            <v>1868807</v>
          </cell>
          <cell r="D42">
            <v>343346</v>
          </cell>
          <cell r="E42" t="str">
            <v>M3</v>
          </cell>
          <cell r="F42">
            <v>470</v>
          </cell>
          <cell r="G42">
            <v>878339290</v>
          </cell>
        </row>
        <row r="43">
          <cell r="A43" t="str">
            <v>흙쌓기공</v>
          </cell>
          <cell r="B43" t="str">
            <v>노  상</v>
          </cell>
          <cell r="C43">
            <v>114306</v>
          </cell>
          <cell r="D43">
            <v>0</v>
          </cell>
          <cell r="E43" t="str">
            <v>M3</v>
          </cell>
          <cell r="F43">
            <v>700</v>
          </cell>
          <cell r="G43">
            <v>80014200</v>
          </cell>
        </row>
        <row r="44">
          <cell r="A44" t="str">
            <v>흙쌓기공</v>
          </cell>
          <cell r="B44" t="str">
            <v>비다짐</v>
          </cell>
          <cell r="C44">
            <v>667</v>
          </cell>
          <cell r="D44">
            <v>0</v>
          </cell>
          <cell r="E44" t="str">
            <v>M3</v>
          </cell>
          <cell r="F44">
            <v>110</v>
          </cell>
          <cell r="G44">
            <v>73370</v>
          </cell>
        </row>
        <row r="45">
          <cell r="A45" t="str">
            <v>1.08  노상준비공</v>
          </cell>
          <cell r="G45">
            <v>1920280</v>
          </cell>
        </row>
        <row r="46">
          <cell r="A46" t="str">
            <v>노상준비공</v>
          </cell>
          <cell r="B46" t="str">
            <v>기존도로부</v>
          </cell>
          <cell r="C46">
            <v>2005</v>
          </cell>
          <cell r="D46">
            <v>0</v>
          </cell>
          <cell r="E46" t="str">
            <v>M2</v>
          </cell>
          <cell r="F46">
            <v>80</v>
          </cell>
          <cell r="G46">
            <v>160400</v>
          </cell>
        </row>
        <row r="47">
          <cell r="A47" t="str">
            <v>노상준비공</v>
          </cell>
          <cell r="B47" t="str">
            <v>절토부</v>
          </cell>
          <cell r="C47">
            <v>43997</v>
          </cell>
          <cell r="D47">
            <v>0</v>
          </cell>
          <cell r="E47" t="str">
            <v>M2</v>
          </cell>
          <cell r="F47">
            <v>40</v>
          </cell>
          <cell r="G47">
            <v>1759880</v>
          </cell>
        </row>
        <row r="48">
          <cell r="A48" t="str">
            <v>1.09  법면보호공</v>
          </cell>
          <cell r="G48">
            <v>1501591800</v>
          </cell>
        </row>
        <row r="49">
          <cell r="A49" t="str">
            <v>가)  법면보호공</v>
          </cell>
          <cell r="G49">
            <v>1123369000</v>
          </cell>
        </row>
        <row r="50">
          <cell r="A50" t="str">
            <v>법면보호공</v>
          </cell>
          <cell r="B50" t="str">
            <v>줄  떼</v>
          </cell>
          <cell r="C50">
            <v>116633</v>
          </cell>
          <cell r="D50">
            <v>0</v>
          </cell>
          <cell r="E50" t="str">
            <v>M2</v>
          </cell>
          <cell r="F50">
            <v>3600</v>
          </cell>
          <cell r="G50">
            <v>419878800</v>
          </cell>
        </row>
        <row r="51">
          <cell r="A51" t="str">
            <v>법면보호공</v>
          </cell>
          <cell r="B51" t="str">
            <v>평  떼</v>
          </cell>
          <cell r="C51">
            <v>50788</v>
          </cell>
          <cell r="D51">
            <v>0</v>
          </cell>
          <cell r="E51" t="str">
            <v>M2</v>
          </cell>
          <cell r="F51">
            <v>6100</v>
          </cell>
          <cell r="G51">
            <v>309806800</v>
          </cell>
        </row>
        <row r="52">
          <cell r="A52" t="str">
            <v>법면보호공</v>
          </cell>
          <cell r="B52" t="str">
            <v>거적덮기</v>
          </cell>
          <cell r="C52">
            <v>42876</v>
          </cell>
          <cell r="D52">
            <v>0</v>
          </cell>
          <cell r="E52" t="str">
            <v>M2</v>
          </cell>
          <cell r="F52">
            <v>4000</v>
          </cell>
          <cell r="G52">
            <v>171504000</v>
          </cell>
        </row>
        <row r="53">
          <cell r="A53" t="str">
            <v>법면보호공</v>
          </cell>
          <cell r="B53" t="str">
            <v>융단잔듸</v>
          </cell>
          <cell r="C53">
            <v>25543</v>
          </cell>
          <cell r="D53">
            <v>0</v>
          </cell>
          <cell r="E53" t="str">
            <v>M2</v>
          </cell>
          <cell r="F53">
            <v>7200</v>
          </cell>
          <cell r="G53">
            <v>183909600</v>
          </cell>
        </row>
        <row r="54">
          <cell r="A54" t="str">
            <v>법면보호공</v>
          </cell>
          <cell r="B54" t="str">
            <v>COIR NET설치</v>
          </cell>
          <cell r="C54">
            <v>828</v>
          </cell>
          <cell r="D54">
            <v>0</v>
          </cell>
          <cell r="E54" t="str">
            <v>M2</v>
          </cell>
          <cell r="F54">
            <v>6100</v>
          </cell>
          <cell r="G54">
            <v>5050800</v>
          </cell>
        </row>
        <row r="55">
          <cell r="A55" t="str">
            <v>법면보호공</v>
          </cell>
          <cell r="B55" t="str">
            <v>씨드스프레이</v>
          </cell>
          <cell r="C55">
            <v>18455</v>
          </cell>
          <cell r="D55">
            <v>0</v>
          </cell>
          <cell r="E55" t="str">
            <v>M2</v>
          </cell>
          <cell r="F55">
            <v>1800</v>
          </cell>
          <cell r="G55">
            <v>33219000</v>
          </cell>
        </row>
        <row r="56">
          <cell r="A56" t="str">
            <v>나)  면고르기</v>
          </cell>
          <cell r="F56">
            <v>0</v>
          </cell>
          <cell r="G56">
            <v>378222800</v>
          </cell>
        </row>
        <row r="57">
          <cell r="A57" t="str">
            <v>면고르기</v>
          </cell>
          <cell r="B57" t="str">
            <v>리핑암</v>
          </cell>
          <cell r="C57">
            <v>24445</v>
          </cell>
          <cell r="D57">
            <v>0</v>
          </cell>
          <cell r="E57" t="str">
            <v>M2</v>
          </cell>
          <cell r="F57">
            <v>1800</v>
          </cell>
          <cell r="G57">
            <v>44001000</v>
          </cell>
        </row>
        <row r="58">
          <cell r="A58" t="str">
            <v>면고르기</v>
          </cell>
          <cell r="B58" t="str">
            <v>발파암</v>
          </cell>
          <cell r="C58">
            <v>77726</v>
          </cell>
          <cell r="D58">
            <v>1233</v>
          </cell>
          <cell r="E58" t="str">
            <v>M2</v>
          </cell>
          <cell r="F58">
            <v>4300</v>
          </cell>
          <cell r="G58">
            <v>334221800</v>
          </cell>
        </row>
        <row r="59">
          <cell r="A59" t="str">
            <v>1.10  성토법면다짐</v>
          </cell>
          <cell r="C59">
            <v>159509</v>
          </cell>
          <cell r="D59">
            <v>0</v>
          </cell>
          <cell r="E59" t="str">
            <v>M2</v>
          </cell>
          <cell r="F59">
            <v>360</v>
          </cell>
          <cell r="G59">
            <v>57423240</v>
          </cell>
        </row>
        <row r="60">
          <cell r="A60" t="str">
            <v>1.11  측구뚝쌓기</v>
          </cell>
          <cell r="C60">
            <v>168</v>
          </cell>
          <cell r="D60">
            <v>0</v>
          </cell>
          <cell r="E60" t="str">
            <v>M3</v>
          </cell>
          <cell r="F60">
            <v>1900</v>
          </cell>
          <cell r="G60">
            <v>319200</v>
          </cell>
        </row>
        <row r="61">
          <cell r="A61" t="str">
            <v>1.12  토공규준틀</v>
          </cell>
          <cell r="F61">
            <v>0</v>
          </cell>
          <cell r="G61">
            <v>24892200</v>
          </cell>
        </row>
        <row r="62">
          <cell r="A62" t="str">
            <v>비탈규쥰틀</v>
          </cell>
          <cell r="C62">
            <v>1269</v>
          </cell>
          <cell r="D62">
            <v>294</v>
          </cell>
          <cell r="E62" t="str">
            <v>EA</v>
          </cell>
          <cell r="F62">
            <v>16200</v>
          </cell>
          <cell r="G62">
            <v>20557800</v>
          </cell>
        </row>
        <row r="63">
          <cell r="A63" t="str">
            <v>수평규쥰틀</v>
          </cell>
          <cell r="C63">
            <v>252</v>
          </cell>
          <cell r="D63">
            <v>58</v>
          </cell>
          <cell r="E63" t="str">
            <v>EA</v>
          </cell>
          <cell r="F63">
            <v>17200</v>
          </cell>
          <cell r="G63">
            <v>4334400</v>
          </cell>
        </row>
        <row r="64">
          <cell r="A64" t="str">
            <v>2. 배    수    공</v>
          </cell>
          <cell r="G64">
            <v>7210796308</v>
          </cell>
        </row>
        <row r="65">
          <cell r="A65" t="str">
            <v>2.01. 토   공</v>
          </cell>
          <cell r="G65">
            <v>1094416700</v>
          </cell>
        </row>
        <row r="66">
          <cell r="A66" t="str">
            <v>가)  측구터파기</v>
          </cell>
          <cell r="G66">
            <v>171711400</v>
          </cell>
        </row>
        <row r="67">
          <cell r="A67" t="str">
            <v>측구터파기</v>
          </cell>
          <cell r="B67" t="str">
            <v>토사</v>
          </cell>
          <cell r="C67">
            <v>20408</v>
          </cell>
          <cell r="D67">
            <v>0</v>
          </cell>
          <cell r="E67" t="str">
            <v>M3</v>
          </cell>
          <cell r="F67">
            <v>3100</v>
          </cell>
          <cell r="G67">
            <v>63264800</v>
          </cell>
        </row>
        <row r="68">
          <cell r="A68" t="str">
            <v>측구터파기</v>
          </cell>
          <cell r="B68" t="str">
            <v>발파암</v>
          </cell>
          <cell r="C68">
            <v>3218</v>
          </cell>
          <cell r="D68">
            <v>0</v>
          </cell>
          <cell r="E68" t="str">
            <v>M3</v>
          </cell>
          <cell r="F68">
            <v>33700</v>
          </cell>
          <cell r="G68">
            <v>108446600</v>
          </cell>
        </row>
        <row r="69">
          <cell r="A69" t="str">
            <v>나)  구조물터파기</v>
          </cell>
          <cell r="G69">
            <v>212076900</v>
          </cell>
        </row>
        <row r="70">
          <cell r="A70" t="str">
            <v>구조물터파기(육상토사)</v>
          </cell>
          <cell r="C70">
            <v>35073</v>
          </cell>
          <cell r="D70">
            <v>6127</v>
          </cell>
          <cell r="E70" t="str">
            <v>M3</v>
          </cell>
          <cell r="F70">
            <v>2300</v>
          </cell>
          <cell r="G70">
            <v>80667900</v>
          </cell>
        </row>
        <row r="71">
          <cell r="A71" t="str">
            <v>구조물터파기(수중토사)</v>
          </cell>
          <cell r="B71" t="str">
            <v>(0-2M)</v>
          </cell>
          <cell r="C71">
            <v>4663</v>
          </cell>
          <cell r="D71">
            <v>1137</v>
          </cell>
          <cell r="E71" t="str">
            <v>M3</v>
          </cell>
          <cell r="F71">
            <v>5000</v>
          </cell>
          <cell r="G71">
            <v>23315000</v>
          </cell>
        </row>
        <row r="72">
          <cell r="A72" t="str">
            <v>구조물터파기(육상리핑암)</v>
          </cell>
          <cell r="B72" t="str">
            <v>(0-2M)</v>
          </cell>
          <cell r="C72">
            <v>236</v>
          </cell>
          <cell r="D72">
            <v>0</v>
          </cell>
          <cell r="E72" t="str">
            <v>M3</v>
          </cell>
          <cell r="F72">
            <v>23000</v>
          </cell>
          <cell r="G72">
            <v>5428000</v>
          </cell>
        </row>
        <row r="73">
          <cell r="A73" t="str">
            <v>구조물터파기(육상발파암)</v>
          </cell>
          <cell r="B73" t="str">
            <v>(0-2M)</v>
          </cell>
          <cell r="C73">
            <v>2892</v>
          </cell>
          <cell r="D73">
            <v>0</v>
          </cell>
          <cell r="E73" t="str">
            <v>M3</v>
          </cell>
          <cell r="F73">
            <v>35500</v>
          </cell>
          <cell r="G73">
            <v>102666000</v>
          </cell>
        </row>
        <row r="74">
          <cell r="A74" t="str">
            <v>다)  되메우기 및 다짐</v>
          </cell>
          <cell r="B74" t="str">
            <v>(기계50+인력50)</v>
          </cell>
          <cell r="C74">
            <v>24330</v>
          </cell>
          <cell r="D74">
            <v>1435</v>
          </cell>
          <cell r="E74" t="str">
            <v>M3</v>
          </cell>
          <cell r="F74">
            <v>2800</v>
          </cell>
          <cell r="G74">
            <v>68124000</v>
          </cell>
        </row>
        <row r="75">
          <cell r="A75" t="str">
            <v>라)  구조물뒷채움 및 다짐</v>
          </cell>
          <cell r="B75" t="str">
            <v>(동상방지층)</v>
          </cell>
          <cell r="C75">
            <v>42494</v>
          </cell>
          <cell r="D75">
            <v>15035</v>
          </cell>
          <cell r="E75" t="str">
            <v>M3</v>
          </cell>
          <cell r="F75">
            <v>15100</v>
          </cell>
          <cell r="G75">
            <v>641659400</v>
          </cell>
        </row>
        <row r="76">
          <cell r="A76" t="str">
            <v>마)  물푸기공</v>
          </cell>
          <cell r="C76">
            <v>338</v>
          </cell>
          <cell r="D76">
            <v>65</v>
          </cell>
          <cell r="E76" t="str">
            <v>HR</v>
          </cell>
          <cell r="F76">
            <v>2500</v>
          </cell>
          <cell r="G76">
            <v>845000</v>
          </cell>
        </row>
        <row r="77">
          <cell r="A77" t="str">
            <v>2.02 측  구  공</v>
          </cell>
          <cell r="G77">
            <v>909782200</v>
          </cell>
        </row>
        <row r="78">
          <cell r="A78" t="str">
            <v>가)   L 형 측구공</v>
          </cell>
          <cell r="G78">
            <v>524416600</v>
          </cell>
        </row>
        <row r="79">
          <cell r="A79" t="str">
            <v>TYPE-1</v>
          </cell>
          <cell r="B79" t="str">
            <v>(H=0.30M)</v>
          </cell>
          <cell r="C79">
            <v>6827</v>
          </cell>
          <cell r="D79">
            <v>0</v>
          </cell>
          <cell r="E79" t="str">
            <v>M</v>
          </cell>
          <cell r="F79">
            <v>20700</v>
          </cell>
          <cell r="G79">
            <v>141318900</v>
          </cell>
        </row>
        <row r="80">
          <cell r="A80" t="str">
            <v>TYPE-2</v>
          </cell>
          <cell r="B80" t="str">
            <v>(H=1.05M)</v>
          </cell>
          <cell r="C80">
            <v>4978</v>
          </cell>
          <cell r="D80">
            <v>0</v>
          </cell>
          <cell r="E80" t="str">
            <v>M</v>
          </cell>
          <cell r="F80">
            <v>60000</v>
          </cell>
          <cell r="G80">
            <v>298680000</v>
          </cell>
        </row>
        <row r="81">
          <cell r="A81" t="str">
            <v>TYPE-3</v>
          </cell>
          <cell r="B81" t="str">
            <v>(H=0.30M)</v>
          </cell>
          <cell r="C81">
            <v>934</v>
          </cell>
          <cell r="D81">
            <v>0</v>
          </cell>
          <cell r="E81" t="str">
            <v>M</v>
          </cell>
          <cell r="F81">
            <v>18400</v>
          </cell>
          <cell r="G81">
            <v>17185600</v>
          </cell>
        </row>
        <row r="82">
          <cell r="A82" t="str">
            <v>TYPE-4</v>
          </cell>
          <cell r="B82" t="str">
            <v>(H=1.05M)</v>
          </cell>
          <cell r="C82">
            <v>120</v>
          </cell>
          <cell r="D82">
            <v>0</v>
          </cell>
          <cell r="E82" t="str">
            <v>M</v>
          </cell>
          <cell r="F82">
            <v>57600</v>
          </cell>
          <cell r="G82">
            <v>6912000</v>
          </cell>
        </row>
        <row r="83">
          <cell r="A83" t="str">
            <v>TYPE-5</v>
          </cell>
          <cell r="B83" t="str">
            <v>(H=0.20M)</v>
          </cell>
          <cell r="C83">
            <v>1705</v>
          </cell>
          <cell r="D83">
            <v>0</v>
          </cell>
          <cell r="E83" t="str">
            <v>M</v>
          </cell>
          <cell r="F83">
            <v>11300</v>
          </cell>
          <cell r="G83">
            <v>19266500</v>
          </cell>
        </row>
        <row r="84">
          <cell r="A84" t="str">
            <v>TYPE-6</v>
          </cell>
          <cell r="B84" t="str">
            <v>(H=1.00M)</v>
          </cell>
          <cell r="C84">
            <v>226</v>
          </cell>
          <cell r="D84">
            <v>0</v>
          </cell>
          <cell r="E84" t="str">
            <v>M</v>
          </cell>
          <cell r="F84">
            <v>51200</v>
          </cell>
          <cell r="G84">
            <v>11571200</v>
          </cell>
        </row>
        <row r="85">
          <cell r="A85" t="str">
            <v>구조물 뒷채움 및 비다짐</v>
          </cell>
          <cell r="B85" t="str">
            <v>(동상방지층)</v>
          </cell>
          <cell r="C85">
            <v>2152</v>
          </cell>
          <cell r="D85">
            <v>0</v>
          </cell>
          <cell r="E85" t="str">
            <v>M3</v>
          </cell>
          <cell r="F85">
            <v>13700</v>
          </cell>
          <cell r="G85">
            <v>29482400</v>
          </cell>
        </row>
        <row r="86">
          <cell r="A86" t="str">
            <v>나)  맹암거</v>
          </cell>
          <cell r="G86">
            <v>62788300</v>
          </cell>
        </row>
        <row r="87">
          <cell r="A87" t="str">
            <v>TYPE-1</v>
          </cell>
          <cell r="B87" t="str">
            <v>(토사구간)</v>
          </cell>
          <cell r="C87">
            <v>1728</v>
          </cell>
          <cell r="D87">
            <v>0</v>
          </cell>
          <cell r="E87" t="str">
            <v>M</v>
          </cell>
          <cell r="F87">
            <v>5100</v>
          </cell>
          <cell r="G87">
            <v>8812800</v>
          </cell>
        </row>
        <row r="88">
          <cell r="A88" t="str">
            <v>TYPE-2</v>
          </cell>
          <cell r="B88" t="str">
            <v>(리핑암구간)</v>
          </cell>
          <cell r="C88">
            <v>11810</v>
          </cell>
          <cell r="D88">
            <v>0</v>
          </cell>
          <cell r="E88" t="str">
            <v>M</v>
          </cell>
          <cell r="F88">
            <v>4100</v>
          </cell>
          <cell r="G88">
            <v>48421000</v>
          </cell>
        </row>
        <row r="89">
          <cell r="A89" t="str">
            <v>TYPE-3</v>
          </cell>
          <cell r="B89" t="str">
            <v>(절성경계부)</v>
          </cell>
          <cell r="C89">
            <v>1587</v>
          </cell>
          <cell r="D89">
            <v>0</v>
          </cell>
          <cell r="E89" t="str">
            <v>M</v>
          </cell>
          <cell r="F89">
            <v>3500</v>
          </cell>
          <cell r="G89">
            <v>5554500</v>
          </cell>
        </row>
        <row r="90">
          <cell r="A90" t="str">
            <v>다)   V형 측구공</v>
          </cell>
          <cell r="G90">
            <v>147497000</v>
          </cell>
        </row>
        <row r="91">
          <cell r="A91" t="str">
            <v>TYPE-1</v>
          </cell>
          <cell r="B91" t="str">
            <v>(H=0.45M)</v>
          </cell>
          <cell r="C91">
            <v>3514</v>
          </cell>
          <cell r="D91">
            <v>0</v>
          </cell>
          <cell r="E91" t="str">
            <v>M</v>
          </cell>
          <cell r="F91">
            <v>32600</v>
          </cell>
          <cell r="G91">
            <v>114556400</v>
          </cell>
        </row>
        <row r="92">
          <cell r="A92" t="str">
            <v>TYPE-2</v>
          </cell>
          <cell r="B92" t="str">
            <v>(H=1.00M)</v>
          </cell>
          <cell r="C92">
            <v>506</v>
          </cell>
          <cell r="D92">
            <v>0</v>
          </cell>
          <cell r="E92" t="str">
            <v>M</v>
          </cell>
          <cell r="F92">
            <v>65100</v>
          </cell>
          <cell r="G92">
            <v>32940600</v>
          </cell>
        </row>
        <row r="93">
          <cell r="A93" t="str">
            <v>라)  U형 측구공</v>
          </cell>
          <cell r="G93">
            <v>31803100</v>
          </cell>
        </row>
        <row r="94">
          <cell r="A94" t="str">
            <v>TYPE-1</v>
          </cell>
          <cell r="B94" t="str">
            <v>(H=400m/m)</v>
          </cell>
          <cell r="C94">
            <v>95</v>
          </cell>
          <cell r="D94">
            <v>0</v>
          </cell>
          <cell r="E94" t="str">
            <v>M</v>
          </cell>
          <cell r="F94">
            <v>25900</v>
          </cell>
          <cell r="G94">
            <v>2460500</v>
          </cell>
        </row>
        <row r="95">
          <cell r="A95" t="str">
            <v>TYPE-2</v>
          </cell>
          <cell r="B95" t="str">
            <v>(H=800m/m)</v>
          </cell>
          <cell r="C95">
            <v>370</v>
          </cell>
          <cell r="D95">
            <v>0</v>
          </cell>
          <cell r="E95" t="str">
            <v>M</v>
          </cell>
          <cell r="F95">
            <v>52500</v>
          </cell>
          <cell r="G95">
            <v>19425000</v>
          </cell>
        </row>
        <row r="96">
          <cell r="A96" t="str">
            <v>TYPE-3</v>
          </cell>
          <cell r="B96" t="str">
            <v>(H=300m/m)</v>
          </cell>
          <cell r="C96">
            <v>539</v>
          </cell>
          <cell r="D96">
            <v>0</v>
          </cell>
          <cell r="E96" t="str">
            <v>M</v>
          </cell>
          <cell r="F96">
            <v>18400</v>
          </cell>
          <cell r="G96">
            <v>9917600</v>
          </cell>
        </row>
        <row r="97">
          <cell r="A97" t="str">
            <v>마)  U형 플륨관</v>
          </cell>
          <cell r="G97">
            <v>7457600</v>
          </cell>
        </row>
        <row r="98">
          <cell r="A98" t="str">
            <v>TYPE-1</v>
          </cell>
          <cell r="B98" t="str">
            <v>(D=300m/m)</v>
          </cell>
          <cell r="C98">
            <v>542</v>
          </cell>
          <cell r="D98">
            <v>0</v>
          </cell>
          <cell r="E98" t="str">
            <v>M</v>
          </cell>
          <cell r="F98">
            <v>7800</v>
          </cell>
          <cell r="G98">
            <v>4227600</v>
          </cell>
        </row>
        <row r="99">
          <cell r="A99" t="str">
            <v>TYPE-2</v>
          </cell>
          <cell r="B99" t="str">
            <v>(D=400m/m)</v>
          </cell>
          <cell r="C99">
            <v>340</v>
          </cell>
          <cell r="D99">
            <v>0</v>
          </cell>
          <cell r="E99" t="str">
            <v>M</v>
          </cell>
          <cell r="F99">
            <v>9500</v>
          </cell>
          <cell r="G99">
            <v>3230000</v>
          </cell>
        </row>
        <row r="100">
          <cell r="A100" t="str">
            <v>바)  산마루 측구</v>
          </cell>
          <cell r="G100">
            <v>135819600</v>
          </cell>
        </row>
        <row r="101">
          <cell r="A101" t="str">
            <v>TYPE-1</v>
          </cell>
          <cell r="B101" t="str">
            <v>(H=0.30M)</v>
          </cell>
          <cell r="C101">
            <v>3479</v>
          </cell>
          <cell r="D101">
            <v>0</v>
          </cell>
          <cell r="E101" t="str">
            <v>M</v>
          </cell>
          <cell r="F101">
            <v>21400</v>
          </cell>
          <cell r="G101">
            <v>74450600</v>
          </cell>
        </row>
        <row r="102">
          <cell r="A102" t="str">
            <v>TYPE-2</v>
          </cell>
          <cell r="B102" t="str">
            <v>(H=0.50M)</v>
          </cell>
          <cell r="C102">
            <v>1594</v>
          </cell>
          <cell r="D102">
            <v>0</v>
          </cell>
          <cell r="E102" t="str">
            <v>M</v>
          </cell>
          <cell r="F102">
            <v>38500</v>
          </cell>
          <cell r="G102">
            <v>61369000</v>
          </cell>
        </row>
        <row r="103">
          <cell r="A103" t="str">
            <v>2.03  배수관공</v>
          </cell>
          <cell r="G103">
            <v>172708900</v>
          </cell>
        </row>
        <row r="104">
          <cell r="A104" t="str">
            <v>가)  횡배수관</v>
          </cell>
          <cell r="G104">
            <v>144224100</v>
          </cell>
        </row>
        <row r="105">
          <cell r="A105" t="str">
            <v>횡배수관</v>
          </cell>
          <cell r="B105" t="str">
            <v>(V.R관:D=600)</v>
          </cell>
          <cell r="C105">
            <v>7</v>
          </cell>
          <cell r="D105">
            <v>0</v>
          </cell>
          <cell r="E105" t="str">
            <v>M</v>
          </cell>
          <cell r="F105">
            <v>54300</v>
          </cell>
          <cell r="G105">
            <v>380100</v>
          </cell>
        </row>
        <row r="106">
          <cell r="A106" t="str">
            <v>횡배수관</v>
          </cell>
          <cell r="B106" t="str">
            <v>(V.R관:D=800)</v>
          </cell>
          <cell r="C106">
            <v>795</v>
          </cell>
          <cell r="D106">
            <v>87</v>
          </cell>
          <cell r="E106" t="str">
            <v>M</v>
          </cell>
          <cell r="F106">
            <v>82000</v>
          </cell>
          <cell r="G106">
            <v>65190000</v>
          </cell>
        </row>
        <row r="107">
          <cell r="A107" t="str">
            <v>횡배수관</v>
          </cell>
          <cell r="B107" t="str">
            <v>(V.R관:D=1000)</v>
          </cell>
          <cell r="C107">
            <v>475</v>
          </cell>
          <cell r="D107">
            <v>287</v>
          </cell>
          <cell r="E107" t="str">
            <v>M</v>
          </cell>
          <cell r="F107">
            <v>117000</v>
          </cell>
          <cell r="G107">
            <v>55575000</v>
          </cell>
        </row>
        <row r="108">
          <cell r="A108" t="str">
            <v>횡배수관</v>
          </cell>
          <cell r="B108" t="str">
            <v>(V.R관:D=1200)</v>
          </cell>
          <cell r="C108">
            <v>147</v>
          </cell>
          <cell r="D108">
            <v>120</v>
          </cell>
          <cell r="E108" t="str">
            <v>M</v>
          </cell>
          <cell r="F108">
            <v>157000</v>
          </cell>
          <cell r="G108">
            <v>23079000</v>
          </cell>
        </row>
        <row r="109">
          <cell r="A109" t="str">
            <v>나)  배수관 날개벽</v>
          </cell>
          <cell r="G109">
            <v>15528500</v>
          </cell>
        </row>
        <row r="110">
          <cell r="A110" t="str">
            <v>콘크리트타설(무근)</v>
          </cell>
          <cell r="B110" t="str">
            <v>진동기 포함</v>
          </cell>
          <cell r="C110">
            <v>155</v>
          </cell>
          <cell r="D110">
            <v>62</v>
          </cell>
          <cell r="E110" t="str">
            <v>M3</v>
          </cell>
          <cell r="F110">
            <v>13900</v>
          </cell>
          <cell r="G110">
            <v>2154500</v>
          </cell>
        </row>
        <row r="111">
          <cell r="A111" t="str">
            <v>합판거푸집</v>
          </cell>
          <cell r="B111" t="str">
            <v>3회</v>
          </cell>
          <cell r="C111">
            <v>743</v>
          </cell>
          <cell r="D111">
            <v>281</v>
          </cell>
          <cell r="E111" t="str">
            <v>M2</v>
          </cell>
          <cell r="F111">
            <v>18000</v>
          </cell>
          <cell r="G111">
            <v>13374000</v>
          </cell>
        </row>
        <row r="112">
          <cell r="A112" t="str">
            <v>다)종배수관</v>
          </cell>
          <cell r="G112">
            <v>9045000</v>
          </cell>
        </row>
        <row r="113">
          <cell r="A113" t="str">
            <v>종배수관</v>
          </cell>
          <cell r="B113" t="str">
            <v>(D=600m/m)</v>
          </cell>
          <cell r="C113">
            <v>100</v>
          </cell>
          <cell r="D113">
            <v>0</v>
          </cell>
          <cell r="E113" t="str">
            <v>M</v>
          </cell>
          <cell r="F113">
            <v>46200</v>
          </cell>
          <cell r="G113">
            <v>4620000</v>
          </cell>
        </row>
        <row r="114">
          <cell r="A114" t="str">
            <v>종배수관</v>
          </cell>
          <cell r="B114" t="str">
            <v>(D=800m/m)</v>
          </cell>
          <cell r="C114">
            <v>35</v>
          </cell>
          <cell r="D114">
            <v>0</v>
          </cell>
          <cell r="E114" t="str">
            <v>M</v>
          </cell>
          <cell r="F114">
            <v>73000</v>
          </cell>
          <cell r="G114">
            <v>2555000</v>
          </cell>
        </row>
        <row r="115">
          <cell r="A115" t="str">
            <v>종배수관</v>
          </cell>
          <cell r="B115" t="str">
            <v>(D=1000m/m)</v>
          </cell>
          <cell r="C115">
            <v>17</v>
          </cell>
          <cell r="D115">
            <v>0</v>
          </cell>
          <cell r="E115" t="str">
            <v>M</v>
          </cell>
          <cell r="F115">
            <v>110000</v>
          </cell>
          <cell r="G115">
            <v>1870000</v>
          </cell>
        </row>
        <row r="116">
          <cell r="A116" t="str">
            <v>라) 면벽공</v>
          </cell>
          <cell r="G116">
            <v>3911300</v>
          </cell>
        </row>
        <row r="117">
          <cell r="A117" t="str">
            <v>콘크리트타설(무근)</v>
          </cell>
          <cell r="B117" t="str">
            <v>진동기포함</v>
          </cell>
          <cell r="C117">
            <v>17</v>
          </cell>
          <cell r="D117">
            <v>0</v>
          </cell>
          <cell r="E117" t="str">
            <v>M3</v>
          </cell>
          <cell r="F117">
            <v>13900</v>
          </cell>
          <cell r="G117">
            <v>236300</v>
          </cell>
        </row>
        <row r="118">
          <cell r="A118" t="str">
            <v>합판거푸집</v>
          </cell>
          <cell r="B118" t="str">
            <v>4회</v>
          </cell>
          <cell r="C118">
            <v>245</v>
          </cell>
          <cell r="D118">
            <v>0</v>
          </cell>
          <cell r="E118" t="str">
            <v>M2</v>
          </cell>
          <cell r="F118">
            <v>15000</v>
          </cell>
          <cell r="G118">
            <v>3675000</v>
          </cell>
        </row>
        <row r="119">
          <cell r="A119" t="str">
            <v>2.04  암  거  공</v>
          </cell>
          <cell r="G119">
            <v>1963800910</v>
          </cell>
        </row>
        <row r="120">
          <cell r="A120" t="str">
            <v>가)구 체</v>
          </cell>
          <cell r="G120">
            <v>1797734766</v>
          </cell>
        </row>
        <row r="121">
          <cell r="A121" t="str">
            <v>콘크리트타설(철근)</v>
          </cell>
          <cell r="B121" t="str">
            <v>펌프카</v>
          </cell>
          <cell r="C121">
            <v>16880</v>
          </cell>
          <cell r="D121">
            <v>5671</v>
          </cell>
          <cell r="E121" t="str">
            <v>M3</v>
          </cell>
          <cell r="F121">
            <v>6800</v>
          </cell>
          <cell r="G121">
            <v>114784000</v>
          </cell>
        </row>
        <row r="122">
          <cell r="A122" t="str">
            <v>콘크리트타설(무근)</v>
          </cell>
          <cell r="B122" t="str">
            <v>진동기제외</v>
          </cell>
          <cell r="C122">
            <v>707</v>
          </cell>
          <cell r="D122">
            <v>210</v>
          </cell>
          <cell r="E122" t="str">
            <v>M3</v>
          </cell>
          <cell r="F122">
            <v>13800</v>
          </cell>
          <cell r="G122">
            <v>9756600</v>
          </cell>
        </row>
        <row r="123">
          <cell r="A123" t="str">
            <v>코팅거푸집</v>
          </cell>
          <cell r="B123" t="str">
            <v>(3회)</v>
          </cell>
          <cell r="C123">
            <v>5477</v>
          </cell>
          <cell r="D123">
            <v>2358</v>
          </cell>
          <cell r="E123" t="str">
            <v>N2</v>
          </cell>
          <cell r="F123">
            <v>19000</v>
          </cell>
          <cell r="G123">
            <v>104063000</v>
          </cell>
        </row>
        <row r="124">
          <cell r="A124" t="str">
            <v>합판거푸집</v>
          </cell>
          <cell r="B124" t="str">
            <v>3회</v>
          </cell>
          <cell r="C124">
            <v>20333</v>
          </cell>
          <cell r="D124">
            <v>5635</v>
          </cell>
          <cell r="E124" t="str">
            <v>M2</v>
          </cell>
          <cell r="F124">
            <v>18000</v>
          </cell>
          <cell r="G124">
            <v>365994000</v>
          </cell>
        </row>
        <row r="125">
          <cell r="A125" t="str">
            <v>강관비계</v>
          </cell>
          <cell r="B125" t="str">
            <v>(손율:3개월)</v>
          </cell>
          <cell r="C125">
            <v>10932</v>
          </cell>
          <cell r="D125">
            <v>3458</v>
          </cell>
          <cell r="E125" t="str">
            <v>M2</v>
          </cell>
          <cell r="F125">
            <v>6300</v>
          </cell>
          <cell r="G125">
            <v>68871600</v>
          </cell>
        </row>
        <row r="126">
          <cell r="A126" t="str">
            <v>강관동바리</v>
          </cell>
          <cell r="B126" t="str">
            <v>암거용</v>
          </cell>
          <cell r="C126">
            <v>16304</v>
          </cell>
          <cell r="D126">
            <v>5942</v>
          </cell>
          <cell r="E126" t="str">
            <v>공/M3</v>
          </cell>
          <cell r="F126">
            <v>4900</v>
          </cell>
          <cell r="G126">
            <v>79889600</v>
          </cell>
        </row>
        <row r="127">
          <cell r="A127" t="str">
            <v>철근가공조립</v>
          </cell>
          <cell r="B127" t="str">
            <v>(복잡)</v>
          </cell>
          <cell r="C127">
            <v>2872.5569999999998</v>
          </cell>
          <cell r="D127">
            <v>944.71400000000006</v>
          </cell>
          <cell r="E127" t="str">
            <v>TON</v>
          </cell>
          <cell r="F127">
            <v>338000</v>
          </cell>
          <cell r="G127">
            <v>970924265.99999988</v>
          </cell>
        </row>
        <row r="128">
          <cell r="A128" t="str">
            <v>다웰바설치공</v>
          </cell>
          <cell r="B128" t="str">
            <v>(D=25,L=600mm)</v>
          </cell>
          <cell r="C128">
            <v>2</v>
          </cell>
          <cell r="D128">
            <v>0</v>
          </cell>
          <cell r="E128" t="str">
            <v>EA</v>
          </cell>
          <cell r="F128">
            <v>12000</v>
          </cell>
          <cell r="G128">
            <v>24000</v>
          </cell>
        </row>
        <row r="129">
          <cell r="A129" t="str">
            <v>신축이음</v>
          </cell>
          <cell r="B129" t="str">
            <v>스치로폴 t=10mm</v>
          </cell>
          <cell r="C129">
            <v>853</v>
          </cell>
          <cell r="D129">
            <v>321</v>
          </cell>
          <cell r="E129" t="str">
            <v>M2</v>
          </cell>
          <cell r="F129">
            <v>1500</v>
          </cell>
          <cell r="G129">
            <v>1279500</v>
          </cell>
        </row>
        <row r="130">
          <cell r="A130" t="str">
            <v>지수판 설치</v>
          </cell>
          <cell r="B130" t="str">
            <v>200*5T</v>
          </cell>
          <cell r="C130">
            <v>1176</v>
          </cell>
          <cell r="D130">
            <v>385</v>
          </cell>
          <cell r="E130" t="str">
            <v>M</v>
          </cell>
          <cell r="F130">
            <v>11700</v>
          </cell>
          <cell r="G130">
            <v>13759200</v>
          </cell>
        </row>
        <row r="131">
          <cell r="A131" t="str">
            <v>기초잡석깔기</v>
          </cell>
          <cell r="B131" t="str">
            <v>(현장유용암)</v>
          </cell>
          <cell r="C131">
            <v>1250</v>
          </cell>
          <cell r="D131">
            <v>568</v>
          </cell>
          <cell r="E131" t="str">
            <v>M3</v>
          </cell>
          <cell r="F131">
            <v>21100</v>
          </cell>
          <cell r="G131">
            <v>26375000</v>
          </cell>
        </row>
        <row r="132">
          <cell r="A132" t="str">
            <v>신규  BOX  접합</v>
          </cell>
          <cell r="C132">
            <v>5</v>
          </cell>
          <cell r="D132">
            <v>0</v>
          </cell>
          <cell r="E132" t="str">
            <v>M</v>
          </cell>
          <cell r="F132">
            <v>4000</v>
          </cell>
          <cell r="G132">
            <v>20000</v>
          </cell>
        </row>
        <row r="133">
          <cell r="A133" t="str">
            <v>아스팔트코팅</v>
          </cell>
          <cell r="B133" t="str">
            <v>(2회)</v>
          </cell>
          <cell r="C133">
            <v>11186</v>
          </cell>
          <cell r="D133">
            <v>4935</v>
          </cell>
          <cell r="E133" t="str">
            <v>M2</v>
          </cell>
          <cell r="F133">
            <v>1800</v>
          </cell>
          <cell r="G133">
            <v>20134800</v>
          </cell>
        </row>
        <row r="134">
          <cell r="A134" t="str">
            <v>칼라 하드너</v>
          </cell>
          <cell r="C134">
            <v>2376</v>
          </cell>
          <cell r="D134">
            <v>0</v>
          </cell>
          <cell r="E134" t="str">
            <v>M2</v>
          </cell>
          <cell r="F134">
            <v>9200</v>
          </cell>
          <cell r="G134">
            <v>21859200</v>
          </cell>
        </row>
        <row r="135">
          <cell r="A135" t="str">
            <v>나) 날 개 벽</v>
          </cell>
          <cell r="G135">
            <v>166066144</v>
          </cell>
        </row>
        <row r="136">
          <cell r="A136" t="str">
            <v>콘크리트타설(철근)</v>
          </cell>
          <cell r="B136" t="str">
            <v>펌프카</v>
          </cell>
          <cell r="C136">
            <v>1531</v>
          </cell>
          <cell r="D136">
            <v>488</v>
          </cell>
          <cell r="E136" t="str">
            <v>M3</v>
          </cell>
          <cell r="F136">
            <v>6800</v>
          </cell>
          <cell r="G136">
            <v>10410800</v>
          </cell>
        </row>
        <row r="137">
          <cell r="A137" t="str">
            <v>콘크리트타설(무근)</v>
          </cell>
          <cell r="B137" t="str">
            <v>진동기제외</v>
          </cell>
          <cell r="C137">
            <v>145</v>
          </cell>
          <cell r="D137">
            <v>45</v>
          </cell>
          <cell r="E137" t="str">
            <v>M3</v>
          </cell>
          <cell r="F137">
            <v>13800</v>
          </cell>
          <cell r="G137">
            <v>2001000</v>
          </cell>
        </row>
        <row r="138">
          <cell r="A138" t="str">
            <v>코팅거푸집</v>
          </cell>
          <cell r="B138" t="str">
            <v>(3회)</v>
          </cell>
          <cell r="C138">
            <v>1957</v>
          </cell>
          <cell r="D138">
            <v>609</v>
          </cell>
          <cell r="E138" t="str">
            <v>M2</v>
          </cell>
          <cell r="F138">
            <v>19000</v>
          </cell>
          <cell r="G138">
            <v>37183000</v>
          </cell>
        </row>
        <row r="139">
          <cell r="A139" t="str">
            <v>합판거푸집</v>
          </cell>
          <cell r="B139" t="str">
            <v>3회</v>
          </cell>
          <cell r="C139">
            <v>1905</v>
          </cell>
          <cell r="D139">
            <v>596</v>
          </cell>
          <cell r="E139" t="str">
            <v>M2</v>
          </cell>
          <cell r="F139">
            <v>18000</v>
          </cell>
          <cell r="G139">
            <v>34290000</v>
          </cell>
        </row>
        <row r="140">
          <cell r="A140" t="str">
            <v>합판거푸집</v>
          </cell>
          <cell r="B140" t="str">
            <v>4회</v>
          </cell>
          <cell r="C140">
            <v>1112</v>
          </cell>
          <cell r="D140">
            <v>303</v>
          </cell>
          <cell r="E140" t="str">
            <v>M2</v>
          </cell>
          <cell r="F140">
            <v>15000</v>
          </cell>
          <cell r="G140">
            <v>16680000</v>
          </cell>
        </row>
        <row r="141">
          <cell r="A141" t="str">
            <v>강관비계</v>
          </cell>
          <cell r="B141" t="str">
            <v>(손율:3개월)</v>
          </cell>
          <cell r="C141">
            <v>2567</v>
          </cell>
          <cell r="D141">
            <v>846</v>
          </cell>
          <cell r="E141" t="str">
            <v>M2</v>
          </cell>
          <cell r="F141">
            <v>6300</v>
          </cell>
          <cell r="G141">
            <v>16172100</v>
          </cell>
        </row>
        <row r="142">
          <cell r="A142" t="str">
            <v>철근가공조립</v>
          </cell>
          <cell r="B142" t="str">
            <v>(복 잡)</v>
          </cell>
          <cell r="C142">
            <v>143.83799999999999</v>
          </cell>
          <cell r="D142">
            <v>45.845999999999997</v>
          </cell>
          <cell r="E142" t="str">
            <v>TON</v>
          </cell>
          <cell r="F142">
            <v>338000</v>
          </cell>
          <cell r="G142">
            <v>48617244</v>
          </cell>
        </row>
        <row r="143">
          <cell r="A143" t="str">
            <v>PVC PIPE</v>
          </cell>
          <cell r="B143" t="str">
            <v>(D=100m/m)</v>
          </cell>
          <cell r="C143">
            <v>325</v>
          </cell>
          <cell r="D143">
            <v>101</v>
          </cell>
          <cell r="E143" t="str">
            <v>M</v>
          </cell>
          <cell r="F143">
            <v>1600</v>
          </cell>
          <cell r="G143">
            <v>520000</v>
          </cell>
        </row>
        <row r="144">
          <cell r="A144" t="str">
            <v>부직포</v>
          </cell>
          <cell r="C144">
            <v>240</v>
          </cell>
          <cell r="D144">
            <v>73</v>
          </cell>
          <cell r="E144" t="str">
            <v>M2</v>
          </cell>
          <cell r="F144">
            <v>800</v>
          </cell>
          <cell r="G144">
            <v>192000</v>
          </cell>
        </row>
        <row r="145">
          <cell r="A145" t="str">
            <v>2.05 집수정공</v>
          </cell>
          <cell r="G145">
            <v>37771900</v>
          </cell>
        </row>
        <row r="146">
          <cell r="A146" t="str">
            <v>콘크리트타설(무근)</v>
          </cell>
          <cell r="B146" t="str">
            <v>진동기 포함</v>
          </cell>
          <cell r="C146">
            <v>113</v>
          </cell>
          <cell r="D146">
            <v>0</v>
          </cell>
          <cell r="E146" t="str">
            <v>M3</v>
          </cell>
          <cell r="F146">
            <v>13900</v>
          </cell>
          <cell r="G146">
            <v>1570700</v>
          </cell>
        </row>
        <row r="147">
          <cell r="A147" t="str">
            <v>합판거푸집</v>
          </cell>
          <cell r="B147" t="str">
            <v>3회</v>
          </cell>
          <cell r="C147">
            <v>1116</v>
          </cell>
          <cell r="D147">
            <v>0</v>
          </cell>
          <cell r="E147" t="str">
            <v>M2</v>
          </cell>
          <cell r="F147">
            <v>18000</v>
          </cell>
          <cell r="G147">
            <v>20088000</v>
          </cell>
        </row>
        <row r="148">
          <cell r="A148" t="str">
            <v>PVC PIPE</v>
          </cell>
          <cell r="B148" t="str">
            <v>(300m/m)</v>
          </cell>
          <cell r="C148">
            <v>3</v>
          </cell>
          <cell r="D148">
            <v>0</v>
          </cell>
          <cell r="E148" t="str">
            <v>M</v>
          </cell>
          <cell r="F148">
            <v>12800</v>
          </cell>
          <cell r="G148">
            <v>38400</v>
          </cell>
        </row>
        <row r="149">
          <cell r="A149" t="str">
            <v>스틸그레이팅</v>
          </cell>
          <cell r="B149" t="str">
            <v>(1380*1180*100)</v>
          </cell>
          <cell r="C149">
            <v>18</v>
          </cell>
          <cell r="D149">
            <v>0</v>
          </cell>
          <cell r="E149" t="str">
            <v>EA</v>
          </cell>
          <cell r="F149">
            <v>312000</v>
          </cell>
          <cell r="G149">
            <v>5616000</v>
          </cell>
        </row>
        <row r="150">
          <cell r="A150" t="str">
            <v>스틸그레이팅</v>
          </cell>
          <cell r="B150" t="str">
            <v>(1330*830*100)</v>
          </cell>
          <cell r="C150">
            <v>45</v>
          </cell>
          <cell r="D150">
            <v>0</v>
          </cell>
          <cell r="E150" t="str">
            <v>EA</v>
          </cell>
          <cell r="F150">
            <v>217000</v>
          </cell>
          <cell r="G150">
            <v>9765000</v>
          </cell>
        </row>
        <row r="151">
          <cell r="A151" t="str">
            <v>스틸그레이팅</v>
          </cell>
          <cell r="B151" t="str">
            <v>(1180*580*75)</v>
          </cell>
          <cell r="C151">
            <v>3</v>
          </cell>
          <cell r="D151">
            <v>0</v>
          </cell>
          <cell r="E151" t="str">
            <v>EA</v>
          </cell>
          <cell r="F151">
            <v>80000</v>
          </cell>
          <cell r="G151">
            <v>240000</v>
          </cell>
        </row>
        <row r="152">
          <cell r="A152" t="str">
            <v>스틸그레이팅</v>
          </cell>
          <cell r="B152" t="str">
            <v>(1130*430*55)</v>
          </cell>
          <cell r="C152">
            <v>4</v>
          </cell>
          <cell r="D152">
            <v>0</v>
          </cell>
          <cell r="E152" t="str">
            <v>EA</v>
          </cell>
          <cell r="F152">
            <v>46600</v>
          </cell>
          <cell r="G152">
            <v>186400</v>
          </cell>
        </row>
        <row r="153">
          <cell r="A153" t="str">
            <v>철근가공조립</v>
          </cell>
          <cell r="B153" t="str">
            <v>(간 단)</v>
          </cell>
          <cell r="C153">
            <v>1.337</v>
          </cell>
          <cell r="D153">
            <v>0</v>
          </cell>
          <cell r="E153" t="str">
            <v>TON</v>
          </cell>
          <cell r="F153">
            <v>200000</v>
          </cell>
          <cell r="G153">
            <v>267400</v>
          </cell>
        </row>
        <row r="154">
          <cell r="A154" t="str">
            <v>2.06 성토부 다이크</v>
          </cell>
          <cell r="G154">
            <v>150146500</v>
          </cell>
        </row>
        <row r="155">
          <cell r="A155" t="str">
            <v>성토부다이크</v>
          </cell>
          <cell r="B155" t="str">
            <v>TYPE-1</v>
          </cell>
          <cell r="C155">
            <v>11445</v>
          </cell>
          <cell r="D155">
            <v>0</v>
          </cell>
          <cell r="E155" t="str">
            <v>M</v>
          </cell>
          <cell r="F155">
            <v>11700</v>
          </cell>
          <cell r="G155">
            <v>133906500</v>
          </cell>
        </row>
        <row r="156">
          <cell r="A156" t="str">
            <v>성토부다이크</v>
          </cell>
          <cell r="B156" t="str">
            <v>TYPE-2</v>
          </cell>
          <cell r="C156">
            <v>1450</v>
          </cell>
          <cell r="D156">
            <v>0</v>
          </cell>
          <cell r="E156" t="str">
            <v>M</v>
          </cell>
          <cell r="F156">
            <v>11200</v>
          </cell>
          <cell r="G156">
            <v>16240000</v>
          </cell>
        </row>
        <row r="157">
          <cell r="A157" t="str">
            <v>2.07 도수로공</v>
          </cell>
          <cell r="G157">
            <v>80913200</v>
          </cell>
        </row>
        <row r="158">
          <cell r="A158" t="str">
            <v>콘크리트타설(철근)</v>
          </cell>
          <cell r="B158" t="str">
            <v>진동기제외</v>
          </cell>
          <cell r="C158">
            <v>663</v>
          </cell>
          <cell r="D158">
            <v>0</v>
          </cell>
          <cell r="E158" t="str">
            <v>M3</v>
          </cell>
          <cell r="F158">
            <v>15200</v>
          </cell>
          <cell r="G158">
            <v>10077600</v>
          </cell>
        </row>
        <row r="159">
          <cell r="A159" t="str">
            <v>콘크리트타설(무근)</v>
          </cell>
          <cell r="B159" t="str">
            <v>진동기제외</v>
          </cell>
          <cell r="C159">
            <v>51</v>
          </cell>
          <cell r="D159">
            <v>0</v>
          </cell>
          <cell r="E159" t="str">
            <v>M3</v>
          </cell>
          <cell r="F159">
            <v>13800</v>
          </cell>
          <cell r="G159">
            <v>703800</v>
          </cell>
        </row>
        <row r="160">
          <cell r="A160" t="str">
            <v>합판거푸집</v>
          </cell>
          <cell r="B160" t="str">
            <v>3회</v>
          </cell>
          <cell r="C160">
            <v>305</v>
          </cell>
          <cell r="D160">
            <v>0</v>
          </cell>
          <cell r="E160" t="str">
            <v>M2</v>
          </cell>
          <cell r="F160">
            <v>18000</v>
          </cell>
          <cell r="G160">
            <v>5490000</v>
          </cell>
        </row>
        <row r="161">
          <cell r="A161" t="str">
            <v>합판거푸집</v>
          </cell>
          <cell r="B161" t="str">
            <v>4회</v>
          </cell>
          <cell r="C161">
            <v>3898</v>
          </cell>
          <cell r="D161">
            <v>0</v>
          </cell>
          <cell r="E161" t="str">
            <v>M2</v>
          </cell>
          <cell r="F161">
            <v>15000</v>
          </cell>
          <cell r="G161">
            <v>58470000</v>
          </cell>
        </row>
        <row r="162">
          <cell r="A162" t="str">
            <v>철근가공조립</v>
          </cell>
          <cell r="B162" t="str">
            <v>(간 단)</v>
          </cell>
          <cell r="C162">
            <v>30.859000000000002</v>
          </cell>
          <cell r="D162">
            <v>0</v>
          </cell>
          <cell r="E162" t="str">
            <v>TON</v>
          </cell>
          <cell r="F162">
            <v>200000</v>
          </cell>
          <cell r="G162">
            <v>6171800</v>
          </cell>
        </row>
        <row r="163">
          <cell r="A163" t="str">
            <v>2.08 노면 배수공</v>
          </cell>
          <cell r="G163">
            <v>295869000</v>
          </cell>
        </row>
        <row r="164">
          <cell r="A164" t="str">
            <v>가) 중분대 횡배수관</v>
          </cell>
          <cell r="B164" t="str">
            <v>(D=300m/m)</v>
          </cell>
          <cell r="C164">
            <v>324</v>
          </cell>
          <cell r="D164">
            <v>0</v>
          </cell>
          <cell r="E164" t="str">
            <v>M</v>
          </cell>
          <cell r="F164">
            <v>26600</v>
          </cell>
          <cell r="G164">
            <v>8618400</v>
          </cell>
        </row>
        <row r="165">
          <cell r="A165" t="str">
            <v>나) 중분대,L형 측구용 종배수관</v>
          </cell>
          <cell r="G165">
            <v>191221600</v>
          </cell>
        </row>
        <row r="166">
          <cell r="B166" t="str">
            <v>(D=300m/m)</v>
          </cell>
          <cell r="C166">
            <v>5760</v>
          </cell>
          <cell r="D166">
            <v>0</v>
          </cell>
          <cell r="E166" t="str">
            <v>M</v>
          </cell>
          <cell r="F166">
            <v>21600</v>
          </cell>
          <cell r="G166">
            <v>124416000</v>
          </cell>
        </row>
        <row r="167">
          <cell r="B167" t="str">
            <v>(D=600m/m)</v>
          </cell>
          <cell r="C167">
            <v>1478</v>
          </cell>
          <cell r="D167">
            <v>0</v>
          </cell>
          <cell r="E167" t="str">
            <v>M</v>
          </cell>
          <cell r="F167">
            <v>45200</v>
          </cell>
          <cell r="G167">
            <v>66805600</v>
          </cell>
        </row>
        <row r="168">
          <cell r="A168" t="str">
            <v>다)중분대 집수정</v>
          </cell>
          <cell r="G168">
            <v>68302000</v>
          </cell>
        </row>
        <row r="169">
          <cell r="B169" t="str">
            <v>(TYPE-1)</v>
          </cell>
          <cell r="C169">
            <v>564</v>
          </cell>
          <cell r="D169">
            <v>0</v>
          </cell>
          <cell r="E169" t="str">
            <v>EA</v>
          </cell>
          <cell r="F169">
            <v>115000</v>
          </cell>
          <cell r="G169">
            <v>64860000</v>
          </cell>
        </row>
        <row r="170">
          <cell r="B170" t="str">
            <v>(TYPE-2)</v>
          </cell>
          <cell r="C170">
            <v>21</v>
          </cell>
          <cell r="D170">
            <v>0</v>
          </cell>
          <cell r="E170" t="str">
            <v>EA</v>
          </cell>
          <cell r="F170">
            <v>112000</v>
          </cell>
          <cell r="G170">
            <v>2352000</v>
          </cell>
        </row>
        <row r="171">
          <cell r="B171" t="str">
            <v>(TYPE-3)</v>
          </cell>
          <cell r="C171">
            <v>10</v>
          </cell>
          <cell r="D171">
            <v>0</v>
          </cell>
          <cell r="E171" t="str">
            <v>EA</v>
          </cell>
          <cell r="F171">
            <v>109000</v>
          </cell>
          <cell r="G171">
            <v>1090000</v>
          </cell>
        </row>
        <row r="172">
          <cell r="A172" t="str">
            <v>라) 스틸그레이팅</v>
          </cell>
          <cell r="B172" t="str">
            <v>(1130*430*55)</v>
          </cell>
          <cell r="C172">
            <v>595</v>
          </cell>
          <cell r="D172">
            <v>0</v>
          </cell>
          <cell r="E172" t="str">
            <v>EA</v>
          </cell>
          <cell r="F172">
            <v>46600</v>
          </cell>
          <cell r="G172">
            <v>27727000</v>
          </cell>
        </row>
        <row r="173">
          <cell r="A173" t="str">
            <v>2.09 수로보호공</v>
          </cell>
          <cell r="G173">
            <v>9693600</v>
          </cell>
        </row>
        <row r="174">
          <cell r="A174" t="str">
            <v>콘크리트타설(철근)</v>
          </cell>
          <cell r="B174" t="str">
            <v>진동기제외</v>
          </cell>
          <cell r="C174">
            <v>69</v>
          </cell>
          <cell r="D174">
            <v>0</v>
          </cell>
          <cell r="E174" t="str">
            <v>M3</v>
          </cell>
          <cell r="F174">
            <v>15200</v>
          </cell>
          <cell r="G174">
            <v>1048800</v>
          </cell>
        </row>
        <row r="175">
          <cell r="A175" t="str">
            <v>콘크리트타설(무근)</v>
          </cell>
          <cell r="B175" t="str">
            <v>진동기제외</v>
          </cell>
          <cell r="C175">
            <v>196</v>
          </cell>
          <cell r="D175">
            <v>0</v>
          </cell>
          <cell r="E175" t="str">
            <v>M3</v>
          </cell>
          <cell r="F175">
            <v>13800</v>
          </cell>
          <cell r="G175">
            <v>2704800</v>
          </cell>
        </row>
        <row r="176">
          <cell r="A176" t="str">
            <v>합판거푸집</v>
          </cell>
          <cell r="B176" t="str">
            <v>4회</v>
          </cell>
          <cell r="C176">
            <v>374</v>
          </cell>
          <cell r="D176">
            <v>0</v>
          </cell>
          <cell r="E176" t="str">
            <v>M2</v>
          </cell>
          <cell r="F176">
            <v>15000</v>
          </cell>
          <cell r="G176">
            <v>5610000</v>
          </cell>
        </row>
        <row r="177">
          <cell r="A177" t="str">
            <v>철근가공조립</v>
          </cell>
          <cell r="B177" t="str">
            <v>(간 단)</v>
          </cell>
          <cell r="C177">
            <v>1.65</v>
          </cell>
          <cell r="D177">
            <v>0</v>
          </cell>
          <cell r="E177" t="str">
            <v>TON</v>
          </cell>
          <cell r="F177">
            <v>200000</v>
          </cell>
          <cell r="G177">
            <v>330000</v>
          </cell>
        </row>
        <row r="178">
          <cell r="A178" t="str">
            <v>2.10 용수로 개거</v>
          </cell>
          <cell r="G178">
            <v>178663916</v>
          </cell>
        </row>
        <row r="179">
          <cell r="A179" t="str">
            <v>콘크리트타설(철근)</v>
          </cell>
          <cell r="B179" t="str">
            <v>진동기제외</v>
          </cell>
          <cell r="C179">
            <v>2641</v>
          </cell>
          <cell r="D179">
            <v>0</v>
          </cell>
          <cell r="E179" t="str">
            <v>M3</v>
          </cell>
          <cell r="F179">
            <v>15200</v>
          </cell>
          <cell r="G179">
            <v>40143200</v>
          </cell>
        </row>
        <row r="180">
          <cell r="A180" t="str">
            <v>콘크리트타설(무근)</v>
          </cell>
          <cell r="B180" t="str">
            <v>진동기제외</v>
          </cell>
          <cell r="C180">
            <v>77</v>
          </cell>
          <cell r="D180">
            <v>0</v>
          </cell>
          <cell r="E180" t="str">
            <v>M3</v>
          </cell>
          <cell r="F180">
            <v>13800</v>
          </cell>
          <cell r="G180">
            <v>1062600</v>
          </cell>
        </row>
        <row r="181">
          <cell r="A181" t="str">
            <v>합판거푸집</v>
          </cell>
          <cell r="B181" t="str">
            <v>3회</v>
          </cell>
          <cell r="C181">
            <v>3094</v>
          </cell>
          <cell r="D181">
            <v>0</v>
          </cell>
          <cell r="E181" t="str">
            <v>M2</v>
          </cell>
          <cell r="F181">
            <v>18000</v>
          </cell>
          <cell r="G181">
            <v>55692000</v>
          </cell>
        </row>
        <row r="182">
          <cell r="A182" t="str">
            <v>합판거푸집</v>
          </cell>
          <cell r="B182" t="str">
            <v>4회</v>
          </cell>
          <cell r="C182">
            <v>1296</v>
          </cell>
          <cell r="D182">
            <v>0</v>
          </cell>
          <cell r="E182" t="str">
            <v>M2</v>
          </cell>
          <cell r="F182">
            <v>15000</v>
          </cell>
          <cell r="G182">
            <v>19440000</v>
          </cell>
        </row>
        <row r="183">
          <cell r="A183" t="str">
            <v>철근가공조립</v>
          </cell>
          <cell r="B183" t="str">
            <v>(보 통)</v>
          </cell>
          <cell r="C183">
            <v>73.727999999999994</v>
          </cell>
          <cell r="D183">
            <v>0</v>
          </cell>
          <cell r="E183" t="str">
            <v>TON</v>
          </cell>
          <cell r="F183">
            <v>272000</v>
          </cell>
          <cell r="G183">
            <v>20054016</v>
          </cell>
        </row>
        <row r="184">
          <cell r="A184" t="str">
            <v>지수판 설치</v>
          </cell>
          <cell r="B184" t="str">
            <v>200*5T</v>
          </cell>
          <cell r="C184">
            <v>3613</v>
          </cell>
          <cell r="D184">
            <v>0</v>
          </cell>
          <cell r="E184" t="str">
            <v>M</v>
          </cell>
          <cell r="F184">
            <v>11700</v>
          </cell>
          <cell r="G184">
            <v>42272100</v>
          </cell>
        </row>
        <row r="185">
          <cell r="A185" t="str">
            <v>2.11 자 재 대</v>
          </cell>
          <cell r="G185">
            <v>2317029482</v>
          </cell>
        </row>
        <row r="186">
          <cell r="A186" t="str">
            <v>가) 시멘트</v>
          </cell>
          <cell r="G186">
            <v>316350</v>
          </cell>
        </row>
        <row r="187">
          <cell r="A187" t="str">
            <v>포대시멘트</v>
          </cell>
          <cell r="B187" t="str">
            <v>40Kg</v>
          </cell>
          <cell r="C187">
            <v>171</v>
          </cell>
          <cell r="D187">
            <v>28</v>
          </cell>
          <cell r="E187" t="str">
            <v>대</v>
          </cell>
          <cell r="F187">
            <v>1850</v>
          </cell>
          <cell r="G187">
            <v>316350</v>
          </cell>
        </row>
        <row r="188">
          <cell r="A188" t="str">
            <v>나) 세골재</v>
          </cell>
          <cell r="B188" t="str">
            <v>모 래</v>
          </cell>
          <cell r="C188">
            <v>60</v>
          </cell>
          <cell r="D188">
            <v>1</v>
          </cell>
          <cell r="E188" t="str">
            <v>M3</v>
          </cell>
          <cell r="F188">
            <v>8200</v>
          </cell>
          <cell r="G188">
            <v>492000</v>
          </cell>
        </row>
        <row r="189">
          <cell r="A189" t="str">
            <v>다) 레미콘</v>
          </cell>
          <cell r="G189">
            <v>1475005000</v>
          </cell>
        </row>
        <row r="190">
          <cell r="B190" t="str">
            <v>25-210-12</v>
          </cell>
          <cell r="C190">
            <v>21262</v>
          </cell>
          <cell r="D190">
            <v>6283</v>
          </cell>
          <cell r="E190" t="str">
            <v>M3</v>
          </cell>
          <cell r="F190">
            <v>40000</v>
          </cell>
          <cell r="G190">
            <v>850480000</v>
          </cell>
        </row>
        <row r="191">
          <cell r="B191" t="str">
            <v>40-180-8</v>
          </cell>
          <cell r="C191">
            <v>15945</v>
          </cell>
          <cell r="D191">
            <v>452</v>
          </cell>
          <cell r="E191" t="str">
            <v>M3</v>
          </cell>
          <cell r="F191">
            <v>37000</v>
          </cell>
          <cell r="G191">
            <v>589965000</v>
          </cell>
        </row>
        <row r="192">
          <cell r="B192" t="str">
            <v>40-135-8</v>
          </cell>
          <cell r="C192">
            <v>960</v>
          </cell>
          <cell r="D192">
            <v>259</v>
          </cell>
          <cell r="E192" t="str">
            <v>M3</v>
          </cell>
          <cell r="F192">
            <v>36000</v>
          </cell>
          <cell r="G192">
            <v>34560000</v>
          </cell>
        </row>
        <row r="193">
          <cell r="A193" t="str">
            <v>라) 철  근</v>
          </cell>
          <cell r="G193">
            <v>846566290</v>
          </cell>
        </row>
        <row r="194">
          <cell r="B194" t="str">
            <v>D10 m/m</v>
          </cell>
          <cell r="C194">
            <v>12.759</v>
          </cell>
          <cell r="D194">
            <v>0</v>
          </cell>
          <cell r="E194" t="str">
            <v>TON</v>
          </cell>
          <cell r="F194">
            <v>266000</v>
          </cell>
          <cell r="G194">
            <v>3393894</v>
          </cell>
        </row>
        <row r="195">
          <cell r="B195" t="str">
            <v>D13 m/m</v>
          </cell>
          <cell r="C195">
            <v>195.64400000000001</v>
          </cell>
          <cell r="D195">
            <v>5.2380000000000004</v>
          </cell>
          <cell r="E195" t="str">
            <v>TON</v>
          </cell>
          <cell r="F195">
            <v>261000</v>
          </cell>
          <cell r="G195">
            <v>51063084</v>
          </cell>
        </row>
        <row r="196">
          <cell r="B196" t="str">
            <v>D16 - D32 m/m</v>
          </cell>
          <cell r="C196">
            <v>3094.1770000000001</v>
          </cell>
          <cell r="D196">
            <v>1015.037</v>
          </cell>
          <cell r="E196" t="str">
            <v>TON</v>
          </cell>
          <cell r="F196">
            <v>256000</v>
          </cell>
          <cell r="G196">
            <v>792109312</v>
          </cell>
        </row>
        <row r="197">
          <cell r="A197" t="str">
            <v>마) 고재대</v>
          </cell>
          <cell r="C197">
            <v>99.076999999999998</v>
          </cell>
          <cell r="D197">
            <v>30.608000000000001</v>
          </cell>
          <cell r="E197" t="str">
            <v>TON</v>
          </cell>
          <cell r="F197">
            <v>-54000</v>
          </cell>
          <cell r="G197">
            <v>-5350158</v>
          </cell>
        </row>
        <row r="198">
          <cell r="A198" t="str">
            <v>3. 구  조  물  공</v>
          </cell>
          <cell r="G198">
            <v>26132225449</v>
          </cell>
        </row>
        <row r="199">
          <cell r="A199" t="str">
            <v>3.01 서화교(P.C BEAM)</v>
          </cell>
          <cell r="G199">
            <v>2985613335</v>
          </cell>
        </row>
        <row r="200">
          <cell r="A200" t="str">
            <v>1) 토   공</v>
          </cell>
          <cell r="G200">
            <v>194586820</v>
          </cell>
        </row>
        <row r="201">
          <cell r="A201" t="str">
            <v>구조물터파기(토사)</v>
          </cell>
          <cell r="B201" t="str">
            <v>(육상:0-2M)</v>
          </cell>
          <cell r="C201">
            <v>4467</v>
          </cell>
          <cell r="E201" t="str">
            <v>M3</v>
          </cell>
          <cell r="F201">
            <v>2500</v>
          </cell>
          <cell r="G201">
            <v>11167500</v>
          </cell>
        </row>
        <row r="202">
          <cell r="A202" t="str">
            <v>구조물터파기(토사)</v>
          </cell>
          <cell r="B202" t="str">
            <v>(육상:2-4M)</v>
          </cell>
          <cell r="C202">
            <v>2714</v>
          </cell>
          <cell r="E202" t="str">
            <v>M3</v>
          </cell>
          <cell r="F202">
            <v>3800</v>
          </cell>
          <cell r="G202">
            <v>10313200</v>
          </cell>
        </row>
        <row r="203">
          <cell r="A203" t="str">
            <v>구조물터파기(토사)</v>
          </cell>
          <cell r="B203" t="str">
            <v>(육상:4-6M)</v>
          </cell>
          <cell r="C203">
            <v>1200</v>
          </cell>
          <cell r="E203" t="str">
            <v>M3</v>
          </cell>
          <cell r="F203">
            <v>5200</v>
          </cell>
          <cell r="G203">
            <v>6240000</v>
          </cell>
        </row>
        <row r="204">
          <cell r="A204" t="str">
            <v>구조물터파기(토사)</v>
          </cell>
          <cell r="B204" t="str">
            <v>(육상:6M이상)</v>
          </cell>
          <cell r="C204">
            <v>13</v>
          </cell>
          <cell r="E204" t="str">
            <v>M3</v>
          </cell>
          <cell r="F204">
            <v>5500</v>
          </cell>
          <cell r="G204">
            <v>71500</v>
          </cell>
        </row>
        <row r="205">
          <cell r="A205" t="str">
            <v>구조물터파기(토사)</v>
          </cell>
          <cell r="B205" t="str">
            <v>(수중:0-2M)</v>
          </cell>
          <cell r="C205">
            <v>827</v>
          </cell>
          <cell r="E205" t="str">
            <v>M3</v>
          </cell>
          <cell r="F205">
            <v>5000</v>
          </cell>
          <cell r="G205">
            <v>4135000</v>
          </cell>
        </row>
        <row r="206">
          <cell r="A206" t="str">
            <v>구조물터파기(토사)</v>
          </cell>
          <cell r="B206" t="str">
            <v>(수중:2-4M)</v>
          </cell>
          <cell r="C206">
            <v>376</v>
          </cell>
          <cell r="E206" t="str">
            <v>M3</v>
          </cell>
          <cell r="F206">
            <v>7600</v>
          </cell>
          <cell r="G206">
            <v>2857600</v>
          </cell>
        </row>
        <row r="207">
          <cell r="A207" t="str">
            <v>구조물터파기(리핑암)</v>
          </cell>
          <cell r="B207" t="str">
            <v>(육상:2-4M)</v>
          </cell>
          <cell r="C207">
            <v>74</v>
          </cell>
          <cell r="E207" t="str">
            <v>M3</v>
          </cell>
          <cell r="F207">
            <v>25400</v>
          </cell>
          <cell r="G207">
            <v>1879600</v>
          </cell>
        </row>
        <row r="208">
          <cell r="A208" t="str">
            <v>구조물터파기(리핑암)</v>
          </cell>
          <cell r="B208" t="str">
            <v>(육상:6M이상)</v>
          </cell>
          <cell r="C208">
            <v>74</v>
          </cell>
          <cell r="E208" t="str">
            <v>M3</v>
          </cell>
          <cell r="F208">
            <v>28400</v>
          </cell>
          <cell r="G208">
            <v>2101600</v>
          </cell>
        </row>
        <row r="209">
          <cell r="A209" t="str">
            <v>구조물터파기(발파암)</v>
          </cell>
          <cell r="B209" t="str">
            <v>(육상:0-2M)</v>
          </cell>
          <cell r="C209">
            <v>605</v>
          </cell>
          <cell r="E209" t="str">
            <v>M3</v>
          </cell>
          <cell r="F209">
            <v>35500</v>
          </cell>
          <cell r="G209">
            <v>21477500</v>
          </cell>
        </row>
        <row r="210">
          <cell r="A210" t="str">
            <v>구조물터파기(발파암)</v>
          </cell>
          <cell r="B210" t="str">
            <v>(육상:2-4M)</v>
          </cell>
          <cell r="C210">
            <v>404</v>
          </cell>
          <cell r="E210" t="str">
            <v>M3</v>
          </cell>
          <cell r="F210">
            <v>43600</v>
          </cell>
          <cell r="G210">
            <v>17614400</v>
          </cell>
        </row>
        <row r="211">
          <cell r="A211" t="str">
            <v>구조물터파기(발파암)</v>
          </cell>
          <cell r="B211" t="str">
            <v>(수중:2-4M)</v>
          </cell>
          <cell r="C211">
            <v>134</v>
          </cell>
          <cell r="E211" t="str">
            <v>M3</v>
          </cell>
          <cell r="F211">
            <v>70200</v>
          </cell>
          <cell r="G211">
            <v>9406800</v>
          </cell>
        </row>
        <row r="212">
          <cell r="A212" t="str">
            <v>구조물터파기(발파암)</v>
          </cell>
          <cell r="B212" t="str">
            <v>(수중:4-6M)</v>
          </cell>
          <cell r="C212">
            <v>437</v>
          </cell>
          <cell r="E212" t="str">
            <v>M3</v>
          </cell>
          <cell r="F212">
            <v>86000</v>
          </cell>
          <cell r="G212">
            <v>37582000</v>
          </cell>
        </row>
        <row r="213">
          <cell r="A213" t="str">
            <v>구조물터파기(발파암)</v>
          </cell>
          <cell r="B213" t="str">
            <v>(수중:6M이상)</v>
          </cell>
          <cell r="C213">
            <v>150</v>
          </cell>
          <cell r="E213" t="str">
            <v>M3</v>
          </cell>
          <cell r="F213">
            <v>91000</v>
          </cell>
          <cell r="G213">
            <v>13650000</v>
          </cell>
        </row>
        <row r="214">
          <cell r="A214" t="str">
            <v>되메우기및다짐</v>
          </cell>
          <cell r="B214" t="str">
            <v>(기계70%+인력30%)</v>
          </cell>
          <cell r="C214">
            <v>8828</v>
          </cell>
          <cell r="E214" t="str">
            <v>M3</v>
          </cell>
          <cell r="F214">
            <v>1000</v>
          </cell>
          <cell r="G214">
            <v>8828000</v>
          </cell>
        </row>
        <row r="215">
          <cell r="A215" t="str">
            <v>구조물뒷채움</v>
          </cell>
          <cell r="B215" t="str">
            <v>(현장암유용)</v>
          </cell>
          <cell r="C215">
            <v>1001</v>
          </cell>
          <cell r="E215" t="str">
            <v>M3</v>
          </cell>
          <cell r="F215">
            <v>15100</v>
          </cell>
          <cell r="G215">
            <v>15115100</v>
          </cell>
        </row>
        <row r="216">
          <cell r="A216" t="str">
            <v>교대앞성토</v>
          </cell>
          <cell r="C216">
            <v>2174</v>
          </cell>
          <cell r="E216" t="str">
            <v>M3</v>
          </cell>
          <cell r="F216">
            <v>530</v>
          </cell>
          <cell r="G216">
            <v>1152220</v>
          </cell>
        </row>
        <row r="217">
          <cell r="A217" t="str">
            <v>사석채움</v>
          </cell>
          <cell r="B217" t="str">
            <v>(40KG/EA)</v>
          </cell>
          <cell r="C217">
            <v>669</v>
          </cell>
          <cell r="E217" t="str">
            <v>M3</v>
          </cell>
          <cell r="F217">
            <v>16700</v>
          </cell>
          <cell r="G217">
            <v>11172300</v>
          </cell>
        </row>
        <row r="218">
          <cell r="A218" t="str">
            <v>암반청소</v>
          </cell>
          <cell r="B218" t="str">
            <v>(면고르기)</v>
          </cell>
          <cell r="C218">
            <v>629</v>
          </cell>
          <cell r="E218" t="str">
            <v>M2</v>
          </cell>
          <cell r="F218">
            <v>18700</v>
          </cell>
          <cell r="G218">
            <v>11762300</v>
          </cell>
        </row>
        <row r="219">
          <cell r="A219" t="str">
            <v>물푸기공</v>
          </cell>
          <cell r="C219">
            <v>172</v>
          </cell>
          <cell r="E219" t="str">
            <v>HR</v>
          </cell>
          <cell r="F219">
            <v>2500</v>
          </cell>
          <cell r="G219">
            <v>430000</v>
          </cell>
        </row>
        <row r="220">
          <cell r="A220" t="str">
            <v>저면매트부설</v>
          </cell>
          <cell r="B220" t="str">
            <v>(사석용)</v>
          </cell>
          <cell r="C220">
            <v>324</v>
          </cell>
          <cell r="E220" t="str">
            <v>M2</v>
          </cell>
          <cell r="F220">
            <v>1700</v>
          </cell>
          <cell r="G220">
            <v>550800</v>
          </cell>
        </row>
        <row r="221">
          <cell r="A221" t="str">
            <v>돌망태</v>
          </cell>
          <cell r="B221" t="str">
            <v>(타원형)</v>
          </cell>
          <cell r="C221">
            <v>874</v>
          </cell>
          <cell r="E221" t="str">
            <v>M2</v>
          </cell>
          <cell r="F221">
            <v>8100</v>
          </cell>
          <cell r="G221">
            <v>7079400</v>
          </cell>
        </row>
        <row r="222">
          <cell r="A222" t="str">
            <v>2) 강관파일공</v>
          </cell>
          <cell r="G222">
            <v>33984800</v>
          </cell>
        </row>
        <row r="223">
          <cell r="A223" t="str">
            <v>자재비</v>
          </cell>
          <cell r="B223" t="str">
            <v>(Φ508M/M,T=10M/M)</v>
          </cell>
          <cell r="C223">
            <v>340</v>
          </cell>
          <cell r="E223" t="str">
            <v>M</v>
          </cell>
          <cell r="F223">
            <v>40000</v>
          </cell>
          <cell r="G223">
            <v>13600000</v>
          </cell>
        </row>
        <row r="224">
          <cell r="A224" t="str">
            <v>항타비</v>
          </cell>
          <cell r="B224" t="str">
            <v>(Φ508M/M,직항)</v>
          </cell>
          <cell r="C224">
            <v>326</v>
          </cell>
          <cell r="E224" t="str">
            <v>M</v>
          </cell>
          <cell r="F224">
            <v>10800</v>
          </cell>
          <cell r="G224">
            <v>3520800</v>
          </cell>
        </row>
        <row r="225">
          <cell r="A225" t="str">
            <v>두부및선단보강</v>
          </cell>
          <cell r="B225" t="str">
            <v>(Φ508M/M)</v>
          </cell>
          <cell r="C225">
            <v>68</v>
          </cell>
          <cell r="E225" t="str">
            <v>EA</v>
          </cell>
          <cell r="F225">
            <v>248000</v>
          </cell>
          <cell r="G225">
            <v>16864000</v>
          </cell>
        </row>
        <row r="226">
          <cell r="A226" t="str">
            <v>3) 거 푸 집</v>
          </cell>
          <cell r="G226">
            <v>267110000</v>
          </cell>
        </row>
        <row r="227">
          <cell r="A227" t="str">
            <v>합판 3회</v>
          </cell>
          <cell r="B227" t="str">
            <v>(0-7M)</v>
          </cell>
          <cell r="C227">
            <v>8119</v>
          </cell>
          <cell r="E227" t="str">
            <v>M2</v>
          </cell>
          <cell r="F227">
            <v>18000</v>
          </cell>
          <cell r="G227">
            <v>146142000</v>
          </cell>
        </row>
        <row r="228">
          <cell r="B228" t="str">
            <v>(7-10M)</v>
          </cell>
          <cell r="C228">
            <v>74</v>
          </cell>
          <cell r="E228" t="str">
            <v>M2</v>
          </cell>
          <cell r="F228">
            <v>19000</v>
          </cell>
          <cell r="G228">
            <v>1406000</v>
          </cell>
        </row>
        <row r="229">
          <cell r="B229" t="str">
            <v>(10-13M)</v>
          </cell>
          <cell r="C229">
            <v>240</v>
          </cell>
          <cell r="E229" t="str">
            <v>M2</v>
          </cell>
          <cell r="F229">
            <v>20000</v>
          </cell>
          <cell r="G229">
            <v>4800000</v>
          </cell>
        </row>
        <row r="230">
          <cell r="B230" t="str">
            <v>(13-16M)</v>
          </cell>
          <cell r="C230">
            <v>469</v>
          </cell>
          <cell r="E230" t="str">
            <v>M2</v>
          </cell>
          <cell r="F230">
            <v>22000</v>
          </cell>
          <cell r="G230">
            <v>10318000</v>
          </cell>
        </row>
        <row r="231">
          <cell r="B231" t="str">
            <v>(16-19M)</v>
          </cell>
          <cell r="C231">
            <v>15</v>
          </cell>
          <cell r="E231" t="str">
            <v>M2</v>
          </cell>
          <cell r="F231">
            <v>23000</v>
          </cell>
          <cell r="G231">
            <v>345000</v>
          </cell>
        </row>
        <row r="232">
          <cell r="A232" t="str">
            <v>합판 4회</v>
          </cell>
          <cell r="C232">
            <v>1081</v>
          </cell>
          <cell r="E232" t="str">
            <v>M2</v>
          </cell>
          <cell r="F232">
            <v>15000</v>
          </cell>
          <cell r="G232">
            <v>16215000</v>
          </cell>
        </row>
        <row r="233">
          <cell r="A233" t="str">
            <v>합판 6회</v>
          </cell>
          <cell r="C233">
            <v>42</v>
          </cell>
          <cell r="E233" t="str">
            <v>M2</v>
          </cell>
          <cell r="F233">
            <v>12000</v>
          </cell>
          <cell r="G233">
            <v>504000</v>
          </cell>
        </row>
        <row r="234">
          <cell r="A234" t="str">
            <v>무늬거푸집</v>
          </cell>
          <cell r="B234" t="str">
            <v>(0-7m)</v>
          </cell>
          <cell r="C234">
            <v>677</v>
          </cell>
          <cell r="E234" t="str">
            <v>M2</v>
          </cell>
          <cell r="F234">
            <v>25000</v>
          </cell>
          <cell r="G234">
            <v>16925000</v>
          </cell>
        </row>
        <row r="235">
          <cell r="A235" t="str">
            <v>원형거푸집(3회)</v>
          </cell>
          <cell r="B235" t="str">
            <v>(0-7M)</v>
          </cell>
          <cell r="C235">
            <v>1188</v>
          </cell>
          <cell r="E235" t="str">
            <v>M2</v>
          </cell>
          <cell r="F235">
            <v>28000</v>
          </cell>
          <cell r="G235">
            <v>33264000</v>
          </cell>
        </row>
        <row r="236">
          <cell r="B236" t="str">
            <v>(7-10M)</v>
          </cell>
          <cell r="C236">
            <v>503</v>
          </cell>
          <cell r="E236" t="str">
            <v>M2</v>
          </cell>
          <cell r="F236">
            <v>31000</v>
          </cell>
          <cell r="G236">
            <v>15593000</v>
          </cell>
        </row>
        <row r="237">
          <cell r="B237" t="str">
            <v>(10-13M)</v>
          </cell>
          <cell r="C237">
            <v>583</v>
          </cell>
          <cell r="E237" t="str">
            <v>M2</v>
          </cell>
          <cell r="F237">
            <v>34000</v>
          </cell>
          <cell r="G237">
            <v>19822000</v>
          </cell>
        </row>
        <row r="238">
          <cell r="B238" t="str">
            <v>(13-16M)</v>
          </cell>
          <cell r="C238">
            <v>48</v>
          </cell>
          <cell r="E238" t="str">
            <v>M2</v>
          </cell>
          <cell r="F238">
            <v>37000</v>
          </cell>
          <cell r="G238">
            <v>1776000</v>
          </cell>
        </row>
        <row r="239">
          <cell r="A239" t="str">
            <v>4) 강관비계</v>
          </cell>
          <cell r="B239" t="str">
            <v>(손율:3개월)</v>
          </cell>
          <cell r="C239">
            <v>6030</v>
          </cell>
          <cell r="E239" t="str">
            <v>M2</v>
          </cell>
          <cell r="F239">
            <v>6300</v>
          </cell>
          <cell r="G239">
            <v>37989000</v>
          </cell>
        </row>
        <row r="240">
          <cell r="A240" t="str">
            <v>5) 동바리공</v>
          </cell>
          <cell r="G240">
            <v>137849100</v>
          </cell>
        </row>
        <row r="241">
          <cell r="A241" t="str">
            <v>강관동바리</v>
          </cell>
          <cell r="C241">
            <v>3583</v>
          </cell>
          <cell r="E241" t="str">
            <v>공/M3</v>
          </cell>
          <cell r="F241">
            <v>12400</v>
          </cell>
          <cell r="G241">
            <v>44429200</v>
          </cell>
        </row>
        <row r="242">
          <cell r="A242" t="str">
            <v>DECK FINISHER</v>
          </cell>
          <cell r="B242" t="str">
            <v>(목재1회)</v>
          </cell>
          <cell r="C242">
            <v>457</v>
          </cell>
          <cell r="E242" t="str">
            <v>공/M3</v>
          </cell>
          <cell r="F242">
            <v>15900</v>
          </cell>
          <cell r="G242">
            <v>7266300</v>
          </cell>
        </row>
        <row r="243">
          <cell r="A243" t="str">
            <v>목재동바리</v>
          </cell>
          <cell r="B243" t="str">
            <v>(4회)</v>
          </cell>
          <cell r="C243">
            <v>5668</v>
          </cell>
          <cell r="E243" t="str">
            <v>공M3</v>
          </cell>
          <cell r="F243">
            <v>15200</v>
          </cell>
          <cell r="G243">
            <v>86153600</v>
          </cell>
        </row>
        <row r="244">
          <cell r="A244" t="str">
            <v>6) 철근가공조립</v>
          </cell>
          <cell r="G244">
            <v>478329456</v>
          </cell>
        </row>
        <row r="245">
          <cell r="A245" t="str">
            <v>철근가공조립</v>
          </cell>
          <cell r="B245" t="str">
            <v>(보통)</v>
          </cell>
          <cell r="C245">
            <v>31.641999999999999</v>
          </cell>
          <cell r="E245" t="str">
            <v>TON</v>
          </cell>
          <cell r="F245">
            <v>272000</v>
          </cell>
          <cell r="G245">
            <v>8606624</v>
          </cell>
        </row>
        <row r="246">
          <cell r="A246" t="str">
            <v>철근가공조립</v>
          </cell>
          <cell r="B246" t="str">
            <v>(복잡)</v>
          </cell>
          <cell r="C246">
            <v>784.07399999999996</v>
          </cell>
          <cell r="E246" t="str">
            <v>TON</v>
          </cell>
          <cell r="F246">
            <v>338000</v>
          </cell>
          <cell r="G246">
            <v>265017011.99999997</v>
          </cell>
        </row>
        <row r="247">
          <cell r="A247" t="str">
            <v>철근가공조립</v>
          </cell>
          <cell r="B247" t="str">
            <v>(매우복잡)</v>
          </cell>
          <cell r="C247">
            <v>544.01499999999999</v>
          </cell>
          <cell r="E247" t="str">
            <v>TON</v>
          </cell>
          <cell r="F247">
            <v>374000</v>
          </cell>
          <cell r="G247">
            <v>203461610</v>
          </cell>
        </row>
        <row r="248">
          <cell r="A248" t="str">
            <v>스페이셔설치</v>
          </cell>
          <cell r="C248">
            <v>11311</v>
          </cell>
          <cell r="E248" t="str">
            <v>M2</v>
          </cell>
          <cell r="F248">
            <v>110</v>
          </cell>
          <cell r="G248">
            <v>1244210</v>
          </cell>
        </row>
        <row r="249">
          <cell r="A249" t="str">
            <v>7) 콘크리트타설</v>
          </cell>
          <cell r="G249">
            <v>65809600</v>
          </cell>
        </row>
        <row r="250">
          <cell r="A250" t="str">
            <v>콘크리트타설(철근)</v>
          </cell>
          <cell r="B250" t="str">
            <v>펌프카(0-15M)</v>
          </cell>
          <cell r="C250">
            <v>8161</v>
          </cell>
          <cell r="E250" t="str">
            <v>M3</v>
          </cell>
          <cell r="F250">
            <v>6800</v>
          </cell>
          <cell r="G250">
            <v>55494800</v>
          </cell>
        </row>
        <row r="251">
          <cell r="A251" t="str">
            <v>콘크리트타설(철근)</v>
          </cell>
          <cell r="B251" t="str">
            <v>펌프카(15M이상)</v>
          </cell>
          <cell r="C251">
            <v>305</v>
          </cell>
          <cell r="E251" t="str">
            <v>M3</v>
          </cell>
          <cell r="F251">
            <v>9700</v>
          </cell>
          <cell r="G251">
            <v>2958500</v>
          </cell>
        </row>
        <row r="252">
          <cell r="A252" t="str">
            <v>콘크리트타설(무근)</v>
          </cell>
          <cell r="B252" t="str">
            <v>진동기제외</v>
          </cell>
          <cell r="C252">
            <v>263</v>
          </cell>
          <cell r="E252" t="str">
            <v>M3</v>
          </cell>
          <cell r="F252">
            <v>13800</v>
          </cell>
          <cell r="G252">
            <v>3629400</v>
          </cell>
        </row>
        <row r="253">
          <cell r="A253" t="str">
            <v>섬유보강재</v>
          </cell>
          <cell r="B253" t="str">
            <v>(슈퍼스트롱)</v>
          </cell>
          <cell r="C253">
            <v>909</v>
          </cell>
          <cell r="E253" t="str">
            <v>KG</v>
          </cell>
          <cell r="F253">
            <v>4100</v>
          </cell>
          <cell r="G253">
            <v>3726900</v>
          </cell>
        </row>
        <row r="254">
          <cell r="A254" t="str">
            <v>8) 교좌장치</v>
          </cell>
          <cell r="G254">
            <v>156800000</v>
          </cell>
        </row>
        <row r="255">
          <cell r="A255" t="str">
            <v>고정단</v>
          </cell>
          <cell r="B255" t="str">
            <v>(135TON)</v>
          </cell>
          <cell r="C255">
            <v>12</v>
          </cell>
          <cell r="E255" t="str">
            <v>EA</v>
          </cell>
          <cell r="F255">
            <v>1100000</v>
          </cell>
          <cell r="G255">
            <v>13200000</v>
          </cell>
        </row>
        <row r="256">
          <cell r="A256" t="str">
            <v>일방향</v>
          </cell>
          <cell r="B256" t="str">
            <v>(135TON)</v>
          </cell>
          <cell r="C256">
            <v>70</v>
          </cell>
          <cell r="E256" t="str">
            <v>EA</v>
          </cell>
          <cell r="F256">
            <v>1100000</v>
          </cell>
          <cell r="G256">
            <v>77000000</v>
          </cell>
        </row>
        <row r="257">
          <cell r="A257" t="str">
            <v>양방향</v>
          </cell>
          <cell r="B257" t="str">
            <v>(135TON)</v>
          </cell>
          <cell r="C257">
            <v>74</v>
          </cell>
          <cell r="E257" t="str">
            <v>EA</v>
          </cell>
          <cell r="F257">
            <v>900000</v>
          </cell>
          <cell r="G257">
            <v>66600000</v>
          </cell>
        </row>
        <row r="258">
          <cell r="A258" t="str">
            <v>9) 신축이음장치</v>
          </cell>
          <cell r="G258">
            <v>71418000</v>
          </cell>
        </row>
        <row r="259">
          <cell r="B259" t="str">
            <v>NO,50</v>
          </cell>
          <cell r="C259">
            <v>47</v>
          </cell>
          <cell r="E259" t="str">
            <v>M</v>
          </cell>
          <cell r="F259">
            <v>414000</v>
          </cell>
          <cell r="G259">
            <v>19458000</v>
          </cell>
        </row>
        <row r="260">
          <cell r="B260" t="str">
            <v>NO,100</v>
          </cell>
          <cell r="C260">
            <v>24</v>
          </cell>
          <cell r="E260" t="str">
            <v>M</v>
          </cell>
          <cell r="F260">
            <v>465000</v>
          </cell>
          <cell r="G260">
            <v>11160000</v>
          </cell>
        </row>
        <row r="261">
          <cell r="B261" t="str">
            <v>NO,120</v>
          </cell>
          <cell r="C261">
            <v>24</v>
          </cell>
          <cell r="E261" t="str">
            <v>M</v>
          </cell>
          <cell r="F261">
            <v>1700000</v>
          </cell>
          <cell r="G261">
            <v>40800000</v>
          </cell>
        </row>
        <row r="262">
          <cell r="A262" t="str">
            <v>10) 무수축콘크리트</v>
          </cell>
          <cell r="G262">
            <v>2520000</v>
          </cell>
        </row>
        <row r="263">
          <cell r="A263" t="str">
            <v>몰탈</v>
          </cell>
          <cell r="B263" t="str">
            <v>1:1</v>
          </cell>
          <cell r="C263">
            <v>7</v>
          </cell>
          <cell r="E263" t="str">
            <v>M3</v>
          </cell>
          <cell r="F263">
            <v>37000</v>
          </cell>
          <cell r="G263">
            <v>259000</v>
          </cell>
        </row>
        <row r="264">
          <cell r="A264" t="str">
            <v>콘크리트</v>
          </cell>
          <cell r="C264">
            <v>19</v>
          </cell>
          <cell r="E264" t="str">
            <v>M3</v>
          </cell>
          <cell r="F264">
            <v>119000</v>
          </cell>
          <cell r="G264">
            <v>2261000</v>
          </cell>
        </row>
        <row r="265">
          <cell r="A265" t="str">
            <v>11) P.C빔 제작및가설</v>
          </cell>
          <cell r="G265">
            <v>454300000</v>
          </cell>
        </row>
        <row r="266">
          <cell r="A266" t="str">
            <v>P.C 빔제작</v>
          </cell>
          <cell r="B266" t="str">
            <v>L=30.0M DB-24</v>
          </cell>
          <cell r="C266">
            <v>77</v>
          </cell>
          <cell r="E266" t="str">
            <v>본</v>
          </cell>
          <cell r="F266">
            <v>5000000</v>
          </cell>
          <cell r="G266">
            <v>385000000</v>
          </cell>
        </row>
        <row r="267">
          <cell r="A267" t="str">
            <v>P.C 빔설치</v>
          </cell>
          <cell r="B267" t="str">
            <v>L=30.0M</v>
          </cell>
          <cell r="C267">
            <v>77</v>
          </cell>
          <cell r="E267" t="str">
            <v>본</v>
          </cell>
          <cell r="F267">
            <v>900000</v>
          </cell>
          <cell r="G267">
            <v>69300000</v>
          </cell>
        </row>
        <row r="268">
          <cell r="A268" t="str">
            <v>12) 표면처리</v>
          </cell>
          <cell r="G268">
            <v>12961600</v>
          </cell>
        </row>
        <row r="269">
          <cell r="A269" t="str">
            <v>슬라브양생</v>
          </cell>
          <cell r="B269" t="str">
            <v>(피막양생)</v>
          </cell>
          <cell r="C269">
            <v>4920</v>
          </cell>
          <cell r="E269" t="str">
            <v>M2</v>
          </cell>
          <cell r="F269">
            <v>200</v>
          </cell>
          <cell r="G269">
            <v>984000</v>
          </cell>
        </row>
        <row r="270">
          <cell r="A270" t="str">
            <v>교면방수</v>
          </cell>
          <cell r="B270" t="str">
            <v>(침투식)</v>
          </cell>
          <cell r="C270">
            <v>4920</v>
          </cell>
          <cell r="E270" t="str">
            <v>M2</v>
          </cell>
          <cell r="F270">
            <v>2100</v>
          </cell>
          <cell r="G270">
            <v>10332000</v>
          </cell>
        </row>
        <row r="271">
          <cell r="A271" t="str">
            <v>배면방수</v>
          </cell>
          <cell r="B271" t="str">
            <v>(아스팔트)</v>
          </cell>
          <cell r="C271">
            <v>352</v>
          </cell>
          <cell r="E271" t="str">
            <v>M2</v>
          </cell>
          <cell r="F271">
            <v>1600</v>
          </cell>
          <cell r="G271">
            <v>563200</v>
          </cell>
        </row>
        <row r="272">
          <cell r="A272" t="str">
            <v>데크휘니샤 면고르기</v>
          </cell>
          <cell r="C272">
            <v>4920</v>
          </cell>
          <cell r="E272" t="str">
            <v>M2</v>
          </cell>
          <cell r="F272">
            <v>220</v>
          </cell>
          <cell r="G272">
            <v>1082400</v>
          </cell>
        </row>
        <row r="273">
          <cell r="A273" t="str">
            <v>13) 배수시설</v>
          </cell>
          <cell r="G273">
            <v>3837400</v>
          </cell>
        </row>
        <row r="274">
          <cell r="A274" t="str">
            <v>가)하 천 용</v>
          </cell>
          <cell r="G274">
            <v>907300</v>
          </cell>
        </row>
        <row r="275">
          <cell r="A275" t="str">
            <v>집 수 구</v>
          </cell>
          <cell r="C275">
            <v>22</v>
          </cell>
          <cell r="E275" t="str">
            <v>EA</v>
          </cell>
          <cell r="F275">
            <v>22200</v>
          </cell>
          <cell r="G275">
            <v>488400</v>
          </cell>
        </row>
        <row r="276">
          <cell r="A276" t="str">
            <v>배 수 관</v>
          </cell>
          <cell r="B276" t="str">
            <v>(@165x4.85)</v>
          </cell>
          <cell r="C276">
            <v>59</v>
          </cell>
          <cell r="E276" t="str">
            <v>M</v>
          </cell>
          <cell r="F276">
            <v>7100</v>
          </cell>
          <cell r="G276">
            <v>418900</v>
          </cell>
        </row>
        <row r="277">
          <cell r="A277" t="str">
            <v>나)신축이음용</v>
          </cell>
          <cell r="G277">
            <v>2930100</v>
          </cell>
        </row>
        <row r="278">
          <cell r="A278" t="str">
            <v>집 수 구</v>
          </cell>
          <cell r="C278">
            <v>16</v>
          </cell>
          <cell r="E278" t="str">
            <v>EA</v>
          </cell>
          <cell r="F278">
            <v>21800</v>
          </cell>
          <cell r="G278">
            <v>348800</v>
          </cell>
        </row>
        <row r="279">
          <cell r="A279" t="str">
            <v>곡    관</v>
          </cell>
          <cell r="C279">
            <v>32</v>
          </cell>
          <cell r="E279" t="str">
            <v>EA</v>
          </cell>
          <cell r="F279">
            <v>10000</v>
          </cell>
          <cell r="G279">
            <v>320000</v>
          </cell>
        </row>
        <row r="280">
          <cell r="A280" t="str">
            <v>이 음 부</v>
          </cell>
          <cell r="C280">
            <v>64</v>
          </cell>
          <cell r="E280" t="str">
            <v>EA</v>
          </cell>
          <cell r="F280">
            <v>2300</v>
          </cell>
          <cell r="G280">
            <v>147200</v>
          </cell>
        </row>
        <row r="281">
          <cell r="A281" t="str">
            <v>직    관</v>
          </cell>
          <cell r="C281">
            <v>81</v>
          </cell>
          <cell r="E281" t="str">
            <v>M</v>
          </cell>
          <cell r="F281">
            <v>26100</v>
          </cell>
          <cell r="G281">
            <v>2114100</v>
          </cell>
        </row>
        <row r="282">
          <cell r="A282" t="str">
            <v>14) 교명주및명판</v>
          </cell>
          <cell r="G282">
            <v>3340400</v>
          </cell>
        </row>
        <row r="283">
          <cell r="A283" t="str">
            <v>교명주</v>
          </cell>
          <cell r="B283" t="str">
            <v>(화강석)</v>
          </cell>
          <cell r="C283">
            <v>4</v>
          </cell>
          <cell r="E283" t="str">
            <v>EA</v>
          </cell>
          <cell r="F283">
            <v>800000</v>
          </cell>
          <cell r="G283">
            <v>3200000</v>
          </cell>
        </row>
        <row r="284">
          <cell r="A284" t="str">
            <v>설명판</v>
          </cell>
          <cell r="B284" t="str">
            <v>(황동주물)</v>
          </cell>
          <cell r="C284">
            <v>2</v>
          </cell>
          <cell r="E284" t="str">
            <v>EA</v>
          </cell>
          <cell r="F284">
            <v>48400</v>
          </cell>
          <cell r="G284">
            <v>96800</v>
          </cell>
        </row>
        <row r="285">
          <cell r="A285" t="str">
            <v>교명판</v>
          </cell>
          <cell r="B285" t="str">
            <v>(황동주물)</v>
          </cell>
          <cell r="C285">
            <v>2</v>
          </cell>
          <cell r="E285" t="str">
            <v>EA</v>
          </cell>
          <cell r="F285">
            <v>21800</v>
          </cell>
          <cell r="G285">
            <v>43600</v>
          </cell>
        </row>
        <row r="286">
          <cell r="A286" t="str">
            <v>15) T.B.M 설치</v>
          </cell>
          <cell r="C286">
            <v>2</v>
          </cell>
          <cell r="E286" t="str">
            <v>EA</v>
          </cell>
          <cell r="F286">
            <v>11300</v>
          </cell>
          <cell r="G286">
            <v>22600</v>
          </cell>
        </row>
        <row r="287">
          <cell r="A287" t="str">
            <v>16) 다웰바설치공</v>
          </cell>
          <cell r="B287" t="str">
            <v>(D=25,L=600mm)</v>
          </cell>
          <cell r="C287">
            <v>112</v>
          </cell>
          <cell r="E287" t="str">
            <v>EA</v>
          </cell>
          <cell r="F287">
            <v>12000</v>
          </cell>
          <cell r="G287">
            <v>1344000</v>
          </cell>
        </row>
        <row r="288">
          <cell r="A288" t="str">
            <v>17) 전선관부설</v>
          </cell>
          <cell r="G288">
            <v>17735600</v>
          </cell>
        </row>
        <row r="289">
          <cell r="A289" t="str">
            <v>전선관부설</v>
          </cell>
          <cell r="B289" t="str">
            <v>(100 M/M)</v>
          </cell>
          <cell r="C289">
            <v>439</v>
          </cell>
          <cell r="E289" t="str">
            <v>M</v>
          </cell>
          <cell r="F289">
            <v>16600</v>
          </cell>
          <cell r="G289">
            <v>7287400</v>
          </cell>
        </row>
        <row r="290">
          <cell r="A290" t="str">
            <v>전선관부설</v>
          </cell>
          <cell r="B290" t="str">
            <v>(150 M/M)</v>
          </cell>
          <cell r="C290">
            <v>439</v>
          </cell>
          <cell r="E290" t="str">
            <v>M</v>
          </cell>
          <cell r="F290">
            <v>23800</v>
          </cell>
          <cell r="G290">
            <v>10448200</v>
          </cell>
        </row>
        <row r="291">
          <cell r="A291" t="str">
            <v>18) 교량유지관리용 표지판</v>
          </cell>
          <cell r="G291">
            <v>506800</v>
          </cell>
        </row>
        <row r="292">
          <cell r="A292" t="str">
            <v>교량유지관리표</v>
          </cell>
          <cell r="B292" t="str">
            <v>1500*900m/m</v>
          </cell>
          <cell r="C292">
            <v>28</v>
          </cell>
          <cell r="E292" t="str">
            <v>EA</v>
          </cell>
          <cell r="F292">
            <v>18100</v>
          </cell>
          <cell r="G292">
            <v>506800</v>
          </cell>
        </row>
        <row r="293">
          <cell r="A293" t="str">
            <v>19) 교량점검시설</v>
          </cell>
          <cell r="G293">
            <v>52800000</v>
          </cell>
        </row>
        <row r="294">
          <cell r="A294" t="str">
            <v>교량점검시설</v>
          </cell>
          <cell r="B294" t="str">
            <v>(확폭구간)</v>
          </cell>
          <cell r="C294">
            <v>6</v>
          </cell>
          <cell r="E294" t="str">
            <v>개소</v>
          </cell>
          <cell r="F294">
            <v>8800000</v>
          </cell>
          <cell r="G294">
            <v>52800000</v>
          </cell>
        </row>
        <row r="295">
          <cell r="A295" t="str">
            <v>20) 점검용계단</v>
          </cell>
          <cell r="C295">
            <v>4</v>
          </cell>
          <cell r="E295" t="str">
            <v>EA</v>
          </cell>
          <cell r="F295">
            <v>192000</v>
          </cell>
          <cell r="G295">
            <v>768000</v>
          </cell>
        </row>
        <row r="296">
          <cell r="A296" t="str">
            <v>21) 시공이음</v>
          </cell>
          <cell r="G296">
            <v>446500</v>
          </cell>
        </row>
        <row r="297">
          <cell r="B297" t="str">
            <v>(T=10mm)</v>
          </cell>
          <cell r="C297">
            <v>259</v>
          </cell>
          <cell r="E297" t="str">
            <v>M2</v>
          </cell>
          <cell r="F297">
            <v>1500</v>
          </cell>
          <cell r="G297">
            <v>388500</v>
          </cell>
        </row>
        <row r="298">
          <cell r="B298" t="str">
            <v>(T=20mm)</v>
          </cell>
          <cell r="C298">
            <v>29</v>
          </cell>
          <cell r="E298" t="str">
            <v>M2</v>
          </cell>
          <cell r="F298">
            <v>2000</v>
          </cell>
          <cell r="G298">
            <v>58000</v>
          </cell>
        </row>
        <row r="299">
          <cell r="A299" t="str">
            <v>22) 교대보호블럭</v>
          </cell>
          <cell r="C299">
            <v>549</v>
          </cell>
          <cell r="E299" t="str">
            <v>M2</v>
          </cell>
          <cell r="F299">
            <v>16900</v>
          </cell>
          <cell r="G299">
            <v>9278100</v>
          </cell>
        </row>
        <row r="300">
          <cell r="A300" t="str">
            <v>23) 가  교</v>
          </cell>
          <cell r="C300">
            <v>18</v>
          </cell>
          <cell r="E300" t="str">
            <v>M</v>
          </cell>
          <cell r="F300">
            <v>10100000</v>
          </cell>
          <cell r="G300">
            <v>181800000</v>
          </cell>
        </row>
        <row r="301">
          <cell r="A301" t="str">
            <v>24) 가  도</v>
          </cell>
          <cell r="G301">
            <v>2277330</v>
          </cell>
        </row>
        <row r="302">
          <cell r="A302" t="str">
            <v>가도성토</v>
          </cell>
          <cell r="C302">
            <v>3399</v>
          </cell>
          <cell r="E302" t="str">
            <v>M3</v>
          </cell>
          <cell r="F302">
            <v>670</v>
          </cell>
          <cell r="G302">
            <v>2277330</v>
          </cell>
        </row>
        <row r="303">
          <cell r="A303" t="str">
            <v>25) 보 링(NX)</v>
          </cell>
          <cell r="G303">
            <v>2262400</v>
          </cell>
        </row>
        <row r="304">
          <cell r="A304" t="str">
            <v>기계기구설치</v>
          </cell>
          <cell r="C304">
            <v>2</v>
          </cell>
          <cell r="E304" t="str">
            <v>EA</v>
          </cell>
          <cell r="F304">
            <v>98000</v>
          </cell>
          <cell r="G304">
            <v>196000</v>
          </cell>
        </row>
        <row r="305">
          <cell r="A305" t="str">
            <v>모  래</v>
          </cell>
          <cell r="B305" t="str">
            <v>(육상:NX)</v>
          </cell>
          <cell r="C305">
            <v>6</v>
          </cell>
          <cell r="E305" t="str">
            <v>M</v>
          </cell>
          <cell r="F305">
            <v>78000</v>
          </cell>
          <cell r="G305">
            <v>468000</v>
          </cell>
        </row>
        <row r="306">
          <cell r="A306" t="str">
            <v>자갈층</v>
          </cell>
          <cell r="B306" t="str">
            <v>(육상:NX)</v>
          </cell>
          <cell r="C306">
            <v>4</v>
          </cell>
          <cell r="E306" t="str">
            <v>M</v>
          </cell>
          <cell r="F306">
            <v>177000</v>
          </cell>
          <cell r="G306">
            <v>708000</v>
          </cell>
        </row>
        <row r="307">
          <cell r="A307" t="str">
            <v>풍화암층</v>
          </cell>
          <cell r="B307" t="str">
            <v>(육상:NX)</v>
          </cell>
          <cell r="C307">
            <v>4</v>
          </cell>
          <cell r="E307" t="str">
            <v>M</v>
          </cell>
          <cell r="F307">
            <v>75000</v>
          </cell>
          <cell r="G307">
            <v>300000</v>
          </cell>
        </row>
        <row r="308">
          <cell r="A308" t="str">
            <v>경암층</v>
          </cell>
          <cell r="B308" t="str">
            <v>(육상:NX)</v>
          </cell>
          <cell r="C308">
            <v>4</v>
          </cell>
          <cell r="E308" t="str">
            <v>M</v>
          </cell>
          <cell r="F308">
            <v>120000</v>
          </cell>
          <cell r="G308">
            <v>480000</v>
          </cell>
        </row>
        <row r="309">
          <cell r="A309" t="str">
            <v>표준관입시험</v>
          </cell>
          <cell r="B309" t="str">
            <v>(육상:NX)</v>
          </cell>
          <cell r="C309">
            <v>8</v>
          </cell>
          <cell r="E309" t="str">
            <v>회</v>
          </cell>
          <cell r="F309">
            <v>13800</v>
          </cell>
          <cell r="G309">
            <v>110400</v>
          </cell>
        </row>
        <row r="310">
          <cell r="A310" t="str">
            <v>26) 자재대</v>
          </cell>
          <cell r="G310">
            <v>795535829</v>
          </cell>
        </row>
        <row r="311">
          <cell r="A311" t="str">
            <v>가)포대시멘트</v>
          </cell>
          <cell r="B311" t="str">
            <v>40 KG</v>
          </cell>
          <cell r="C311">
            <v>1339</v>
          </cell>
          <cell r="E311" t="str">
            <v>대</v>
          </cell>
          <cell r="F311">
            <v>1850</v>
          </cell>
          <cell r="G311">
            <v>2477150</v>
          </cell>
        </row>
        <row r="312">
          <cell r="A312" t="str">
            <v>나)세골재</v>
          </cell>
          <cell r="B312" t="str">
            <v>모래</v>
          </cell>
          <cell r="C312">
            <v>23</v>
          </cell>
          <cell r="E312" t="str">
            <v>M3</v>
          </cell>
          <cell r="F312">
            <v>8200</v>
          </cell>
          <cell r="G312">
            <v>188600</v>
          </cell>
        </row>
        <row r="313">
          <cell r="A313" t="str">
            <v>다)레미콘</v>
          </cell>
          <cell r="G313">
            <v>432701000</v>
          </cell>
        </row>
        <row r="314">
          <cell r="B314" t="str">
            <v>19-400-15</v>
          </cell>
          <cell r="C314">
            <v>1914</v>
          </cell>
          <cell r="E314" t="str">
            <v>M3</v>
          </cell>
          <cell r="F314">
            <v>70000</v>
          </cell>
          <cell r="G314">
            <v>133980000</v>
          </cell>
        </row>
        <row r="315">
          <cell r="B315" t="str">
            <v>25-270-15</v>
          </cell>
          <cell r="C315">
            <v>1836</v>
          </cell>
          <cell r="E315" t="str">
            <v>M3</v>
          </cell>
          <cell r="F315">
            <v>45000</v>
          </cell>
          <cell r="G315">
            <v>82620000</v>
          </cell>
        </row>
        <row r="316">
          <cell r="B316" t="str">
            <v>25-240-15</v>
          </cell>
          <cell r="C316">
            <v>4801</v>
          </cell>
          <cell r="E316" t="str">
            <v>M3</v>
          </cell>
          <cell r="F316">
            <v>43000</v>
          </cell>
          <cell r="G316">
            <v>206443000</v>
          </cell>
        </row>
        <row r="317">
          <cell r="B317" t="str">
            <v>40-180-8</v>
          </cell>
          <cell r="C317">
            <v>10</v>
          </cell>
          <cell r="E317" t="str">
            <v>M3</v>
          </cell>
          <cell r="F317">
            <v>37000</v>
          </cell>
          <cell r="G317">
            <v>370000</v>
          </cell>
        </row>
        <row r="318">
          <cell r="B318" t="str">
            <v>40-135-8</v>
          </cell>
          <cell r="C318">
            <v>258</v>
          </cell>
          <cell r="E318" t="str">
            <v>M3</v>
          </cell>
          <cell r="F318">
            <v>36000</v>
          </cell>
          <cell r="G318">
            <v>9288000</v>
          </cell>
        </row>
        <row r="319">
          <cell r="A319" t="str">
            <v>라)철  근 (고강)</v>
          </cell>
          <cell r="G319">
            <v>96334751</v>
          </cell>
        </row>
        <row r="320">
          <cell r="B320" t="str">
            <v>H13 m/m</v>
          </cell>
          <cell r="C320">
            <v>29.510999999999999</v>
          </cell>
          <cell r="E320" t="str">
            <v>TON</v>
          </cell>
          <cell r="F320">
            <v>271000</v>
          </cell>
          <cell r="G320">
            <v>7997481</v>
          </cell>
        </row>
        <row r="321">
          <cell r="B321" t="str">
            <v>H16 - H32 m/m</v>
          </cell>
          <cell r="C321">
            <v>332.09500000000003</v>
          </cell>
          <cell r="E321" t="str">
            <v>TON</v>
          </cell>
          <cell r="F321">
            <v>266000</v>
          </cell>
          <cell r="G321">
            <v>88337270</v>
          </cell>
        </row>
        <row r="322">
          <cell r="A322" t="str">
            <v>마)철  근 (연강)</v>
          </cell>
          <cell r="G322">
            <v>266103192</v>
          </cell>
        </row>
        <row r="323">
          <cell r="B323" t="str">
            <v>D10 m/m</v>
          </cell>
          <cell r="C323">
            <v>4.3620000000000001</v>
          </cell>
          <cell r="E323" t="str">
            <v>TON</v>
          </cell>
          <cell r="F323">
            <v>266000</v>
          </cell>
          <cell r="G323">
            <v>1160292</v>
          </cell>
        </row>
        <row r="324">
          <cell r="B324" t="str">
            <v>D13 m/m</v>
          </cell>
          <cell r="C324">
            <v>19.62</v>
          </cell>
          <cell r="E324" t="str">
            <v>TON</v>
          </cell>
          <cell r="F324">
            <v>261000</v>
          </cell>
          <cell r="G324">
            <v>5120820</v>
          </cell>
        </row>
        <row r="325">
          <cell r="B325" t="str">
            <v>D16 - D32 m/m</v>
          </cell>
          <cell r="C325">
            <v>1014.93</v>
          </cell>
          <cell r="E325" t="str">
            <v>TON</v>
          </cell>
          <cell r="F325">
            <v>256000</v>
          </cell>
          <cell r="G325">
            <v>259822080</v>
          </cell>
        </row>
        <row r="326">
          <cell r="A326" t="str">
            <v>바)고재대</v>
          </cell>
          <cell r="C326">
            <v>42.015999999999998</v>
          </cell>
          <cell r="E326" t="str">
            <v>TON</v>
          </cell>
          <cell r="F326">
            <v>-54000</v>
          </cell>
          <cell r="G326">
            <v>-2268864</v>
          </cell>
        </row>
        <row r="327">
          <cell r="A327" t="str">
            <v>3.02 서정 1교(S.T BOX)</v>
          </cell>
          <cell r="G327">
            <v>837564081</v>
          </cell>
        </row>
        <row r="328">
          <cell r="A328" t="str">
            <v>1) 토     공</v>
          </cell>
          <cell r="G328">
            <v>9998840</v>
          </cell>
        </row>
        <row r="329">
          <cell r="A329" t="str">
            <v>구조물뒷채움</v>
          </cell>
          <cell r="B329" t="str">
            <v>(현장암유용)</v>
          </cell>
          <cell r="C329">
            <v>558</v>
          </cell>
          <cell r="E329" t="str">
            <v>M3</v>
          </cell>
          <cell r="F329">
            <v>15100</v>
          </cell>
          <cell r="G329">
            <v>8425800</v>
          </cell>
        </row>
        <row r="330">
          <cell r="A330" t="str">
            <v>교대앞성토</v>
          </cell>
          <cell r="C330">
            <v>2968</v>
          </cell>
          <cell r="E330" t="str">
            <v>M3</v>
          </cell>
          <cell r="F330">
            <v>530</v>
          </cell>
          <cell r="G330">
            <v>1573040</v>
          </cell>
        </row>
        <row r="331">
          <cell r="A331" t="str">
            <v>2) 강관파일공</v>
          </cell>
          <cell r="G331">
            <v>57450400</v>
          </cell>
        </row>
        <row r="332">
          <cell r="A332" t="str">
            <v>자재비</v>
          </cell>
          <cell r="B332" t="str">
            <v>(φ508M/M,T=10M/M)</v>
          </cell>
          <cell r="C332">
            <v>720</v>
          </cell>
          <cell r="E332" t="str">
            <v>M</v>
          </cell>
          <cell r="F332">
            <v>40000</v>
          </cell>
          <cell r="G332">
            <v>28800000</v>
          </cell>
        </row>
        <row r="333">
          <cell r="A333" t="str">
            <v>항타비</v>
          </cell>
          <cell r="B333" t="str">
            <v>(φ508M/M,직항)</v>
          </cell>
          <cell r="C333">
            <v>704</v>
          </cell>
          <cell r="E333" t="str">
            <v>M</v>
          </cell>
          <cell r="F333">
            <v>12100</v>
          </cell>
          <cell r="G333">
            <v>8518400</v>
          </cell>
        </row>
        <row r="334">
          <cell r="A334" t="str">
            <v>두부및선단보강</v>
          </cell>
          <cell r="B334" t="str">
            <v>(φ508M/M)</v>
          </cell>
          <cell r="C334">
            <v>80</v>
          </cell>
          <cell r="E334" t="str">
            <v>EA</v>
          </cell>
          <cell r="F334">
            <v>248000</v>
          </cell>
          <cell r="G334">
            <v>19840000</v>
          </cell>
        </row>
        <row r="335">
          <cell r="A335" t="str">
            <v>강관파일이음</v>
          </cell>
          <cell r="B335" t="str">
            <v>(φ508M/M)</v>
          </cell>
          <cell r="C335">
            <v>40</v>
          </cell>
          <cell r="E335" t="str">
            <v>EA</v>
          </cell>
          <cell r="F335">
            <v>7300</v>
          </cell>
          <cell r="G335">
            <v>292000</v>
          </cell>
        </row>
        <row r="336">
          <cell r="A336" t="str">
            <v>3) 거 푸 집</v>
          </cell>
          <cell r="G336">
            <v>29062000</v>
          </cell>
        </row>
        <row r="337">
          <cell r="A337" t="str">
            <v>합판 3회</v>
          </cell>
          <cell r="B337" t="str">
            <v>(0-7M)</v>
          </cell>
          <cell r="C337">
            <v>976</v>
          </cell>
          <cell r="E337" t="str">
            <v>M2</v>
          </cell>
          <cell r="F337">
            <v>18000</v>
          </cell>
          <cell r="G337">
            <v>17568000</v>
          </cell>
        </row>
        <row r="338">
          <cell r="A338" t="str">
            <v>합판 4회</v>
          </cell>
          <cell r="C338">
            <v>178</v>
          </cell>
          <cell r="E338" t="str">
            <v>M2</v>
          </cell>
          <cell r="F338">
            <v>15000</v>
          </cell>
          <cell r="G338">
            <v>2670000</v>
          </cell>
        </row>
        <row r="339">
          <cell r="A339" t="str">
            <v>합판 6회</v>
          </cell>
          <cell r="C339">
            <v>27</v>
          </cell>
          <cell r="E339" t="str">
            <v>M2</v>
          </cell>
          <cell r="F339">
            <v>12000</v>
          </cell>
          <cell r="G339">
            <v>324000</v>
          </cell>
        </row>
        <row r="340">
          <cell r="A340" t="str">
            <v>무늬거푸집</v>
          </cell>
          <cell r="B340" t="str">
            <v>(0-7m)</v>
          </cell>
          <cell r="C340">
            <v>340</v>
          </cell>
          <cell r="E340" t="str">
            <v>M2</v>
          </cell>
          <cell r="F340">
            <v>25000</v>
          </cell>
          <cell r="G340">
            <v>8500000</v>
          </cell>
        </row>
        <row r="341">
          <cell r="A341" t="str">
            <v>4) 강관비계</v>
          </cell>
          <cell r="B341" t="str">
            <v>(손율:3개월)</v>
          </cell>
          <cell r="C341">
            <v>678</v>
          </cell>
          <cell r="E341" t="str">
            <v>M2</v>
          </cell>
          <cell r="F341">
            <v>6300</v>
          </cell>
          <cell r="G341">
            <v>4271400</v>
          </cell>
        </row>
        <row r="342">
          <cell r="A342" t="str">
            <v>5) 동바리공</v>
          </cell>
          <cell r="G342">
            <v>12650300</v>
          </cell>
        </row>
        <row r="343">
          <cell r="A343" t="str">
            <v>강관동바리</v>
          </cell>
          <cell r="C343">
            <v>83</v>
          </cell>
          <cell r="E343" t="str">
            <v>공/M3</v>
          </cell>
          <cell r="F343">
            <v>12400</v>
          </cell>
          <cell r="G343">
            <v>1029200</v>
          </cell>
        </row>
        <row r="344">
          <cell r="A344" t="str">
            <v>DECK FINISHER</v>
          </cell>
          <cell r="B344" t="str">
            <v>(목재1회)</v>
          </cell>
          <cell r="C344">
            <v>229</v>
          </cell>
          <cell r="E344" t="str">
            <v>공/M3</v>
          </cell>
          <cell r="F344">
            <v>15900</v>
          </cell>
          <cell r="G344">
            <v>3641100</v>
          </cell>
        </row>
        <row r="345">
          <cell r="A345" t="str">
            <v>목재동바리</v>
          </cell>
          <cell r="B345" t="str">
            <v>(4회)</v>
          </cell>
          <cell r="C345">
            <v>525</v>
          </cell>
          <cell r="E345" t="str">
            <v>공M3</v>
          </cell>
          <cell r="F345">
            <v>15200</v>
          </cell>
          <cell r="G345">
            <v>7980000</v>
          </cell>
        </row>
        <row r="346">
          <cell r="A346" t="str">
            <v>6) 철근가공조립</v>
          </cell>
          <cell r="G346">
            <v>42843468</v>
          </cell>
        </row>
        <row r="347">
          <cell r="A347" t="str">
            <v>철근가공조립</v>
          </cell>
          <cell r="B347" t="str">
            <v>(보통)</v>
          </cell>
          <cell r="C347">
            <v>23.841999999999999</v>
          </cell>
          <cell r="E347" t="str">
            <v>TON</v>
          </cell>
          <cell r="F347">
            <v>272000</v>
          </cell>
          <cell r="G347">
            <v>6485024</v>
          </cell>
        </row>
        <row r="348">
          <cell r="A348" t="str">
            <v>철근가공조립</v>
          </cell>
          <cell r="B348" t="str">
            <v>(복잡)</v>
          </cell>
          <cell r="C348">
            <v>41.719000000000001</v>
          </cell>
          <cell r="E348" t="str">
            <v>TON</v>
          </cell>
          <cell r="F348">
            <v>338000</v>
          </cell>
          <cell r="G348">
            <v>14101022</v>
          </cell>
        </row>
        <row r="349">
          <cell r="A349" t="str">
            <v>철근가공조립</v>
          </cell>
          <cell r="B349" t="str">
            <v>(매우복잡)</v>
          </cell>
          <cell r="C349">
            <v>59.033000000000001</v>
          </cell>
          <cell r="E349" t="str">
            <v>TON</v>
          </cell>
          <cell r="F349">
            <v>374000</v>
          </cell>
          <cell r="G349">
            <v>22078342</v>
          </cell>
        </row>
        <row r="350">
          <cell r="A350" t="str">
            <v>스페이셔설치</v>
          </cell>
          <cell r="C350">
            <v>1628</v>
          </cell>
          <cell r="E350" t="str">
            <v>M2</v>
          </cell>
          <cell r="F350">
            <v>110</v>
          </cell>
          <cell r="G350">
            <v>179080</v>
          </cell>
        </row>
        <row r="351">
          <cell r="A351" t="str">
            <v>7) 콘크리트타설</v>
          </cell>
          <cell r="G351">
            <v>10292100</v>
          </cell>
        </row>
        <row r="352">
          <cell r="A352" t="str">
            <v>콘크리트타설(철근)</v>
          </cell>
          <cell r="B352" t="str">
            <v>펌프카</v>
          </cell>
          <cell r="C352">
            <v>908</v>
          </cell>
          <cell r="E352" t="str">
            <v>M3</v>
          </cell>
          <cell r="F352">
            <v>6800</v>
          </cell>
          <cell r="G352">
            <v>6174400</v>
          </cell>
        </row>
        <row r="353">
          <cell r="A353" t="str">
            <v>콘크리트타설(무근)</v>
          </cell>
          <cell r="B353" t="str">
            <v>진동기제외</v>
          </cell>
          <cell r="C353">
            <v>266</v>
          </cell>
          <cell r="E353" t="str">
            <v>M3</v>
          </cell>
          <cell r="F353">
            <v>13800</v>
          </cell>
          <cell r="G353">
            <v>3670800</v>
          </cell>
        </row>
        <row r="354">
          <cell r="A354" t="str">
            <v>섬유보강재</v>
          </cell>
          <cell r="C354">
            <v>109</v>
          </cell>
          <cell r="E354" t="str">
            <v>KG</v>
          </cell>
          <cell r="F354">
            <v>4100</v>
          </cell>
          <cell r="G354">
            <v>446900</v>
          </cell>
        </row>
        <row r="355">
          <cell r="A355" t="str">
            <v>8) 교좌장치</v>
          </cell>
          <cell r="G355">
            <v>11343000</v>
          </cell>
        </row>
        <row r="356">
          <cell r="A356" t="str">
            <v>고정단</v>
          </cell>
          <cell r="B356" t="str">
            <v>(250TON)</v>
          </cell>
          <cell r="C356">
            <v>1</v>
          </cell>
          <cell r="E356" t="str">
            <v>EA</v>
          </cell>
          <cell r="F356">
            <v>703000</v>
          </cell>
          <cell r="G356">
            <v>703000</v>
          </cell>
        </row>
        <row r="357">
          <cell r="A357" t="str">
            <v>일방향</v>
          </cell>
          <cell r="B357" t="str">
            <v>(250TON)</v>
          </cell>
          <cell r="C357">
            <v>6</v>
          </cell>
          <cell r="E357" t="str">
            <v>EA</v>
          </cell>
          <cell r="F357">
            <v>1200000</v>
          </cell>
          <cell r="G357">
            <v>7200000</v>
          </cell>
        </row>
        <row r="358">
          <cell r="A358" t="str">
            <v>양방향</v>
          </cell>
          <cell r="B358" t="str">
            <v>(250TON)</v>
          </cell>
          <cell r="C358">
            <v>5</v>
          </cell>
          <cell r="E358" t="str">
            <v>EA</v>
          </cell>
          <cell r="F358">
            <v>688000</v>
          </cell>
          <cell r="G358">
            <v>3440000</v>
          </cell>
        </row>
        <row r="359">
          <cell r="A359" t="str">
            <v>9) 신축이음장치</v>
          </cell>
          <cell r="G359">
            <v>10548000</v>
          </cell>
        </row>
        <row r="360">
          <cell r="A360" t="str">
            <v>신축이음장치</v>
          </cell>
          <cell r="B360" t="str">
            <v>NO,50</v>
          </cell>
          <cell r="C360">
            <v>12</v>
          </cell>
          <cell r="E360" t="str">
            <v>M</v>
          </cell>
          <cell r="F360">
            <v>414000</v>
          </cell>
          <cell r="G360">
            <v>4968000</v>
          </cell>
        </row>
        <row r="361">
          <cell r="B361" t="str">
            <v>NO,100</v>
          </cell>
          <cell r="C361">
            <v>12</v>
          </cell>
          <cell r="E361" t="str">
            <v>M</v>
          </cell>
          <cell r="F361">
            <v>465000</v>
          </cell>
          <cell r="G361">
            <v>5580000</v>
          </cell>
        </row>
        <row r="362">
          <cell r="A362" t="str">
            <v>10) 무수축콘크리트</v>
          </cell>
          <cell r="G362">
            <v>489320</v>
          </cell>
        </row>
        <row r="363">
          <cell r="A363" t="str">
            <v>몰탈</v>
          </cell>
          <cell r="B363" t="str">
            <v>1:1</v>
          </cell>
          <cell r="C363">
            <v>0.36</v>
          </cell>
          <cell r="E363" t="str">
            <v>M3</v>
          </cell>
          <cell r="F363">
            <v>37000</v>
          </cell>
          <cell r="G363">
            <v>13320</v>
          </cell>
        </row>
        <row r="364">
          <cell r="A364" t="str">
            <v>콘크리트</v>
          </cell>
          <cell r="C364">
            <v>4</v>
          </cell>
          <cell r="E364" t="str">
            <v>M3</v>
          </cell>
          <cell r="F364">
            <v>119000</v>
          </cell>
          <cell r="G364">
            <v>476000</v>
          </cell>
        </row>
        <row r="365">
          <cell r="A365" t="str">
            <v>11) 강교제작및설치</v>
          </cell>
          <cell r="G365">
            <v>482071406</v>
          </cell>
        </row>
        <row r="366">
          <cell r="A366" t="str">
            <v>강교제작(S.W.S 400)</v>
          </cell>
          <cell r="C366">
            <v>28.957999999999998</v>
          </cell>
          <cell r="E366" t="str">
            <v>TON</v>
          </cell>
          <cell r="F366">
            <v>1300000</v>
          </cell>
          <cell r="G366">
            <v>37645400</v>
          </cell>
        </row>
        <row r="367">
          <cell r="A367" t="str">
            <v>강교제작(S.W.S 490)</v>
          </cell>
          <cell r="C367">
            <v>273.56</v>
          </cell>
          <cell r="E367" t="str">
            <v>TON</v>
          </cell>
          <cell r="F367">
            <v>1300000</v>
          </cell>
          <cell r="G367">
            <v>355628000</v>
          </cell>
        </row>
        <row r="368">
          <cell r="A368" t="str">
            <v>강교운반및가설</v>
          </cell>
          <cell r="C368">
            <v>302.51799999999997</v>
          </cell>
          <cell r="E368" t="str">
            <v>TON</v>
          </cell>
          <cell r="F368">
            <v>217000</v>
          </cell>
          <cell r="G368">
            <v>65646405.999999993</v>
          </cell>
        </row>
        <row r="369">
          <cell r="A369" t="str">
            <v>가설용BENT</v>
          </cell>
          <cell r="C369">
            <v>25.724</v>
          </cell>
          <cell r="E369" t="str">
            <v>TON</v>
          </cell>
          <cell r="F369">
            <v>900000</v>
          </cell>
          <cell r="G369">
            <v>23151600</v>
          </cell>
        </row>
        <row r="370">
          <cell r="A370" t="str">
            <v>12) 강교도장</v>
          </cell>
          <cell r="G370">
            <v>54488100</v>
          </cell>
        </row>
        <row r="371">
          <cell r="A371" t="str">
            <v>강교내부도장</v>
          </cell>
          <cell r="B371" t="str">
            <v>(공장)</v>
          </cell>
          <cell r="C371">
            <v>2590</v>
          </cell>
          <cell r="E371" t="str">
            <v>M2</v>
          </cell>
          <cell r="F371">
            <v>10100</v>
          </cell>
          <cell r="G371">
            <v>26159000</v>
          </cell>
        </row>
        <row r="372">
          <cell r="A372" t="str">
            <v>강교SPLICER</v>
          </cell>
          <cell r="B372" t="str">
            <v>(공장)</v>
          </cell>
          <cell r="C372">
            <v>436</v>
          </cell>
          <cell r="E372" t="str">
            <v>M2</v>
          </cell>
          <cell r="F372">
            <v>5600</v>
          </cell>
          <cell r="G372">
            <v>2441600</v>
          </cell>
        </row>
        <row r="373">
          <cell r="A373" t="str">
            <v>내부볼트및SPLICER도장</v>
          </cell>
          <cell r="B373" t="str">
            <v>(현장)</v>
          </cell>
          <cell r="C373">
            <v>69</v>
          </cell>
          <cell r="E373" t="str">
            <v>M2</v>
          </cell>
          <cell r="F373">
            <v>15700</v>
          </cell>
          <cell r="G373">
            <v>1083300</v>
          </cell>
        </row>
        <row r="374">
          <cell r="A374" t="str">
            <v>강교 외부도장</v>
          </cell>
          <cell r="B374" t="str">
            <v>(공장)</v>
          </cell>
          <cell r="C374">
            <v>1810</v>
          </cell>
          <cell r="E374" t="str">
            <v>M2</v>
          </cell>
          <cell r="F374">
            <v>10400</v>
          </cell>
          <cell r="G374">
            <v>18824000</v>
          </cell>
        </row>
        <row r="375">
          <cell r="A375" t="str">
            <v>강교외부도장</v>
          </cell>
          <cell r="B375" t="str">
            <v>(현장)</v>
          </cell>
          <cell r="C375">
            <v>1810</v>
          </cell>
          <cell r="E375" t="str">
            <v>M2</v>
          </cell>
          <cell r="F375">
            <v>1500</v>
          </cell>
          <cell r="G375">
            <v>2715000</v>
          </cell>
        </row>
        <row r="376">
          <cell r="A376" t="str">
            <v>외부포장면도장</v>
          </cell>
          <cell r="B376" t="str">
            <v>(공장)</v>
          </cell>
          <cell r="C376">
            <v>386</v>
          </cell>
          <cell r="E376" t="str">
            <v>M2</v>
          </cell>
          <cell r="F376">
            <v>5700</v>
          </cell>
          <cell r="G376">
            <v>2200200</v>
          </cell>
        </row>
        <row r="377">
          <cell r="A377" t="str">
            <v>외부볼트및SPLICE</v>
          </cell>
          <cell r="B377" t="str">
            <v>(현장)</v>
          </cell>
          <cell r="C377">
            <v>150</v>
          </cell>
          <cell r="E377" t="str">
            <v>M2</v>
          </cell>
          <cell r="F377">
            <v>7100</v>
          </cell>
          <cell r="G377">
            <v>1065000</v>
          </cell>
        </row>
        <row r="378">
          <cell r="A378" t="str">
            <v>13) 표면처리</v>
          </cell>
          <cell r="G378">
            <v>1816900</v>
          </cell>
        </row>
        <row r="379">
          <cell r="A379" t="str">
            <v>슬라브양생</v>
          </cell>
          <cell r="B379" t="str">
            <v>(피막양생)</v>
          </cell>
          <cell r="C379">
            <v>625</v>
          </cell>
          <cell r="E379" t="str">
            <v>M2</v>
          </cell>
          <cell r="F379">
            <v>200</v>
          </cell>
          <cell r="G379">
            <v>125000</v>
          </cell>
        </row>
        <row r="380">
          <cell r="A380" t="str">
            <v>교면방수</v>
          </cell>
          <cell r="B380" t="str">
            <v>(침투식)</v>
          </cell>
          <cell r="C380">
            <v>600</v>
          </cell>
          <cell r="E380" t="str">
            <v>M2</v>
          </cell>
          <cell r="F380">
            <v>2100</v>
          </cell>
          <cell r="G380">
            <v>1260000</v>
          </cell>
        </row>
        <row r="381">
          <cell r="A381" t="str">
            <v>배면방수</v>
          </cell>
          <cell r="B381" t="str">
            <v>(아스팔트)</v>
          </cell>
          <cell r="C381">
            <v>184</v>
          </cell>
          <cell r="E381" t="str">
            <v>M2</v>
          </cell>
          <cell r="F381">
            <v>1600</v>
          </cell>
          <cell r="G381">
            <v>294400</v>
          </cell>
        </row>
        <row r="382">
          <cell r="A382" t="str">
            <v>데크휘니샤 면고르기</v>
          </cell>
          <cell r="C382">
            <v>625</v>
          </cell>
          <cell r="E382" t="str">
            <v>M2</v>
          </cell>
          <cell r="F382">
            <v>220</v>
          </cell>
          <cell r="G382">
            <v>137500</v>
          </cell>
        </row>
        <row r="383">
          <cell r="A383" t="str">
            <v>14) 배수시설</v>
          </cell>
          <cell r="G383">
            <v>3228500</v>
          </cell>
        </row>
        <row r="384">
          <cell r="A384" t="str">
            <v>가)일 반 용</v>
          </cell>
          <cell r="G384">
            <v>2513200</v>
          </cell>
        </row>
        <row r="385">
          <cell r="A385" t="str">
            <v>집 수 구</v>
          </cell>
          <cell r="C385">
            <v>6</v>
          </cell>
          <cell r="E385" t="str">
            <v>EA</v>
          </cell>
          <cell r="F385">
            <v>45100</v>
          </cell>
          <cell r="G385">
            <v>270600</v>
          </cell>
        </row>
        <row r="386">
          <cell r="A386" t="str">
            <v>이 음 부</v>
          </cell>
          <cell r="C386">
            <v>4</v>
          </cell>
          <cell r="E386" t="str">
            <v>EA</v>
          </cell>
          <cell r="F386">
            <v>7900</v>
          </cell>
          <cell r="G386">
            <v>31600</v>
          </cell>
        </row>
        <row r="387">
          <cell r="A387" t="str">
            <v>직    관</v>
          </cell>
          <cell r="C387">
            <v>66</v>
          </cell>
          <cell r="E387" t="str">
            <v>M</v>
          </cell>
          <cell r="F387">
            <v>33500</v>
          </cell>
          <cell r="G387">
            <v>2211000</v>
          </cell>
        </row>
        <row r="388">
          <cell r="A388" t="str">
            <v>나)신축이음용</v>
          </cell>
          <cell r="G388">
            <v>715300</v>
          </cell>
        </row>
        <row r="389">
          <cell r="A389" t="str">
            <v>집 수 구</v>
          </cell>
          <cell r="C389">
            <v>4</v>
          </cell>
          <cell r="E389" t="str">
            <v>EA</v>
          </cell>
          <cell r="F389">
            <v>21800</v>
          </cell>
          <cell r="G389">
            <v>87200</v>
          </cell>
        </row>
        <row r="390">
          <cell r="A390" t="str">
            <v>곡    관</v>
          </cell>
          <cell r="C390">
            <v>12</v>
          </cell>
          <cell r="E390" t="str">
            <v>EA</v>
          </cell>
          <cell r="F390">
            <v>10000</v>
          </cell>
          <cell r="G390">
            <v>120000</v>
          </cell>
        </row>
        <row r="391">
          <cell r="A391" t="str">
            <v>이 음 부</v>
          </cell>
          <cell r="C391">
            <v>28</v>
          </cell>
          <cell r="E391" t="str">
            <v>EA</v>
          </cell>
          <cell r="F391">
            <v>2300</v>
          </cell>
          <cell r="G391">
            <v>64400</v>
          </cell>
        </row>
        <row r="392">
          <cell r="A392" t="str">
            <v>직    관</v>
          </cell>
          <cell r="C392">
            <v>17</v>
          </cell>
          <cell r="E392" t="str">
            <v>M</v>
          </cell>
          <cell r="F392">
            <v>26100</v>
          </cell>
          <cell r="G392">
            <v>443700</v>
          </cell>
        </row>
        <row r="393">
          <cell r="A393" t="str">
            <v>15) 교명주및명판</v>
          </cell>
          <cell r="G393">
            <v>3340400</v>
          </cell>
        </row>
        <row r="394">
          <cell r="A394" t="str">
            <v>교명주</v>
          </cell>
          <cell r="B394" t="str">
            <v>(화강석)</v>
          </cell>
          <cell r="C394">
            <v>4</v>
          </cell>
          <cell r="E394" t="str">
            <v>EA</v>
          </cell>
          <cell r="F394">
            <v>800000</v>
          </cell>
          <cell r="G394">
            <v>3200000</v>
          </cell>
        </row>
        <row r="395">
          <cell r="A395" t="str">
            <v>설명판</v>
          </cell>
          <cell r="B395" t="str">
            <v>(황동주물)</v>
          </cell>
          <cell r="C395">
            <v>2</v>
          </cell>
          <cell r="E395" t="str">
            <v>EA</v>
          </cell>
          <cell r="F395">
            <v>48400</v>
          </cell>
          <cell r="G395">
            <v>96800</v>
          </cell>
        </row>
        <row r="396">
          <cell r="A396" t="str">
            <v>교명판</v>
          </cell>
          <cell r="B396" t="str">
            <v>(황동주물)</v>
          </cell>
          <cell r="C396">
            <v>2</v>
          </cell>
          <cell r="E396" t="str">
            <v>EA</v>
          </cell>
          <cell r="F396">
            <v>21800</v>
          </cell>
          <cell r="G396">
            <v>43600</v>
          </cell>
        </row>
        <row r="397">
          <cell r="A397" t="str">
            <v>16) T.B.M 설치</v>
          </cell>
          <cell r="C397">
            <v>1</v>
          </cell>
          <cell r="E397" t="str">
            <v>EA</v>
          </cell>
          <cell r="F397">
            <v>11300</v>
          </cell>
          <cell r="G397">
            <v>11300</v>
          </cell>
        </row>
        <row r="398">
          <cell r="A398" t="str">
            <v>17) 다웰바설치공</v>
          </cell>
          <cell r="B398" t="str">
            <v>(D=25,L=600mm)</v>
          </cell>
          <cell r="C398">
            <v>58</v>
          </cell>
          <cell r="E398" t="str">
            <v>EA</v>
          </cell>
          <cell r="F398">
            <v>12000</v>
          </cell>
          <cell r="G398">
            <v>696000</v>
          </cell>
        </row>
        <row r="399">
          <cell r="A399" t="str">
            <v>18) 전선관부설</v>
          </cell>
          <cell r="G399">
            <v>4807600</v>
          </cell>
        </row>
        <row r="400">
          <cell r="A400" t="str">
            <v>전선관부설</v>
          </cell>
          <cell r="B400" t="str">
            <v>(100 M/M)</v>
          </cell>
          <cell r="C400">
            <v>119</v>
          </cell>
          <cell r="E400" t="str">
            <v>M</v>
          </cell>
          <cell r="F400">
            <v>16600</v>
          </cell>
          <cell r="G400">
            <v>1975400</v>
          </cell>
        </row>
        <row r="401">
          <cell r="A401" t="str">
            <v>전선관부설</v>
          </cell>
          <cell r="B401" t="str">
            <v>(150 M/M)</v>
          </cell>
          <cell r="C401">
            <v>119</v>
          </cell>
          <cell r="E401" t="str">
            <v>M</v>
          </cell>
          <cell r="F401">
            <v>23800</v>
          </cell>
          <cell r="G401">
            <v>2832200</v>
          </cell>
        </row>
        <row r="402">
          <cell r="A402" t="str">
            <v>19) 교량유지관리용 표지판</v>
          </cell>
          <cell r="G402">
            <v>180800</v>
          </cell>
        </row>
        <row r="403">
          <cell r="A403" t="str">
            <v>교량유지관리표지판</v>
          </cell>
          <cell r="B403" t="str">
            <v>1500*900m/m</v>
          </cell>
          <cell r="C403">
            <v>2</v>
          </cell>
          <cell r="E403" t="str">
            <v>EA</v>
          </cell>
          <cell r="F403">
            <v>18100</v>
          </cell>
          <cell r="G403">
            <v>36200</v>
          </cell>
        </row>
        <row r="404">
          <cell r="A404" t="str">
            <v>교량유지관리표지판</v>
          </cell>
          <cell r="B404" t="str">
            <v>930*350m/m</v>
          </cell>
          <cell r="C404">
            <v>6</v>
          </cell>
          <cell r="E404" t="str">
            <v>EA</v>
          </cell>
          <cell r="F404">
            <v>12200</v>
          </cell>
          <cell r="G404">
            <v>73200</v>
          </cell>
        </row>
        <row r="405">
          <cell r="A405" t="str">
            <v>교량유지관리표지판</v>
          </cell>
          <cell r="B405" t="str">
            <v>760*350m/m</v>
          </cell>
          <cell r="C405">
            <v>6</v>
          </cell>
          <cell r="E405" t="str">
            <v>EA</v>
          </cell>
          <cell r="F405">
            <v>11900</v>
          </cell>
          <cell r="G405">
            <v>71400</v>
          </cell>
        </row>
        <row r="406">
          <cell r="A406" t="str">
            <v>20) 점검용 계단</v>
          </cell>
          <cell r="C406">
            <v>4</v>
          </cell>
          <cell r="E406" t="str">
            <v>EA</v>
          </cell>
          <cell r="F406">
            <v>192000</v>
          </cell>
          <cell r="G406">
            <v>768000</v>
          </cell>
        </row>
        <row r="407">
          <cell r="A407" t="str">
            <v>21) 방사선투과시험</v>
          </cell>
          <cell r="G407">
            <v>4416000</v>
          </cell>
        </row>
        <row r="408">
          <cell r="A408" t="str">
            <v>방사선투과시험</v>
          </cell>
          <cell r="B408" t="str">
            <v>(10-20mm)</v>
          </cell>
          <cell r="C408">
            <v>120</v>
          </cell>
          <cell r="E408" t="str">
            <v>매</v>
          </cell>
          <cell r="F408">
            <v>10800</v>
          </cell>
          <cell r="G408">
            <v>1296000</v>
          </cell>
        </row>
        <row r="409">
          <cell r="A409" t="str">
            <v>방사선투과시험</v>
          </cell>
          <cell r="B409" t="str">
            <v>(20-30mm)</v>
          </cell>
          <cell r="C409">
            <v>240</v>
          </cell>
          <cell r="E409" t="str">
            <v>매</v>
          </cell>
          <cell r="F409">
            <v>13000</v>
          </cell>
          <cell r="G409">
            <v>3120000</v>
          </cell>
        </row>
        <row r="410">
          <cell r="A410" t="str">
            <v>22) 낙하물방지공</v>
          </cell>
          <cell r="C410">
            <v>210</v>
          </cell>
          <cell r="E410" t="str">
            <v>M2</v>
          </cell>
          <cell r="F410">
            <v>4100</v>
          </cell>
          <cell r="G410">
            <v>861000</v>
          </cell>
        </row>
        <row r="411">
          <cell r="A411" t="str">
            <v>23) 시공이음</v>
          </cell>
          <cell r="G411">
            <v>38000</v>
          </cell>
        </row>
        <row r="412">
          <cell r="B412" t="str">
            <v>(T=20mm)</v>
          </cell>
          <cell r="C412">
            <v>19</v>
          </cell>
          <cell r="E412" t="str">
            <v>M2</v>
          </cell>
          <cell r="F412">
            <v>2000</v>
          </cell>
          <cell r="G412">
            <v>38000</v>
          </cell>
        </row>
        <row r="413">
          <cell r="A413" t="str">
            <v>24) 교대보호블럭</v>
          </cell>
          <cell r="B413" t="str">
            <v>(육교용:U형브럭)</v>
          </cell>
          <cell r="C413">
            <v>525</v>
          </cell>
          <cell r="E413" t="str">
            <v>M2</v>
          </cell>
          <cell r="F413">
            <v>16900</v>
          </cell>
          <cell r="G413">
            <v>8872500</v>
          </cell>
        </row>
        <row r="414">
          <cell r="A414" t="str">
            <v>25) 자재대</v>
          </cell>
          <cell r="C414">
            <v>0</v>
          </cell>
          <cell r="F414">
            <v>0</v>
          </cell>
          <cell r="G414">
            <v>83018747</v>
          </cell>
        </row>
        <row r="415">
          <cell r="A415" t="str">
            <v>가)포대시멘트</v>
          </cell>
          <cell r="B415" t="str">
            <v>40 KG</v>
          </cell>
          <cell r="C415">
            <v>74</v>
          </cell>
          <cell r="E415" t="str">
            <v>대</v>
          </cell>
          <cell r="F415">
            <v>1850</v>
          </cell>
          <cell r="G415">
            <v>136900</v>
          </cell>
        </row>
        <row r="416">
          <cell r="A416" t="str">
            <v>나)세골재</v>
          </cell>
          <cell r="B416" t="str">
            <v>모래</v>
          </cell>
          <cell r="C416">
            <v>2</v>
          </cell>
          <cell r="E416" t="str">
            <v>M3</v>
          </cell>
          <cell r="F416">
            <v>8200</v>
          </cell>
          <cell r="G416">
            <v>16400</v>
          </cell>
        </row>
        <row r="417">
          <cell r="A417" t="str">
            <v>다)레미콘</v>
          </cell>
          <cell r="G417">
            <v>49821000</v>
          </cell>
        </row>
        <row r="418">
          <cell r="B418" t="str">
            <v>25-270-15</v>
          </cell>
          <cell r="C418">
            <v>228</v>
          </cell>
          <cell r="E418" t="str">
            <v>M3</v>
          </cell>
          <cell r="F418">
            <v>45000</v>
          </cell>
          <cell r="G418">
            <v>10260000</v>
          </cell>
        </row>
        <row r="419">
          <cell r="B419" t="str">
            <v>25-240-15</v>
          </cell>
          <cell r="C419">
            <v>689</v>
          </cell>
          <cell r="E419" t="str">
            <v>M3</v>
          </cell>
          <cell r="F419">
            <v>43000</v>
          </cell>
          <cell r="G419">
            <v>29627000</v>
          </cell>
        </row>
        <row r="420">
          <cell r="B420" t="str">
            <v>40-210-8</v>
          </cell>
          <cell r="C420">
            <v>57</v>
          </cell>
          <cell r="E420" t="str">
            <v>M3</v>
          </cell>
          <cell r="F420">
            <v>39000</v>
          </cell>
          <cell r="G420">
            <v>2223000</v>
          </cell>
        </row>
        <row r="421">
          <cell r="B421" t="str">
            <v>40-180-8</v>
          </cell>
          <cell r="C421">
            <v>7</v>
          </cell>
          <cell r="E421" t="str">
            <v>M3</v>
          </cell>
          <cell r="F421">
            <v>37000</v>
          </cell>
          <cell r="G421">
            <v>259000</v>
          </cell>
        </row>
        <row r="422">
          <cell r="B422" t="str">
            <v>40-135-8</v>
          </cell>
          <cell r="C422">
            <v>207</v>
          </cell>
          <cell r="E422" t="str">
            <v>M3</v>
          </cell>
          <cell r="F422">
            <v>36000</v>
          </cell>
          <cell r="G422">
            <v>7452000</v>
          </cell>
        </row>
        <row r="423">
          <cell r="A423" t="str">
            <v>라)철  근 (고강)</v>
          </cell>
          <cell r="G423">
            <v>9932131</v>
          </cell>
        </row>
        <row r="424">
          <cell r="B424" t="str">
            <v>H13 m/m</v>
          </cell>
          <cell r="C424">
            <v>1.7470000000000001</v>
          </cell>
          <cell r="E424" t="str">
            <v>TON</v>
          </cell>
          <cell r="F424">
            <v>271000</v>
          </cell>
          <cell r="G424">
            <v>473437.00000000006</v>
          </cell>
        </row>
        <row r="425">
          <cell r="B425" t="str">
            <v>H16 - H32 m/m</v>
          </cell>
          <cell r="C425">
            <v>35.558999999999997</v>
          </cell>
          <cell r="E425" t="str">
            <v>TON</v>
          </cell>
          <cell r="F425">
            <v>266000</v>
          </cell>
          <cell r="G425">
            <v>9458694</v>
          </cell>
        </row>
        <row r="426">
          <cell r="A426" t="str">
            <v>마)철  근 (연강)</v>
          </cell>
          <cell r="G426">
            <v>23320216</v>
          </cell>
        </row>
        <row r="427">
          <cell r="B427" t="str">
            <v>D13 m/m</v>
          </cell>
          <cell r="C427">
            <v>3.512</v>
          </cell>
          <cell r="E427" t="str">
            <v>TON</v>
          </cell>
          <cell r="F427">
            <v>261000</v>
          </cell>
          <cell r="G427">
            <v>916632</v>
          </cell>
        </row>
        <row r="428">
          <cell r="B428" t="str">
            <v>D16 - D32 m/m</v>
          </cell>
          <cell r="C428">
            <v>87.513999999999996</v>
          </cell>
          <cell r="E428" t="str">
            <v>TON</v>
          </cell>
          <cell r="F428">
            <v>256000</v>
          </cell>
          <cell r="G428">
            <v>22403584</v>
          </cell>
        </row>
        <row r="429">
          <cell r="A429" t="str">
            <v>바)고재대</v>
          </cell>
          <cell r="C429">
            <v>3.85</v>
          </cell>
          <cell r="E429" t="str">
            <v>TON</v>
          </cell>
          <cell r="F429">
            <v>-54000</v>
          </cell>
          <cell r="G429">
            <v>-207900</v>
          </cell>
        </row>
        <row r="430">
          <cell r="A430" t="str">
            <v>3.03 서정 2교(S.T BOX)</v>
          </cell>
          <cell r="G430">
            <v>1452619699</v>
          </cell>
        </row>
        <row r="431">
          <cell r="A431" t="str">
            <v>1) 토     공</v>
          </cell>
          <cell r="G431">
            <v>28512740</v>
          </cell>
        </row>
        <row r="432">
          <cell r="A432" t="str">
            <v>구조물터파기(토사)</v>
          </cell>
          <cell r="B432" t="str">
            <v>(육상:0-2M)</v>
          </cell>
          <cell r="C432">
            <v>1594</v>
          </cell>
          <cell r="E432" t="str">
            <v>M3</v>
          </cell>
          <cell r="F432">
            <v>2500</v>
          </cell>
          <cell r="G432">
            <v>3985000</v>
          </cell>
        </row>
        <row r="433">
          <cell r="A433" t="str">
            <v>구조물터파기(토사)</v>
          </cell>
          <cell r="B433" t="str">
            <v>(육상:2-4M)</v>
          </cell>
          <cell r="C433">
            <v>521</v>
          </cell>
          <cell r="E433" t="str">
            <v>M3</v>
          </cell>
          <cell r="F433">
            <v>3800</v>
          </cell>
          <cell r="G433">
            <v>1979800</v>
          </cell>
        </row>
        <row r="434">
          <cell r="A434" t="str">
            <v>되메우기및다짐</v>
          </cell>
          <cell r="B434" t="str">
            <v>(기계70%+인력30%)</v>
          </cell>
          <cell r="C434">
            <v>1634</v>
          </cell>
          <cell r="E434" t="str">
            <v>M3</v>
          </cell>
          <cell r="F434">
            <v>1000</v>
          </cell>
          <cell r="G434">
            <v>1634000</v>
          </cell>
        </row>
        <row r="435">
          <cell r="A435" t="str">
            <v>구조물뒷채움</v>
          </cell>
          <cell r="B435" t="str">
            <v>(현장암유용)</v>
          </cell>
          <cell r="C435">
            <v>1350</v>
          </cell>
          <cell r="E435" t="str">
            <v>M3</v>
          </cell>
          <cell r="F435">
            <v>15100</v>
          </cell>
          <cell r="G435">
            <v>20385000</v>
          </cell>
        </row>
        <row r="436">
          <cell r="A436" t="str">
            <v>교대앞성토</v>
          </cell>
          <cell r="C436">
            <v>998</v>
          </cell>
          <cell r="E436" t="str">
            <v>M3</v>
          </cell>
          <cell r="F436">
            <v>530</v>
          </cell>
          <cell r="G436">
            <v>528940</v>
          </cell>
        </row>
        <row r="437">
          <cell r="A437" t="str">
            <v>2) 강관파일공</v>
          </cell>
          <cell r="G437">
            <v>46077400</v>
          </cell>
        </row>
        <row r="438">
          <cell r="A438" t="str">
            <v>자재비</v>
          </cell>
          <cell r="B438" t="str">
            <v>(φ508M/M,T=10M/M)</v>
          </cell>
          <cell r="C438">
            <v>640</v>
          </cell>
          <cell r="E438" t="str">
            <v>M</v>
          </cell>
          <cell r="F438">
            <v>40000</v>
          </cell>
          <cell r="G438">
            <v>25600000</v>
          </cell>
        </row>
        <row r="439">
          <cell r="A439" t="str">
            <v>항타비</v>
          </cell>
          <cell r="B439" t="str">
            <v>(φ508M/M,직항)</v>
          </cell>
          <cell r="C439">
            <v>627</v>
          </cell>
          <cell r="E439" t="str">
            <v>M</v>
          </cell>
          <cell r="F439">
            <v>6600</v>
          </cell>
          <cell r="G439">
            <v>4138200</v>
          </cell>
        </row>
        <row r="440">
          <cell r="A440" t="str">
            <v>두부및선단보강</v>
          </cell>
          <cell r="B440" t="str">
            <v>(φ508M/M)</v>
          </cell>
          <cell r="C440">
            <v>64</v>
          </cell>
          <cell r="E440" t="str">
            <v>EA</v>
          </cell>
          <cell r="F440">
            <v>248000</v>
          </cell>
          <cell r="G440">
            <v>15872000</v>
          </cell>
        </row>
        <row r="441">
          <cell r="A441" t="str">
            <v>강관파일이음</v>
          </cell>
          <cell r="B441" t="str">
            <v>(φ508M/M)</v>
          </cell>
          <cell r="C441">
            <v>64</v>
          </cell>
          <cell r="E441" t="str">
            <v>EA</v>
          </cell>
          <cell r="F441">
            <v>7300</v>
          </cell>
          <cell r="G441">
            <v>467200</v>
          </cell>
        </row>
        <row r="442">
          <cell r="A442" t="str">
            <v>3) 거 푸 집</v>
          </cell>
          <cell r="G442">
            <v>50834000</v>
          </cell>
        </row>
        <row r="443">
          <cell r="A443" t="str">
            <v>합판 3회</v>
          </cell>
          <cell r="B443" t="str">
            <v>(0-7M)</v>
          </cell>
          <cell r="C443">
            <v>1462</v>
          </cell>
          <cell r="E443" t="str">
            <v>M2</v>
          </cell>
          <cell r="F443">
            <v>18000</v>
          </cell>
          <cell r="G443">
            <v>26316000</v>
          </cell>
        </row>
        <row r="444">
          <cell r="B444" t="str">
            <v>(7-10M)</v>
          </cell>
          <cell r="C444">
            <v>177</v>
          </cell>
          <cell r="E444" t="str">
            <v>M2</v>
          </cell>
          <cell r="F444">
            <v>19000</v>
          </cell>
          <cell r="G444">
            <v>3363000</v>
          </cell>
        </row>
        <row r="445">
          <cell r="A445" t="str">
            <v>합판 4회</v>
          </cell>
          <cell r="C445">
            <v>351</v>
          </cell>
          <cell r="E445" t="str">
            <v>M2</v>
          </cell>
          <cell r="F445">
            <v>15000</v>
          </cell>
          <cell r="G445">
            <v>5265000</v>
          </cell>
        </row>
        <row r="446">
          <cell r="A446" t="str">
            <v>합판 6회</v>
          </cell>
          <cell r="C446">
            <v>150</v>
          </cell>
          <cell r="E446" t="str">
            <v>M2</v>
          </cell>
          <cell r="F446">
            <v>12000</v>
          </cell>
          <cell r="G446">
            <v>1800000</v>
          </cell>
        </row>
        <row r="447">
          <cell r="A447" t="str">
            <v>무늬거푸집</v>
          </cell>
          <cell r="B447" t="str">
            <v>(0-7m)</v>
          </cell>
          <cell r="C447">
            <v>530</v>
          </cell>
          <cell r="E447" t="str">
            <v>M2</v>
          </cell>
          <cell r="F447">
            <v>25000</v>
          </cell>
          <cell r="G447">
            <v>13250000</v>
          </cell>
        </row>
        <row r="448">
          <cell r="B448" t="str">
            <v>(7-10m)</v>
          </cell>
          <cell r="C448">
            <v>30</v>
          </cell>
          <cell r="E448" t="str">
            <v>M2</v>
          </cell>
          <cell r="F448">
            <v>28000</v>
          </cell>
          <cell r="G448">
            <v>840000</v>
          </cell>
        </row>
        <row r="449">
          <cell r="A449" t="str">
            <v>4) 강관비계</v>
          </cell>
          <cell r="B449" t="str">
            <v>(손율:3개월)</v>
          </cell>
          <cell r="C449">
            <v>1248</v>
          </cell>
          <cell r="E449" t="str">
            <v>M2</v>
          </cell>
          <cell r="F449">
            <v>6300</v>
          </cell>
          <cell r="G449">
            <v>7862400</v>
          </cell>
        </row>
        <row r="450">
          <cell r="A450" t="str">
            <v>5) 동바리공</v>
          </cell>
          <cell r="G450">
            <v>22588800</v>
          </cell>
        </row>
        <row r="451">
          <cell r="A451" t="str">
            <v>강관동바리</v>
          </cell>
          <cell r="C451">
            <v>133</v>
          </cell>
          <cell r="E451" t="str">
            <v>공/M3</v>
          </cell>
          <cell r="F451">
            <v>12400</v>
          </cell>
          <cell r="G451">
            <v>1649200</v>
          </cell>
        </row>
        <row r="452">
          <cell r="A452" t="str">
            <v>DECK FINISHER</v>
          </cell>
          <cell r="B452" t="str">
            <v>(목재1회)</v>
          </cell>
          <cell r="C452">
            <v>252</v>
          </cell>
          <cell r="E452" t="str">
            <v>공/M3</v>
          </cell>
          <cell r="F452">
            <v>15900</v>
          </cell>
          <cell r="G452">
            <v>4006800</v>
          </cell>
        </row>
        <row r="453">
          <cell r="A453" t="str">
            <v>목재동바리</v>
          </cell>
          <cell r="B453" t="str">
            <v>(4회)</v>
          </cell>
          <cell r="C453">
            <v>1114</v>
          </cell>
          <cell r="E453" t="str">
            <v>공/M3</v>
          </cell>
          <cell r="F453">
            <v>15200</v>
          </cell>
          <cell r="G453">
            <v>16932800</v>
          </cell>
        </row>
        <row r="454">
          <cell r="A454" t="str">
            <v>6) 철근가공조립</v>
          </cell>
          <cell r="G454">
            <v>94412724</v>
          </cell>
        </row>
        <row r="455">
          <cell r="A455" t="str">
            <v>철근가공조립</v>
          </cell>
          <cell r="B455" t="str">
            <v>(보통)</v>
          </cell>
          <cell r="C455">
            <v>29.245999999999999</v>
          </cell>
          <cell r="E455" t="str">
            <v>TON</v>
          </cell>
          <cell r="F455">
            <v>272000</v>
          </cell>
          <cell r="G455">
            <v>7954912</v>
          </cell>
        </row>
        <row r="456">
          <cell r="A456" t="str">
            <v>철근가공조립</v>
          </cell>
          <cell r="B456" t="str">
            <v>(복잡)</v>
          </cell>
          <cell r="C456">
            <v>123.042</v>
          </cell>
          <cell r="E456" t="str">
            <v>TON</v>
          </cell>
          <cell r="F456">
            <v>338000</v>
          </cell>
          <cell r="G456">
            <v>41588196</v>
          </cell>
        </row>
        <row r="457">
          <cell r="A457" t="str">
            <v>철근가공조립</v>
          </cell>
          <cell r="B457" t="str">
            <v>(매우복잡)</v>
          </cell>
          <cell r="C457">
            <v>119.014</v>
          </cell>
          <cell r="E457" t="str">
            <v>TON</v>
          </cell>
          <cell r="F457">
            <v>374000</v>
          </cell>
          <cell r="G457">
            <v>44511236</v>
          </cell>
        </row>
        <row r="458">
          <cell r="A458" t="str">
            <v>스페이셔설치</v>
          </cell>
          <cell r="C458">
            <v>3258</v>
          </cell>
          <cell r="E458" t="str">
            <v>M2</v>
          </cell>
          <cell r="F458">
            <v>110</v>
          </cell>
          <cell r="G458">
            <v>358380</v>
          </cell>
        </row>
        <row r="459">
          <cell r="A459" t="str">
            <v>7) 콘크리트타설</v>
          </cell>
          <cell r="G459">
            <v>22805600</v>
          </cell>
        </row>
        <row r="460">
          <cell r="A460" t="str">
            <v>콘크리트타설(철근)</v>
          </cell>
          <cell r="B460" t="str">
            <v>펌프카</v>
          </cell>
          <cell r="C460">
            <v>1897</v>
          </cell>
          <cell r="E460" t="str">
            <v>M3</v>
          </cell>
          <cell r="F460">
            <v>6800</v>
          </cell>
          <cell r="G460">
            <v>12899600</v>
          </cell>
        </row>
        <row r="461">
          <cell r="A461" t="str">
            <v>콘크리트타설(무근)</v>
          </cell>
          <cell r="B461" t="str">
            <v>진동기제외</v>
          </cell>
          <cell r="C461">
            <v>659</v>
          </cell>
          <cell r="E461" t="str">
            <v>M3</v>
          </cell>
          <cell r="F461">
            <v>13800</v>
          </cell>
          <cell r="G461">
            <v>9094200</v>
          </cell>
        </row>
        <row r="462">
          <cell r="A462" t="str">
            <v>섬유보강재</v>
          </cell>
          <cell r="C462">
            <v>198</v>
          </cell>
          <cell r="E462" t="str">
            <v>KG</v>
          </cell>
          <cell r="F462">
            <v>4100</v>
          </cell>
          <cell r="G462">
            <v>811800</v>
          </cell>
        </row>
        <row r="463">
          <cell r="A463" t="str">
            <v>8) 교좌장치</v>
          </cell>
          <cell r="G463">
            <v>15119000</v>
          </cell>
        </row>
        <row r="464">
          <cell r="A464" t="str">
            <v>고정단</v>
          </cell>
          <cell r="B464" t="str">
            <v>(250TON)</v>
          </cell>
          <cell r="C464">
            <v>1</v>
          </cell>
          <cell r="E464" t="str">
            <v>EA</v>
          </cell>
          <cell r="F464">
            <v>703000</v>
          </cell>
          <cell r="G464">
            <v>703000</v>
          </cell>
        </row>
        <row r="465">
          <cell r="A465" t="str">
            <v>일방향</v>
          </cell>
          <cell r="B465" t="str">
            <v>(250TON)</v>
          </cell>
          <cell r="C465">
            <v>8</v>
          </cell>
          <cell r="E465" t="str">
            <v>EA</v>
          </cell>
          <cell r="F465">
            <v>1200000</v>
          </cell>
          <cell r="G465">
            <v>9600000</v>
          </cell>
        </row>
        <row r="466">
          <cell r="A466" t="str">
            <v>양방향</v>
          </cell>
          <cell r="B466" t="str">
            <v>(250TON)</v>
          </cell>
          <cell r="C466">
            <v>7</v>
          </cell>
          <cell r="E466" t="str">
            <v>EA</v>
          </cell>
          <cell r="F466">
            <v>688000</v>
          </cell>
          <cell r="G466">
            <v>4816000</v>
          </cell>
        </row>
        <row r="467">
          <cell r="A467" t="str">
            <v>9) 신축이음장치</v>
          </cell>
          <cell r="G467">
            <v>16701000</v>
          </cell>
        </row>
        <row r="468">
          <cell r="B468" t="str">
            <v>NO,50</v>
          </cell>
          <cell r="C468">
            <v>19</v>
          </cell>
          <cell r="E468" t="str">
            <v>M</v>
          </cell>
          <cell r="F468">
            <v>414000</v>
          </cell>
          <cell r="G468">
            <v>7866000</v>
          </cell>
        </row>
        <row r="469">
          <cell r="B469" t="str">
            <v>NO,100</v>
          </cell>
          <cell r="C469">
            <v>19</v>
          </cell>
          <cell r="E469" t="str">
            <v>M</v>
          </cell>
          <cell r="F469">
            <v>465000</v>
          </cell>
          <cell r="G469">
            <v>8835000</v>
          </cell>
        </row>
        <row r="470">
          <cell r="A470" t="str">
            <v>10) 무수축콘크리트</v>
          </cell>
          <cell r="G470">
            <v>850760</v>
          </cell>
        </row>
        <row r="471">
          <cell r="A471" t="str">
            <v>몰탈</v>
          </cell>
          <cell r="B471" t="str">
            <v>1:1</v>
          </cell>
          <cell r="C471">
            <v>0.48</v>
          </cell>
          <cell r="E471" t="str">
            <v>M3</v>
          </cell>
          <cell r="F471">
            <v>37000</v>
          </cell>
          <cell r="G471">
            <v>17760</v>
          </cell>
        </row>
        <row r="472">
          <cell r="A472" t="str">
            <v>콘크리트</v>
          </cell>
          <cell r="C472">
            <v>7</v>
          </cell>
          <cell r="E472" t="str">
            <v>M3</v>
          </cell>
          <cell r="F472">
            <v>119000</v>
          </cell>
          <cell r="G472">
            <v>833000</v>
          </cell>
        </row>
        <row r="473">
          <cell r="A473" t="str">
            <v>11) 강교제작및설치</v>
          </cell>
          <cell r="G473">
            <v>816423360</v>
          </cell>
        </row>
        <row r="474">
          <cell r="A474" t="str">
            <v>강교제작(S.W.S 400)</v>
          </cell>
          <cell r="C474">
            <v>53.365000000000002</v>
          </cell>
          <cell r="E474" t="str">
            <v>TON</v>
          </cell>
          <cell r="F474">
            <v>1300000</v>
          </cell>
          <cell r="G474">
            <v>69374500</v>
          </cell>
        </row>
        <row r="475">
          <cell r="A475" t="str">
            <v>강교제작(S.W.S 490)</v>
          </cell>
          <cell r="C475">
            <v>437.95699999999999</v>
          </cell>
          <cell r="E475" t="str">
            <v>TON</v>
          </cell>
          <cell r="F475">
            <v>1400000</v>
          </cell>
          <cell r="G475">
            <v>613139800</v>
          </cell>
        </row>
        <row r="476">
          <cell r="A476" t="str">
            <v>강교운반및가설</v>
          </cell>
          <cell r="C476">
            <v>491.322</v>
          </cell>
          <cell r="E476" t="str">
            <v>TON</v>
          </cell>
          <cell r="F476">
            <v>230000</v>
          </cell>
          <cell r="G476">
            <v>113004060</v>
          </cell>
        </row>
        <row r="477">
          <cell r="A477" t="str">
            <v>가설용BENT</v>
          </cell>
          <cell r="C477">
            <v>20.905000000000001</v>
          </cell>
          <cell r="E477" t="str">
            <v>TON</v>
          </cell>
          <cell r="F477">
            <v>1000000</v>
          </cell>
          <cell r="G477">
            <v>20905000</v>
          </cell>
        </row>
        <row r="478">
          <cell r="A478" t="str">
            <v>12) 강교도장</v>
          </cell>
          <cell r="G478">
            <v>89383700</v>
          </cell>
        </row>
        <row r="479">
          <cell r="A479" t="str">
            <v>강교내부도장</v>
          </cell>
          <cell r="B479" t="str">
            <v>(공장)</v>
          </cell>
          <cell r="C479">
            <v>4082</v>
          </cell>
          <cell r="E479" t="str">
            <v>M2</v>
          </cell>
          <cell r="F479">
            <v>10100</v>
          </cell>
          <cell r="G479">
            <v>41228200</v>
          </cell>
        </row>
        <row r="480">
          <cell r="A480" t="str">
            <v>강교SPLICER</v>
          </cell>
          <cell r="B480" t="str">
            <v>(공장)</v>
          </cell>
          <cell r="C480">
            <v>740</v>
          </cell>
          <cell r="E480" t="str">
            <v>M2</v>
          </cell>
          <cell r="F480">
            <v>5600</v>
          </cell>
          <cell r="G480">
            <v>4144000</v>
          </cell>
        </row>
        <row r="481">
          <cell r="A481" t="str">
            <v>내부볼트및SPLICER도장</v>
          </cell>
          <cell r="B481" t="str">
            <v>(현장)</v>
          </cell>
          <cell r="C481">
            <v>120</v>
          </cell>
          <cell r="E481" t="str">
            <v>M2</v>
          </cell>
          <cell r="F481">
            <v>15700</v>
          </cell>
          <cell r="G481">
            <v>1884000</v>
          </cell>
        </row>
        <row r="482">
          <cell r="A482" t="str">
            <v>강교 외부도장</v>
          </cell>
          <cell r="B482" t="str">
            <v>(공장)</v>
          </cell>
          <cell r="C482">
            <v>3096</v>
          </cell>
          <cell r="E482" t="str">
            <v>M2</v>
          </cell>
          <cell r="F482">
            <v>10400</v>
          </cell>
          <cell r="G482">
            <v>32198400</v>
          </cell>
        </row>
        <row r="483">
          <cell r="A483" t="str">
            <v>강교외부도장</v>
          </cell>
          <cell r="B483" t="str">
            <v>(현장)</v>
          </cell>
          <cell r="C483">
            <v>3096</v>
          </cell>
          <cell r="E483" t="str">
            <v>M2</v>
          </cell>
          <cell r="F483">
            <v>1500</v>
          </cell>
          <cell r="G483">
            <v>4644000</v>
          </cell>
        </row>
        <row r="484">
          <cell r="A484" t="str">
            <v>외부포장면도장</v>
          </cell>
          <cell r="B484" t="str">
            <v>(공장)</v>
          </cell>
          <cell r="C484">
            <v>632</v>
          </cell>
          <cell r="E484" t="str">
            <v>M2</v>
          </cell>
          <cell r="F484">
            <v>5700</v>
          </cell>
          <cell r="G484">
            <v>3602400</v>
          </cell>
        </row>
        <row r="485">
          <cell r="A485" t="str">
            <v>외부볼트및SPLICE</v>
          </cell>
          <cell r="B485" t="str">
            <v>(현장)</v>
          </cell>
          <cell r="C485">
            <v>237</v>
          </cell>
          <cell r="E485" t="str">
            <v>M2</v>
          </cell>
          <cell r="F485">
            <v>7100</v>
          </cell>
          <cell r="G485">
            <v>1682700</v>
          </cell>
        </row>
        <row r="486">
          <cell r="A486" t="str">
            <v>13) 표면처리</v>
          </cell>
          <cell r="G486">
            <v>3276760</v>
          </cell>
        </row>
        <row r="487">
          <cell r="A487" t="str">
            <v>슬라브양생</v>
          </cell>
          <cell r="B487" t="str">
            <v>(피막양생)</v>
          </cell>
          <cell r="C487">
            <v>1073</v>
          </cell>
          <cell r="E487" t="str">
            <v>M2</v>
          </cell>
          <cell r="F487">
            <v>200</v>
          </cell>
          <cell r="G487">
            <v>214600</v>
          </cell>
        </row>
        <row r="488">
          <cell r="A488" t="str">
            <v>교면방수</v>
          </cell>
          <cell r="B488" t="str">
            <v>(침투식)</v>
          </cell>
          <cell r="C488">
            <v>1073</v>
          </cell>
          <cell r="E488" t="str">
            <v>M2</v>
          </cell>
          <cell r="F488">
            <v>2100</v>
          </cell>
          <cell r="G488">
            <v>2253300</v>
          </cell>
        </row>
        <row r="489">
          <cell r="A489" t="str">
            <v>배면방수</v>
          </cell>
          <cell r="B489" t="str">
            <v>(아스팔트)</v>
          </cell>
          <cell r="C489">
            <v>358</v>
          </cell>
          <cell r="E489" t="str">
            <v>M2</v>
          </cell>
          <cell r="F489">
            <v>1600</v>
          </cell>
          <cell r="G489">
            <v>572800</v>
          </cell>
        </row>
        <row r="490">
          <cell r="A490" t="str">
            <v>데크휘니샤 면고르기</v>
          </cell>
          <cell r="C490">
            <v>1073</v>
          </cell>
          <cell r="E490" t="str">
            <v>M2</v>
          </cell>
          <cell r="F490">
            <v>220</v>
          </cell>
          <cell r="G490">
            <v>236060</v>
          </cell>
        </row>
        <row r="491">
          <cell r="A491" t="str">
            <v>14) 배수시설</v>
          </cell>
          <cell r="G491">
            <v>4223800</v>
          </cell>
        </row>
        <row r="492">
          <cell r="A492" t="str">
            <v>가)일 반 용</v>
          </cell>
          <cell r="G492">
            <v>3508500</v>
          </cell>
        </row>
        <row r="493">
          <cell r="A493" t="str">
            <v>집 수 구</v>
          </cell>
          <cell r="C493">
            <v>8</v>
          </cell>
          <cell r="E493" t="str">
            <v>EA</v>
          </cell>
          <cell r="F493">
            <v>45100</v>
          </cell>
          <cell r="G493">
            <v>360800</v>
          </cell>
        </row>
        <row r="494">
          <cell r="A494" t="str">
            <v>연결집수구</v>
          </cell>
          <cell r="C494">
            <v>4</v>
          </cell>
          <cell r="E494" t="str">
            <v>EA</v>
          </cell>
          <cell r="F494">
            <v>42500</v>
          </cell>
          <cell r="G494">
            <v>170000</v>
          </cell>
        </row>
        <row r="495">
          <cell r="A495" t="str">
            <v>이 음 부</v>
          </cell>
          <cell r="C495">
            <v>8</v>
          </cell>
          <cell r="E495" t="str">
            <v>EA</v>
          </cell>
          <cell r="F495">
            <v>7900</v>
          </cell>
          <cell r="G495">
            <v>63200</v>
          </cell>
        </row>
        <row r="496">
          <cell r="A496" t="str">
            <v>직    관</v>
          </cell>
          <cell r="C496">
            <v>87</v>
          </cell>
          <cell r="E496" t="str">
            <v>M</v>
          </cell>
          <cell r="F496">
            <v>33500</v>
          </cell>
          <cell r="G496">
            <v>2914500</v>
          </cell>
        </row>
        <row r="497">
          <cell r="A497" t="str">
            <v>나)신축이음용</v>
          </cell>
          <cell r="G497">
            <v>715300</v>
          </cell>
        </row>
        <row r="498">
          <cell r="A498" t="str">
            <v>집 수 구</v>
          </cell>
          <cell r="C498">
            <v>4</v>
          </cell>
          <cell r="E498" t="str">
            <v>EA</v>
          </cell>
          <cell r="F498">
            <v>21800</v>
          </cell>
          <cell r="G498">
            <v>87200</v>
          </cell>
        </row>
        <row r="499">
          <cell r="A499" t="str">
            <v>곡    관</v>
          </cell>
          <cell r="C499">
            <v>12</v>
          </cell>
          <cell r="E499" t="str">
            <v>EA</v>
          </cell>
          <cell r="F499">
            <v>10000</v>
          </cell>
          <cell r="G499">
            <v>120000</v>
          </cell>
        </row>
        <row r="500">
          <cell r="A500" t="str">
            <v>이 음 부</v>
          </cell>
          <cell r="C500">
            <v>28</v>
          </cell>
          <cell r="E500" t="str">
            <v>EA</v>
          </cell>
          <cell r="F500">
            <v>2300</v>
          </cell>
          <cell r="G500">
            <v>64400</v>
          </cell>
        </row>
        <row r="501">
          <cell r="A501" t="str">
            <v>직    관</v>
          </cell>
          <cell r="C501">
            <v>17</v>
          </cell>
          <cell r="E501" t="str">
            <v>M</v>
          </cell>
          <cell r="F501">
            <v>26100</v>
          </cell>
          <cell r="G501">
            <v>443700</v>
          </cell>
        </row>
        <row r="502">
          <cell r="A502" t="str">
            <v>15) 교명주및명판</v>
          </cell>
          <cell r="G502">
            <v>3340400</v>
          </cell>
        </row>
        <row r="503">
          <cell r="A503" t="str">
            <v>교명주</v>
          </cell>
          <cell r="B503" t="str">
            <v>(화강석)</v>
          </cell>
          <cell r="C503">
            <v>4</v>
          </cell>
          <cell r="E503" t="str">
            <v>EA</v>
          </cell>
          <cell r="F503">
            <v>800000</v>
          </cell>
          <cell r="G503">
            <v>3200000</v>
          </cell>
        </row>
        <row r="504">
          <cell r="A504" t="str">
            <v>설명판</v>
          </cell>
          <cell r="B504" t="str">
            <v>(황동주물)</v>
          </cell>
          <cell r="C504">
            <v>2</v>
          </cell>
          <cell r="E504" t="str">
            <v>EA</v>
          </cell>
          <cell r="F504">
            <v>48400</v>
          </cell>
          <cell r="G504">
            <v>96800</v>
          </cell>
        </row>
        <row r="505">
          <cell r="A505" t="str">
            <v>교명판</v>
          </cell>
          <cell r="B505" t="str">
            <v>(황동주물)</v>
          </cell>
          <cell r="C505">
            <v>2</v>
          </cell>
          <cell r="E505" t="str">
            <v>EA</v>
          </cell>
          <cell r="F505">
            <v>21800</v>
          </cell>
          <cell r="G505">
            <v>43600</v>
          </cell>
        </row>
        <row r="506">
          <cell r="A506" t="str">
            <v>16) T.B.M 설치</v>
          </cell>
          <cell r="C506">
            <v>1</v>
          </cell>
          <cell r="E506" t="str">
            <v>EA</v>
          </cell>
          <cell r="F506">
            <v>11300</v>
          </cell>
          <cell r="G506">
            <v>11300</v>
          </cell>
        </row>
        <row r="507">
          <cell r="A507" t="str">
            <v>17) 다웰바설치공</v>
          </cell>
          <cell r="B507" t="str">
            <v>(D=25,L=600mm)</v>
          </cell>
          <cell r="C507">
            <v>90</v>
          </cell>
          <cell r="E507" t="str">
            <v>EA</v>
          </cell>
          <cell r="F507">
            <v>12000</v>
          </cell>
          <cell r="G507">
            <v>1080000</v>
          </cell>
        </row>
        <row r="508">
          <cell r="A508" t="str">
            <v>18) 전선관부설</v>
          </cell>
          <cell r="G508">
            <v>5373200</v>
          </cell>
        </row>
        <row r="509">
          <cell r="A509" t="str">
            <v>전선관부설</v>
          </cell>
          <cell r="B509" t="str">
            <v>(100 M/M)</v>
          </cell>
          <cell r="C509">
            <v>133</v>
          </cell>
          <cell r="E509" t="str">
            <v>M</v>
          </cell>
          <cell r="F509">
            <v>16600</v>
          </cell>
          <cell r="G509">
            <v>2207800</v>
          </cell>
        </row>
        <row r="510">
          <cell r="A510" t="str">
            <v>전선관부설</v>
          </cell>
          <cell r="B510" t="str">
            <v>(150 M/M)</v>
          </cell>
          <cell r="C510">
            <v>133</v>
          </cell>
          <cell r="E510" t="str">
            <v>M</v>
          </cell>
          <cell r="F510">
            <v>23800</v>
          </cell>
          <cell r="G510">
            <v>3165400</v>
          </cell>
        </row>
        <row r="511">
          <cell r="A511" t="str">
            <v>19) 교량유지관리용 표지판</v>
          </cell>
          <cell r="G511">
            <v>229000</v>
          </cell>
        </row>
        <row r="512">
          <cell r="A512" t="str">
            <v>교량유지관리표지판</v>
          </cell>
          <cell r="B512" t="str">
            <v>1500*900m/m</v>
          </cell>
          <cell r="C512">
            <v>2</v>
          </cell>
          <cell r="E512" t="str">
            <v>EA</v>
          </cell>
          <cell r="F512">
            <v>18100</v>
          </cell>
          <cell r="G512">
            <v>36200</v>
          </cell>
        </row>
        <row r="513">
          <cell r="A513" t="str">
            <v>교량유지관리표지판</v>
          </cell>
          <cell r="B513" t="str">
            <v>930*350m/m</v>
          </cell>
          <cell r="C513">
            <v>8</v>
          </cell>
          <cell r="E513" t="str">
            <v>EA</v>
          </cell>
          <cell r="F513">
            <v>12200</v>
          </cell>
          <cell r="G513">
            <v>97600</v>
          </cell>
        </row>
        <row r="514">
          <cell r="A514" t="str">
            <v>교량유지관리표지판</v>
          </cell>
          <cell r="B514" t="str">
            <v>760*350m/m</v>
          </cell>
          <cell r="C514">
            <v>8</v>
          </cell>
          <cell r="E514" t="str">
            <v>EA</v>
          </cell>
          <cell r="F514">
            <v>11900</v>
          </cell>
          <cell r="G514">
            <v>95200</v>
          </cell>
        </row>
        <row r="515">
          <cell r="A515" t="str">
            <v>20) 방사선투과시험</v>
          </cell>
          <cell r="G515">
            <v>10224000</v>
          </cell>
        </row>
        <row r="516">
          <cell r="A516" t="str">
            <v>방사선투과시험</v>
          </cell>
          <cell r="B516" t="str">
            <v>(10-20mm)</v>
          </cell>
          <cell r="C516">
            <v>80</v>
          </cell>
          <cell r="E516" t="str">
            <v>매</v>
          </cell>
          <cell r="F516">
            <v>10800</v>
          </cell>
          <cell r="G516">
            <v>864000</v>
          </cell>
        </row>
        <row r="517">
          <cell r="A517" t="str">
            <v>방사선투과시험</v>
          </cell>
          <cell r="B517" t="str">
            <v>(20-30mm)</v>
          </cell>
          <cell r="C517">
            <v>720</v>
          </cell>
          <cell r="E517" t="str">
            <v>매</v>
          </cell>
          <cell r="F517">
            <v>13000</v>
          </cell>
          <cell r="G517">
            <v>9360000</v>
          </cell>
        </row>
        <row r="518">
          <cell r="A518" t="str">
            <v>21) 낙하물방지공</v>
          </cell>
          <cell r="C518">
            <v>446</v>
          </cell>
          <cell r="E518" t="str">
            <v>M2</v>
          </cell>
          <cell r="F518">
            <v>4100</v>
          </cell>
          <cell r="G518">
            <v>1828600</v>
          </cell>
        </row>
        <row r="519">
          <cell r="A519" t="str">
            <v>22) 점검용 계단</v>
          </cell>
          <cell r="C519">
            <v>4</v>
          </cell>
          <cell r="E519" t="str">
            <v>EA</v>
          </cell>
          <cell r="F519">
            <v>192000</v>
          </cell>
          <cell r="G519">
            <v>768000</v>
          </cell>
        </row>
        <row r="520">
          <cell r="A520" t="str">
            <v>23) 시공이음</v>
          </cell>
          <cell r="G520">
            <v>90000</v>
          </cell>
        </row>
        <row r="521">
          <cell r="B521" t="str">
            <v>(T=10mm)</v>
          </cell>
          <cell r="C521">
            <v>24</v>
          </cell>
          <cell r="E521" t="str">
            <v>M2</v>
          </cell>
          <cell r="F521">
            <v>1500</v>
          </cell>
          <cell r="G521">
            <v>36000</v>
          </cell>
        </row>
        <row r="522">
          <cell r="B522" t="str">
            <v>(T=20mm)</v>
          </cell>
          <cell r="C522">
            <v>27</v>
          </cell>
          <cell r="E522" t="str">
            <v>M2</v>
          </cell>
          <cell r="F522">
            <v>2000</v>
          </cell>
          <cell r="G522">
            <v>54000</v>
          </cell>
        </row>
        <row r="523">
          <cell r="A523" t="str">
            <v>24) 교대보호블럭</v>
          </cell>
          <cell r="B523" t="str">
            <v>(육교용:U형브럭)</v>
          </cell>
          <cell r="C523">
            <v>577</v>
          </cell>
          <cell r="E523" t="str">
            <v>M2</v>
          </cell>
          <cell r="F523">
            <v>16900</v>
          </cell>
          <cell r="G523">
            <v>9751300</v>
          </cell>
        </row>
        <row r="524">
          <cell r="A524" t="str">
            <v>25) DECK PLATE</v>
          </cell>
          <cell r="C524">
            <v>427</v>
          </cell>
          <cell r="E524" t="str">
            <v>M2</v>
          </cell>
          <cell r="F524">
            <v>43800</v>
          </cell>
          <cell r="G524">
            <v>18702600</v>
          </cell>
        </row>
        <row r="525">
          <cell r="A525" t="str">
            <v>26) 옹벽공</v>
          </cell>
          <cell r="G525">
            <v>2098100</v>
          </cell>
        </row>
        <row r="526">
          <cell r="A526" t="str">
            <v>배수잡석</v>
          </cell>
          <cell r="C526">
            <v>83</v>
          </cell>
          <cell r="E526" t="str">
            <v>M3</v>
          </cell>
          <cell r="F526">
            <v>21100</v>
          </cell>
          <cell r="G526">
            <v>1751300</v>
          </cell>
        </row>
        <row r="527">
          <cell r="A527" t="str">
            <v>부직포</v>
          </cell>
          <cell r="C527">
            <v>166</v>
          </cell>
          <cell r="E527" t="str">
            <v>M2</v>
          </cell>
          <cell r="F527">
            <v>800</v>
          </cell>
          <cell r="G527">
            <v>132800</v>
          </cell>
        </row>
        <row r="528">
          <cell r="A528" t="str">
            <v>배수 PIPE</v>
          </cell>
          <cell r="B528" t="str">
            <v>D=100M/M</v>
          </cell>
          <cell r="C528">
            <v>20</v>
          </cell>
          <cell r="E528" t="str">
            <v>M</v>
          </cell>
          <cell r="F528">
            <v>3400</v>
          </cell>
          <cell r="G528">
            <v>68000</v>
          </cell>
        </row>
        <row r="529">
          <cell r="A529" t="str">
            <v>다웰바설치공</v>
          </cell>
          <cell r="B529" t="str">
            <v>(D=25,L=600mm)</v>
          </cell>
          <cell r="C529">
            <v>11</v>
          </cell>
          <cell r="E529" t="str">
            <v>EA</v>
          </cell>
          <cell r="F529">
            <v>12000</v>
          </cell>
          <cell r="G529">
            <v>132000</v>
          </cell>
        </row>
        <row r="530">
          <cell r="A530" t="str">
            <v>실런트</v>
          </cell>
          <cell r="B530" t="str">
            <v>(비중 1.40)</v>
          </cell>
          <cell r="C530">
            <v>10</v>
          </cell>
          <cell r="E530" t="str">
            <v>M</v>
          </cell>
          <cell r="F530">
            <v>1400</v>
          </cell>
          <cell r="G530">
            <v>14000</v>
          </cell>
        </row>
        <row r="531">
          <cell r="A531" t="str">
            <v>27) 자재대</v>
          </cell>
          <cell r="G531">
            <v>180051155</v>
          </cell>
        </row>
        <row r="532">
          <cell r="A532" t="str">
            <v>가)포대시멘트</v>
          </cell>
          <cell r="B532" t="str">
            <v>40 KG</v>
          </cell>
          <cell r="C532">
            <v>117</v>
          </cell>
          <cell r="E532" t="str">
            <v>대</v>
          </cell>
          <cell r="F532">
            <v>1850</v>
          </cell>
          <cell r="G532">
            <v>216450</v>
          </cell>
        </row>
        <row r="533">
          <cell r="A533" t="str">
            <v>나)세골재</v>
          </cell>
          <cell r="B533" t="str">
            <v>모래</v>
          </cell>
          <cell r="C533">
            <v>3</v>
          </cell>
          <cell r="E533" t="str">
            <v>M3</v>
          </cell>
          <cell r="F533">
            <v>8200</v>
          </cell>
          <cell r="G533">
            <v>24600</v>
          </cell>
        </row>
        <row r="534">
          <cell r="A534" t="str">
            <v>다)레미콘</v>
          </cell>
          <cell r="G534">
            <v>107918000</v>
          </cell>
        </row>
        <row r="535">
          <cell r="B535" t="str">
            <v>25-270-15</v>
          </cell>
          <cell r="C535">
            <v>408</v>
          </cell>
          <cell r="E535" t="str">
            <v>M3</v>
          </cell>
          <cell r="F535">
            <v>45000</v>
          </cell>
          <cell r="G535">
            <v>18360000</v>
          </cell>
        </row>
        <row r="536">
          <cell r="B536" t="str">
            <v>25-240-15</v>
          </cell>
          <cell r="C536">
            <v>1508</v>
          </cell>
          <cell r="E536" t="str">
            <v>M3</v>
          </cell>
          <cell r="F536">
            <v>43000</v>
          </cell>
          <cell r="G536">
            <v>64844000</v>
          </cell>
        </row>
        <row r="537">
          <cell r="B537" t="str">
            <v>40-210-8</v>
          </cell>
          <cell r="C537">
            <v>38</v>
          </cell>
          <cell r="E537" t="str">
            <v>M3</v>
          </cell>
          <cell r="F537">
            <v>39000</v>
          </cell>
          <cell r="G537">
            <v>1482000</v>
          </cell>
        </row>
        <row r="538">
          <cell r="B538" t="str">
            <v>40-180-8</v>
          </cell>
          <cell r="C538">
            <v>408</v>
          </cell>
          <cell r="E538" t="str">
            <v>M3</v>
          </cell>
          <cell r="F538">
            <v>37000</v>
          </cell>
          <cell r="G538">
            <v>15096000</v>
          </cell>
        </row>
        <row r="539">
          <cell r="B539" t="str">
            <v>40-135-8</v>
          </cell>
          <cell r="C539">
            <v>226</v>
          </cell>
          <cell r="E539" t="str">
            <v>M3</v>
          </cell>
          <cell r="F539">
            <v>36000</v>
          </cell>
          <cell r="G539">
            <v>8136000</v>
          </cell>
        </row>
        <row r="540">
          <cell r="A540" t="str">
            <v>라)철  근 (고강)</v>
          </cell>
          <cell r="G540">
            <v>20514532</v>
          </cell>
        </row>
        <row r="541">
          <cell r="B541" t="str">
            <v>H13 m/m</v>
          </cell>
          <cell r="C541">
            <v>2.9420000000000002</v>
          </cell>
          <cell r="E541" t="str">
            <v>TON</v>
          </cell>
          <cell r="F541">
            <v>271000</v>
          </cell>
          <cell r="G541">
            <v>797282</v>
          </cell>
        </row>
        <row r="542">
          <cell r="B542" t="str">
            <v>H16 - H32 m/m</v>
          </cell>
          <cell r="C542">
            <v>74.125</v>
          </cell>
          <cell r="E542" t="str">
            <v>TON</v>
          </cell>
          <cell r="F542">
            <v>266000</v>
          </cell>
          <cell r="G542">
            <v>19717250</v>
          </cell>
        </row>
        <row r="543">
          <cell r="A543" t="str">
            <v>마)철  근 (연강)</v>
          </cell>
          <cell r="G543">
            <v>51830255</v>
          </cell>
        </row>
        <row r="544">
          <cell r="B544" t="str">
            <v>D13 m/m</v>
          </cell>
          <cell r="C544">
            <v>4.4509999999999996</v>
          </cell>
          <cell r="E544" t="str">
            <v>TON</v>
          </cell>
          <cell r="F544">
            <v>261000</v>
          </cell>
          <cell r="G544">
            <v>1161711</v>
          </cell>
        </row>
        <row r="545">
          <cell r="B545" t="str">
            <v>D16 - D32 m/m</v>
          </cell>
          <cell r="C545">
            <v>197.92400000000001</v>
          </cell>
          <cell r="E545" t="str">
            <v>TON</v>
          </cell>
          <cell r="F545">
            <v>256000</v>
          </cell>
          <cell r="G545">
            <v>50668544</v>
          </cell>
        </row>
        <row r="546">
          <cell r="A546" t="str">
            <v>바)고재대</v>
          </cell>
          <cell r="C546">
            <v>8.3829999999999991</v>
          </cell>
          <cell r="E546" t="str">
            <v>TON</v>
          </cell>
          <cell r="F546">
            <v>-54000</v>
          </cell>
          <cell r="G546">
            <v>-452681.99999999994</v>
          </cell>
        </row>
        <row r="547">
          <cell r="A547" t="str">
            <v>3.04 서정육교(S.T BOX)</v>
          </cell>
          <cell r="G547">
            <v>752185608</v>
          </cell>
        </row>
        <row r="548">
          <cell r="A548" t="str">
            <v>1) 토     공</v>
          </cell>
          <cell r="G548">
            <v>35878200</v>
          </cell>
        </row>
        <row r="549">
          <cell r="A549" t="str">
            <v>구조물터파기(발파암)</v>
          </cell>
          <cell r="B549" t="str">
            <v>(육상:0-2M)</v>
          </cell>
          <cell r="C549">
            <v>496</v>
          </cell>
          <cell r="E549" t="str">
            <v>M3</v>
          </cell>
          <cell r="F549">
            <v>35500</v>
          </cell>
          <cell r="G549">
            <v>17608000</v>
          </cell>
        </row>
        <row r="550">
          <cell r="A550" t="str">
            <v>되메우기및다짐</v>
          </cell>
          <cell r="B550" t="str">
            <v>(기계70%+인력30%)</v>
          </cell>
          <cell r="C550">
            <v>816</v>
          </cell>
          <cell r="E550" t="str">
            <v>M3</v>
          </cell>
          <cell r="F550">
            <v>1000</v>
          </cell>
          <cell r="G550">
            <v>816000</v>
          </cell>
        </row>
        <row r="551">
          <cell r="A551" t="str">
            <v>구조물뒷채움</v>
          </cell>
          <cell r="B551" t="str">
            <v>(현장암유용)</v>
          </cell>
          <cell r="C551">
            <v>772</v>
          </cell>
          <cell r="E551" t="str">
            <v>M3</v>
          </cell>
          <cell r="F551">
            <v>15100</v>
          </cell>
          <cell r="G551">
            <v>11657200</v>
          </cell>
        </row>
        <row r="552">
          <cell r="A552" t="str">
            <v>암반청소</v>
          </cell>
          <cell r="B552" t="str">
            <v>(면고르기)</v>
          </cell>
          <cell r="C552">
            <v>310</v>
          </cell>
          <cell r="E552" t="str">
            <v>M2</v>
          </cell>
          <cell r="F552">
            <v>18700</v>
          </cell>
          <cell r="G552">
            <v>5797000</v>
          </cell>
        </row>
        <row r="553">
          <cell r="A553" t="str">
            <v>2) 거 푸 집</v>
          </cell>
          <cell r="G553">
            <v>30500000</v>
          </cell>
        </row>
        <row r="554">
          <cell r="A554" t="str">
            <v>합판 3회</v>
          </cell>
          <cell r="B554" t="str">
            <v>(0-7M)</v>
          </cell>
          <cell r="C554">
            <v>976</v>
          </cell>
          <cell r="E554" t="str">
            <v>M2</v>
          </cell>
          <cell r="F554">
            <v>18000</v>
          </cell>
          <cell r="G554">
            <v>17568000</v>
          </cell>
        </row>
        <row r="555">
          <cell r="B555" t="str">
            <v>(7-10M)</v>
          </cell>
          <cell r="C555">
            <v>117</v>
          </cell>
          <cell r="E555" t="str">
            <v>M2</v>
          </cell>
          <cell r="F555">
            <v>19000</v>
          </cell>
          <cell r="G555">
            <v>2223000</v>
          </cell>
        </row>
        <row r="556">
          <cell r="A556" t="str">
            <v>합판 4회</v>
          </cell>
          <cell r="C556">
            <v>169</v>
          </cell>
          <cell r="E556" t="str">
            <v>M2</v>
          </cell>
          <cell r="F556">
            <v>15000</v>
          </cell>
          <cell r="G556">
            <v>2535000</v>
          </cell>
        </row>
        <row r="557">
          <cell r="A557" t="str">
            <v>합판 6회</v>
          </cell>
          <cell r="C557">
            <v>23</v>
          </cell>
          <cell r="E557" t="str">
            <v>M2</v>
          </cell>
          <cell r="F557">
            <v>12000</v>
          </cell>
          <cell r="G557">
            <v>276000</v>
          </cell>
        </row>
        <row r="558">
          <cell r="A558" t="str">
            <v>무늬거푸집</v>
          </cell>
          <cell r="B558" t="str">
            <v>(0-7m)</v>
          </cell>
          <cell r="C558">
            <v>270</v>
          </cell>
          <cell r="E558" t="str">
            <v>M2</v>
          </cell>
          <cell r="F558">
            <v>25000</v>
          </cell>
          <cell r="G558">
            <v>6750000</v>
          </cell>
        </row>
        <row r="559">
          <cell r="B559" t="str">
            <v>(7-10m)</v>
          </cell>
          <cell r="C559">
            <v>41</v>
          </cell>
          <cell r="E559" t="str">
            <v>M2</v>
          </cell>
          <cell r="F559">
            <v>28000</v>
          </cell>
          <cell r="G559">
            <v>1148000</v>
          </cell>
        </row>
        <row r="560">
          <cell r="A560" t="str">
            <v>3) 강관비계</v>
          </cell>
          <cell r="B560" t="str">
            <v>(손율:3개월)</v>
          </cell>
          <cell r="C560">
            <v>798</v>
          </cell>
          <cell r="E560" t="str">
            <v>M2</v>
          </cell>
          <cell r="F560">
            <v>6300</v>
          </cell>
          <cell r="G560">
            <v>5027400</v>
          </cell>
        </row>
        <row r="561">
          <cell r="A561" t="str">
            <v>4) 동바리공</v>
          </cell>
          <cell r="G561">
            <v>12151400</v>
          </cell>
        </row>
        <row r="562">
          <cell r="A562" t="str">
            <v>강관동바리</v>
          </cell>
          <cell r="C562">
            <v>136</v>
          </cell>
          <cell r="E562" t="str">
            <v>공/M3</v>
          </cell>
          <cell r="F562">
            <v>12400</v>
          </cell>
          <cell r="G562">
            <v>1686400</v>
          </cell>
        </row>
        <row r="563">
          <cell r="A563" t="str">
            <v>DECK FINISHER</v>
          </cell>
          <cell r="B563" t="str">
            <v>(목재1회)</v>
          </cell>
          <cell r="C563">
            <v>206</v>
          </cell>
          <cell r="E563" t="str">
            <v>공/M3</v>
          </cell>
          <cell r="F563">
            <v>15900</v>
          </cell>
          <cell r="G563">
            <v>3275400</v>
          </cell>
        </row>
        <row r="564">
          <cell r="A564" t="str">
            <v>목재동바리</v>
          </cell>
          <cell r="B564" t="str">
            <v>(4회)</v>
          </cell>
          <cell r="C564">
            <v>473</v>
          </cell>
          <cell r="E564" t="str">
            <v>공M3</v>
          </cell>
          <cell r="F564">
            <v>15200</v>
          </cell>
          <cell r="G564">
            <v>7189600</v>
          </cell>
        </row>
        <row r="565">
          <cell r="A565" t="str">
            <v>5) 철근가공조립</v>
          </cell>
          <cell r="G565">
            <v>47985814</v>
          </cell>
        </row>
        <row r="566">
          <cell r="A566" t="str">
            <v>철근가공조립</v>
          </cell>
          <cell r="B566" t="str">
            <v>(보통)</v>
          </cell>
          <cell r="C566">
            <v>16.318999999999999</v>
          </cell>
          <cell r="E566" t="str">
            <v>TON</v>
          </cell>
          <cell r="F566">
            <v>272000</v>
          </cell>
          <cell r="G566">
            <v>4438768</v>
          </cell>
        </row>
        <row r="567">
          <cell r="A567" t="str">
            <v>철근가공조립</v>
          </cell>
          <cell r="B567" t="str">
            <v>(복잡)</v>
          </cell>
          <cell r="C567">
            <v>40.42</v>
          </cell>
          <cell r="E567" t="str">
            <v>TON</v>
          </cell>
          <cell r="F567">
            <v>338000</v>
          </cell>
          <cell r="G567">
            <v>13661960</v>
          </cell>
        </row>
        <row r="568">
          <cell r="A568" t="str">
            <v>철근가공조립</v>
          </cell>
          <cell r="B568" t="str">
            <v>(매우복잡)</v>
          </cell>
          <cell r="C568">
            <v>79.373999999999995</v>
          </cell>
          <cell r="E568" t="str">
            <v>TON</v>
          </cell>
          <cell r="F568">
            <v>374000</v>
          </cell>
          <cell r="G568">
            <v>29685876</v>
          </cell>
        </row>
        <row r="569">
          <cell r="A569" t="str">
            <v>스페이셔설치</v>
          </cell>
          <cell r="C569">
            <v>1811</v>
          </cell>
          <cell r="E569" t="str">
            <v>M2</v>
          </cell>
          <cell r="F569">
            <v>110</v>
          </cell>
          <cell r="G569">
            <v>199210</v>
          </cell>
        </row>
        <row r="570">
          <cell r="A570" t="str">
            <v>6) 콘크리트타설</v>
          </cell>
          <cell r="G570">
            <v>8582200</v>
          </cell>
        </row>
        <row r="571">
          <cell r="A571" t="str">
            <v>콘크리트타설(철근)</v>
          </cell>
          <cell r="B571" t="str">
            <v>펌프카</v>
          </cell>
          <cell r="C571">
            <v>1026</v>
          </cell>
          <cell r="E571" t="str">
            <v>M3</v>
          </cell>
          <cell r="F571">
            <v>6800</v>
          </cell>
          <cell r="G571">
            <v>6976800</v>
          </cell>
        </row>
        <row r="572">
          <cell r="A572" t="str">
            <v>콘크리트타설(무근)</v>
          </cell>
          <cell r="B572" t="str">
            <v>진동기제외</v>
          </cell>
          <cell r="C572">
            <v>89</v>
          </cell>
          <cell r="E572" t="str">
            <v>M3</v>
          </cell>
          <cell r="F572">
            <v>13800</v>
          </cell>
          <cell r="G572">
            <v>1228200</v>
          </cell>
        </row>
        <row r="573">
          <cell r="A573" t="str">
            <v>섬유보강재</v>
          </cell>
          <cell r="C573">
            <v>92</v>
          </cell>
          <cell r="E573" t="str">
            <v>KG</v>
          </cell>
          <cell r="F573">
            <v>4100</v>
          </cell>
          <cell r="G573">
            <v>377200</v>
          </cell>
        </row>
        <row r="574">
          <cell r="A574" t="str">
            <v>7) 교좌장치</v>
          </cell>
          <cell r="G574">
            <v>11343000</v>
          </cell>
        </row>
        <row r="575">
          <cell r="A575" t="str">
            <v>고정단</v>
          </cell>
          <cell r="B575" t="str">
            <v>(250TON)</v>
          </cell>
          <cell r="C575">
            <v>1</v>
          </cell>
          <cell r="E575" t="str">
            <v>EA</v>
          </cell>
          <cell r="F575">
            <v>703000</v>
          </cell>
          <cell r="G575">
            <v>703000</v>
          </cell>
        </row>
        <row r="576">
          <cell r="A576" t="str">
            <v>일방향</v>
          </cell>
          <cell r="B576" t="str">
            <v>(250TON)</v>
          </cell>
          <cell r="C576">
            <v>6</v>
          </cell>
          <cell r="E576" t="str">
            <v>EA</v>
          </cell>
          <cell r="F576">
            <v>1200000</v>
          </cell>
          <cell r="G576">
            <v>7200000</v>
          </cell>
        </row>
        <row r="577">
          <cell r="A577" t="str">
            <v>양방향</v>
          </cell>
          <cell r="B577" t="str">
            <v>(250TON)</v>
          </cell>
          <cell r="C577">
            <v>5</v>
          </cell>
          <cell r="E577" t="str">
            <v>EA</v>
          </cell>
          <cell r="F577">
            <v>688000</v>
          </cell>
          <cell r="G577">
            <v>3440000</v>
          </cell>
        </row>
        <row r="578">
          <cell r="A578" t="str">
            <v>8) 신축이음장치</v>
          </cell>
          <cell r="G578">
            <v>11427000</v>
          </cell>
        </row>
        <row r="579">
          <cell r="B579" t="str">
            <v>NO,50</v>
          </cell>
          <cell r="C579">
            <v>13</v>
          </cell>
          <cell r="E579" t="str">
            <v>M</v>
          </cell>
          <cell r="F579">
            <v>414000</v>
          </cell>
          <cell r="G579">
            <v>5382000</v>
          </cell>
        </row>
        <row r="580">
          <cell r="B580" t="str">
            <v>NO,100</v>
          </cell>
          <cell r="C580">
            <v>13</v>
          </cell>
          <cell r="E580" t="str">
            <v>M</v>
          </cell>
          <cell r="F580">
            <v>465000</v>
          </cell>
          <cell r="G580">
            <v>6045000</v>
          </cell>
        </row>
        <row r="581">
          <cell r="A581" t="str">
            <v>9) 무수축콘크리트</v>
          </cell>
          <cell r="G581">
            <v>489320</v>
          </cell>
        </row>
        <row r="582">
          <cell r="A582" t="str">
            <v>몰탈</v>
          </cell>
          <cell r="B582" t="str">
            <v>1:1</v>
          </cell>
          <cell r="C582">
            <v>0.36</v>
          </cell>
          <cell r="E582" t="str">
            <v>M3</v>
          </cell>
          <cell r="F582">
            <v>37000</v>
          </cell>
          <cell r="G582">
            <v>13320</v>
          </cell>
        </row>
        <row r="583">
          <cell r="A583" t="str">
            <v>콘크리트</v>
          </cell>
          <cell r="C583">
            <v>4</v>
          </cell>
          <cell r="E583" t="str">
            <v>M3</v>
          </cell>
          <cell r="F583">
            <v>119000</v>
          </cell>
          <cell r="G583">
            <v>476000</v>
          </cell>
        </row>
        <row r="584">
          <cell r="A584" t="str">
            <v>10) 강교제작및설치</v>
          </cell>
          <cell r="G584">
            <v>432463770</v>
          </cell>
        </row>
        <row r="585">
          <cell r="A585" t="str">
            <v>강교제작(S.W.S 400)</v>
          </cell>
          <cell r="C585">
            <v>27.216000000000001</v>
          </cell>
          <cell r="E585" t="str">
            <v>TON</v>
          </cell>
          <cell r="F585">
            <v>1300000</v>
          </cell>
          <cell r="G585">
            <v>35380800</v>
          </cell>
        </row>
        <row r="586">
          <cell r="A586" t="str">
            <v>강교제작(S.W.S 490)</v>
          </cell>
          <cell r="C586">
            <v>235.09399999999999</v>
          </cell>
          <cell r="E586" t="str">
            <v>TON</v>
          </cell>
          <cell r="F586">
            <v>1400000</v>
          </cell>
          <cell r="G586">
            <v>329131600</v>
          </cell>
        </row>
        <row r="587">
          <cell r="A587" t="str">
            <v>강교운반및가설</v>
          </cell>
          <cell r="C587">
            <v>262.31</v>
          </cell>
          <cell r="E587" t="str">
            <v>TON</v>
          </cell>
          <cell r="F587">
            <v>227000</v>
          </cell>
          <cell r="G587">
            <v>59544370</v>
          </cell>
        </row>
        <row r="588">
          <cell r="A588" t="str">
            <v>가설용BENT</v>
          </cell>
          <cell r="C588">
            <v>8.407</v>
          </cell>
          <cell r="E588" t="str">
            <v>TON</v>
          </cell>
          <cell r="F588">
            <v>1000000</v>
          </cell>
          <cell r="G588">
            <v>8407000</v>
          </cell>
        </row>
        <row r="589">
          <cell r="A589" t="str">
            <v>11) 강교도장</v>
          </cell>
          <cell r="G589">
            <v>51190000</v>
          </cell>
        </row>
        <row r="590">
          <cell r="A590" t="str">
            <v>강교내부도장</v>
          </cell>
          <cell r="B590" t="str">
            <v>(공장)</v>
          </cell>
          <cell r="C590">
            <v>2392</v>
          </cell>
          <cell r="E590" t="str">
            <v>M2</v>
          </cell>
          <cell r="F590">
            <v>10100</v>
          </cell>
          <cell r="G590">
            <v>24159200</v>
          </cell>
        </row>
        <row r="591">
          <cell r="A591" t="str">
            <v>강교SPLICER</v>
          </cell>
          <cell r="B591" t="str">
            <v>(공장)</v>
          </cell>
          <cell r="C591">
            <v>426</v>
          </cell>
          <cell r="E591" t="str">
            <v>M2</v>
          </cell>
          <cell r="F591">
            <v>5600</v>
          </cell>
          <cell r="G591">
            <v>2385600</v>
          </cell>
        </row>
        <row r="592">
          <cell r="A592" t="str">
            <v>내부볼트및SPLICER도장</v>
          </cell>
          <cell r="B592" t="str">
            <v>(현장)</v>
          </cell>
          <cell r="C592">
            <v>67</v>
          </cell>
          <cell r="E592" t="str">
            <v>M2</v>
          </cell>
          <cell r="F592">
            <v>15700</v>
          </cell>
          <cell r="G592">
            <v>1051900</v>
          </cell>
        </row>
        <row r="593">
          <cell r="A593" t="str">
            <v>강교 외부도장</v>
          </cell>
          <cell r="B593" t="str">
            <v>(공장)</v>
          </cell>
          <cell r="C593">
            <v>1733</v>
          </cell>
          <cell r="E593" t="str">
            <v>M2</v>
          </cell>
          <cell r="F593">
            <v>10400</v>
          </cell>
          <cell r="G593">
            <v>18023200</v>
          </cell>
        </row>
        <row r="594">
          <cell r="A594" t="str">
            <v>강교외부도장</v>
          </cell>
          <cell r="B594" t="str">
            <v>(현장)</v>
          </cell>
          <cell r="C594">
            <v>1733</v>
          </cell>
          <cell r="E594" t="str">
            <v>M2</v>
          </cell>
          <cell r="F594">
            <v>1500</v>
          </cell>
          <cell r="G594">
            <v>2599500</v>
          </cell>
        </row>
        <row r="595">
          <cell r="A595" t="str">
            <v>외부포장면도장</v>
          </cell>
          <cell r="B595" t="str">
            <v>(공장)</v>
          </cell>
          <cell r="C595">
            <v>353</v>
          </cell>
          <cell r="E595" t="str">
            <v>M2</v>
          </cell>
          <cell r="F595">
            <v>5700</v>
          </cell>
          <cell r="G595">
            <v>2012100</v>
          </cell>
        </row>
        <row r="596">
          <cell r="A596" t="str">
            <v>외부볼트및SPLICE</v>
          </cell>
          <cell r="B596" t="str">
            <v>(현장)</v>
          </cell>
          <cell r="C596">
            <v>135</v>
          </cell>
          <cell r="E596" t="str">
            <v>M2</v>
          </cell>
          <cell r="F596">
            <v>7100</v>
          </cell>
          <cell r="G596">
            <v>958500</v>
          </cell>
        </row>
        <row r="597">
          <cell r="A597" t="str">
            <v>12) 표면처리</v>
          </cell>
          <cell r="G597">
            <v>1725660</v>
          </cell>
        </row>
        <row r="598">
          <cell r="A598" t="str">
            <v>슬라브양생</v>
          </cell>
          <cell r="B598" t="str">
            <v>(피막양생)</v>
          </cell>
          <cell r="C598">
            <v>563</v>
          </cell>
          <cell r="E598" t="str">
            <v>M2</v>
          </cell>
          <cell r="F598">
            <v>200</v>
          </cell>
          <cell r="G598">
            <v>112600</v>
          </cell>
        </row>
        <row r="599">
          <cell r="A599" t="str">
            <v>교면방수</v>
          </cell>
          <cell r="B599" t="str">
            <v>(침투식)</v>
          </cell>
          <cell r="C599">
            <v>540</v>
          </cell>
          <cell r="E599" t="str">
            <v>M2</v>
          </cell>
          <cell r="F599">
            <v>2100</v>
          </cell>
          <cell r="G599">
            <v>1134000</v>
          </cell>
        </row>
        <row r="600">
          <cell r="A600" t="str">
            <v>배면방수</v>
          </cell>
          <cell r="B600" t="str">
            <v>(아스팔트)</v>
          </cell>
          <cell r="C600">
            <v>222</v>
          </cell>
          <cell r="E600" t="str">
            <v>M2</v>
          </cell>
          <cell r="F600">
            <v>1600</v>
          </cell>
          <cell r="G600">
            <v>355200</v>
          </cell>
        </row>
        <row r="601">
          <cell r="A601" t="str">
            <v>데크휘니샤 면고르기</v>
          </cell>
          <cell r="C601">
            <v>563</v>
          </cell>
          <cell r="E601" t="str">
            <v>M2</v>
          </cell>
          <cell r="F601">
            <v>220</v>
          </cell>
          <cell r="G601">
            <v>123860</v>
          </cell>
        </row>
        <row r="602">
          <cell r="A602" t="str">
            <v>13) 배수시설</v>
          </cell>
          <cell r="G602">
            <v>3094500</v>
          </cell>
        </row>
        <row r="603">
          <cell r="A603" t="str">
            <v>가)일 반 용</v>
          </cell>
          <cell r="G603">
            <v>2379200</v>
          </cell>
        </row>
        <row r="604">
          <cell r="A604" t="str">
            <v>집 수 구</v>
          </cell>
          <cell r="C604">
            <v>6</v>
          </cell>
          <cell r="E604" t="str">
            <v>EA</v>
          </cell>
          <cell r="F604">
            <v>45100</v>
          </cell>
          <cell r="G604">
            <v>270600</v>
          </cell>
        </row>
        <row r="605">
          <cell r="A605" t="str">
            <v>이 음 부</v>
          </cell>
          <cell r="C605">
            <v>4</v>
          </cell>
          <cell r="E605" t="str">
            <v>EA</v>
          </cell>
          <cell r="F605">
            <v>7900</v>
          </cell>
          <cell r="G605">
            <v>31600</v>
          </cell>
        </row>
        <row r="606">
          <cell r="A606" t="str">
            <v>직    관</v>
          </cell>
          <cell r="C606">
            <v>62</v>
          </cell>
          <cell r="E606" t="str">
            <v>M</v>
          </cell>
          <cell r="F606">
            <v>33500</v>
          </cell>
          <cell r="G606">
            <v>2077000</v>
          </cell>
        </row>
        <row r="607">
          <cell r="A607" t="str">
            <v>나)신축이음용</v>
          </cell>
          <cell r="G607">
            <v>715300</v>
          </cell>
        </row>
        <row r="608">
          <cell r="A608" t="str">
            <v>집 수 구</v>
          </cell>
          <cell r="C608">
            <v>4</v>
          </cell>
          <cell r="E608" t="str">
            <v>EA</v>
          </cell>
          <cell r="F608">
            <v>21800</v>
          </cell>
          <cell r="G608">
            <v>87200</v>
          </cell>
        </row>
        <row r="609">
          <cell r="A609" t="str">
            <v>곡    관</v>
          </cell>
          <cell r="C609">
            <v>12</v>
          </cell>
          <cell r="E609" t="str">
            <v>EA</v>
          </cell>
          <cell r="F609">
            <v>10000</v>
          </cell>
          <cell r="G609">
            <v>120000</v>
          </cell>
        </row>
        <row r="610">
          <cell r="A610" t="str">
            <v>이 음 부</v>
          </cell>
          <cell r="C610">
            <v>28</v>
          </cell>
          <cell r="E610" t="str">
            <v>EA</v>
          </cell>
          <cell r="F610">
            <v>2300</v>
          </cell>
          <cell r="G610">
            <v>64400</v>
          </cell>
        </row>
        <row r="611">
          <cell r="A611" t="str">
            <v>직    관</v>
          </cell>
          <cell r="C611">
            <v>17</v>
          </cell>
          <cell r="E611" t="str">
            <v>M</v>
          </cell>
          <cell r="F611">
            <v>26100</v>
          </cell>
          <cell r="G611">
            <v>443700</v>
          </cell>
        </row>
        <row r="612">
          <cell r="A612" t="str">
            <v>14) 교명주및명판</v>
          </cell>
          <cell r="G612">
            <v>3340400</v>
          </cell>
        </row>
        <row r="613">
          <cell r="A613" t="str">
            <v>교명주</v>
          </cell>
          <cell r="B613" t="str">
            <v>(화강석)</v>
          </cell>
          <cell r="C613">
            <v>4</v>
          </cell>
          <cell r="E613" t="str">
            <v>EA</v>
          </cell>
          <cell r="F613">
            <v>800000</v>
          </cell>
          <cell r="G613">
            <v>3200000</v>
          </cell>
        </row>
        <row r="614">
          <cell r="A614" t="str">
            <v>설명판</v>
          </cell>
          <cell r="B614" t="str">
            <v>(황동주물)</v>
          </cell>
          <cell r="C614">
            <v>2</v>
          </cell>
          <cell r="E614" t="str">
            <v>EA</v>
          </cell>
          <cell r="F614">
            <v>48400</v>
          </cell>
          <cell r="G614">
            <v>96800</v>
          </cell>
        </row>
        <row r="615">
          <cell r="A615" t="str">
            <v>교명판</v>
          </cell>
          <cell r="B615" t="str">
            <v>(황동주물)</v>
          </cell>
          <cell r="C615">
            <v>2</v>
          </cell>
          <cell r="E615" t="str">
            <v>EA</v>
          </cell>
          <cell r="F615">
            <v>21800</v>
          </cell>
          <cell r="G615">
            <v>43600</v>
          </cell>
        </row>
        <row r="616">
          <cell r="A616" t="str">
            <v>15) T.B.M 설치</v>
          </cell>
          <cell r="C616">
            <v>1</v>
          </cell>
          <cell r="E616" t="str">
            <v>EA</v>
          </cell>
          <cell r="F616">
            <v>11300</v>
          </cell>
          <cell r="G616">
            <v>11300</v>
          </cell>
        </row>
        <row r="617">
          <cell r="A617" t="str">
            <v>16) 다웰바설치공</v>
          </cell>
          <cell r="B617" t="str">
            <v>(D=25,L=600mm)</v>
          </cell>
          <cell r="C617">
            <v>56</v>
          </cell>
          <cell r="E617" t="str">
            <v>EA</v>
          </cell>
          <cell r="F617">
            <v>12000</v>
          </cell>
          <cell r="G617">
            <v>672000</v>
          </cell>
        </row>
        <row r="618">
          <cell r="A618" t="str">
            <v>17) 전선관부설</v>
          </cell>
          <cell r="G618">
            <v>2181600</v>
          </cell>
        </row>
        <row r="619">
          <cell r="A619" t="str">
            <v>전선관부설</v>
          </cell>
          <cell r="B619" t="str">
            <v>(100 M/M)</v>
          </cell>
          <cell r="C619">
            <v>54</v>
          </cell>
          <cell r="E619" t="str">
            <v>M</v>
          </cell>
          <cell r="F619">
            <v>16600</v>
          </cell>
          <cell r="G619">
            <v>896400</v>
          </cell>
        </row>
        <row r="620">
          <cell r="A620" t="str">
            <v>전선관부설</v>
          </cell>
          <cell r="B620" t="str">
            <v>(150 M/M)</v>
          </cell>
          <cell r="C620">
            <v>54</v>
          </cell>
          <cell r="E620" t="str">
            <v>M</v>
          </cell>
          <cell r="F620">
            <v>23800</v>
          </cell>
          <cell r="G620">
            <v>1285200</v>
          </cell>
        </row>
        <row r="621">
          <cell r="A621" t="str">
            <v>18) 교량유지관리용 표지판</v>
          </cell>
          <cell r="G621">
            <v>180800</v>
          </cell>
        </row>
        <row r="622">
          <cell r="A622" t="str">
            <v>교량유지관리표지판</v>
          </cell>
          <cell r="B622" t="str">
            <v>1500*900m/m</v>
          </cell>
          <cell r="C622">
            <v>2</v>
          </cell>
          <cell r="E622" t="str">
            <v>EA</v>
          </cell>
          <cell r="F622">
            <v>18100</v>
          </cell>
          <cell r="G622">
            <v>36200</v>
          </cell>
        </row>
        <row r="623">
          <cell r="A623" t="str">
            <v>교량유지관리표지판</v>
          </cell>
          <cell r="B623" t="str">
            <v>930*350m/m</v>
          </cell>
          <cell r="C623">
            <v>6</v>
          </cell>
          <cell r="E623" t="str">
            <v>EA</v>
          </cell>
          <cell r="F623">
            <v>12200</v>
          </cell>
          <cell r="G623">
            <v>73200</v>
          </cell>
        </row>
        <row r="624">
          <cell r="A624" t="str">
            <v>교량유지관리표지판</v>
          </cell>
          <cell r="B624" t="str">
            <v>760*350m/m</v>
          </cell>
          <cell r="C624">
            <v>6</v>
          </cell>
          <cell r="E624" t="str">
            <v>EA</v>
          </cell>
          <cell r="F624">
            <v>11900</v>
          </cell>
          <cell r="G624">
            <v>71400</v>
          </cell>
        </row>
        <row r="625">
          <cell r="A625" t="str">
            <v>19) 방사선투과시험</v>
          </cell>
          <cell r="G625">
            <v>3990400</v>
          </cell>
        </row>
        <row r="626">
          <cell r="A626" t="str">
            <v>방사선투과시험</v>
          </cell>
          <cell r="B626" t="str">
            <v>(10-20mm)</v>
          </cell>
          <cell r="C626">
            <v>148</v>
          </cell>
          <cell r="E626" t="str">
            <v>매</v>
          </cell>
          <cell r="F626">
            <v>10800</v>
          </cell>
          <cell r="G626">
            <v>1598400</v>
          </cell>
        </row>
        <row r="627">
          <cell r="A627" t="str">
            <v>방사선투과시험</v>
          </cell>
          <cell r="B627" t="str">
            <v>(20-30mm)</v>
          </cell>
          <cell r="C627">
            <v>184</v>
          </cell>
          <cell r="E627" t="str">
            <v>매</v>
          </cell>
          <cell r="F627">
            <v>13000</v>
          </cell>
          <cell r="G627">
            <v>2392000</v>
          </cell>
        </row>
        <row r="628">
          <cell r="A628" t="str">
            <v>20) 낙하물방지공</v>
          </cell>
          <cell r="C628">
            <v>189</v>
          </cell>
          <cell r="E628" t="str">
            <v>M2</v>
          </cell>
          <cell r="F628">
            <v>4100</v>
          </cell>
          <cell r="G628">
            <v>774900</v>
          </cell>
        </row>
        <row r="629">
          <cell r="A629" t="str">
            <v>21) 점검용 계단</v>
          </cell>
          <cell r="C629">
            <v>4</v>
          </cell>
          <cell r="E629" t="str">
            <v>EA</v>
          </cell>
          <cell r="F629">
            <v>192000</v>
          </cell>
          <cell r="G629">
            <v>768000</v>
          </cell>
        </row>
        <row r="630">
          <cell r="A630" t="str">
            <v>22) 시공이음</v>
          </cell>
          <cell r="G630">
            <v>38000</v>
          </cell>
        </row>
        <row r="631">
          <cell r="B631" t="str">
            <v>(T=20mm)</v>
          </cell>
          <cell r="C631">
            <v>19</v>
          </cell>
          <cell r="E631" t="str">
            <v>M2</v>
          </cell>
          <cell r="F631">
            <v>2000</v>
          </cell>
          <cell r="G631">
            <v>38000</v>
          </cell>
        </row>
        <row r="632">
          <cell r="A632" t="str">
            <v>23) 교대보호블럭</v>
          </cell>
          <cell r="B632" t="str">
            <v>(육교용:U형브럭)</v>
          </cell>
          <cell r="C632">
            <v>232</v>
          </cell>
          <cell r="E632" t="str">
            <v>M2</v>
          </cell>
          <cell r="F632">
            <v>16900</v>
          </cell>
          <cell r="G632">
            <v>3920800</v>
          </cell>
        </row>
        <row r="633">
          <cell r="A633" t="str">
            <v>24) 자재대</v>
          </cell>
          <cell r="G633">
            <v>84449144</v>
          </cell>
        </row>
        <row r="634">
          <cell r="A634" t="str">
            <v>가)포대시멘트</v>
          </cell>
          <cell r="B634" t="str">
            <v>40 KG</v>
          </cell>
          <cell r="C634">
            <v>76</v>
          </cell>
          <cell r="E634" t="str">
            <v>대</v>
          </cell>
          <cell r="F634">
            <v>1850</v>
          </cell>
          <cell r="G634">
            <v>140600</v>
          </cell>
        </row>
        <row r="635">
          <cell r="A635" t="str">
            <v>나)세골재</v>
          </cell>
          <cell r="B635" t="str">
            <v>모래</v>
          </cell>
          <cell r="C635">
            <v>2</v>
          </cell>
          <cell r="E635" t="str">
            <v>M3</v>
          </cell>
          <cell r="F635">
            <v>8200</v>
          </cell>
          <cell r="G635">
            <v>16400</v>
          </cell>
        </row>
        <row r="636">
          <cell r="A636" t="str">
            <v>다)레미콘</v>
          </cell>
          <cell r="G636">
            <v>48252000</v>
          </cell>
        </row>
        <row r="637">
          <cell r="B637" t="str">
            <v>25-270-15</v>
          </cell>
          <cell r="C637">
            <v>192</v>
          </cell>
          <cell r="E637" t="str">
            <v>M3</v>
          </cell>
          <cell r="F637">
            <v>45000</v>
          </cell>
          <cell r="G637">
            <v>8640000</v>
          </cell>
        </row>
        <row r="638">
          <cell r="B638" t="str">
            <v>25-240-15</v>
          </cell>
          <cell r="C638">
            <v>844</v>
          </cell>
          <cell r="E638" t="str">
            <v>M3</v>
          </cell>
          <cell r="F638">
            <v>43000</v>
          </cell>
          <cell r="G638">
            <v>36292000</v>
          </cell>
        </row>
        <row r="639">
          <cell r="B639" t="str">
            <v>40-210-8</v>
          </cell>
          <cell r="C639">
            <v>25</v>
          </cell>
          <cell r="E639" t="str">
            <v>M3</v>
          </cell>
          <cell r="F639">
            <v>39000</v>
          </cell>
          <cell r="G639">
            <v>975000</v>
          </cell>
        </row>
        <row r="640">
          <cell r="B640" t="str">
            <v>40-180-8</v>
          </cell>
          <cell r="C640">
            <v>5</v>
          </cell>
          <cell r="E640" t="str">
            <v>M3</v>
          </cell>
          <cell r="F640">
            <v>37000</v>
          </cell>
          <cell r="G640">
            <v>185000</v>
          </cell>
        </row>
        <row r="641">
          <cell r="B641" t="str">
            <v>40-135-8</v>
          </cell>
          <cell r="C641">
            <v>60</v>
          </cell>
          <cell r="E641" t="str">
            <v>M3</v>
          </cell>
          <cell r="F641">
            <v>36000</v>
          </cell>
          <cell r="G641">
            <v>2160000</v>
          </cell>
        </row>
        <row r="642">
          <cell r="A642" t="str">
            <v>라)철  근 (고강)</v>
          </cell>
          <cell r="G642">
            <v>9534913</v>
          </cell>
        </row>
        <row r="643">
          <cell r="B643" t="str">
            <v>H13 m/m</v>
          </cell>
          <cell r="C643">
            <v>1.4650000000000001</v>
          </cell>
          <cell r="E643" t="str">
            <v>TON</v>
          </cell>
          <cell r="F643">
            <v>271000</v>
          </cell>
          <cell r="G643">
            <v>397015</v>
          </cell>
        </row>
        <row r="644">
          <cell r="B644" t="str">
            <v>H16 - H32 m/m</v>
          </cell>
          <cell r="C644">
            <v>34.353000000000002</v>
          </cell>
          <cell r="E644" t="str">
            <v>TON</v>
          </cell>
          <cell r="F644">
            <v>266000</v>
          </cell>
          <cell r="G644">
            <v>9137898</v>
          </cell>
        </row>
        <row r="645">
          <cell r="A645" t="str">
            <v>마)철  근 (연강)</v>
          </cell>
          <cell r="G645">
            <v>26732355</v>
          </cell>
        </row>
        <row r="646">
          <cell r="B646" t="str">
            <v>D13 m/m</v>
          </cell>
          <cell r="C646">
            <v>2.2149999999999999</v>
          </cell>
          <cell r="E646" t="str">
            <v>TON</v>
          </cell>
          <cell r="F646">
            <v>261000</v>
          </cell>
          <cell r="G646">
            <v>578115</v>
          </cell>
        </row>
        <row r="647">
          <cell r="B647" t="str">
            <v>D16 - D32 m/m</v>
          </cell>
          <cell r="C647">
            <v>102.16500000000001</v>
          </cell>
          <cell r="E647" t="str">
            <v>TON</v>
          </cell>
          <cell r="F647">
            <v>256000</v>
          </cell>
          <cell r="G647">
            <v>26154240</v>
          </cell>
        </row>
        <row r="648">
          <cell r="A648" t="str">
            <v>바)고재대</v>
          </cell>
          <cell r="C648">
            <v>4.2060000000000004</v>
          </cell>
          <cell r="E648" t="str">
            <v>TON</v>
          </cell>
          <cell r="F648">
            <v>-54000</v>
          </cell>
          <cell r="G648">
            <v>-227124.00000000003</v>
          </cell>
        </row>
        <row r="649">
          <cell r="A649" t="str">
            <v>3.05 서정대교(S.T BOX)</v>
          </cell>
          <cell r="G649">
            <v>13802366817</v>
          </cell>
        </row>
        <row r="650">
          <cell r="A650" t="str">
            <v>1) 토     공</v>
          </cell>
          <cell r="G650">
            <v>356079780</v>
          </cell>
        </row>
        <row r="651">
          <cell r="A651" t="str">
            <v>구조물터파기(토사)</v>
          </cell>
          <cell r="B651" t="str">
            <v>(육상:0-2M)</v>
          </cell>
          <cell r="C651">
            <v>10129</v>
          </cell>
          <cell r="E651" t="str">
            <v>M3</v>
          </cell>
          <cell r="F651">
            <v>2500</v>
          </cell>
          <cell r="G651">
            <v>25322500</v>
          </cell>
        </row>
        <row r="652">
          <cell r="A652" t="str">
            <v>구조물터파기(토사)</v>
          </cell>
          <cell r="B652" t="str">
            <v>(육상:2-4M)</v>
          </cell>
          <cell r="C652">
            <v>7164</v>
          </cell>
          <cell r="E652" t="str">
            <v>M3</v>
          </cell>
          <cell r="F652">
            <v>3800</v>
          </cell>
          <cell r="G652">
            <v>27223200</v>
          </cell>
        </row>
        <row r="653">
          <cell r="A653" t="str">
            <v>구조물터파기(토사)</v>
          </cell>
          <cell r="B653" t="str">
            <v>(육상:4-6M)</v>
          </cell>
          <cell r="C653">
            <v>3572</v>
          </cell>
          <cell r="E653" t="str">
            <v>M3</v>
          </cell>
          <cell r="F653">
            <v>5200</v>
          </cell>
          <cell r="G653">
            <v>18574400</v>
          </cell>
        </row>
        <row r="654">
          <cell r="A654" t="str">
            <v>구조물터파기(토사)</v>
          </cell>
          <cell r="B654" t="str">
            <v>(육상:6M이상)</v>
          </cell>
          <cell r="C654">
            <v>685</v>
          </cell>
          <cell r="E654" t="str">
            <v>M3</v>
          </cell>
          <cell r="F654">
            <v>5500</v>
          </cell>
          <cell r="G654">
            <v>3767500</v>
          </cell>
        </row>
        <row r="655">
          <cell r="A655" t="str">
            <v>구조물터파기(토사)</v>
          </cell>
          <cell r="B655" t="str">
            <v>(수중:0-2M)</v>
          </cell>
          <cell r="C655">
            <v>2013</v>
          </cell>
          <cell r="E655" t="str">
            <v>M3</v>
          </cell>
          <cell r="F655">
            <v>5000</v>
          </cell>
          <cell r="G655">
            <v>10065000</v>
          </cell>
        </row>
        <row r="656">
          <cell r="A656" t="str">
            <v>구조물터파기(토사)</v>
          </cell>
          <cell r="B656" t="str">
            <v>(수중:2-4M)</v>
          </cell>
          <cell r="C656">
            <v>1328</v>
          </cell>
          <cell r="E656" t="str">
            <v>M3</v>
          </cell>
          <cell r="F656">
            <v>7600</v>
          </cell>
          <cell r="G656">
            <v>10092800</v>
          </cell>
        </row>
        <row r="657">
          <cell r="A657" t="str">
            <v>구조물터파기(토사)</v>
          </cell>
          <cell r="B657" t="str">
            <v>(수중:4-6M)</v>
          </cell>
          <cell r="C657">
            <v>558</v>
          </cell>
          <cell r="E657" t="str">
            <v>M3</v>
          </cell>
          <cell r="F657">
            <v>10200</v>
          </cell>
          <cell r="G657">
            <v>5691600</v>
          </cell>
        </row>
        <row r="658">
          <cell r="A658" t="str">
            <v>구조물터파기(리핑암)</v>
          </cell>
          <cell r="B658" t="str">
            <v>(육상:4-6M)</v>
          </cell>
          <cell r="C658">
            <v>551</v>
          </cell>
          <cell r="E658" t="str">
            <v>M3</v>
          </cell>
          <cell r="F658">
            <v>27800</v>
          </cell>
          <cell r="G658">
            <v>15317800</v>
          </cell>
        </row>
        <row r="659">
          <cell r="A659" t="str">
            <v>구조물터파기(리핑암)</v>
          </cell>
          <cell r="B659" t="str">
            <v>(육상:6M이상)</v>
          </cell>
          <cell r="C659">
            <v>330</v>
          </cell>
          <cell r="E659" t="str">
            <v>M3</v>
          </cell>
          <cell r="F659">
            <v>28400</v>
          </cell>
          <cell r="G659">
            <v>9372000</v>
          </cell>
        </row>
        <row r="660">
          <cell r="A660" t="str">
            <v>구조물터파기(발파암)</v>
          </cell>
          <cell r="B660" t="str">
            <v>(육상:0-2M)</v>
          </cell>
          <cell r="C660">
            <v>447</v>
          </cell>
          <cell r="E660" t="str">
            <v>M3</v>
          </cell>
          <cell r="F660">
            <v>35500</v>
          </cell>
          <cell r="G660">
            <v>15868500</v>
          </cell>
        </row>
        <row r="661">
          <cell r="A661" t="str">
            <v>구조물터파기(발파암)</v>
          </cell>
          <cell r="B661" t="str">
            <v>(육상:2-4M)</v>
          </cell>
          <cell r="C661">
            <v>466</v>
          </cell>
          <cell r="E661" t="str">
            <v>M3</v>
          </cell>
          <cell r="F661">
            <v>43600</v>
          </cell>
          <cell r="G661">
            <v>20317600</v>
          </cell>
        </row>
        <row r="662">
          <cell r="A662" t="str">
            <v>구조물터파기(발파암)</v>
          </cell>
          <cell r="B662" t="str">
            <v>(육상:4-6M)</v>
          </cell>
          <cell r="C662">
            <v>140</v>
          </cell>
          <cell r="E662" t="str">
            <v>M3</v>
          </cell>
          <cell r="F662">
            <v>51700</v>
          </cell>
          <cell r="G662">
            <v>7238000</v>
          </cell>
        </row>
        <row r="663">
          <cell r="A663" t="str">
            <v>구조물터파기(발파암)</v>
          </cell>
          <cell r="B663" t="str">
            <v>(육상:6M이상)</v>
          </cell>
          <cell r="C663">
            <v>454</v>
          </cell>
          <cell r="E663" t="str">
            <v>M3</v>
          </cell>
          <cell r="F663">
            <v>53800</v>
          </cell>
          <cell r="G663">
            <v>24425200</v>
          </cell>
        </row>
        <row r="664">
          <cell r="A664" t="str">
            <v>구조물터파기(발파암)</v>
          </cell>
          <cell r="B664" t="str">
            <v>(수중:4-6M)</v>
          </cell>
          <cell r="C664">
            <v>520</v>
          </cell>
          <cell r="E664" t="str">
            <v>M3</v>
          </cell>
          <cell r="F664">
            <v>86000</v>
          </cell>
          <cell r="G664">
            <v>44720000</v>
          </cell>
        </row>
        <row r="665">
          <cell r="A665" t="str">
            <v>구조물터파기(발파암)</v>
          </cell>
          <cell r="B665" t="str">
            <v>(수중:6M이상)</v>
          </cell>
          <cell r="C665">
            <v>16</v>
          </cell>
          <cell r="E665" t="str">
            <v>M3</v>
          </cell>
          <cell r="F665">
            <v>91000</v>
          </cell>
          <cell r="G665">
            <v>1456000</v>
          </cell>
        </row>
        <row r="666">
          <cell r="A666" t="str">
            <v>되메우기및다짐</v>
          </cell>
          <cell r="B666" t="str">
            <v>(기계70%+인력30%)</v>
          </cell>
          <cell r="C666">
            <v>21571</v>
          </cell>
          <cell r="E666" t="str">
            <v>M3</v>
          </cell>
          <cell r="F666">
            <v>1000</v>
          </cell>
          <cell r="G666">
            <v>21571000</v>
          </cell>
        </row>
        <row r="667">
          <cell r="A667" t="str">
            <v>구조물뒷채움</v>
          </cell>
          <cell r="B667" t="str">
            <v>(현장암유용)</v>
          </cell>
          <cell r="C667">
            <v>901</v>
          </cell>
          <cell r="E667" t="str">
            <v>M3</v>
          </cell>
          <cell r="F667">
            <v>15100</v>
          </cell>
          <cell r="G667">
            <v>13605100</v>
          </cell>
        </row>
        <row r="668">
          <cell r="A668" t="str">
            <v>교대앞성토</v>
          </cell>
          <cell r="C668">
            <v>126</v>
          </cell>
          <cell r="E668" t="str">
            <v>M3</v>
          </cell>
          <cell r="F668">
            <v>530</v>
          </cell>
          <cell r="G668">
            <v>66780</v>
          </cell>
        </row>
        <row r="669">
          <cell r="A669" t="str">
            <v>저면매트부설</v>
          </cell>
          <cell r="B669" t="str">
            <v>(사석용)</v>
          </cell>
          <cell r="C669">
            <v>955</v>
          </cell>
          <cell r="E669" t="str">
            <v>M2</v>
          </cell>
          <cell r="F669">
            <v>1700</v>
          </cell>
          <cell r="G669">
            <v>1623500</v>
          </cell>
        </row>
        <row r="670">
          <cell r="A670" t="str">
            <v>사석채움</v>
          </cell>
          <cell r="B670" t="str">
            <v>(700KG/EA)</v>
          </cell>
          <cell r="C670">
            <v>2368</v>
          </cell>
          <cell r="E670" t="str">
            <v>M3</v>
          </cell>
          <cell r="F670">
            <v>16700</v>
          </cell>
          <cell r="G670">
            <v>39545600</v>
          </cell>
        </row>
        <row r="671">
          <cell r="A671" t="str">
            <v>돌망태</v>
          </cell>
          <cell r="B671" t="str">
            <v>(타원형)</v>
          </cell>
          <cell r="C671">
            <v>705</v>
          </cell>
          <cell r="E671" t="str">
            <v>M2</v>
          </cell>
          <cell r="F671">
            <v>8100</v>
          </cell>
          <cell r="G671">
            <v>5710500</v>
          </cell>
        </row>
        <row r="672">
          <cell r="A672" t="str">
            <v>암반청소</v>
          </cell>
          <cell r="B672" t="str">
            <v>(면고르기)</v>
          </cell>
          <cell r="C672">
            <v>1796</v>
          </cell>
          <cell r="E672" t="str">
            <v>M2</v>
          </cell>
          <cell r="F672">
            <v>18700</v>
          </cell>
          <cell r="G672">
            <v>33585200</v>
          </cell>
        </row>
        <row r="673">
          <cell r="A673" t="str">
            <v>물푸기공</v>
          </cell>
          <cell r="C673">
            <v>368</v>
          </cell>
          <cell r="E673" t="str">
            <v>HR</v>
          </cell>
          <cell r="F673">
            <v>2500</v>
          </cell>
          <cell r="G673">
            <v>920000</v>
          </cell>
        </row>
        <row r="674">
          <cell r="A674" t="str">
            <v>2) 가시설</v>
          </cell>
          <cell r="F674">
            <v>0</v>
          </cell>
          <cell r="G674">
            <v>243625000</v>
          </cell>
        </row>
        <row r="675">
          <cell r="A675" t="str">
            <v>가)천  공</v>
          </cell>
          <cell r="F675">
            <v>0</v>
          </cell>
          <cell r="G675">
            <v>39548800</v>
          </cell>
        </row>
        <row r="676">
          <cell r="B676" t="str">
            <v>(토  사)</v>
          </cell>
          <cell r="C676">
            <v>704</v>
          </cell>
          <cell r="E676" t="str">
            <v>M</v>
          </cell>
          <cell r="F676">
            <v>14700</v>
          </cell>
          <cell r="G676">
            <v>10348800</v>
          </cell>
        </row>
        <row r="677">
          <cell r="B677" t="str">
            <v>(풍화암)</v>
          </cell>
          <cell r="C677">
            <v>205</v>
          </cell>
          <cell r="E677" t="str">
            <v>M</v>
          </cell>
          <cell r="F677">
            <v>75000</v>
          </cell>
          <cell r="G677">
            <v>15375000</v>
          </cell>
        </row>
        <row r="678">
          <cell r="B678" t="str">
            <v>(연  암)</v>
          </cell>
          <cell r="C678">
            <v>11</v>
          </cell>
          <cell r="E678" t="str">
            <v>M</v>
          </cell>
          <cell r="F678">
            <v>79000</v>
          </cell>
          <cell r="G678">
            <v>869000</v>
          </cell>
        </row>
        <row r="679">
          <cell r="B679" t="str">
            <v>(경  암)</v>
          </cell>
          <cell r="C679">
            <v>164</v>
          </cell>
          <cell r="E679" t="str">
            <v>M</v>
          </cell>
          <cell r="F679">
            <v>79000</v>
          </cell>
          <cell r="G679">
            <v>12956000</v>
          </cell>
        </row>
        <row r="680">
          <cell r="A680" t="str">
            <v>나)H-PILE 항타(천공후)</v>
          </cell>
          <cell r="C680">
            <v>120</v>
          </cell>
          <cell r="E680" t="str">
            <v>본</v>
          </cell>
          <cell r="F680">
            <v>250000</v>
          </cell>
          <cell r="G680">
            <v>30000000</v>
          </cell>
        </row>
        <row r="681">
          <cell r="A681" t="str">
            <v>다)H-PILE 뽑기</v>
          </cell>
          <cell r="C681">
            <v>120</v>
          </cell>
          <cell r="E681" t="str">
            <v>본</v>
          </cell>
          <cell r="F681">
            <v>17900</v>
          </cell>
          <cell r="G681">
            <v>2148000</v>
          </cell>
        </row>
        <row r="682">
          <cell r="A682" t="str">
            <v>라)WALL 설치및철거</v>
          </cell>
          <cell r="B682" t="str">
            <v>(300*300*10*15)</v>
          </cell>
          <cell r="C682">
            <v>56</v>
          </cell>
          <cell r="E682" t="str">
            <v>본</v>
          </cell>
          <cell r="F682">
            <v>388000</v>
          </cell>
          <cell r="G682">
            <v>21728000</v>
          </cell>
        </row>
        <row r="683">
          <cell r="A683" t="str">
            <v>마)STRUT 설치및철거</v>
          </cell>
          <cell r="B683" t="str">
            <v>(300*300*10*15)</v>
          </cell>
          <cell r="C683">
            <v>24</v>
          </cell>
          <cell r="E683" t="str">
            <v>본</v>
          </cell>
          <cell r="F683">
            <v>322000</v>
          </cell>
          <cell r="G683">
            <v>7728000</v>
          </cell>
        </row>
        <row r="684">
          <cell r="A684" t="str">
            <v>바)사보강재 설치및철거</v>
          </cell>
          <cell r="B684" t="str">
            <v>(300*300*10*15)</v>
          </cell>
          <cell r="C684">
            <v>24</v>
          </cell>
          <cell r="E684" t="str">
            <v>본</v>
          </cell>
          <cell r="F684">
            <v>232000</v>
          </cell>
          <cell r="G684">
            <v>5568000</v>
          </cell>
        </row>
        <row r="685">
          <cell r="A685" t="str">
            <v>사)L형강 설치및철거</v>
          </cell>
          <cell r="B685" t="str">
            <v>(LS-100*100*10*10)</v>
          </cell>
          <cell r="C685">
            <v>42</v>
          </cell>
          <cell r="E685" t="str">
            <v>M</v>
          </cell>
          <cell r="F685">
            <v>22400</v>
          </cell>
          <cell r="G685">
            <v>940800</v>
          </cell>
        </row>
        <row r="686">
          <cell r="A686" t="str">
            <v>아)보걸이 설치및철거</v>
          </cell>
          <cell r="B686" t="str">
            <v>(@22*1050M)</v>
          </cell>
          <cell r="C686">
            <v>114</v>
          </cell>
          <cell r="E686" t="str">
            <v>본</v>
          </cell>
          <cell r="F686">
            <v>5300</v>
          </cell>
          <cell r="G686">
            <v>604200</v>
          </cell>
        </row>
        <row r="687">
          <cell r="A687" t="str">
            <v>자)토류판 설치및철거</v>
          </cell>
          <cell r="F687">
            <v>0</v>
          </cell>
          <cell r="G687">
            <v>47131200</v>
          </cell>
        </row>
        <row r="688">
          <cell r="B688" t="str">
            <v>(150*120*1950)</v>
          </cell>
          <cell r="C688">
            <v>810</v>
          </cell>
          <cell r="E688" t="str">
            <v>M2</v>
          </cell>
          <cell r="F688">
            <v>30700</v>
          </cell>
          <cell r="G688">
            <v>24867000</v>
          </cell>
        </row>
        <row r="689">
          <cell r="B689" t="str">
            <v>(150*90*1950)</v>
          </cell>
          <cell r="C689">
            <v>837</v>
          </cell>
          <cell r="E689" t="str">
            <v>M2</v>
          </cell>
          <cell r="F689">
            <v>26600</v>
          </cell>
          <cell r="G689">
            <v>22264200</v>
          </cell>
        </row>
        <row r="690">
          <cell r="A690" t="str">
            <v>차)EARTH ANCHOR설치</v>
          </cell>
          <cell r="C690">
            <v>137</v>
          </cell>
          <cell r="E690" t="str">
            <v>공</v>
          </cell>
          <cell r="F690">
            <v>644000</v>
          </cell>
          <cell r="G690">
            <v>88228000</v>
          </cell>
        </row>
        <row r="691">
          <cell r="A691" t="str">
            <v>3) 거 푸 집</v>
          </cell>
          <cell r="F691">
            <v>0</v>
          </cell>
          <cell r="G691">
            <v>529025000</v>
          </cell>
        </row>
        <row r="692">
          <cell r="A692" t="str">
            <v>합판 3회</v>
          </cell>
          <cell r="B692" t="str">
            <v>(0-7M)</v>
          </cell>
          <cell r="C692">
            <v>11819</v>
          </cell>
          <cell r="E692" t="str">
            <v>M2</v>
          </cell>
          <cell r="F692">
            <v>18000</v>
          </cell>
          <cell r="G692">
            <v>212742000</v>
          </cell>
        </row>
        <row r="693">
          <cell r="B693" t="str">
            <v>(7-10M)</v>
          </cell>
          <cell r="C693">
            <v>95</v>
          </cell>
          <cell r="E693" t="str">
            <v>M2</v>
          </cell>
          <cell r="F693">
            <v>19000</v>
          </cell>
          <cell r="G693">
            <v>1805000</v>
          </cell>
        </row>
        <row r="694">
          <cell r="B694" t="str">
            <v>(10-13M)</v>
          </cell>
          <cell r="C694">
            <v>21</v>
          </cell>
          <cell r="E694" t="str">
            <v>M2</v>
          </cell>
          <cell r="F694">
            <v>20000</v>
          </cell>
          <cell r="G694">
            <v>420000</v>
          </cell>
        </row>
        <row r="695">
          <cell r="B695" t="str">
            <v>(13-16M)</v>
          </cell>
          <cell r="C695">
            <v>137</v>
          </cell>
          <cell r="E695" t="str">
            <v>M2</v>
          </cell>
          <cell r="F695">
            <v>22000</v>
          </cell>
          <cell r="G695">
            <v>3014000</v>
          </cell>
        </row>
        <row r="696">
          <cell r="B696" t="str">
            <v>(16-19M)</v>
          </cell>
          <cell r="C696">
            <v>362</v>
          </cell>
          <cell r="E696" t="str">
            <v>M2</v>
          </cell>
          <cell r="F696">
            <v>23000</v>
          </cell>
          <cell r="G696">
            <v>8326000</v>
          </cell>
        </row>
        <row r="697">
          <cell r="B697" t="str">
            <v>(19-22M)</v>
          </cell>
          <cell r="C697">
            <v>500</v>
          </cell>
          <cell r="E697" t="str">
            <v>M2</v>
          </cell>
          <cell r="F697">
            <v>24000</v>
          </cell>
          <cell r="G697">
            <v>12000000</v>
          </cell>
        </row>
        <row r="698">
          <cell r="B698" t="str">
            <v>(22-25M)</v>
          </cell>
          <cell r="C698">
            <v>321</v>
          </cell>
          <cell r="E698" t="str">
            <v>M2</v>
          </cell>
          <cell r="F698">
            <v>26000</v>
          </cell>
          <cell r="G698">
            <v>8346000</v>
          </cell>
        </row>
        <row r="699">
          <cell r="A699" t="str">
            <v>합판 4회</v>
          </cell>
          <cell r="C699">
            <v>2706</v>
          </cell>
          <cell r="E699" t="str">
            <v>M2</v>
          </cell>
          <cell r="F699">
            <v>15000</v>
          </cell>
          <cell r="G699">
            <v>40590000</v>
          </cell>
        </row>
        <row r="700">
          <cell r="A700" t="str">
            <v>합판 6회</v>
          </cell>
          <cell r="C700">
            <v>31</v>
          </cell>
          <cell r="E700" t="str">
            <v>M2</v>
          </cell>
          <cell r="F700">
            <v>12000</v>
          </cell>
          <cell r="G700">
            <v>372000</v>
          </cell>
        </row>
        <row r="701">
          <cell r="A701" t="str">
            <v>무늬거푸집</v>
          </cell>
          <cell r="B701" t="str">
            <v>(0-7m)</v>
          </cell>
          <cell r="C701">
            <v>1593</v>
          </cell>
          <cell r="E701" t="str">
            <v>M2</v>
          </cell>
          <cell r="F701">
            <v>25000</v>
          </cell>
          <cell r="G701">
            <v>39825000</v>
          </cell>
        </row>
        <row r="702">
          <cell r="A702" t="str">
            <v>원형거푸집(3회)</v>
          </cell>
          <cell r="B702" t="str">
            <v>(0-7M)</v>
          </cell>
          <cell r="C702">
            <v>2243</v>
          </cell>
          <cell r="E702" t="str">
            <v>M2</v>
          </cell>
          <cell r="F702">
            <v>28000</v>
          </cell>
          <cell r="G702">
            <v>62804000</v>
          </cell>
        </row>
        <row r="703">
          <cell r="B703" t="str">
            <v>(7-10M)</v>
          </cell>
          <cell r="C703">
            <v>937</v>
          </cell>
          <cell r="E703" t="str">
            <v>M2</v>
          </cell>
          <cell r="F703">
            <v>31000</v>
          </cell>
          <cell r="G703">
            <v>29047000</v>
          </cell>
        </row>
        <row r="704">
          <cell r="B704" t="str">
            <v>(10-13M)</v>
          </cell>
          <cell r="C704">
            <v>886</v>
          </cell>
          <cell r="E704" t="str">
            <v>M2</v>
          </cell>
          <cell r="F704">
            <v>34000</v>
          </cell>
          <cell r="G704">
            <v>30124000</v>
          </cell>
        </row>
        <row r="705">
          <cell r="B705" t="str">
            <v>(13-16M)</v>
          </cell>
          <cell r="C705">
            <v>838</v>
          </cell>
          <cell r="E705" t="str">
            <v>M2</v>
          </cell>
          <cell r="F705">
            <v>37000</v>
          </cell>
          <cell r="G705">
            <v>31006000</v>
          </cell>
        </row>
        <row r="706">
          <cell r="B706" t="str">
            <v>(16-19M)</v>
          </cell>
          <cell r="C706">
            <v>793</v>
          </cell>
          <cell r="E706" t="str">
            <v>M2</v>
          </cell>
          <cell r="F706">
            <v>40000</v>
          </cell>
          <cell r="G706">
            <v>31720000</v>
          </cell>
        </row>
        <row r="707">
          <cell r="B707" t="str">
            <v>(19-22M)</v>
          </cell>
          <cell r="C707">
            <v>352</v>
          </cell>
          <cell r="E707" t="str">
            <v>M2</v>
          </cell>
          <cell r="F707">
            <v>43000</v>
          </cell>
          <cell r="G707">
            <v>15136000</v>
          </cell>
        </row>
        <row r="708">
          <cell r="B708" t="str">
            <v>(22-25M)</v>
          </cell>
          <cell r="C708">
            <v>38</v>
          </cell>
          <cell r="E708" t="str">
            <v>M2</v>
          </cell>
          <cell r="F708">
            <v>46000</v>
          </cell>
          <cell r="G708">
            <v>1748000</v>
          </cell>
        </row>
        <row r="709">
          <cell r="A709" t="str">
            <v>4) 강관비계</v>
          </cell>
          <cell r="B709" t="str">
            <v>(손율:3개월)</v>
          </cell>
          <cell r="C709">
            <v>14894</v>
          </cell>
          <cell r="E709" t="str">
            <v>M2</v>
          </cell>
          <cell r="F709">
            <v>6300</v>
          </cell>
          <cell r="G709">
            <v>93832200</v>
          </cell>
        </row>
        <row r="710">
          <cell r="A710" t="str">
            <v>5) 동바리공</v>
          </cell>
          <cell r="F710">
            <v>0</v>
          </cell>
          <cell r="G710">
            <v>355369500</v>
          </cell>
        </row>
        <row r="711">
          <cell r="A711" t="str">
            <v>강관동바리</v>
          </cell>
          <cell r="C711">
            <v>8777</v>
          </cell>
          <cell r="E711" t="str">
            <v>공/M3</v>
          </cell>
          <cell r="F711">
            <v>12400</v>
          </cell>
          <cell r="G711">
            <v>108834800</v>
          </cell>
        </row>
        <row r="712">
          <cell r="A712" t="str">
            <v>DECK FINISHER</v>
          </cell>
          <cell r="B712" t="str">
            <v>(목재1회)</v>
          </cell>
          <cell r="C712">
            <v>3005</v>
          </cell>
          <cell r="E712" t="str">
            <v>공/M3</v>
          </cell>
          <cell r="F712">
            <v>15900</v>
          </cell>
          <cell r="G712">
            <v>47779500</v>
          </cell>
        </row>
        <row r="713">
          <cell r="A713" t="str">
            <v>목재동바리</v>
          </cell>
          <cell r="B713" t="str">
            <v>(4회)</v>
          </cell>
          <cell r="C713">
            <v>13076</v>
          </cell>
          <cell r="E713" t="str">
            <v>공/M3</v>
          </cell>
          <cell r="F713">
            <v>15200</v>
          </cell>
          <cell r="G713">
            <v>198755200</v>
          </cell>
        </row>
        <row r="714">
          <cell r="A714" t="str">
            <v>6) 철근가공조립</v>
          </cell>
          <cell r="F714">
            <v>0</v>
          </cell>
          <cell r="G714">
            <v>844038424</v>
          </cell>
        </row>
        <row r="715">
          <cell r="A715" t="str">
            <v>철근가공조립</v>
          </cell>
          <cell r="B715" t="str">
            <v>(보통)</v>
          </cell>
          <cell r="C715">
            <v>91.807000000000002</v>
          </cell>
          <cell r="E715" t="str">
            <v>TON</v>
          </cell>
          <cell r="F715">
            <v>272000</v>
          </cell>
          <cell r="G715">
            <v>24971504</v>
          </cell>
        </row>
        <row r="716">
          <cell r="A716" t="str">
            <v>철근가공조립</v>
          </cell>
          <cell r="B716" t="str">
            <v>(복잡)</v>
          </cell>
          <cell r="C716">
            <v>1097.268</v>
          </cell>
          <cell r="E716" t="str">
            <v>TON</v>
          </cell>
          <cell r="F716">
            <v>338000</v>
          </cell>
          <cell r="G716">
            <v>370876584</v>
          </cell>
        </row>
        <row r="717">
          <cell r="A717" t="str">
            <v>철근가공조립</v>
          </cell>
          <cell r="B717" t="str">
            <v>(매우복잡)</v>
          </cell>
          <cell r="C717">
            <v>1190.404</v>
          </cell>
          <cell r="E717" t="str">
            <v>TON</v>
          </cell>
          <cell r="F717">
            <v>374000</v>
          </cell>
          <cell r="G717">
            <v>445211096</v>
          </cell>
        </row>
        <row r="718">
          <cell r="A718" t="str">
            <v>스페이셔설치</v>
          </cell>
          <cell r="C718">
            <v>27084</v>
          </cell>
          <cell r="E718" t="str">
            <v>M2</v>
          </cell>
          <cell r="F718">
            <v>110</v>
          </cell>
          <cell r="G718">
            <v>2979240</v>
          </cell>
        </row>
        <row r="719">
          <cell r="A719" t="str">
            <v>7) 콘크리트타설</v>
          </cell>
          <cell r="F719">
            <v>0</v>
          </cell>
          <cell r="G719">
            <v>126544800</v>
          </cell>
        </row>
        <row r="720">
          <cell r="A720" t="str">
            <v>콘크리트타설(철근)</v>
          </cell>
          <cell r="B720" t="str">
            <v>펌프카(0-15M)</v>
          </cell>
          <cell r="C720">
            <v>12624</v>
          </cell>
          <cell r="E720" t="str">
            <v>M3</v>
          </cell>
          <cell r="F720">
            <v>6800</v>
          </cell>
          <cell r="G720">
            <v>85843200</v>
          </cell>
        </row>
        <row r="721">
          <cell r="A721" t="str">
            <v>콘크리트타설(철근)</v>
          </cell>
          <cell r="B721" t="str">
            <v>펌프카(15M이상)</v>
          </cell>
          <cell r="C721">
            <v>1653</v>
          </cell>
          <cell r="E721" t="str">
            <v>M3</v>
          </cell>
          <cell r="F721">
            <v>9700</v>
          </cell>
          <cell r="G721">
            <v>16034100</v>
          </cell>
        </row>
        <row r="722">
          <cell r="A722" t="str">
            <v>콘크리트타설(무근)</v>
          </cell>
          <cell r="B722" t="str">
            <v>진동기제외</v>
          </cell>
          <cell r="C722">
            <v>1029</v>
          </cell>
          <cell r="E722" t="str">
            <v>M3</v>
          </cell>
          <cell r="F722">
            <v>13800</v>
          </cell>
          <cell r="G722">
            <v>14200200</v>
          </cell>
        </row>
        <row r="723">
          <cell r="A723" t="str">
            <v>섬유보강재</v>
          </cell>
          <cell r="C723">
            <v>2553</v>
          </cell>
          <cell r="E723" t="str">
            <v>KG</v>
          </cell>
          <cell r="F723">
            <v>4100</v>
          </cell>
          <cell r="G723">
            <v>10467300</v>
          </cell>
        </row>
        <row r="724">
          <cell r="A724" t="str">
            <v>8) 교좌장치</v>
          </cell>
          <cell r="F724">
            <v>0</v>
          </cell>
          <cell r="G724">
            <v>171681000</v>
          </cell>
        </row>
        <row r="725">
          <cell r="A725" t="str">
            <v>고정단</v>
          </cell>
          <cell r="B725" t="str">
            <v>(250TON)</v>
          </cell>
          <cell r="C725">
            <v>7</v>
          </cell>
          <cell r="E725" t="str">
            <v>EA</v>
          </cell>
          <cell r="F725">
            <v>703000</v>
          </cell>
          <cell r="G725">
            <v>4921000</v>
          </cell>
        </row>
        <row r="726">
          <cell r="B726" t="str">
            <v>(450TON)</v>
          </cell>
          <cell r="C726">
            <v>8</v>
          </cell>
          <cell r="E726" t="str">
            <v>EA</v>
          </cell>
          <cell r="F726">
            <v>1100000</v>
          </cell>
          <cell r="G726">
            <v>8800000</v>
          </cell>
        </row>
        <row r="727">
          <cell r="A727" t="str">
            <v>일방향</v>
          </cell>
          <cell r="B727" t="str">
            <v>(250TON)</v>
          </cell>
          <cell r="C727">
            <v>36</v>
          </cell>
          <cell r="E727" t="str">
            <v>EA</v>
          </cell>
          <cell r="F727">
            <v>1200000</v>
          </cell>
          <cell r="G727">
            <v>43200000</v>
          </cell>
        </row>
        <row r="728">
          <cell r="B728" t="str">
            <v>(450TON)</v>
          </cell>
          <cell r="C728">
            <v>34</v>
          </cell>
          <cell r="E728" t="str">
            <v>EA</v>
          </cell>
          <cell r="F728">
            <v>1700000</v>
          </cell>
          <cell r="G728">
            <v>57800000</v>
          </cell>
        </row>
        <row r="729">
          <cell r="A729" t="str">
            <v>양방향</v>
          </cell>
          <cell r="B729" t="str">
            <v>(250TON)</v>
          </cell>
          <cell r="C729">
            <v>45</v>
          </cell>
          <cell r="E729" t="str">
            <v>EA</v>
          </cell>
          <cell r="F729">
            <v>688000</v>
          </cell>
          <cell r="G729">
            <v>30960000</v>
          </cell>
        </row>
        <row r="730">
          <cell r="B730" t="str">
            <v>(450TON)</v>
          </cell>
          <cell r="C730">
            <v>26</v>
          </cell>
          <cell r="E730" t="str">
            <v>EA</v>
          </cell>
          <cell r="F730">
            <v>1000000</v>
          </cell>
          <cell r="G730">
            <v>26000000</v>
          </cell>
        </row>
        <row r="731">
          <cell r="A731" t="str">
            <v>9) 신축이음장치</v>
          </cell>
          <cell r="G731">
            <v>202260000</v>
          </cell>
        </row>
        <row r="732">
          <cell r="B732" t="str">
            <v>NO,100</v>
          </cell>
          <cell r="C732">
            <v>24</v>
          </cell>
          <cell r="E732" t="str">
            <v>M</v>
          </cell>
          <cell r="F732">
            <v>465000</v>
          </cell>
          <cell r="G732">
            <v>11160000</v>
          </cell>
        </row>
        <row r="733">
          <cell r="B733" t="str">
            <v>NO,150</v>
          </cell>
          <cell r="C733">
            <v>83</v>
          </cell>
          <cell r="E733" t="str">
            <v>M</v>
          </cell>
          <cell r="F733">
            <v>1700000</v>
          </cell>
          <cell r="G733">
            <v>141100000</v>
          </cell>
        </row>
        <row r="734">
          <cell r="B734" t="str">
            <v>NO,200</v>
          </cell>
          <cell r="C734">
            <v>20</v>
          </cell>
          <cell r="E734" t="str">
            <v>M</v>
          </cell>
          <cell r="F734">
            <v>2500000</v>
          </cell>
          <cell r="G734">
            <v>50000000</v>
          </cell>
        </row>
        <row r="735">
          <cell r="A735" t="str">
            <v>10) 무수축콘크리트</v>
          </cell>
          <cell r="G735">
            <v>3911000</v>
          </cell>
        </row>
        <row r="736">
          <cell r="A736" t="str">
            <v>몰탈</v>
          </cell>
          <cell r="B736" t="str">
            <v>1:1</v>
          </cell>
          <cell r="C736">
            <v>6</v>
          </cell>
          <cell r="E736" t="str">
            <v>M3</v>
          </cell>
          <cell r="F736">
            <v>37000</v>
          </cell>
          <cell r="G736">
            <v>222000</v>
          </cell>
        </row>
        <row r="737">
          <cell r="A737" t="str">
            <v>콘크리트</v>
          </cell>
          <cell r="C737">
            <v>31</v>
          </cell>
          <cell r="E737" t="str">
            <v>M3</v>
          </cell>
          <cell r="F737">
            <v>119000</v>
          </cell>
          <cell r="G737">
            <v>3689000</v>
          </cell>
        </row>
        <row r="738">
          <cell r="A738" t="str">
            <v>11) 강교제작및설치</v>
          </cell>
          <cell r="G738">
            <v>8085300475</v>
          </cell>
        </row>
        <row r="739">
          <cell r="A739" t="str">
            <v>강교제작(S.W.S 400)</v>
          </cell>
          <cell r="C739">
            <v>612.64099999999996</v>
          </cell>
          <cell r="E739" t="str">
            <v>TON</v>
          </cell>
          <cell r="F739">
            <v>1200000</v>
          </cell>
          <cell r="G739">
            <v>735169200</v>
          </cell>
        </row>
        <row r="740">
          <cell r="A740" t="str">
            <v>강교제작(S.W.S 490)</v>
          </cell>
          <cell r="C740">
            <v>4620.0140000000001</v>
          </cell>
          <cell r="E740" t="str">
            <v>TON</v>
          </cell>
          <cell r="F740">
            <v>1200000</v>
          </cell>
          <cell r="G740">
            <v>5544016800</v>
          </cell>
        </row>
        <row r="741">
          <cell r="A741" t="str">
            <v>강교운반및가설</v>
          </cell>
          <cell r="C741">
            <v>5232.6549999999997</v>
          </cell>
          <cell r="E741" t="str">
            <v>TON</v>
          </cell>
          <cell r="F741">
            <v>325000</v>
          </cell>
          <cell r="G741">
            <v>1700612875</v>
          </cell>
        </row>
        <row r="742">
          <cell r="A742" t="str">
            <v>가설용BENT</v>
          </cell>
          <cell r="C742">
            <v>117.224</v>
          </cell>
          <cell r="E742" t="str">
            <v>TON</v>
          </cell>
          <cell r="F742">
            <v>900000</v>
          </cell>
          <cell r="G742">
            <v>105501600</v>
          </cell>
        </row>
        <row r="743">
          <cell r="A743" t="str">
            <v>12) 강교도장</v>
          </cell>
          <cell r="G743">
            <v>1119411500</v>
          </cell>
        </row>
        <row r="744">
          <cell r="A744" t="str">
            <v>강교내부도장</v>
          </cell>
          <cell r="B744" t="str">
            <v>(공장)</v>
          </cell>
          <cell r="C744">
            <v>55915</v>
          </cell>
          <cell r="E744" t="str">
            <v>M2</v>
          </cell>
          <cell r="F744">
            <v>10100</v>
          </cell>
          <cell r="G744">
            <v>564741500</v>
          </cell>
        </row>
        <row r="745">
          <cell r="A745" t="str">
            <v>강교SPLICER</v>
          </cell>
          <cell r="B745" t="str">
            <v>(공장)</v>
          </cell>
          <cell r="C745">
            <v>7560</v>
          </cell>
          <cell r="E745" t="str">
            <v>M2</v>
          </cell>
          <cell r="F745">
            <v>5600</v>
          </cell>
          <cell r="G745">
            <v>42336000</v>
          </cell>
        </row>
        <row r="746">
          <cell r="A746" t="str">
            <v>내부볼트및SPLICER도장</v>
          </cell>
          <cell r="B746" t="str">
            <v>(현장)</v>
          </cell>
          <cell r="C746">
            <v>1371</v>
          </cell>
          <cell r="E746" t="str">
            <v>M2</v>
          </cell>
          <cell r="F746">
            <v>15700</v>
          </cell>
          <cell r="G746">
            <v>21524700</v>
          </cell>
        </row>
        <row r="747">
          <cell r="A747" t="str">
            <v>강교외부도장</v>
          </cell>
          <cell r="B747" t="str">
            <v>(공장)</v>
          </cell>
          <cell r="C747">
            <v>36179</v>
          </cell>
          <cell r="E747" t="str">
            <v>M2</v>
          </cell>
          <cell r="F747">
            <v>10400</v>
          </cell>
          <cell r="G747">
            <v>376261600</v>
          </cell>
        </row>
        <row r="748">
          <cell r="A748" t="str">
            <v>강교외부도장</v>
          </cell>
          <cell r="B748" t="str">
            <v>(현장)</v>
          </cell>
          <cell r="C748">
            <v>36179</v>
          </cell>
          <cell r="E748" t="str">
            <v>M2</v>
          </cell>
          <cell r="F748">
            <v>1500</v>
          </cell>
          <cell r="G748">
            <v>54268500</v>
          </cell>
        </row>
        <row r="749">
          <cell r="A749" t="str">
            <v>외부포장면도장</v>
          </cell>
          <cell r="B749" t="str">
            <v>(공장)</v>
          </cell>
          <cell r="C749">
            <v>7820</v>
          </cell>
          <cell r="E749" t="str">
            <v>M2</v>
          </cell>
          <cell r="F749">
            <v>5700</v>
          </cell>
          <cell r="G749">
            <v>44574000</v>
          </cell>
        </row>
        <row r="750">
          <cell r="A750" t="str">
            <v>외부볼트및SPLICE</v>
          </cell>
          <cell r="B750" t="str">
            <v>(현장)</v>
          </cell>
          <cell r="C750">
            <v>2212</v>
          </cell>
          <cell r="E750" t="str">
            <v>M2</v>
          </cell>
          <cell r="F750">
            <v>7100</v>
          </cell>
          <cell r="G750">
            <v>15705200</v>
          </cell>
        </row>
        <row r="751">
          <cell r="A751" t="str">
            <v>13) 표면처리</v>
          </cell>
          <cell r="G751">
            <v>34501240</v>
          </cell>
        </row>
        <row r="752">
          <cell r="A752" t="str">
            <v>슬라브양생</v>
          </cell>
          <cell r="B752" t="str">
            <v>(피막양생)</v>
          </cell>
          <cell r="C752">
            <v>13477</v>
          </cell>
          <cell r="E752" t="str">
            <v>M2</v>
          </cell>
          <cell r="F752">
            <v>200</v>
          </cell>
          <cell r="G752">
            <v>2695400</v>
          </cell>
        </row>
        <row r="753">
          <cell r="A753" t="str">
            <v>교면방수</v>
          </cell>
          <cell r="B753" t="str">
            <v>(침투식)</v>
          </cell>
          <cell r="C753">
            <v>13477</v>
          </cell>
          <cell r="E753" t="str">
            <v>M2</v>
          </cell>
          <cell r="F753">
            <v>2100</v>
          </cell>
          <cell r="G753">
            <v>28301700</v>
          </cell>
        </row>
        <row r="754">
          <cell r="A754" t="str">
            <v>배면방수</v>
          </cell>
          <cell r="B754" t="str">
            <v>(아스팔트)</v>
          </cell>
          <cell r="C754">
            <v>337</v>
          </cell>
          <cell r="E754" t="str">
            <v>M2</v>
          </cell>
          <cell r="F754">
            <v>1600</v>
          </cell>
          <cell r="G754">
            <v>539200</v>
          </cell>
        </row>
        <row r="755">
          <cell r="A755" t="str">
            <v>데크휘니샤 면고르기</v>
          </cell>
          <cell r="C755">
            <v>13477</v>
          </cell>
          <cell r="E755" t="str">
            <v>M2</v>
          </cell>
          <cell r="F755">
            <v>220</v>
          </cell>
          <cell r="G755">
            <v>2964940</v>
          </cell>
        </row>
        <row r="756">
          <cell r="A756" t="str">
            <v>14) 배수시설</v>
          </cell>
          <cell r="G756">
            <v>22664900</v>
          </cell>
        </row>
        <row r="757">
          <cell r="A757" t="str">
            <v>가)일 반 용</v>
          </cell>
          <cell r="G757">
            <v>18392900</v>
          </cell>
        </row>
        <row r="758">
          <cell r="A758" t="str">
            <v>집 수 구</v>
          </cell>
          <cell r="C758">
            <v>32</v>
          </cell>
          <cell r="E758" t="str">
            <v>EA</v>
          </cell>
          <cell r="F758">
            <v>45100</v>
          </cell>
          <cell r="G758">
            <v>1443200</v>
          </cell>
        </row>
        <row r="759">
          <cell r="A759" t="str">
            <v>연결집수구</v>
          </cell>
          <cell r="C759">
            <v>10</v>
          </cell>
          <cell r="E759" t="str">
            <v>EA</v>
          </cell>
          <cell r="F759">
            <v>42500</v>
          </cell>
          <cell r="G759">
            <v>425000</v>
          </cell>
        </row>
        <row r="760">
          <cell r="A760" t="str">
            <v>곡    관</v>
          </cell>
          <cell r="C760">
            <v>16</v>
          </cell>
          <cell r="E760" t="str">
            <v>EA</v>
          </cell>
          <cell r="F760">
            <v>9900</v>
          </cell>
          <cell r="G760">
            <v>158400</v>
          </cell>
        </row>
        <row r="761">
          <cell r="A761" t="str">
            <v>이 음 부</v>
          </cell>
          <cell r="C761">
            <v>32</v>
          </cell>
          <cell r="E761" t="str">
            <v>EA</v>
          </cell>
          <cell r="F761">
            <v>7900</v>
          </cell>
          <cell r="G761">
            <v>252800</v>
          </cell>
        </row>
        <row r="762">
          <cell r="A762" t="str">
            <v>직    관</v>
          </cell>
          <cell r="C762">
            <v>481</v>
          </cell>
          <cell r="E762" t="str">
            <v>M</v>
          </cell>
          <cell r="F762">
            <v>33500</v>
          </cell>
          <cell r="G762">
            <v>16113500</v>
          </cell>
        </row>
        <row r="763">
          <cell r="A763" t="str">
            <v>나)하 천 용</v>
          </cell>
          <cell r="G763">
            <v>2052500</v>
          </cell>
        </row>
        <row r="764">
          <cell r="A764" t="str">
            <v>집 수 구</v>
          </cell>
          <cell r="C764">
            <v>48</v>
          </cell>
          <cell r="E764" t="str">
            <v>EA</v>
          </cell>
          <cell r="F764">
            <v>22200</v>
          </cell>
          <cell r="G764">
            <v>1065600</v>
          </cell>
        </row>
        <row r="765">
          <cell r="A765" t="str">
            <v>배 수 관</v>
          </cell>
          <cell r="B765" t="str">
            <v>(@165x4.85)</v>
          </cell>
          <cell r="C765">
            <v>139</v>
          </cell>
          <cell r="E765" t="str">
            <v>M</v>
          </cell>
          <cell r="F765">
            <v>7100</v>
          </cell>
          <cell r="G765">
            <v>986900</v>
          </cell>
        </row>
        <row r="766">
          <cell r="A766" t="str">
            <v>다)신축이음용</v>
          </cell>
          <cell r="G766">
            <v>2219500</v>
          </cell>
        </row>
        <row r="767">
          <cell r="A767" t="str">
            <v>집 수 구</v>
          </cell>
          <cell r="C767">
            <v>12</v>
          </cell>
          <cell r="E767" t="str">
            <v>EA</v>
          </cell>
          <cell r="F767">
            <v>21800</v>
          </cell>
          <cell r="G767">
            <v>261600</v>
          </cell>
        </row>
        <row r="768">
          <cell r="A768" t="str">
            <v>곡    관</v>
          </cell>
          <cell r="C768">
            <v>28</v>
          </cell>
          <cell r="E768" t="str">
            <v>EA</v>
          </cell>
          <cell r="F768">
            <v>10000</v>
          </cell>
          <cell r="G768">
            <v>280000</v>
          </cell>
        </row>
        <row r="769">
          <cell r="A769" t="str">
            <v>이 음 부</v>
          </cell>
          <cell r="C769">
            <v>60</v>
          </cell>
          <cell r="E769" t="str">
            <v>EA</v>
          </cell>
          <cell r="F769">
            <v>2300</v>
          </cell>
          <cell r="G769">
            <v>138000</v>
          </cell>
        </row>
        <row r="770">
          <cell r="A770" t="str">
            <v>직    관</v>
          </cell>
          <cell r="C770">
            <v>59</v>
          </cell>
          <cell r="E770" t="str">
            <v>M</v>
          </cell>
          <cell r="F770">
            <v>26100</v>
          </cell>
          <cell r="G770">
            <v>1539900</v>
          </cell>
        </row>
        <row r="771">
          <cell r="A771" t="str">
            <v>15) 교명주및명판</v>
          </cell>
          <cell r="G771">
            <v>3340400</v>
          </cell>
        </row>
        <row r="772">
          <cell r="A772" t="str">
            <v>교명주</v>
          </cell>
          <cell r="B772" t="str">
            <v>(화강석)</v>
          </cell>
          <cell r="C772">
            <v>4</v>
          </cell>
          <cell r="E772" t="str">
            <v>EA</v>
          </cell>
          <cell r="F772">
            <v>800000</v>
          </cell>
          <cell r="G772">
            <v>3200000</v>
          </cell>
        </row>
        <row r="773">
          <cell r="A773" t="str">
            <v>설명판</v>
          </cell>
          <cell r="B773" t="str">
            <v>(황동주물)</v>
          </cell>
          <cell r="C773">
            <v>2</v>
          </cell>
          <cell r="E773" t="str">
            <v>EA</v>
          </cell>
          <cell r="F773">
            <v>48400</v>
          </cell>
          <cell r="G773">
            <v>96800</v>
          </cell>
        </row>
        <row r="774">
          <cell r="A774" t="str">
            <v>교명판</v>
          </cell>
          <cell r="B774" t="str">
            <v>(황동주물)</v>
          </cell>
          <cell r="C774">
            <v>2</v>
          </cell>
          <cell r="E774" t="str">
            <v>EA</v>
          </cell>
          <cell r="F774">
            <v>21800</v>
          </cell>
          <cell r="G774">
            <v>43600</v>
          </cell>
        </row>
        <row r="775">
          <cell r="A775" t="str">
            <v>16) T.B.M 설치</v>
          </cell>
          <cell r="C775">
            <v>2</v>
          </cell>
          <cell r="E775" t="str">
            <v>EA</v>
          </cell>
          <cell r="F775">
            <v>11300</v>
          </cell>
          <cell r="G775">
            <v>22600</v>
          </cell>
        </row>
        <row r="776">
          <cell r="A776" t="str">
            <v>17) 다웰바설치공</v>
          </cell>
          <cell r="B776" t="str">
            <v>(D=25,L=600mm)</v>
          </cell>
          <cell r="C776">
            <v>102</v>
          </cell>
          <cell r="E776" t="str">
            <v>EA</v>
          </cell>
          <cell r="F776">
            <v>12000</v>
          </cell>
          <cell r="G776">
            <v>1224000</v>
          </cell>
        </row>
        <row r="777">
          <cell r="A777" t="str">
            <v>18) 전선관부설</v>
          </cell>
          <cell r="G777">
            <v>53732000</v>
          </cell>
        </row>
        <row r="778">
          <cell r="A778" t="str">
            <v>전선관부설</v>
          </cell>
          <cell r="B778" t="str">
            <v>(Φ100 M/M)</v>
          </cell>
          <cell r="C778">
            <v>1330</v>
          </cell>
          <cell r="E778" t="str">
            <v>M</v>
          </cell>
          <cell r="F778">
            <v>16600</v>
          </cell>
          <cell r="G778">
            <v>22078000</v>
          </cell>
        </row>
        <row r="779">
          <cell r="A779" t="str">
            <v>전선관부설</v>
          </cell>
          <cell r="B779" t="str">
            <v>(Φ150 M/M)</v>
          </cell>
          <cell r="C779">
            <v>1330</v>
          </cell>
          <cell r="E779" t="str">
            <v>M</v>
          </cell>
          <cell r="F779">
            <v>23800</v>
          </cell>
          <cell r="G779">
            <v>31654000</v>
          </cell>
        </row>
        <row r="780">
          <cell r="A780" t="str">
            <v>19) 교량유지관리용 표지판</v>
          </cell>
          <cell r="G780">
            <v>3640400</v>
          </cell>
        </row>
        <row r="781">
          <cell r="A781" t="str">
            <v>교량유지관리표</v>
          </cell>
          <cell r="B781" t="str">
            <v>1500*900m/m</v>
          </cell>
          <cell r="C781">
            <v>52</v>
          </cell>
          <cell r="E781" t="str">
            <v>EA</v>
          </cell>
          <cell r="F781">
            <v>18100</v>
          </cell>
          <cell r="G781">
            <v>941200</v>
          </cell>
        </row>
        <row r="782">
          <cell r="A782" t="str">
            <v>교량유지관리표</v>
          </cell>
          <cell r="B782" t="str">
            <v>930*350m/m</v>
          </cell>
          <cell r="C782">
            <v>112</v>
          </cell>
          <cell r="E782" t="str">
            <v>EA</v>
          </cell>
          <cell r="F782">
            <v>12200</v>
          </cell>
          <cell r="G782">
            <v>1366400</v>
          </cell>
        </row>
        <row r="783">
          <cell r="A783" t="str">
            <v>교량유지관리표</v>
          </cell>
          <cell r="B783" t="str">
            <v>760*350m/m</v>
          </cell>
          <cell r="C783">
            <v>112</v>
          </cell>
          <cell r="E783" t="str">
            <v>EA</v>
          </cell>
          <cell r="F783">
            <v>11900</v>
          </cell>
          <cell r="G783">
            <v>1332800</v>
          </cell>
        </row>
        <row r="784">
          <cell r="A784" t="str">
            <v>20) 교량점검시설</v>
          </cell>
          <cell r="G784">
            <v>96000000</v>
          </cell>
        </row>
        <row r="785">
          <cell r="A785" t="str">
            <v>교량점검시설</v>
          </cell>
          <cell r="C785">
            <v>9</v>
          </cell>
          <cell r="E785" t="str">
            <v>개소</v>
          </cell>
          <cell r="F785">
            <v>7700000</v>
          </cell>
          <cell r="G785">
            <v>69300000</v>
          </cell>
        </row>
        <row r="786">
          <cell r="A786" t="str">
            <v>교량점검시설</v>
          </cell>
          <cell r="B786" t="str">
            <v>(확폭구간)</v>
          </cell>
          <cell r="C786">
            <v>3</v>
          </cell>
          <cell r="E786" t="str">
            <v>개소</v>
          </cell>
          <cell r="F786">
            <v>8900000</v>
          </cell>
          <cell r="G786">
            <v>26700000</v>
          </cell>
        </row>
        <row r="787">
          <cell r="A787" t="str">
            <v>21) 방사선투과시험</v>
          </cell>
          <cell r="G787">
            <v>54513600</v>
          </cell>
        </row>
        <row r="788">
          <cell r="A788" t="str">
            <v>방사선투과시험</v>
          </cell>
          <cell r="B788" t="str">
            <v>(10-20mm)</v>
          </cell>
          <cell r="C788">
            <v>2684</v>
          </cell>
          <cell r="E788" t="str">
            <v>매</v>
          </cell>
          <cell r="F788">
            <v>10800</v>
          </cell>
          <cell r="G788">
            <v>28987200</v>
          </cell>
        </row>
        <row r="789">
          <cell r="A789" t="str">
            <v>방사선투과시험</v>
          </cell>
          <cell r="B789" t="str">
            <v>(20-30mm)</v>
          </cell>
          <cell r="C789">
            <v>1392</v>
          </cell>
          <cell r="E789" t="str">
            <v>매</v>
          </cell>
          <cell r="F789">
            <v>13000</v>
          </cell>
          <cell r="G789">
            <v>18096000</v>
          </cell>
        </row>
        <row r="790">
          <cell r="A790" t="str">
            <v>방사선투과시험</v>
          </cell>
          <cell r="B790" t="str">
            <v>(30mm이상)</v>
          </cell>
          <cell r="C790">
            <v>516</v>
          </cell>
          <cell r="E790" t="str">
            <v>매</v>
          </cell>
          <cell r="F790">
            <v>14400</v>
          </cell>
          <cell r="G790">
            <v>7430400</v>
          </cell>
        </row>
        <row r="791">
          <cell r="A791" t="str">
            <v>22) 낙하물방지공</v>
          </cell>
          <cell r="C791">
            <v>884</v>
          </cell>
          <cell r="E791" t="str">
            <v>M2</v>
          </cell>
          <cell r="F791">
            <v>4100</v>
          </cell>
          <cell r="G791">
            <v>3624400</v>
          </cell>
        </row>
        <row r="792">
          <cell r="A792" t="str">
            <v>23) 점검용 계단</v>
          </cell>
          <cell r="C792">
            <v>4</v>
          </cell>
          <cell r="E792" t="str">
            <v>EA</v>
          </cell>
          <cell r="F792">
            <v>192000</v>
          </cell>
          <cell r="G792">
            <v>768000</v>
          </cell>
        </row>
        <row r="793">
          <cell r="A793" t="str">
            <v>24) 시공이음</v>
          </cell>
          <cell r="G793">
            <v>1174500</v>
          </cell>
        </row>
        <row r="794">
          <cell r="B794" t="str">
            <v>(T=10mm)</v>
          </cell>
          <cell r="C794">
            <v>747</v>
          </cell>
          <cell r="E794" t="str">
            <v>M2</v>
          </cell>
          <cell r="F794">
            <v>1500</v>
          </cell>
          <cell r="G794">
            <v>1120500</v>
          </cell>
        </row>
        <row r="795">
          <cell r="B795" t="str">
            <v>(T=20mm)</v>
          </cell>
          <cell r="C795">
            <v>27</v>
          </cell>
          <cell r="E795" t="str">
            <v>M2</v>
          </cell>
          <cell r="F795">
            <v>2000</v>
          </cell>
          <cell r="G795">
            <v>54000</v>
          </cell>
        </row>
        <row r="796">
          <cell r="A796" t="str">
            <v>25) 교대보호블럭</v>
          </cell>
          <cell r="B796" t="str">
            <v>(육교용:U형브럭)</v>
          </cell>
          <cell r="C796">
            <v>195</v>
          </cell>
          <cell r="E796" t="str">
            <v>M2</v>
          </cell>
          <cell r="F796">
            <v>16900</v>
          </cell>
          <cell r="G796">
            <v>3295500</v>
          </cell>
        </row>
        <row r="797">
          <cell r="A797" t="str">
            <v>26) DECK PLATE</v>
          </cell>
          <cell r="C797">
            <v>794</v>
          </cell>
          <cell r="E797" t="str">
            <v>M2</v>
          </cell>
          <cell r="F797">
            <v>43800</v>
          </cell>
          <cell r="G797">
            <v>34777200</v>
          </cell>
        </row>
        <row r="798">
          <cell r="A798" t="str">
            <v>27) 수평저항 BEARING</v>
          </cell>
          <cell r="G798">
            <v>51000000</v>
          </cell>
        </row>
        <row r="799">
          <cell r="B799" t="str">
            <v>(일반부)</v>
          </cell>
          <cell r="C799">
            <v>34</v>
          </cell>
          <cell r="E799" t="str">
            <v>개소</v>
          </cell>
          <cell r="F799">
            <v>1000000</v>
          </cell>
          <cell r="G799">
            <v>34000000</v>
          </cell>
        </row>
        <row r="800">
          <cell r="B800" t="str">
            <v>(신축이음부)</v>
          </cell>
          <cell r="C800">
            <v>17</v>
          </cell>
          <cell r="E800" t="str">
            <v>개소</v>
          </cell>
          <cell r="F800">
            <v>1000000</v>
          </cell>
          <cell r="G800">
            <v>17000000</v>
          </cell>
        </row>
        <row r="801">
          <cell r="A801" t="str">
            <v>28) 가  도</v>
          </cell>
          <cell r="G801">
            <v>2566100</v>
          </cell>
        </row>
        <row r="802">
          <cell r="A802" t="str">
            <v>가도성토</v>
          </cell>
          <cell r="C802">
            <v>3830</v>
          </cell>
          <cell r="E802" t="str">
            <v>M3</v>
          </cell>
          <cell r="F802">
            <v>670</v>
          </cell>
          <cell r="G802">
            <v>2566100</v>
          </cell>
        </row>
        <row r="803">
          <cell r="A803" t="str">
            <v>29) 자재대</v>
          </cell>
          <cell r="G803">
            <v>1304443298</v>
          </cell>
        </row>
        <row r="804">
          <cell r="A804" t="str">
            <v>가)포대시멘트</v>
          </cell>
          <cell r="B804" t="str">
            <v>40 KG</v>
          </cell>
          <cell r="C804">
            <v>617</v>
          </cell>
          <cell r="E804" t="str">
            <v>대</v>
          </cell>
          <cell r="F804">
            <v>1850</v>
          </cell>
          <cell r="G804">
            <v>1141450</v>
          </cell>
        </row>
        <row r="805">
          <cell r="A805" t="str">
            <v>나)세골재</v>
          </cell>
          <cell r="B805" t="str">
            <v>모래</v>
          </cell>
          <cell r="C805">
            <v>15</v>
          </cell>
          <cell r="E805" t="str">
            <v>M3</v>
          </cell>
          <cell r="F805">
            <v>8200</v>
          </cell>
          <cell r="G805">
            <v>123000</v>
          </cell>
        </row>
        <row r="806">
          <cell r="A806" t="str">
            <v>다)레미콘</v>
          </cell>
          <cell r="G806">
            <v>669055000</v>
          </cell>
        </row>
        <row r="807">
          <cell r="B807" t="str">
            <v>25-270-15</v>
          </cell>
          <cell r="C807">
            <v>4493</v>
          </cell>
          <cell r="E807" t="str">
            <v>M3</v>
          </cell>
          <cell r="F807">
            <v>45000</v>
          </cell>
          <cell r="G807">
            <v>202185000</v>
          </cell>
        </row>
        <row r="808">
          <cell r="B808" t="str">
            <v>25-240-15</v>
          </cell>
          <cell r="C808">
            <v>9927</v>
          </cell>
          <cell r="E808" t="str">
            <v>M3</v>
          </cell>
          <cell r="F808">
            <v>43000</v>
          </cell>
          <cell r="G808">
            <v>426861000</v>
          </cell>
        </row>
        <row r="809">
          <cell r="B809" t="str">
            <v>40-210-8</v>
          </cell>
          <cell r="C809">
            <v>746</v>
          </cell>
          <cell r="E809" t="str">
            <v>M3</v>
          </cell>
          <cell r="F809">
            <v>39000</v>
          </cell>
          <cell r="G809">
            <v>29094000</v>
          </cell>
        </row>
        <row r="810">
          <cell r="B810" t="str">
            <v>40-180-8</v>
          </cell>
          <cell r="C810">
            <v>7</v>
          </cell>
          <cell r="E810" t="str">
            <v>M3</v>
          </cell>
          <cell r="F810">
            <v>37000</v>
          </cell>
          <cell r="G810">
            <v>259000</v>
          </cell>
        </row>
        <row r="811">
          <cell r="B811" t="str">
            <v>40-135-8</v>
          </cell>
          <cell r="C811">
            <v>296</v>
          </cell>
          <cell r="E811" t="str">
            <v>M3</v>
          </cell>
          <cell r="F811">
            <v>36000</v>
          </cell>
          <cell r="G811">
            <v>10656000</v>
          </cell>
        </row>
        <row r="812">
          <cell r="A812" t="str">
            <v>라)철  근 (고강)</v>
          </cell>
          <cell r="G812">
            <v>271720159</v>
          </cell>
        </row>
        <row r="813">
          <cell r="B813" t="str">
            <v>H13 m/m</v>
          </cell>
          <cell r="C813">
            <v>37.790999999999997</v>
          </cell>
          <cell r="E813" t="str">
            <v>TON</v>
          </cell>
          <cell r="F813">
            <v>271000</v>
          </cell>
          <cell r="G813">
            <v>10241361</v>
          </cell>
        </row>
        <row r="814">
          <cell r="B814" t="str">
            <v>H16 - H32 m/m</v>
          </cell>
          <cell r="C814">
            <v>983.00300000000004</v>
          </cell>
          <cell r="E814" t="str">
            <v>TON</v>
          </cell>
          <cell r="F814">
            <v>266000</v>
          </cell>
          <cell r="G814">
            <v>261478798</v>
          </cell>
        </row>
        <row r="815">
          <cell r="A815" t="str">
            <v>마)철  근 (연강)</v>
          </cell>
          <cell r="G815">
            <v>366374093</v>
          </cell>
        </row>
        <row r="816">
          <cell r="B816" t="str">
            <v>D13 m/m</v>
          </cell>
          <cell r="C816">
            <v>55.081000000000003</v>
          </cell>
          <cell r="E816" t="str">
            <v>TON</v>
          </cell>
          <cell r="F816">
            <v>261000</v>
          </cell>
          <cell r="G816">
            <v>14376141</v>
          </cell>
        </row>
        <row r="817">
          <cell r="B817" t="str">
            <v>D16 - D32 m/m</v>
          </cell>
          <cell r="C817">
            <v>1374.992</v>
          </cell>
          <cell r="E817" t="str">
            <v>TON</v>
          </cell>
          <cell r="F817">
            <v>256000</v>
          </cell>
          <cell r="G817">
            <v>351997952</v>
          </cell>
        </row>
        <row r="818">
          <cell r="A818" t="str">
            <v>바)고재대</v>
          </cell>
          <cell r="C818">
            <v>73.525999999999996</v>
          </cell>
          <cell r="E818" t="str">
            <v>TON</v>
          </cell>
          <cell r="F818">
            <v>-54000</v>
          </cell>
          <cell r="G818">
            <v>-3970404</v>
          </cell>
        </row>
        <row r="819">
          <cell r="A819" t="str">
            <v>3.06 교동육교(S.T BOX)</v>
          </cell>
          <cell r="G819">
            <v>539533164</v>
          </cell>
        </row>
        <row r="820">
          <cell r="A820" t="str">
            <v>1) 토     공</v>
          </cell>
          <cell r="G820">
            <v>10021480</v>
          </cell>
        </row>
        <row r="821">
          <cell r="A821" t="str">
            <v>구조물터파기(토사)</v>
          </cell>
          <cell r="B821" t="str">
            <v>(육상:0-2M)</v>
          </cell>
          <cell r="C821">
            <v>249</v>
          </cell>
          <cell r="E821" t="str">
            <v>M3</v>
          </cell>
          <cell r="F821">
            <v>2500</v>
          </cell>
          <cell r="G821">
            <v>622500</v>
          </cell>
        </row>
        <row r="822">
          <cell r="A822" t="str">
            <v>되메우기및다짐</v>
          </cell>
          <cell r="B822" t="str">
            <v>(기계70%+인력30%)</v>
          </cell>
          <cell r="C822">
            <v>342</v>
          </cell>
          <cell r="E822" t="str">
            <v>M3</v>
          </cell>
          <cell r="F822">
            <v>1000</v>
          </cell>
          <cell r="G822">
            <v>342000</v>
          </cell>
        </row>
        <row r="823">
          <cell r="A823" t="str">
            <v>구조물뒷채움</v>
          </cell>
          <cell r="B823" t="str">
            <v>(현장암유용)</v>
          </cell>
          <cell r="C823">
            <v>362</v>
          </cell>
          <cell r="E823" t="str">
            <v>M3</v>
          </cell>
          <cell r="F823">
            <v>15100</v>
          </cell>
          <cell r="G823">
            <v>5466200</v>
          </cell>
        </row>
        <row r="824">
          <cell r="A824" t="str">
            <v>교대앞성토</v>
          </cell>
          <cell r="C824">
            <v>36</v>
          </cell>
          <cell r="E824" t="str">
            <v>M3</v>
          </cell>
          <cell r="F824">
            <v>530</v>
          </cell>
          <cell r="G824">
            <v>19080</v>
          </cell>
        </row>
        <row r="825">
          <cell r="A825" t="str">
            <v>암반청소</v>
          </cell>
          <cell r="B825" t="str">
            <v>(면고르기)</v>
          </cell>
          <cell r="C825">
            <v>191</v>
          </cell>
          <cell r="E825" t="str">
            <v>M2</v>
          </cell>
          <cell r="F825">
            <v>18700</v>
          </cell>
          <cell r="G825">
            <v>3571700</v>
          </cell>
        </row>
        <row r="826">
          <cell r="A826" t="str">
            <v>2) 거 푸 집</v>
          </cell>
          <cell r="G826">
            <v>22384000</v>
          </cell>
        </row>
        <row r="827">
          <cell r="A827" t="str">
            <v>합판 3회</v>
          </cell>
          <cell r="B827" t="str">
            <v>(0-7M)</v>
          </cell>
          <cell r="C827">
            <v>833</v>
          </cell>
          <cell r="E827" t="str">
            <v>M2</v>
          </cell>
          <cell r="F827">
            <v>18000</v>
          </cell>
          <cell r="G827">
            <v>14994000</v>
          </cell>
        </row>
        <row r="828">
          <cell r="A828" t="str">
            <v>합판 4회</v>
          </cell>
          <cell r="C828">
            <v>104</v>
          </cell>
          <cell r="E828" t="str">
            <v>M2</v>
          </cell>
          <cell r="F828">
            <v>15000</v>
          </cell>
          <cell r="G828">
            <v>1560000</v>
          </cell>
        </row>
        <row r="829">
          <cell r="A829" t="str">
            <v>합판 6회</v>
          </cell>
          <cell r="C829">
            <v>15</v>
          </cell>
          <cell r="E829" t="str">
            <v>M2</v>
          </cell>
          <cell r="F829">
            <v>12000</v>
          </cell>
          <cell r="G829">
            <v>180000</v>
          </cell>
        </row>
        <row r="830">
          <cell r="A830" t="str">
            <v>무늬거푸집</v>
          </cell>
          <cell r="B830" t="str">
            <v>(0-7m)</v>
          </cell>
          <cell r="C830">
            <v>226</v>
          </cell>
          <cell r="E830" t="str">
            <v>M2</v>
          </cell>
          <cell r="F830">
            <v>25000</v>
          </cell>
          <cell r="G830">
            <v>5650000</v>
          </cell>
        </row>
        <row r="831">
          <cell r="A831" t="str">
            <v>3) 강관비계</v>
          </cell>
          <cell r="B831" t="str">
            <v>(손율:3개월)</v>
          </cell>
          <cell r="C831">
            <v>439</v>
          </cell>
          <cell r="E831" t="str">
            <v>M2</v>
          </cell>
          <cell r="F831">
            <v>6300</v>
          </cell>
          <cell r="G831">
            <v>2765700</v>
          </cell>
        </row>
        <row r="832">
          <cell r="A832" t="str">
            <v>4) 동바리공</v>
          </cell>
          <cell r="G832">
            <v>8824700</v>
          </cell>
        </row>
        <row r="833">
          <cell r="A833" t="str">
            <v>강관동바리</v>
          </cell>
          <cell r="C833">
            <v>65</v>
          </cell>
          <cell r="E833" t="str">
            <v>공/M3</v>
          </cell>
          <cell r="F833">
            <v>12400</v>
          </cell>
          <cell r="G833">
            <v>806000</v>
          </cell>
        </row>
        <row r="834">
          <cell r="A834" t="str">
            <v>DECK FINISHER</v>
          </cell>
          <cell r="B834" t="str">
            <v>(목재1회)</v>
          </cell>
          <cell r="C834">
            <v>229</v>
          </cell>
          <cell r="E834" t="str">
            <v>공/M3</v>
          </cell>
          <cell r="F834">
            <v>15900</v>
          </cell>
          <cell r="G834">
            <v>3641100</v>
          </cell>
        </row>
        <row r="835">
          <cell r="A835" t="str">
            <v>목재동바리</v>
          </cell>
          <cell r="B835" t="str">
            <v>(4회)</v>
          </cell>
          <cell r="C835">
            <v>288</v>
          </cell>
          <cell r="E835" t="str">
            <v>공/M3</v>
          </cell>
          <cell r="F835">
            <v>15200</v>
          </cell>
          <cell r="G835">
            <v>4377600</v>
          </cell>
        </row>
        <row r="836">
          <cell r="A836" t="str">
            <v>5) 철근가공조립</v>
          </cell>
          <cell r="G836">
            <v>29096462</v>
          </cell>
        </row>
        <row r="837">
          <cell r="A837" t="str">
            <v>철근가공조립</v>
          </cell>
          <cell r="B837" t="str">
            <v>(보통)</v>
          </cell>
          <cell r="C837">
            <v>11.852</v>
          </cell>
          <cell r="E837" t="str">
            <v>TON</v>
          </cell>
          <cell r="F837">
            <v>272000</v>
          </cell>
          <cell r="G837">
            <v>3223744</v>
          </cell>
        </row>
        <row r="838">
          <cell r="A838" t="str">
            <v>철근가공조립</v>
          </cell>
          <cell r="B838" t="str">
            <v>(복잡)</v>
          </cell>
          <cell r="C838">
            <v>32.470999999999997</v>
          </cell>
          <cell r="E838" t="str">
            <v>TON</v>
          </cell>
          <cell r="F838">
            <v>338000</v>
          </cell>
          <cell r="G838">
            <v>10975197.999999998</v>
          </cell>
        </row>
        <row r="839">
          <cell r="A839" t="str">
            <v>철근가공조립</v>
          </cell>
          <cell r="B839" t="str">
            <v>(매우복잡)</v>
          </cell>
          <cell r="C839">
            <v>39.49</v>
          </cell>
          <cell r="E839" t="str">
            <v>TON</v>
          </cell>
          <cell r="F839">
            <v>374000</v>
          </cell>
          <cell r="G839">
            <v>14769260</v>
          </cell>
        </row>
        <row r="840">
          <cell r="A840" t="str">
            <v>스페이셔설치</v>
          </cell>
          <cell r="C840">
            <v>1166</v>
          </cell>
          <cell r="E840" t="str">
            <v>M2</v>
          </cell>
          <cell r="F840">
            <v>110</v>
          </cell>
          <cell r="G840">
            <v>128260</v>
          </cell>
        </row>
        <row r="841">
          <cell r="A841" t="str">
            <v>6) 콘크리트타설</v>
          </cell>
          <cell r="G841">
            <v>5162000</v>
          </cell>
        </row>
        <row r="842">
          <cell r="A842" t="str">
            <v>콘크리트타설(철근)</v>
          </cell>
          <cell r="B842" t="str">
            <v>펌프카</v>
          </cell>
          <cell r="C842">
            <v>607</v>
          </cell>
          <cell r="E842" t="str">
            <v>M3</v>
          </cell>
          <cell r="F842">
            <v>6800</v>
          </cell>
          <cell r="G842">
            <v>4127600</v>
          </cell>
        </row>
        <row r="843">
          <cell r="A843" t="str">
            <v>콘크리트타설(무근)</v>
          </cell>
          <cell r="B843" t="str">
            <v>진동기제외</v>
          </cell>
          <cell r="C843">
            <v>50</v>
          </cell>
          <cell r="E843" t="str">
            <v>M3</v>
          </cell>
          <cell r="F843">
            <v>13800</v>
          </cell>
          <cell r="G843">
            <v>690000</v>
          </cell>
        </row>
        <row r="844">
          <cell r="A844" t="str">
            <v>섬유보강재</v>
          </cell>
          <cell r="C844">
            <v>84</v>
          </cell>
          <cell r="E844" t="str">
            <v>KG</v>
          </cell>
          <cell r="F844">
            <v>4100</v>
          </cell>
          <cell r="G844">
            <v>344400</v>
          </cell>
        </row>
        <row r="845">
          <cell r="A845" t="str">
            <v>7) 교좌장치</v>
          </cell>
          <cell r="G845">
            <v>7567000</v>
          </cell>
        </row>
        <row r="846">
          <cell r="A846" t="str">
            <v>고정단</v>
          </cell>
          <cell r="B846" t="str">
            <v>(250TON)</v>
          </cell>
          <cell r="C846">
            <v>1</v>
          </cell>
          <cell r="E846" t="str">
            <v>EA</v>
          </cell>
          <cell r="F846">
            <v>703000</v>
          </cell>
          <cell r="G846">
            <v>703000</v>
          </cell>
        </row>
        <row r="847">
          <cell r="A847" t="str">
            <v>일방향</v>
          </cell>
          <cell r="B847" t="str">
            <v>(250TON)</v>
          </cell>
          <cell r="C847">
            <v>4</v>
          </cell>
          <cell r="E847" t="str">
            <v>EA</v>
          </cell>
          <cell r="F847">
            <v>1200000</v>
          </cell>
          <cell r="G847">
            <v>4800000</v>
          </cell>
        </row>
        <row r="848">
          <cell r="A848" t="str">
            <v>양방향</v>
          </cell>
          <cell r="B848" t="str">
            <v>(250TON)</v>
          </cell>
          <cell r="C848">
            <v>3</v>
          </cell>
          <cell r="E848" t="str">
            <v>EA</v>
          </cell>
          <cell r="F848">
            <v>688000</v>
          </cell>
          <cell r="G848">
            <v>2064000</v>
          </cell>
        </row>
        <row r="849">
          <cell r="A849" t="str">
            <v>8) 신축이음장치</v>
          </cell>
          <cell r="G849">
            <v>7911000</v>
          </cell>
        </row>
        <row r="850">
          <cell r="B850" t="str">
            <v>NO,50</v>
          </cell>
          <cell r="C850">
            <v>9</v>
          </cell>
          <cell r="E850" t="str">
            <v>M</v>
          </cell>
          <cell r="F850">
            <v>414000</v>
          </cell>
          <cell r="G850">
            <v>3726000</v>
          </cell>
        </row>
        <row r="851">
          <cell r="B851" t="str">
            <v>NO,100</v>
          </cell>
          <cell r="C851">
            <v>9</v>
          </cell>
          <cell r="E851" t="str">
            <v>M</v>
          </cell>
          <cell r="F851">
            <v>465000</v>
          </cell>
          <cell r="G851">
            <v>4185000</v>
          </cell>
        </row>
        <row r="852">
          <cell r="A852" t="str">
            <v>9) 무수축콘크리트</v>
          </cell>
          <cell r="G852">
            <v>365880</v>
          </cell>
        </row>
        <row r="853">
          <cell r="A853" t="str">
            <v>몰탈</v>
          </cell>
          <cell r="B853" t="str">
            <v>1:1</v>
          </cell>
          <cell r="C853">
            <v>0.24</v>
          </cell>
          <cell r="E853" t="str">
            <v>M3</v>
          </cell>
          <cell r="F853">
            <v>37000</v>
          </cell>
          <cell r="G853">
            <v>8880</v>
          </cell>
        </row>
        <row r="854">
          <cell r="A854" t="str">
            <v>콘크리트</v>
          </cell>
          <cell r="C854">
            <v>3</v>
          </cell>
          <cell r="E854" t="str">
            <v>M3</v>
          </cell>
          <cell r="F854">
            <v>119000</v>
          </cell>
          <cell r="G854">
            <v>357000</v>
          </cell>
        </row>
        <row r="855">
          <cell r="A855" t="str">
            <v>10) 강교제작및설치</v>
          </cell>
          <cell r="G855">
            <v>341564705</v>
          </cell>
        </row>
        <row r="856">
          <cell r="A856" t="str">
            <v>강교제작(S.W.S 400)</v>
          </cell>
          <cell r="C856">
            <v>21.033999999999999</v>
          </cell>
          <cell r="E856" t="str">
            <v>TON</v>
          </cell>
          <cell r="F856">
            <v>1300000</v>
          </cell>
          <cell r="G856">
            <v>27344200</v>
          </cell>
        </row>
        <row r="857">
          <cell r="A857" t="str">
            <v>강교제작(S.W.S 490)</v>
          </cell>
          <cell r="C857">
            <v>184.01300000000001</v>
          </cell>
          <cell r="E857" t="str">
            <v>TON</v>
          </cell>
          <cell r="F857">
            <v>1400000</v>
          </cell>
          <cell r="G857">
            <v>257618200</v>
          </cell>
        </row>
        <row r="858">
          <cell r="A858" t="str">
            <v>강교운반및가설</v>
          </cell>
          <cell r="C858">
            <v>205.047</v>
          </cell>
          <cell r="E858" t="str">
            <v>TON</v>
          </cell>
          <cell r="F858">
            <v>215000</v>
          </cell>
          <cell r="G858">
            <v>44085105</v>
          </cell>
        </row>
        <row r="859">
          <cell r="A859" t="str">
            <v>가설용BENT</v>
          </cell>
          <cell r="C859">
            <v>13.907999999999999</v>
          </cell>
          <cell r="E859" t="str">
            <v>TON</v>
          </cell>
          <cell r="F859">
            <v>900000</v>
          </cell>
          <cell r="G859">
            <v>12517200</v>
          </cell>
        </row>
        <row r="860">
          <cell r="A860" t="str">
            <v>11) 강교도장</v>
          </cell>
          <cell r="G860">
            <v>37798300</v>
          </cell>
        </row>
        <row r="861">
          <cell r="A861" t="str">
            <v>강교내부도장</v>
          </cell>
          <cell r="B861" t="str">
            <v>(공장)</v>
          </cell>
          <cell r="C861">
            <v>1767</v>
          </cell>
          <cell r="E861" t="str">
            <v>M2</v>
          </cell>
          <cell r="F861">
            <v>10100</v>
          </cell>
          <cell r="G861">
            <v>17846700</v>
          </cell>
        </row>
        <row r="862">
          <cell r="A862" t="str">
            <v>강교SPLICER</v>
          </cell>
          <cell r="B862" t="str">
            <v>(공장)</v>
          </cell>
          <cell r="C862">
            <v>291</v>
          </cell>
          <cell r="E862" t="str">
            <v>M2</v>
          </cell>
          <cell r="F862">
            <v>5600</v>
          </cell>
          <cell r="G862">
            <v>1629600</v>
          </cell>
        </row>
        <row r="863">
          <cell r="A863" t="str">
            <v>내부볼트및SPLICER도장</v>
          </cell>
          <cell r="B863" t="str">
            <v>(현장)</v>
          </cell>
          <cell r="C863">
            <v>46</v>
          </cell>
          <cell r="E863" t="str">
            <v>M2</v>
          </cell>
          <cell r="F863">
            <v>15700</v>
          </cell>
          <cell r="G863">
            <v>722200</v>
          </cell>
        </row>
        <row r="864">
          <cell r="A864" t="str">
            <v>강교외부도장</v>
          </cell>
          <cell r="B864" t="str">
            <v>(공장)</v>
          </cell>
          <cell r="C864">
            <v>1303</v>
          </cell>
          <cell r="E864" t="str">
            <v>M2</v>
          </cell>
          <cell r="F864">
            <v>10400</v>
          </cell>
          <cell r="G864">
            <v>13551200</v>
          </cell>
        </row>
        <row r="865">
          <cell r="A865" t="str">
            <v>강교외부도장</v>
          </cell>
          <cell r="B865" t="str">
            <v>(현장)</v>
          </cell>
          <cell r="C865">
            <v>1303</v>
          </cell>
          <cell r="E865" t="str">
            <v>M2</v>
          </cell>
          <cell r="F865">
            <v>1500</v>
          </cell>
          <cell r="G865">
            <v>1954500</v>
          </cell>
        </row>
        <row r="866">
          <cell r="A866" t="str">
            <v>외부포장면도장</v>
          </cell>
          <cell r="B866" t="str">
            <v>(공장)</v>
          </cell>
          <cell r="C866">
            <v>264</v>
          </cell>
          <cell r="E866" t="str">
            <v>M2</v>
          </cell>
          <cell r="F866">
            <v>5700</v>
          </cell>
          <cell r="G866">
            <v>1504800</v>
          </cell>
        </row>
        <row r="867">
          <cell r="A867" t="str">
            <v>외부볼트및SPLICE</v>
          </cell>
          <cell r="B867" t="str">
            <v>(현장)</v>
          </cell>
          <cell r="C867">
            <v>83</v>
          </cell>
          <cell r="E867" t="str">
            <v>M2</v>
          </cell>
          <cell r="F867">
            <v>7100</v>
          </cell>
          <cell r="G867">
            <v>589300</v>
          </cell>
        </row>
        <row r="868">
          <cell r="A868" t="str">
            <v>12) 표면처리</v>
          </cell>
          <cell r="G868">
            <v>1334000</v>
          </cell>
        </row>
        <row r="869">
          <cell r="A869" t="str">
            <v>슬라브양생</v>
          </cell>
          <cell r="B869" t="str">
            <v>(피막양생)</v>
          </cell>
          <cell r="C869">
            <v>450</v>
          </cell>
          <cell r="E869" t="str">
            <v>M2</v>
          </cell>
          <cell r="F869">
            <v>200</v>
          </cell>
          <cell r="G869">
            <v>90000</v>
          </cell>
        </row>
        <row r="870">
          <cell r="A870" t="str">
            <v>교면방수</v>
          </cell>
          <cell r="B870" t="str">
            <v>(침투식)</v>
          </cell>
          <cell r="C870">
            <v>450</v>
          </cell>
          <cell r="E870" t="str">
            <v>M2</v>
          </cell>
          <cell r="F870">
            <v>2100</v>
          </cell>
          <cell r="G870">
            <v>945000</v>
          </cell>
        </row>
        <row r="871">
          <cell r="A871" t="str">
            <v>배면방수</v>
          </cell>
          <cell r="B871" t="str">
            <v>(아스팔트)</v>
          </cell>
          <cell r="C871">
            <v>125</v>
          </cell>
          <cell r="E871" t="str">
            <v>M2</v>
          </cell>
          <cell r="F871">
            <v>1600</v>
          </cell>
          <cell r="G871">
            <v>200000</v>
          </cell>
        </row>
        <row r="872">
          <cell r="A872" t="str">
            <v>데크휘니샤 면고르기</v>
          </cell>
          <cell r="C872">
            <v>450</v>
          </cell>
          <cell r="E872" t="str">
            <v>M2</v>
          </cell>
          <cell r="F872">
            <v>220</v>
          </cell>
          <cell r="G872">
            <v>99000</v>
          </cell>
        </row>
        <row r="873">
          <cell r="A873" t="str">
            <v>13) 배수시설</v>
          </cell>
          <cell r="G873">
            <v>3228500</v>
          </cell>
        </row>
        <row r="874">
          <cell r="A874" t="str">
            <v>가)일 반 용</v>
          </cell>
          <cell r="G874">
            <v>2513200</v>
          </cell>
        </row>
        <row r="875">
          <cell r="A875" t="str">
            <v>집 수 구</v>
          </cell>
          <cell r="C875">
            <v>6</v>
          </cell>
          <cell r="E875" t="str">
            <v>EA</v>
          </cell>
          <cell r="F875">
            <v>45100</v>
          </cell>
          <cell r="G875">
            <v>270600</v>
          </cell>
        </row>
        <row r="876">
          <cell r="A876" t="str">
            <v>이 음 부</v>
          </cell>
          <cell r="C876">
            <v>4</v>
          </cell>
          <cell r="E876" t="str">
            <v>EA</v>
          </cell>
          <cell r="F876">
            <v>7900</v>
          </cell>
          <cell r="G876">
            <v>31600</v>
          </cell>
        </row>
        <row r="877">
          <cell r="A877" t="str">
            <v>직    관</v>
          </cell>
          <cell r="C877">
            <v>66</v>
          </cell>
          <cell r="E877" t="str">
            <v>M</v>
          </cell>
          <cell r="F877">
            <v>33500</v>
          </cell>
          <cell r="G877">
            <v>2211000</v>
          </cell>
        </row>
        <row r="878">
          <cell r="A878" t="str">
            <v>나)신축이음용</v>
          </cell>
          <cell r="G878">
            <v>715300</v>
          </cell>
        </row>
        <row r="879">
          <cell r="A879" t="str">
            <v>집 수 구</v>
          </cell>
          <cell r="C879">
            <v>4</v>
          </cell>
          <cell r="E879" t="str">
            <v>EA</v>
          </cell>
          <cell r="F879">
            <v>21800</v>
          </cell>
          <cell r="G879">
            <v>87200</v>
          </cell>
        </row>
        <row r="880">
          <cell r="A880" t="str">
            <v>곡    관</v>
          </cell>
          <cell r="C880">
            <v>12</v>
          </cell>
          <cell r="E880" t="str">
            <v>EA</v>
          </cell>
          <cell r="F880">
            <v>10000</v>
          </cell>
          <cell r="G880">
            <v>120000</v>
          </cell>
        </row>
        <row r="881">
          <cell r="A881" t="str">
            <v>이 음 부</v>
          </cell>
          <cell r="C881">
            <v>28</v>
          </cell>
          <cell r="E881" t="str">
            <v>EA</v>
          </cell>
          <cell r="F881">
            <v>2300</v>
          </cell>
          <cell r="G881">
            <v>64400</v>
          </cell>
        </row>
        <row r="882">
          <cell r="A882" t="str">
            <v>직    관</v>
          </cell>
          <cell r="C882">
            <v>17</v>
          </cell>
          <cell r="E882" t="str">
            <v>M</v>
          </cell>
          <cell r="F882">
            <v>26100</v>
          </cell>
          <cell r="G882">
            <v>443700</v>
          </cell>
        </row>
        <row r="883">
          <cell r="A883" t="str">
            <v>14) 교명주및명판</v>
          </cell>
          <cell r="G883">
            <v>3340400</v>
          </cell>
        </row>
        <row r="884">
          <cell r="A884" t="str">
            <v>교명주</v>
          </cell>
          <cell r="B884" t="str">
            <v>(화강석)</v>
          </cell>
          <cell r="C884">
            <v>4</v>
          </cell>
          <cell r="E884" t="str">
            <v>EA</v>
          </cell>
          <cell r="F884">
            <v>800000</v>
          </cell>
          <cell r="G884">
            <v>3200000</v>
          </cell>
        </row>
        <row r="885">
          <cell r="A885" t="str">
            <v>설명판</v>
          </cell>
          <cell r="B885" t="str">
            <v>(황동주물)</v>
          </cell>
          <cell r="C885">
            <v>2</v>
          </cell>
          <cell r="E885" t="str">
            <v>EA</v>
          </cell>
          <cell r="F885">
            <v>48400</v>
          </cell>
          <cell r="G885">
            <v>96800</v>
          </cell>
        </row>
        <row r="886">
          <cell r="A886" t="str">
            <v>교명판</v>
          </cell>
          <cell r="B886" t="str">
            <v>(황동주물)</v>
          </cell>
          <cell r="C886">
            <v>2</v>
          </cell>
          <cell r="E886" t="str">
            <v>EA</v>
          </cell>
          <cell r="F886">
            <v>21800</v>
          </cell>
          <cell r="G886">
            <v>43600</v>
          </cell>
        </row>
        <row r="887">
          <cell r="A887" t="str">
            <v>15) T.B.M 설치</v>
          </cell>
          <cell r="C887">
            <v>1</v>
          </cell>
          <cell r="E887" t="str">
            <v>EA</v>
          </cell>
          <cell r="F887">
            <v>11300</v>
          </cell>
          <cell r="G887">
            <v>11300</v>
          </cell>
        </row>
        <row r="888">
          <cell r="A888" t="str">
            <v>16) 다웰바설치공</v>
          </cell>
          <cell r="B888" t="str">
            <v>(D=25,L=600mm)</v>
          </cell>
          <cell r="C888">
            <v>42</v>
          </cell>
          <cell r="E888" t="str">
            <v>EA</v>
          </cell>
          <cell r="F888">
            <v>12000</v>
          </cell>
          <cell r="G888">
            <v>504000</v>
          </cell>
        </row>
        <row r="889">
          <cell r="A889" t="str">
            <v>17) 전선관부설</v>
          </cell>
          <cell r="G889">
            <v>2383600</v>
          </cell>
        </row>
        <row r="890">
          <cell r="A890" t="str">
            <v>전선관부설</v>
          </cell>
          <cell r="B890" t="str">
            <v>(100 M/M)</v>
          </cell>
          <cell r="C890">
            <v>59</v>
          </cell>
          <cell r="E890" t="str">
            <v>M</v>
          </cell>
          <cell r="F890">
            <v>16600</v>
          </cell>
          <cell r="G890">
            <v>979400</v>
          </cell>
        </row>
        <row r="891">
          <cell r="A891" t="str">
            <v>전선관부설</v>
          </cell>
          <cell r="B891" t="str">
            <v>(150 M/M)</v>
          </cell>
          <cell r="C891">
            <v>59</v>
          </cell>
          <cell r="E891" t="str">
            <v>M</v>
          </cell>
          <cell r="F891">
            <v>23800</v>
          </cell>
          <cell r="G891">
            <v>1404200</v>
          </cell>
        </row>
        <row r="892">
          <cell r="A892" t="str">
            <v>18) 교량유지관리용 표지판</v>
          </cell>
          <cell r="G892">
            <v>132600</v>
          </cell>
        </row>
        <row r="893">
          <cell r="A893" t="str">
            <v>교량유지관리표</v>
          </cell>
          <cell r="B893" t="str">
            <v>1500*900m/m</v>
          </cell>
          <cell r="C893">
            <v>2</v>
          </cell>
          <cell r="E893" t="str">
            <v>EA</v>
          </cell>
          <cell r="F893">
            <v>18100</v>
          </cell>
          <cell r="G893">
            <v>36200</v>
          </cell>
        </row>
        <row r="894">
          <cell r="A894" t="str">
            <v>교량유지관리표</v>
          </cell>
          <cell r="B894" t="str">
            <v>930*350m/m</v>
          </cell>
          <cell r="C894">
            <v>4</v>
          </cell>
          <cell r="E894" t="str">
            <v>EA</v>
          </cell>
          <cell r="F894">
            <v>12200</v>
          </cell>
          <cell r="G894">
            <v>48800</v>
          </cell>
        </row>
        <row r="895">
          <cell r="A895" t="str">
            <v>교량유지관리표</v>
          </cell>
          <cell r="B895" t="str">
            <v>760*350m/m</v>
          </cell>
          <cell r="C895">
            <v>4</v>
          </cell>
          <cell r="E895" t="str">
            <v>EA</v>
          </cell>
          <cell r="F895">
            <v>11900</v>
          </cell>
          <cell r="G895">
            <v>47600</v>
          </cell>
        </row>
        <row r="896">
          <cell r="A896" t="str">
            <v>19) 방사선투과시험</v>
          </cell>
          <cell r="G896">
            <v>2592000</v>
          </cell>
        </row>
        <row r="897">
          <cell r="A897" t="str">
            <v>방사선투과시험</v>
          </cell>
          <cell r="B897" t="str">
            <v>(10-20mm)</v>
          </cell>
          <cell r="C897">
            <v>240</v>
          </cell>
          <cell r="E897" t="str">
            <v>매</v>
          </cell>
          <cell r="F897">
            <v>10800</v>
          </cell>
          <cell r="G897">
            <v>2592000</v>
          </cell>
        </row>
        <row r="898">
          <cell r="A898" t="str">
            <v>20) 점검용 계단</v>
          </cell>
          <cell r="C898">
            <v>4</v>
          </cell>
          <cell r="E898" t="str">
            <v>EA</v>
          </cell>
          <cell r="F898">
            <v>192000</v>
          </cell>
          <cell r="G898">
            <v>768000</v>
          </cell>
        </row>
        <row r="899">
          <cell r="A899" t="str">
            <v>21) 시공이음</v>
          </cell>
          <cell r="G899">
            <v>34000</v>
          </cell>
        </row>
        <row r="900">
          <cell r="B900" t="str">
            <v>(T=20mm)</v>
          </cell>
          <cell r="C900">
            <v>17</v>
          </cell>
          <cell r="E900" t="str">
            <v>M2</v>
          </cell>
          <cell r="F900">
            <v>2000</v>
          </cell>
          <cell r="G900">
            <v>34000</v>
          </cell>
        </row>
        <row r="901">
          <cell r="A901" t="str">
            <v>22) 교대보호블럭</v>
          </cell>
          <cell r="B901" t="str">
            <v>(육교용:U형브럭)</v>
          </cell>
          <cell r="C901">
            <v>49</v>
          </cell>
          <cell r="E901" t="str">
            <v>M2</v>
          </cell>
          <cell r="F901">
            <v>16900</v>
          </cell>
          <cell r="G901">
            <v>828100</v>
          </cell>
        </row>
        <row r="902">
          <cell r="A902" t="str">
            <v>23) 자재대</v>
          </cell>
          <cell r="G902">
            <v>50915437</v>
          </cell>
        </row>
        <row r="903">
          <cell r="A903" t="str">
            <v>가)포대시멘트</v>
          </cell>
          <cell r="B903" t="str">
            <v>40 KG</v>
          </cell>
          <cell r="C903">
            <v>56</v>
          </cell>
          <cell r="E903" t="str">
            <v>대</v>
          </cell>
          <cell r="F903">
            <v>1850</v>
          </cell>
          <cell r="G903">
            <v>103600</v>
          </cell>
        </row>
        <row r="904">
          <cell r="A904" t="str">
            <v>나)세골재</v>
          </cell>
          <cell r="B904" t="str">
            <v>모래</v>
          </cell>
          <cell r="C904">
            <v>1</v>
          </cell>
          <cell r="E904" t="str">
            <v>M3</v>
          </cell>
          <cell r="F904">
            <v>8200</v>
          </cell>
          <cell r="G904">
            <v>8200</v>
          </cell>
        </row>
        <row r="905">
          <cell r="A905" t="str">
            <v>다)레미콘</v>
          </cell>
          <cell r="G905">
            <v>28551000</v>
          </cell>
        </row>
        <row r="906">
          <cell r="B906" t="str">
            <v>25-270-15</v>
          </cell>
          <cell r="C906">
            <v>169</v>
          </cell>
          <cell r="E906" t="str">
            <v>M3</v>
          </cell>
          <cell r="F906">
            <v>45000</v>
          </cell>
          <cell r="G906">
            <v>7605000</v>
          </cell>
        </row>
        <row r="907">
          <cell r="B907" t="str">
            <v>25-240-15</v>
          </cell>
          <cell r="C907">
            <v>443</v>
          </cell>
          <cell r="E907" t="str">
            <v>M3</v>
          </cell>
          <cell r="F907">
            <v>43000</v>
          </cell>
          <cell r="G907">
            <v>19049000</v>
          </cell>
        </row>
        <row r="908">
          <cell r="B908" t="str">
            <v>40-210-8</v>
          </cell>
          <cell r="C908">
            <v>19</v>
          </cell>
          <cell r="E908" t="str">
            <v>M3</v>
          </cell>
          <cell r="F908">
            <v>39000</v>
          </cell>
          <cell r="G908">
            <v>741000</v>
          </cell>
        </row>
        <row r="909">
          <cell r="B909" t="str">
            <v>40-180-8</v>
          </cell>
          <cell r="C909">
            <v>4</v>
          </cell>
          <cell r="E909" t="str">
            <v>M3</v>
          </cell>
          <cell r="F909">
            <v>37000</v>
          </cell>
          <cell r="G909">
            <v>148000</v>
          </cell>
        </row>
        <row r="910">
          <cell r="B910" t="str">
            <v>40-135-8</v>
          </cell>
          <cell r="C910">
            <v>28</v>
          </cell>
          <cell r="E910" t="str">
            <v>M3</v>
          </cell>
          <cell r="F910">
            <v>36000</v>
          </cell>
          <cell r="G910">
            <v>1008000</v>
          </cell>
        </row>
        <row r="911">
          <cell r="A911" t="str">
            <v>라)철  근 (고강)</v>
          </cell>
          <cell r="G911">
            <v>7345683</v>
          </cell>
        </row>
        <row r="912">
          <cell r="B912" t="str">
            <v>H13 m/m</v>
          </cell>
          <cell r="C912">
            <v>1.1890000000000001</v>
          </cell>
          <cell r="E912" t="str">
            <v>TON</v>
          </cell>
          <cell r="F912">
            <v>271000</v>
          </cell>
          <cell r="G912">
            <v>322219</v>
          </cell>
        </row>
        <row r="913">
          <cell r="B913" t="str">
            <v>H16 - H32 m/m</v>
          </cell>
          <cell r="C913">
            <v>26.404</v>
          </cell>
          <cell r="E913" t="str">
            <v>TON</v>
          </cell>
          <cell r="F913">
            <v>266000</v>
          </cell>
          <cell r="G913">
            <v>7023464</v>
          </cell>
        </row>
        <row r="914">
          <cell r="A914" t="str">
            <v>마)철  근 (연강)</v>
          </cell>
          <cell r="G914">
            <v>15046814</v>
          </cell>
        </row>
        <row r="915">
          <cell r="B915" t="str">
            <v>D13 m/m</v>
          </cell>
          <cell r="C915">
            <v>1.9259999999999999</v>
          </cell>
          <cell r="E915" t="str">
            <v>TON</v>
          </cell>
          <cell r="F915">
            <v>261000</v>
          </cell>
          <cell r="G915">
            <v>502686</v>
          </cell>
        </row>
        <row r="916">
          <cell r="B916" t="str">
            <v>D16 - D32 m/m</v>
          </cell>
          <cell r="C916">
            <v>56.813000000000002</v>
          </cell>
          <cell r="E916" t="str">
            <v>TON</v>
          </cell>
          <cell r="F916">
            <v>256000</v>
          </cell>
          <cell r="G916">
            <v>14544128</v>
          </cell>
        </row>
        <row r="917">
          <cell r="A917" t="str">
            <v>바)고재대</v>
          </cell>
          <cell r="C917">
            <v>2.59</v>
          </cell>
          <cell r="E917" t="str">
            <v>TON</v>
          </cell>
          <cell r="F917">
            <v>-54000</v>
          </cell>
          <cell r="G917">
            <v>-139860</v>
          </cell>
        </row>
        <row r="918">
          <cell r="A918" t="str">
            <v>3.07 국 원 교(S.T BOX)</v>
          </cell>
          <cell r="G918">
            <v>3311847540</v>
          </cell>
        </row>
        <row r="919">
          <cell r="A919" t="str">
            <v>1) 토     공</v>
          </cell>
          <cell r="G919">
            <v>87454960</v>
          </cell>
        </row>
        <row r="920">
          <cell r="A920" t="str">
            <v>구조물터파기(토사)</v>
          </cell>
          <cell r="B920" t="str">
            <v>(육상:0-2M)</v>
          </cell>
          <cell r="C920">
            <v>1161</v>
          </cell>
          <cell r="E920" t="str">
            <v>M3</v>
          </cell>
          <cell r="F920">
            <v>2500</v>
          </cell>
          <cell r="G920">
            <v>2902500</v>
          </cell>
        </row>
        <row r="921">
          <cell r="A921" t="str">
            <v>구조물터파기(토사)</v>
          </cell>
          <cell r="B921" t="str">
            <v>(육상:2-4M)</v>
          </cell>
          <cell r="C921">
            <v>27</v>
          </cell>
          <cell r="E921" t="str">
            <v>M3</v>
          </cell>
          <cell r="F921">
            <v>3800</v>
          </cell>
          <cell r="G921">
            <v>102600</v>
          </cell>
        </row>
        <row r="922">
          <cell r="A922" t="str">
            <v>구조물터파기(발파암)</v>
          </cell>
          <cell r="B922" t="str">
            <v>(육상:0-2M)</v>
          </cell>
          <cell r="C922">
            <v>451</v>
          </cell>
          <cell r="E922" t="str">
            <v>M3</v>
          </cell>
          <cell r="F922">
            <v>35500</v>
          </cell>
          <cell r="G922">
            <v>16010500</v>
          </cell>
        </row>
        <row r="923">
          <cell r="A923" t="str">
            <v>구조물터파기(발파암)</v>
          </cell>
          <cell r="B923" t="str">
            <v>(육상:2-4M)</v>
          </cell>
          <cell r="C923">
            <v>776</v>
          </cell>
          <cell r="E923" t="str">
            <v>M3</v>
          </cell>
          <cell r="F923">
            <v>43600</v>
          </cell>
          <cell r="G923">
            <v>33833600</v>
          </cell>
        </row>
        <row r="924">
          <cell r="A924" t="str">
            <v>구조물터파기(발파암)</v>
          </cell>
          <cell r="B924" t="str">
            <v>(육상:4-6M)</v>
          </cell>
          <cell r="C924">
            <v>25</v>
          </cell>
          <cell r="E924" t="str">
            <v>M3</v>
          </cell>
          <cell r="F924">
            <v>51700</v>
          </cell>
          <cell r="G924">
            <v>1292500</v>
          </cell>
        </row>
        <row r="925">
          <cell r="A925" t="str">
            <v>되메우기및다짐</v>
          </cell>
          <cell r="B925" t="str">
            <v>(기계70%+인력30%)</v>
          </cell>
          <cell r="C925">
            <v>1518</v>
          </cell>
          <cell r="E925" t="str">
            <v>M3</v>
          </cell>
          <cell r="F925">
            <v>1000</v>
          </cell>
          <cell r="G925">
            <v>1518000</v>
          </cell>
        </row>
        <row r="926">
          <cell r="A926" t="str">
            <v>구조물뒷채움</v>
          </cell>
          <cell r="B926" t="str">
            <v>(현장암유용)</v>
          </cell>
          <cell r="C926">
            <v>887</v>
          </cell>
          <cell r="E926" t="str">
            <v>M3</v>
          </cell>
          <cell r="F926">
            <v>15100</v>
          </cell>
          <cell r="G926">
            <v>13393700</v>
          </cell>
        </row>
        <row r="927">
          <cell r="A927" t="str">
            <v>교대앞성토</v>
          </cell>
          <cell r="C927">
            <v>9422</v>
          </cell>
          <cell r="E927" t="str">
            <v>M3</v>
          </cell>
          <cell r="F927">
            <v>530</v>
          </cell>
          <cell r="G927">
            <v>4993660</v>
          </cell>
        </row>
        <row r="928">
          <cell r="A928" t="str">
            <v>암반청소</v>
          </cell>
          <cell r="B928" t="str">
            <v>(면고르기)</v>
          </cell>
          <cell r="C928">
            <v>717</v>
          </cell>
          <cell r="E928" t="str">
            <v>M2</v>
          </cell>
          <cell r="F928">
            <v>18700</v>
          </cell>
          <cell r="G928">
            <v>13407900</v>
          </cell>
        </row>
        <row r="929">
          <cell r="A929" t="str">
            <v>2) 강관파일공</v>
          </cell>
          <cell r="G929">
            <v>50047800</v>
          </cell>
        </row>
        <row r="930">
          <cell r="A930" t="str">
            <v>자재비</v>
          </cell>
          <cell r="B930" t="str">
            <v>(φ508M/M,T=10M/M)</v>
          </cell>
          <cell r="C930">
            <v>574</v>
          </cell>
          <cell r="E930" t="str">
            <v>M</v>
          </cell>
          <cell r="F930">
            <v>40000</v>
          </cell>
          <cell r="G930">
            <v>22960000</v>
          </cell>
        </row>
        <row r="931">
          <cell r="A931" t="str">
            <v>항타비</v>
          </cell>
          <cell r="B931" t="str">
            <v>(φ508M/M,직항)</v>
          </cell>
          <cell r="C931">
            <v>558</v>
          </cell>
          <cell r="E931" t="str">
            <v>M</v>
          </cell>
          <cell r="F931">
            <v>12100</v>
          </cell>
          <cell r="G931">
            <v>6751800</v>
          </cell>
        </row>
        <row r="932">
          <cell r="A932" t="str">
            <v>두부및선단보강</v>
          </cell>
          <cell r="B932" t="str">
            <v>(φ508M/M)</v>
          </cell>
          <cell r="C932">
            <v>82</v>
          </cell>
          <cell r="E932" t="str">
            <v>EA</v>
          </cell>
          <cell r="F932">
            <v>248000</v>
          </cell>
          <cell r="G932">
            <v>20336000</v>
          </cell>
        </row>
        <row r="933">
          <cell r="A933" t="str">
            <v>3) 거 푸 집</v>
          </cell>
          <cell r="G933">
            <v>119616000</v>
          </cell>
        </row>
        <row r="934">
          <cell r="A934" t="str">
            <v>합판 3회</v>
          </cell>
          <cell r="B934" t="str">
            <v>(0-7M)</v>
          </cell>
          <cell r="C934">
            <v>3485</v>
          </cell>
          <cell r="E934" t="str">
            <v>M2</v>
          </cell>
          <cell r="F934">
            <v>18000</v>
          </cell>
          <cell r="G934">
            <v>62730000</v>
          </cell>
        </row>
        <row r="935">
          <cell r="B935" t="str">
            <v>(7-10M)</v>
          </cell>
          <cell r="C935">
            <v>127</v>
          </cell>
          <cell r="E935" t="str">
            <v>M2</v>
          </cell>
          <cell r="F935">
            <v>19000</v>
          </cell>
          <cell r="G935">
            <v>2413000</v>
          </cell>
        </row>
        <row r="936">
          <cell r="B936" t="str">
            <v>(10-13M)</v>
          </cell>
          <cell r="C936">
            <v>35</v>
          </cell>
          <cell r="E936" t="str">
            <v>M2</v>
          </cell>
          <cell r="F936">
            <v>20000</v>
          </cell>
          <cell r="G936">
            <v>700000</v>
          </cell>
        </row>
        <row r="937">
          <cell r="B937" t="str">
            <v>(13-16M)</v>
          </cell>
          <cell r="C937">
            <v>163</v>
          </cell>
          <cell r="E937" t="str">
            <v>M2</v>
          </cell>
          <cell r="F937">
            <v>22000</v>
          </cell>
          <cell r="G937">
            <v>3586000</v>
          </cell>
        </row>
        <row r="938">
          <cell r="A938" t="str">
            <v>합판 4회</v>
          </cell>
          <cell r="C938">
            <v>770</v>
          </cell>
          <cell r="E938" t="str">
            <v>M2</v>
          </cell>
          <cell r="F938">
            <v>15000</v>
          </cell>
          <cell r="G938">
            <v>11550000</v>
          </cell>
        </row>
        <row r="939">
          <cell r="A939" t="str">
            <v>합판 6회</v>
          </cell>
          <cell r="C939">
            <v>29</v>
          </cell>
          <cell r="E939" t="str">
            <v>M2</v>
          </cell>
          <cell r="F939">
            <v>12000</v>
          </cell>
          <cell r="G939">
            <v>348000</v>
          </cell>
        </row>
        <row r="940">
          <cell r="A940" t="str">
            <v>무늬거푸집</v>
          </cell>
          <cell r="B940" t="str">
            <v>(0-7m)</v>
          </cell>
          <cell r="C940">
            <v>576</v>
          </cell>
          <cell r="E940" t="str">
            <v>M2</v>
          </cell>
          <cell r="F940">
            <v>25000</v>
          </cell>
          <cell r="G940">
            <v>14400000</v>
          </cell>
        </row>
        <row r="941">
          <cell r="A941" t="str">
            <v>원형거푸집(3회)</v>
          </cell>
          <cell r="B941" t="str">
            <v>(0-7M)</v>
          </cell>
          <cell r="C941">
            <v>475</v>
          </cell>
          <cell r="E941" t="str">
            <v>M2</v>
          </cell>
          <cell r="F941">
            <v>28000</v>
          </cell>
          <cell r="G941">
            <v>13300000</v>
          </cell>
        </row>
        <row r="942">
          <cell r="B942" t="str">
            <v>(7-10M)</v>
          </cell>
          <cell r="C942">
            <v>176</v>
          </cell>
          <cell r="E942" t="str">
            <v>M2</v>
          </cell>
          <cell r="F942">
            <v>31000</v>
          </cell>
          <cell r="G942">
            <v>5456000</v>
          </cell>
        </row>
        <row r="943">
          <cell r="B943" t="str">
            <v>(10-13M)</v>
          </cell>
          <cell r="C943">
            <v>102</v>
          </cell>
          <cell r="E943" t="str">
            <v>M2</v>
          </cell>
          <cell r="F943">
            <v>34000</v>
          </cell>
          <cell r="G943">
            <v>3468000</v>
          </cell>
        </row>
        <row r="944">
          <cell r="B944" t="str">
            <v>(13-16M)</v>
          </cell>
          <cell r="C944">
            <v>45</v>
          </cell>
          <cell r="E944" t="str">
            <v>M2</v>
          </cell>
          <cell r="F944">
            <v>37000</v>
          </cell>
          <cell r="G944">
            <v>1665000</v>
          </cell>
        </row>
        <row r="945">
          <cell r="A945" t="str">
            <v>4) 강관비계</v>
          </cell>
          <cell r="B945" t="str">
            <v>(손율:3개월)</v>
          </cell>
          <cell r="C945">
            <v>2516</v>
          </cell>
          <cell r="E945" t="str">
            <v>M2</v>
          </cell>
          <cell r="F945">
            <v>6300</v>
          </cell>
          <cell r="G945">
            <v>15850800</v>
          </cell>
        </row>
        <row r="946">
          <cell r="A946" t="str">
            <v>5) 동바리공</v>
          </cell>
          <cell r="G946">
            <v>75740800</v>
          </cell>
        </row>
        <row r="947">
          <cell r="A947" t="str">
            <v>강관동바리</v>
          </cell>
          <cell r="C947">
            <v>1294</v>
          </cell>
          <cell r="E947" t="str">
            <v>공/M3</v>
          </cell>
          <cell r="F947">
            <v>12400</v>
          </cell>
          <cell r="G947">
            <v>16045600</v>
          </cell>
        </row>
        <row r="948">
          <cell r="A948" t="str">
            <v>DECK FINISHER</v>
          </cell>
          <cell r="B948" t="str">
            <v>(목재1회)</v>
          </cell>
          <cell r="C948">
            <v>528</v>
          </cell>
          <cell r="E948" t="str">
            <v>공/M3</v>
          </cell>
          <cell r="F948">
            <v>15900</v>
          </cell>
          <cell r="G948">
            <v>8395200</v>
          </cell>
        </row>
        <row r="949">
          <cell r="A949" t="str">
            <v>목재동바리</v>
          </cell>
          <cell r="B949" t="str">
            <v>(4회)</v>
          </cell>
          <cell r="C949">
            <v>3375</v>
          </cell>
          <cell r="E949" t="str">
            <v>공/M3</v>
          </cell>
          <cell r="F949">
            <v>15200</v>
          </cell>
          <cell r="G949">
            <v>51300000</v>
          </cell>
        </row>
        <row r="950">
          <cell r="A950" t="str">
            <v>6) 철근가공조립</v>
          </cell>
          <cell r="G950">
            <v>202653220</v>
          </cell>
        </row>
        <row r="951">
          <cell r="A951" t="str">
            <v>철근가공조립</v>
          </cell>
          <cell r="B951" t="str">
            <v>(보통)</v>
          </cell>
          <cell r="C951">
            <v>58.512</v>
          </cell>
          <cell r="E951" t="str">
            <v>TON</v>
          </cell>
          <cell r="F951">
            <v>272000</v>
          </cell>
          <cell r="G951">
            <v>15915264</v>
          </cell>
        </row>
        <row r="952">
          <cell r="A952" t="str">
            <v>철근가공조립</v>
          </cell>
          <cell r="B952" t="str">
            <v>(복잡)</v>
          </cell>
          <cell r="C952">
            <v>270.54199999999997</v>
          </cell>
          <cell r="E952" t="str">
            <v>TON</v>
          </cell>
          <cell r="F952">
            <v>338000</v>
          </cell>
          <cell r="G952">
            <v>91443195.999999985</v>
          </cell>
        </row>
        <row r="953">
          <cell r="A953" t="str">
            <v>철근가공조립</v>
          </cell>
          <cell r="B953" t="str">
            <v>(매우복잡)</v>
          </cell>
          <cell r="C953">
            <v>252.79</v>
          </cell>
          <cell r="E953" t="str">
            <v>TON</v>
          </cell>
          <cell r="F953">
            <v>374000</v>
          </cell>
          <cell r="G953">
            <v>94543460</v>
          </cell>
        </row>
        <row r="954">
          <cell r="A954" t="str">
            <v>스페이셔설치</v>
          </cell>
          <cell r="C954">
            <v>6830</v>
          </cell>
          <cell r="E954" t="str">
            <v>M2</v>
          </cell>
          <cell r="F954">
            <v>110</v>
          </cell>
          <cell r="G954">
            <v>751300</v>
          </cell>
        </row>
        <row r="955">
          <cell r="A955" t="str">
            <v>7) 콘크리트타설</v>
          </cell>
          <cell r="G955">
            <v>33767900</v>
          </cell>
        </row>
        <row r="956">
          <cell r="A956" t="str">
            <v>콘크리트타설(철근)</v>
          </cell>
          <cell r="B956" t="str">
            <v>펌프카(0-15M)</v>
          </cell>
          <cell r="C956">
            <v>3493</v>
          </cell>
          <cell r="E956" t="str">
            <v>M3</v>
          </cell>
          <cell r="F956">
            <v>6800</v>
          </cell>
          <cell r="G956">
            <v>23752400</v>
          </cell>
        </row>
        <row r="957">
          <cell r="A957" t="str">
            <v>콘크리트타설(철근)</v>
          </cell>
          <cell r="B957" t="str">
            <v>펌프카(15M이상)</v>
          </cell>
          <cell r="C957">
            <v>36</v>
          </cell>
          <cell r="E957" t="str">
            <v>M3</v>
          </cell>
          <cell r="F957">
            <v>9700</v>
          </cell>
          <cell r="G957">
            <v>349200</v>
          </cell>
        </row>
        <row r="958">
          <cell r="A958" t="str">
            <v>콘크리트타설(무근)</v>
          </cell>
          <cell r="B958" t="str">
            <v>진동기제외</v>
          </cell>
          <cell r="C958">
            <v>532</v>
          </cell>
          <cell r="E958" t="str">
            <v>M3</v>
          </cell>
          <cell r="F958">
            <v>13800</v>
          </cell>
          <cell r="G958">
            <v>7341600</v>
          </cell>
        </row>
        <row r="959">
          <cell r="A959" t="str">
            <v>섬유보강재</v>
          </cell>
          <cell r="C959">
            <v>567</v>
          </cell>
          <cell r="E959" t="str">
            <v>KG</v>
          </cell>
          <cell r="F959">
            <v>4100</v>
          </cell>
          <cell r="G959">
            <v>2324700</v>
          </cell>
        </row>
        <row r="960">
          <cell r="A960" t="str">
            <v>8) 교좌장치</v>
          </cell>
          <cell r="G960">
            <v>42240000</v>
          </cell>
        </row>
        <row r="961">
          <cell r="A961" t="str">
            <v>고정단</v>
          </cell>
          <cell r="B961" t="str">
            <v>(300TON)</v>
          </cell>
          <cell r="C961">
            <v>2</v>
          </cell>
          <cell r="E961" t="str">
            <v>EA</v>
          </cell>
          <cell r="F961">
            <v>900000</v>
          </cell>
          <cell r="G961">
            <v>1800000</v>
          </cell>
        </row>
        <row r="962">
          <cell r="A962" t="str">
            <v>일방향</v>
          </cell>
          <cell r="B962" t="str">
            <v>(150TON)</v>
          </cell>
          <cell r="C962">
            <v>4</v>
          </cell>
          <cell r="E962" t="str">
            <v>EA</v>
          </cell>
          <cell r="F962">
            <v>1000000</v>
          </cell>
          <cell r="G962">
            <v>4000000</v>
          </cell>
        </row>
        <row r="963">
          <cell r="B963" t="str">
            <v>(300TON)</v>
          </cell>
          <cell r="C963">
            <v>12</v>
          </cell>
          <cell r="E963" t="str">
            <v>EA</v>
          </cell>
          <cell r="F963">
            <v>1400000</v>
          </cell>
          <cell r="G963">
            <v>16800000</v>
          </cell>
        </row>
        <row r="964">
          <cell r="A964" t="str">
            <v>양방향</v>
          </cell>
          <cell r="B964" t="str">
            <v>(150TON)</v>
          </cell>
          <cell r="C964">
            <v>20</v>
          </cell>
          <cell r="E964" t="str">
            <v>EA</v>
          </cell>
          <cell r="F964">
            <v>582000</v>
          </cell>
          <cell r="G964">
            <v>11640000</v>
          </cell>
        </row>
        <row r="965">
          <cell r="B965" t="str">
            <v>(300TON)</v>
          </cell>
          <cell r="C965">
            <v>10</v>
          </cell>
          <cell r="E965" t="str">
            <v>EA</v>
          </cell>
          <cell r="F965">
            <v>800000</v>
          </cell>
          <cell r="G965">
            <v>8000000</v>
          </cell>
        </row>
        <row r="966">
          <cell r="A966" t="str">
            <v>9) 신축이음장치</v>
          </cell>
          <cell r="G966">
            <v>62785000</v>
          </cell>
        </row>
        <row r="967">
          <cell r="B967" t="str">
            <v>NO,100</v>
          </cell>
          <cell r="C967">
            <v>29</v>
          </cell>
          <cell r="E967" t="str">
            <v>M</v>
          </cell>
          <cell r="F967">
            <v>465000</v>
          </cell>
          <cell r="G967">
            <v>13485000</v>
          </cell>
        </row>
        <row r="968">
          <cell r="B968" t="str">
            <v>NO,150</v>
          </cell>
          <cell r="C968">
            <v>29</v>
          </cell>
          <cell r="E968" t="str">
            <v>M</v>
          </cell>
          <cell r="F968">
            <v>1700000</v>
          </cell>
          <cell r="G968">
            <v>49300000</v>
          </cell>
        </row>
        <row r="969">
          <cell r="A969" t="str">
            <v>10) 무수축콘크리트</v>
          </cell>
          <cell r="G969">
            <v>1621000</v>
          </cell>
        </row>
        <row r="970">
          <cell r="A970" t="str">
            <v>몰탈</v>
          </cell>
          <cell r="B970" t="str">
            <v>1:1</v>
          </cell>
          <cell r="C970">
            <v>2</v>
          </cell>
          <cell r="E970" t="str">
            <v>M3</v>
          </cell>
          <cell r="F970">
            <v>37000</v>
          </cell>
          <cell r="G970">
            <v>74000</v>
          </cell>
        </row>
        <row r="971">
          <cell r="A971" t="str">
            <v>콘크리트</v>
          </cell>
          <cell r="C971">
            <v>13</v>
          </cell>
          <cell r="E971" t="str">
            <v>M3</v>
          </cell>
          <cell r="F971">
            <v>119000</v>
          </cell>
          <cell r="G971">
            <v>1547000</v>
          </cell>
        </row>
        <row r="972">
          <cell r="A972" t="str">
            <v>11) 강교제작및설치</v>
          </cell>
          <cell r="G972">
            <v>1893660488</v>
          </cell>
        </row>
        <row r="973">
          <cell r="A973" t="str">
            <v>강교제작(S.W.S 400)</v>
          </cell>
          <cell r="C973">
            <v>157.334</v>
          </cell>
          <cell r="E973" t="str">
            <v>TON</v>
          </cell>
          <cell r="F973">
            <v>1300000</v>
          </cell>
          <cell r="G973">
            <v>204534200</v>
          </cell>
        </row>
        <row r="974">
          <cell r="A974" t="str">
            <v>강교제작(S.W.S 490)</v>
          </cell>
          <cell r="C974">
            <v>1036.3430000000001</v>
          </cell>
          <cell r="E974" t="str">
            <v>TON</v>
          </cell>
          <cell r="F974">
            <v>1300000</v>
          </cell>
          <cell r="G974">
            <v>1347245900</v>
          </cell>
        </row>
        <row r="975">
          <cell r="A975" t="str">
            <v>강교운반및가설</v>
          </cell>
          <cell r="C975">
            <v>1193.6769999999999</v>
          </cell>
          <cell r="E975" t="str">
            <v>TON</v>
          </cell>
          <cell r="F975">
            <v>244000</v>
          </cell>
          <cell r="G975">
            <v>291257188</v>
          </cell>
        </row>
        <row r="976">
          <cell r="A976" t="str">
            <v>가설용BENT</v>
          </cell>
          <cell r="C976">
            <v>56.247999999999998</v>
          </cell>
          <cell r="E976" t="str">
            <v>TON</v>
          </cell>
          <cell r="F976">
            <v>900000</v>
          </cell>
          <cell r="G976">
            <v>50623200</v>
          </cell>
        </row>
        <row r="977">
          <cell r="A977" t="str">
            <v>12) 강교도장</v>
          </cell>
          <cell r="G977">
            <v>275138200</v>
          </cell>
        </row>
        <row r="978">
          <cell r="A978" t="str">
            <v>강교내부도장</v>
          </cell>
          <cell r="B978" t="str">
            <v>(공장)</v>
          </cell>
          <cell r="C978">
            <v>13403</v>
          </cell>
          <cell r="E978" t="str">
            <v>M2</v>
          </cell>
          <cell r="F978">
            <v>10100</v>
          </cell>
          <cell r="G978">
            <v>135370300</v>
          </cell>
        </row>
        <row r="979">
          <cell r="A979" t="str">
            <v>강교SPLICER</v>
          </cell>
          <cell r="B979" t="str">
            <v>(공장)</v>
          </cell>
          <cell r="C979">
            <v>1807</v>
          </cell>
          <cell r="E979" t="str">
            <v>M2</v>
          </cell>
          <cell r="F979">
            <v>5600</v>
          </cell>
          <cell r="G979">
            <v>10119200</v>
          </cell>
        </row>
        <row r="980">
          <cell r="A980" t="str">
            <v>내부볼트및SPLICER도장</v>
          </cell>
          <cell r="B980" t="str">
            <v>(현장)</v>
          </cell>
          <cell r="C980">
            <v>263</v>
          </cell>
          <cell r="E980" t="str">
            <v>M2</v>
          </cell>
          <cell r="F980">
            <v>15700</v>
          </cell>
          <cell r="G980">
            <v>4129100</v>
          </cell>
        </row>
        <row r="981">
          <cell r="A981" t="str">
            <v>강교외부도장</v>
          </cell>
          <cell r="B981" t="str">
            <v>(공장)</v>
          </cell>
          <cell r="C981">
            <v>9252</v>
          </cell>
          <cell r="E981" t="str">
            <v>M2</v>
          </cell>
          <cell r="F981">
            <v>10400</v>
          </cell>
          <cell r="G981">
            <v>96220800</v>
          </cell>
        </row>
        <row r="982">
          <cell r="A982" t="str">
            <v>강교외부도장</v>
          </cell>
          <cell r="B982" t="str">
            <v>(현장)</v>
          </cell>
          <cell r="C982">
            <v>9252</v>
          </cell>
          <cell r="E982" t="str">
            <v>M2</v>
          </cell>
          <cell r="F982">
            <v>1500</v>
          </cell>
          <cell r="G982">
            <v>13878000</v>
          </cell>
        </row>
        <row r="983">
          <cell r="A983" t="str">
            <v>외부포장면도장</v>
          </cell>
          <cell r="B983" t="str">
            <v>(공장)</v>
          </cell>
          <cell r="C983">
            <v>1968</v>
          </cell>
          <cell r="E983" t="str">
            <v>M2</v>
          </cell>
          <cell r="F983">
            <v>5700</v>
          </cell>
          <cell r="G983">
            <v>11217600</v>
          </cell>
        </row>
        <row r="984">
          <cell r="A984" t="str">
            <v>외부볼트및SPLICE</v>
          </cell>
          <cell r="B984" t="str">
            <v>(현장)</v>
          </cell>
          <cell r="C984">
            <v>592</v>
          </cell>
          <cell r="E984" t="str">
            <v>M2</v>
          </cell>
          <cell r="F984">
            <v>7100</v>
          </cell>
          <cell r="G984">
            <v>4203200</v>
          </cell>
        </row>
        <row r="985">
          <cell r="A985" t="str">
            <v>13) 표면처리</v>
          </cell>
          <cell r="G985">
            <v>9255480</v>
          </cell>
        </row>
        <row r="986">
          <cell r="A986" t="str">
            <v>슬라브양생</v>
          </cell>
          <cell r="B986" t="str">
            <v>(피막양생)</v>
          </cell>
          <cell r="C986">
            <v>3429</v>
          </cell>
          <cell r="E986" t="str">
            <v>M2</v>
          </cell>
          <cell r="F986">
            <v>200</v>
          </cell>
          <cell r="G986">
            <v>685800</v>
          </cell>
        </row>
        <row r="987">
          <cell r="A987" t="str">
            <v>교면방수</v>
          </cell>
          <cell r="B987" t="str">
            <v>(침투식)</v>
          </cell>
          <cell r="C987">
            <v>3429</v>
          </cell>
          <cell r="E987" t="str">
            <v>M2</v>
          </cell>
          <cell r="F987">
            <v>2100</v>
          </cell>
          <cell r="G987">
            <v>7200900</v>
          </cell>
        </row>
        <row r="988">
          <cell r="A988" t="str">
            <v>배면방수</v>
          </cell>
          <cell r="B988" t="str">
            <v>(아스팔트)</v>
          </cell>
          <cell r="C988">
            <v>384</v>
          </cell>
          <cell r="E988" t="str">
            <v>M2</v>
          </cell>
          <cell r="F988">
            <v>1600</v>
          </cell>
          <cell r="G988">
            <v>614400</v>
          </cell>
        </row>
        <row r="989">
          <cell r="A989" t="str">
            <v>데크휘니샤 면고르기</v>
          </cell>
          <cell r="C989">
            <v>3429</v>
          </cell>
          <cell r="E989" t="str">
            <v>M2</v>
          </cell>
          <cell r="F989">
            <v>220</v>
          </cell>
          <cell r="G989">
            <v>754380</v>
          </cell>
        </row>
        <row r="990">
          <cell r="A990" t="str">
            <v>14) 배수시설</v>
          </cell>
          <cell r="G990">
            <v>8615100</v>
          </cell>
        </row>
        <row r="991">
          <cell r="A991" t="str">
            <v>가)일 반 용</v>
          </cell>
          <cell r="G991">
            <v>7899800</v>
          </cell>
        </row>
        <row r="992">
          <cell r="A992" t="str">
            <v>집 수 구</v>
          </cell>
          <cell r="C992">
            <v>14</v>
          </cell>
          <cell r="E992" t="str">
            <v>EA</v>
          </cell>
          <cell r="F992">
            <v>45100</v>
          </cell>
          <cell r="G992">
            <v>631400</v>
          </cell>
        </row>
        <row r="993">
          <cell r="A993" t="str">
            <v>곡    관</v>
          </cell>
          <cell r="C993">
            <v>8</v>
          </cell>
          <cell r="E993" t="str">
            <v>EA</v>
          </cell>
          <cell r="F993">
            <v>9900</v>
          </cell>
          <cell r="G993">
            <v>79200</v>
          </cell>
        </row>
        <row r="994">
          <cell r="A994" t="str">
            <v>이 음 부</v>
          </cell>
          <cell r="C994">
            <v>28</v>
          </cell>
          <cell r="E994" t="str">
            <v>EA</v>
          </cell>
          <cell r="F994">
            <v>7900</v>
          </cell>
          <cell r="G994">
            <v>221200</v>
          </cell>
        </row>
        <row r="995">
          <cell r="A995" t="str">
            <v>직    관</v>
          </cell>
          <cell r="C995">
            <v>208</v>
          </cell>
          <cell r="E995" t="str">
            <v>M</v>
          </cell>
          <cell r="F995">
            <v>33500</v>
          </cell>
          <cell r="G995">
            <v>6968000</v>
          </cell>
        </row>
        <row r="996">
          <cell r="A996" t="str">
            <v>나)신축이음용</v>
          </cell>
          <cell r="G996">
            <v>715300</v>
          </cell>
        </row>
        <row r="997">
          <cell r="A997" t="str">
            <v>집 수 구</v>
          </cell>
          <cell r="C997">
            <v>4</v>
          </cell>
          <cell r="E997" t="str">
            <v>EA</v>
          </cell>
          <cell r="F997">
            <v>21800</v>
          </cell>
          <cell r="G997">
            <v>87200</v>
          </cell>
        </row>
        <row r="998">
          <cell r="A998" t="str">
            <v>곡    관</v>
          </cell>
          <cell r="C998">
            <v>12</v>
          </cell>
          <cell r="E998" t="str">
            <v>EA</v>
          </cell>
          <cell r="F998">
            <v>10000</v>
          </cell>
          <cell r="G998">
            <v>120000</v>
          </cell>
        </row>
        <row r="999">
          <cell r="A999" t="str">
            <v>이 음 부</v>
          </cell>
          <cell r="C999">
            <v>28</v>
          </cell>
          <cell r="E999" t="str">
            <v>EA</v>
          </cell>
          <cell r="F999">
            <v>2300</v>
          </cell>
          <cell r="G999">
            <v>64400</v>
          </cell>
        </row>
        <row r="1000">
          <cell r="A1000" t="str">
            <v>직    관</v>
          </cell>
          <cell r="C1000">
            <v>17</v>
          </cell>
          <cell r="E1000" t="str">
            <v>M</v>
          </cell>
          <cell r="F1000">
            <v>26100</v>
          </cell>
          <cell r="G1000">
            <v>443700</v>
          </cell>
        </row>
        <row r="1001">
          <cell r="A1001" t="str">
            <v>15) 교명주및명판</v>
          </cell>
          <cell r="G1001">
            <v>3340400</v>
          </cell>
        </row>
        <row r="1002">
          <cell r="A1002" t="str">
            <v>교명주</v>
          </cell>
          <cell r="B1002" t="str">
            <v>(화강석)</v>
          </cell>
          <cell r="C1002">
            <v>4</v>
          </cell>
          <cell r="E1002" t="str">
            <v>EA</v>
          </cell>
          <cell r="F1002">
            <v>800000</v>
          </cell>
          <cell r="G1002">
            <v>3200000</v>
          </cell>
        </row>
        <row r="1003">
          <cell r="A1003" t="str">
            <v>설명판</v>
          </cell>
          <cell r="B1003" t="str">
            <v>(황동주물)</v>
          </cell>
          <cell r="C1003">
            <v>2</v>
          </cell>
          <cell r="E1003" t="str">
            <v>EA</v>
          </cell>
          <cell r="F1003">
            <v>48400</v>
          </cell>
          <cell r="G1003">
            <v>96800</v>
          </cell>
        </row>
        <row r="1004">
          <cell r="A1004" t="str">
            <v>교명판</v>
          </cell>
          <cell r="B1004" t="str">
            <v>(황동주물)</v>
          </cell>
          <cell r="C1004">
            <v>2</v>
          </cell>
          <cell r="E1004" t="str">
            <v>EA</v>
          </cell>
          <cell r="F1004">
            <v>21800</v>
          </cell>
          <cell r="G1004">
            <v>43600</v>
          </cell>
        </row>
        <row r="1005">
          <cell r="A1005" t="str">
            <v>16) T.B.M 설치</v>
          </cell>
          <cell r="C1005">
            <v>2</v>
          </cell>
          <cell r="E1005" t="str">
            <v>EA</v>
          </cell>
          <cell r="F1005">
            <v>11300</v>
          </cell>
          <cell r="G1005">
            <v>22600</v>
          </cell>
        </row>
        <row r="1006">
          <cell r="A1006" t="str">
            <v>17) 다웰바설치공</v>
          </cell>
          <cell r="B1006" t="str">
            <v>(D=25,L=600mm)</v>
          </cell>
          <cell r="C1006">
            <v>136</v>
          </cell>
          <cell r="E1006" t="str">
            <v>EA</v>
          </cell>
          <cell r="F1006">
            <v>12000</v>
          </cell>
          <cell r="G1006">
            <v>1632000</v>
          </cell>
        </row>
        <row r="1007">
          <cell r="A1007" t="str">
            <v>18) 전선관부설</v>
          </cell>
          <cell r="G1007">
            <v>10867600</v>
          </cell>
        </row>
        <row r="1008">
          <cell r="A1008" t="str">
            <v>전선관부설</v>
          </cell>
          <cell r="B1008" t="str">
            <v>(100 M/M)</v>
          </cell>
          <cell r="C1008">
            <v>269</v>
          </cell>
          <cell r="E1008" t="str">
            <v>M</v>
          </cell>
          <cell r="F1008">
            <v>16600</v>
          </cell>
          <cell r="G1008">
            <v>4465400</v>
          </cell>
        </row>
        <row r="1009">
          <cell r="A1009" t="str">
            <v>전선관부설</v>
          </cell>
          <cell r="B1009" t="str">
            <v>(150 M/M)</v>
          </cell>
          <cell r="C1009">
            <v>269</v>
          </cell>
          <cell r="E1009" t="str">
            <v>M</v>
          </cell>
          <cell r="F1009">
            <v>23800</v>
          </cell>
          <cell r="G1009">
            <v>6402200</v>
          </cell>
        </row>
        <row r="1010">
          <cell r="A1010" t="str">
            <v>19) 교량유지관리용 표지판</v>
          </cell>
          <cell r="G1010">
            <v>1084800</v>
          </cell>
        </row>
        <row r="1011">
          <cell r="A1011" t="str">
            <v>교량유지관리표</v>
          </cell>
          <cell r="B1011" t="str">
            <v>1500*900m/m</v>
          </cell>
          <cell r="C1011">
            <v>12</v>
          </cell>
          <cell r="E1011" t="str">
            <v>EA</v>
          </cell>
          <cell r="F1011">
            <v>18100</v>
          </cell>
          <cell r="G1011">
            <v>217200</v>
          </cell>
        </row>
        <row r="1012">
          <cell r="A1012" t="str">
            <v>교량유지관리표</v>
          </cell>
          <cell r="B1012" t="str">
            <v>930*350m/m</v>
          </cell>
          <cell r="C1012">
            <v>36</v>
          </cell>
          <cell r="E1012" t="str">
            <v>EA</v>
          </cell>
          <cell r="F1012">
            <v>12200</v>
          </cell>
          <cell r="G1012">
            <v>439200</v>
          </cell>
        </row>
        <row r="1013">
          <cell r="A1013" t="str">
            <v>교량유지관리표</v>
          </cell>
          <cell r="B1013" t="str">
            <v>760*350m/m</v>
          </cell>
          <cell r="C1013">
            <v>36</v>
          </cell>
          <cell r="E1013" t="str">
            <v>EA</v>
          </cell>
          <cell r="F1013">
            <v>11900</v>
          </cell>
          <cell r="G1013">
            <v>428400</v>
          </cell>
        </row>
        <row r="1014">
          <cell r="A1014" t="str">
            <v>20) 교량점검시설</v>
          </cell>
          <cell r="G1014">
            <v>20000000</v>
          </cell>
        </row>
        <row r="1015">
          <cell r="A1015" t="str">
            <v>교량점검시설</v>
          </cell>
          <cell r="B1015" t="str">
            <v>(확폭구간)</v>
          </cell>
          <cell r="C1015">
            <v>2</v>
          </cell>
          <cell r="E1015" t="str">
            <v>개소</v>
          </cell>
          <cell r="F1015">
            <v>10000000</v>
          </cell>
          <cell r="G1015">
            <v>20000000</v>
          </cell>
        </row>
        <row r="1016">
          <cell r="A1016" t="str">
            <v>21) 방사선투과시험</v>
          </cell>
          <cell r="G1016">
            <v>7776000</v>
          </cell>
        </row>
        <row r="1017">
          <cell r="A1017" t="str">
            <v>방사선투과시험</v>
          </cell>
          <cell r="B1017" t="str">
            <v>(10-20mm)</v>
          </cell>
          <cell r="C1017">
            <v>720</v>
          </cell>
          <cell r="E1017" t="str">
            <v>매</v>
          </cell>
          <cell r="F1017">
            <v>10800</v>
          </cell>
          <cell r="G1017">
            <v>7776000</v>
          </cell>
        </row>
        <row r="1018">
          <cell r="A1018" t="str">
            <v>22) 낙하물방지공</v>
          </cell>
          <cell r="C1018">
            <v>472</v>
          </cell>
          <cell r="E1018" t="str">
            <v>M2</v>
          </cell>
          <cell r="F1018">
            <v>4100</v>
          </cell>
          <cell r="G1018">
            <v>1935200</v>
          </cell>
        </row>
        <row r="1019">
          <cell r="A1019" t="str">
            <v>23) 점검용 계단</v>
          </cell>
          <cell r="C1019">
            <v>4</v>
          </cell>
          <cell r="E1019" t="str">
            <v>EA</v>
          </cell>
          <cell r="F1019">
            <v>192000</v>
          </cell>
          <cell r="G1019">
            <v>768000</v>
          </cell>
        </row>
        <row r="1020">
          <cell r="A1020" t="str">
            <v>24) 시공이음</v>
          </cell>
          <cell r="G1020">
            <v>318000</v>
          </cell>
        </row>
        <row r="1021">
          <cell r="B1021" t="str">
            <v>(T=10mm)</v>
          </cell>
          <cell r="C1021">
            <v>168</v>
          </cell>
          <cell r="E1021" t="str">
            <v>M2</v>
          </cell>
          <cell r="F1021">
            <v>1500</v>
          </cell>
          <cell r="G1021">
            <v>252000</v>
          </cell>
        </row>
        <row r="1022">
          <cell r="B1022" t="str">
            <v>(T=20mm)</v>
          </cell>
          <cell r="C1022">
            <v>33</v>
          </cell>
          <cell r="E1022" t="str">
            <v>M2</v>
          </cell>
          <cell r="F1022">
            <v>2000</v>
          </cell>
          <cell r="G1022">
            <v>66000</v>
          </cell>
        </row>
        <row r="1023">
          <cell r="A1023" t="str">
            <v>25) 교대보호블럭</v>
          </cell>
          <cell r="B1023" t="str">
            <v>(육교용:U형브럭)</v>
          </cell>
          <cell r="C1023">
            <v>1084</v>
          </cell>
          <cell r="E1023" t="str">
            <v>M2</v>
          </cell>
          <cell r="F1023">
            <v>39000</v>
          </cell>
          <cell r="G1023">
            <v>42276000</v>
          </cell>
        </row>
        <row r="1024">
          <cell r="A1024" t="str">
            <v>26) 수평저항 BEARING</v>
          </cell>
          <cell r="G1024">
            <v>12000000</v>
          </cell>
        </row>
        <row r="1025">
          <cell r="A1025" t="str">
            <v>수평저항 BEARING</v>
          </cell>
          <cell r="B1025" t="str">
            <v>(일반부)</v>
          </cell>
          <cell r="C1025">
            <v>12</v>
          </cell>
          <cell r="E1025" t="str">
            <v>개소</v>
          </cell>
          <cell r="F1025">
            <v>1000000</v>
          </cell>
          <cell r="G1025">
            <v>12000000</v>
          </cell>
        </row>
        <row r="1026">
          <cell r="A1026" t="str">
            <v>27) 자재대</v>
          </cell>
          <cell r="G1026">
            <v>331380192</v>
          </cell>
        </row>
        <row r="1027">
          <cell r="A1027" t="str">
            <v>가)포대시멘트</v>
          </cell>
          <cell r="B1027" t="str">
            <v>40 KG</v>
          </cell>
          <cell r="C1027">
            <v>232</v>
          </cell>
          <cell r="E1027" t="str">
            <v>대</v>
          </cell>
          <cell r="F1027">
            <v>1850</v>
          </cell>
          <cell r="G1027">
            <v>429200</v>
          </cell>
        </row>
        <row r="1028">
          <cell r="A1028" t="str">
            <v>나)세골재</v>
          </cell>
          <cell r="B1028" t="str">
            <v>모래</v>
          </cell>
          <cell r="C1028">
            <v>6</v>
          </cell>
          <cell r="E1028" t="str">
            <v>M3</v>
          </cell>
          <cell r="F1028">
            <v>8200</v>
          </cell>
          <cell r="G1028">
            <v>49200</v>
          </cell>
        </row>
        <row r="1029">
          <cell r="A1029" t="str">
            <v>다)레미콘</v>
          </cell>
          <cell r="G1029">
            <v>175789000</v>
          </cell>
        </row>
        <row r="1030">
          <cell r="B1030" t="str">
            <v>25-270-15</v>
          </cell>
          <cell r="C1030">
            <v>1146</v>
          </cell>
          <cell r="E1030" t="str">
            <v>M3</v>
          </cell>
          <cell r="F1030">
            <v>45000</v>
          </cell>
          <cell r="G1030">
            <v>51570000</v>
          </cell>
        </row>
        <row r="1031">
          <cell r="B1031" t="str">
            <v>25-240-15</v>
          </cell>
          <cell r="C1031">
            <v>2418</v>
          </cell>
          <cell r="E1031" t="str">
            <v>M3</v>
          </cell>
          <cell r="F1031">
            <v>43000</v>
          </cell>
          <cell r="G1031">
            <v>103974000</v>
          </cell>
        </row>
        <row r="1032">
          <cell r="B1032" t="str">
            <v>40-210-8</v>
          </cell>
          <cell r="C1032">
            <v>230</v>
          </cell>
          <cell r="E1032" t="str">
            <v>M3</v>
          </cell>
          <cell r="F1032">
            <v>39000</v>
          </cell>
          <cell r="G1032">
            <v>8970000</v>
          </cell>
        </row>
        <row r="1033">
          <cell r="B1033" t="str">
            <v>40-180-8</v>
          </cell>
          <cell r="C1033">
            <v>7</v>
          </cell>
          <cell r="E1033" t="str">
            <v>M3</v>
          </cell>
          <cell r="F1033">
            <v>37000</v>
          </cell>
          <cell r="G1033">
            <v>259000</v>
          </cell>
        </row>
        <row r="1034">
          <cell r="B1034" t="str">
            <v>40-135-8</v>
          </cell>
          <cell r="C1034">
            <v>306</v>
          </cell>
          <cell r="E1034" t="str">
            <v>M3</v>
          </cell>
          <cell r="F1034">
            <v>36000</v>
          </cell>
          <cell r="G1034">
            <v>11016000</v>
          </cell>
        </row>
        <row r="1035">
          <cell r="A1035" t="str">
            <v>라)철  근 (고강)</v>
          </cell>
          <cell r="G1035">
            <v>67950000</v>
          </cell>
        </row>
        <row r="1036">
          <cell r="B1036" t="str">
            <v>H13 m/m</v>
          </cell>
          <cell r="C1036">
            <v>8.8379999999999992</v>
          </cell>
          <cell r="E1036" t="str">
            <v>TON</v>
          </cell>
          <cell r="F1036">
            <v>271000</v>
          </cell>
          <cell r="G1036">
            <v>2395098</v>
          </cell>
        </row>
        <row r="1037">
          <cell r="B1037" t="str">
            <v>H16 - H32 m/m</v>
          </cell>
          <cell r="C1037">
            <v>246.447</v>
          </cell>
          <cell r="E1037" t="str">
            <v>TON</v>
          </cell>
          <cell r="F1037">
            <v>266000</v>
          </cell>
          <cell r="G1037">
            <v>65554902</v>
          </cell>
        </row>
        <row r="1038">
          <cell r="A1038" t="str">
            <v>마)철  근 (연강)</v>
          </cell>
          <cell r="G1038">
            <v>88133658</v>
          </cell>
        </row>
        <row r="1039">
          <cell r="B1039" t="str">
            <v>D13 m/m</v>
          </cell>
          <cell r="C1039">
            <v>13.266</v>
          </cell>
          <cell r="E1039" t="str">
            <v>TON</v>
          </cell>
          <cell r="F1039">
            <v>261000</v>
          </cell>
          <cell r="G1039">
            <v>3462426</v>
          </cell>
        </row>
        <row r="1040">
          <cell r="B1040" t="str">
            <v>D16 - D32 m/m</v>
          </cell>
          <cell r="C1040">
            <v>330.74700000000001</v>
          </cell>
          <cell r="E1040" t="str">
            <v>TON</v>
          </cell>
          <cell r="F1040">
            <v>256000</v>
          </cell>
          <cell r="G1040">
            <v>84671232</v>
          </cell>
        </row>
        <row r="1041">
          <cell r="A1041" t="str">
            <v>바)고재대</v>
          </cell>
          <cell r="C1041">
            <v>17.978999999999999</v>
          </cell>
          <cell r="E1041" t="str">
            <v>TON</v>
          </cell>
          <cell r="F1041">
            <v>-54000</v>
          </cell>
          <cell r="G1041">
            <v>-970866</v>
          </cell>
        </row>
        <row r="1042">
          <cell r="A1042" t="str">
            <v>3.08 국원육교(P.C BEAM)</v>
          </cell>
          <cell r="G1042">
            <v>420941699</v>
          </cell>
        </row>
        <row r="1043">
          <cell r="A1043" t="str">
            <v>1) 토     공</v>
          </cell>
          <cell r="G1043">
            <v>26852960</v>
          </cell>
        </row>
        <row r="1044">
          <cell r="A1044" t="str">
            <v>구조물터파기(토사)</v>
          </cell>
          <cell r="B1044" t="str">
            <v>(육상:0-2M)</v>
          </cell>
          <cell r="C1044">
            <v>183</v>
          </cell>
          <cell r="E1044" t="str">
            <v>M3</v>
          </cell>
          <cell r="F1044">
            <v>2500</v>
          </cell>
          <cell r="G1044">
            <v>457500</v>
          </cell>
        </row>
        <row r="1045">
          <cell r="A1045" t="str">
            <v>구조물터파기(리핑암)</v>
          </cell>
          <cell r="B1045" t="str">
            <v>(육상:0-2M)</v>
          </cell>
          <cell r="C1045">
            <v>161</v>
          </cell>
          <cell r="E1045" t="str">
            <v>M3</v>
          </cell>
          <cell r="F1045">
            <v>23000</v>
          </cell>
          <cell r="G1045">
            <v>3703000</v>
          </cell>
        </row>
        <row r="1046">
          <cell r="A1046" t="str">
            <v>구조물터파기(발파암)</v>
          </cell>
          <cell r="B1046" t="str">
            <v>(육상:0-2M)</v>
          </cell>
          <cell r="C1046">
            <v>231</v>
          </cell>
          <cell r="E1046" t="str">
            <v>M3</v>
          </cell>
          <cell r="F1046">
            <v>35500</v>
          </cell>
          <cell r="G1046">
            <v>8200500</v>
          </cell>
        </row>
        <row r="1047">
          <cell r="A1047" t="str">
            <v>되메우기및다짐</v>
          </cell>
          <cell r="B1047" t="str">
            <v>(기계70%+인력30%)</v>
          </cell>
          <cell r="C1047">
            <v>563</v>
          </cell>
          <cell r="E1047" t="str">
            <v>M3</v>
          </cell>
          <cell r="F1047">
            <v>1000</v>
          </cell>
          <cell r="G1047">
            <v>563000</v>
          </cell>
        </row>
        <row r="1048">
          <cell r="A1048" t="str">
            <v>구조물뒷채움</v>
          </cell>
          <cell r="B1048" t="str">
            <v>(현장암유용)</v>
          </cell>
          <cell r="C1048">
            <v>704</v>
          </cell>
          <cell r="E1048" t="str">
            <v>M3</v>
          </cell>
          <cell r="F1048">
            <v>15100</v>
          </cell>
          <cell r="G1048">
            <v>10630400</v>
          </cell>
        </row>
        <row r="1049">
          <cell r="A1049" t="str">
            <v>교대앞성토</v>
          </cell>
          <cell r="C1049">
            <v>402</v>
          </cell>
          <cell r="E1049" t="str">
            <v>M3</v>
          </cell>
          <cell r="F1049">
            <v>530</v>
          </cell>
          <cell r="G1049">
            <v>213060</v>
          </cell>
        </row>
        <row r="1050">
          <cell r="A1050" t="str">
            <v>암반청소</v>
          </cell>
          <cell r="B1050" t="str">
            <v>(면고르기)</v>
          </cell>
          <cell r="C1050">
            <v>165</v>
          </cell>
          <cell r="E1050" t="str">
            <v>M2</v>
          </cell>
          <cell r="F1050">
            <v>18700</v>
          </cell>
          <cell r="G1050">
            <v>3085500</v>
          </cell>
        </row>
        <row r="1051">
          <cell r="A1051" t="str">
            <v>2) 거 푸 집</v>
          </cell>
          <cell r="G1051">
            <v>35504000</v>
          </cell>
        </row>
        <row r="1052">
          <cell r="A1052" t="str">
            <v>합판 3회</v>
          </cell>
          <cell r="B1052" t="str">
            <v>(0-7M)</v>
          </cell>
          <cell r="C1052">
            <v>1417</v>
          </cell>
          <cell r="E1052" t="str">
            <v>M2</v>
          </cell>
          <cell r="F1052">
            <v>18000</v>
          </cell>
          <cell r="G1052">
            <v>25506000</v>
          </cell>
        </row>
        <row r="1053">
          <cell r="B1053" t="str">
            <v>(7-10M)</v>
          </cell>
          <cell r="C1053">
            <v>68</v>
          </cell>
          <cell r="E1053" t="str">
            <v>M2</v>
          </cell>
          <cell r="F1053">
            <v>19000</v>
          </cell>
          <cell r="G1053">
            <v>1292000</v>
          </cell>
        </row>
        <row r="1054">
          <cell r="A1054" t="str">
            <v>합판 4회</v>
          </cell>
          <cell r="C1054">
            <v>210</v>
          </cell>
          <cell r="E1054" t="str">
            <v>M2</v>
          </cell>
          <cell r="F1054">
            <v>15000</v>
          </cell>
          <cell r="G1054">
            <v>3150000</v>
          </cell>
        </row>
        <row r="1055">
          <cell r="A1055" t="str">
            <v>합판 6회</v>
          </cell>
          <cell r="C1055">
            <v>16</v>
          </cell>
          <cell r="E1055" t="str">
            <v>M2</v>
          </cell>
          <cell r="F1055">
            <v>12000</v>
          </cell>
          <cell r="G1055">
            <v>192000</v>
          </cell>
        </row>
        <row r="1056">
          <cell r="A1056" t="str">
            <v>무늬거푸집</v>
          </cell>
          <cell r="B1056" t="str">
            <v>(0-7m)</v>
          </cell>
          <cell r="C1056">
            <v>200</v>
          </cell>
          <cell r="E1056" t="str">
            <v>M2</v>
          </cell>
          <cell r="F1056">
            <v>25000</v>
          </cell>
          <cell r="G1056">
            <v>5000000</v>
          </cell>
        </row>
        <row r="1057">
          <cell r="B1057" t="str">
            <v>(7-10m)</v>
          </cell>
          <cell r="C1057">
            <v>13</v>
          </cell>
          <cell r="E1057" t="str">
            <v>M2</v>
          </cell>
          <cell r="F1057">
            <v>28000</v>
          </cell>
          <cell r="G1057">
            <v>364000</v>
          </cell>
        </row>
        <row r="1058">
          <cell r="A1058" t="str">
            <v>3) 강관비계</v>
          </cell>
          <cell r="B1058" t="str">
            <v>(손율:3개월)</v>
          </cell>
          <cell r="C1058">
            <v>698</v>
          </cell>
          <cell r="E1058" t="str">
            <v>M2</v>
          </cell>
          <cell r="F1058">
            <v>6300</v>
          </cell>
          <cell r="G1058">
            <v>4397400</v>
          </cell>
        </row>
        <row r="1059">
          <cell r="A1059" t="str">
            <v>4) 동바리공</v>
          </cell>
          <cell r="G1059">
            <v>12045300</v>
          </cell>
        </row>
        <row r="1060">
          <cell r="A1060" t="str">
            <v>강관동바리</v>
          </cell>
          <cell r="C1060">
            <v>112</v>
          </cell>
          <cell r="E1060" t="str">
            <v>공/M3</v>
          </cell>
          <cell r="F1060">
            <v>12400</v>
          </cell>
          <cell r="G1060">
            <v>1388800</v>
          </cell>
        </row>
        <row r="1061">
          <cell r="A1061" t="str">
            <v>DECK FINISHER</v>
          </cell>
          <cell r="B1061" t="str">
            <v>(목재1회)</v>
          </cell>
          <cell r="C1061">
            <v>67</v>
          </cell>
          <cell r="E1061" t="str">
            <v>공/M3</v>
          </cell>
          <cell r="F1061">
            <v>15900</v>
          </cell>
          <cell r="G1061">
            <v>1065300</v>
          </cell>
        </row>
        <row r="1062">
          <cell r="A1062" t="str">
            <v>목재동바리</v>
          </cell>
          <cell r="B1062" t="str">
            <v>(4회)</v>
          </cell>
          <cell r="C1062">
            <v>631</v>
          </cell>
          <cell r="E1062" t="str">
            <v>공/M3</v>
          </cell>
          <cell r="F1062">
            <v>15200</v>
          </cell>
          <cell r="G1062">
            <v>9591200</v>
          </cell>
        </row>
        <row r="1063">
          <cell r="A1063" t="str">
            <v>5) 철근가공조립</v>
          </cell>
          <cell r="G1063">
            <v>69211772</v>
          </cell>
        </row>
        <row r="1064">
          <cell r="A1064" t="str">
            <v>철근가공조립</v>
          </cell>
          <cell r="B1064" t="str">
            <v>(보통)</v>
          </cell>
          <cell r="C1064">
            <v>22.713999999999999</v>
          </cell>
          <cell r="E1064" t="str">
            <v>TON</v>
          </cell>
          <cell r="F1064">
            <v>272000</v>
          </cell>
          <cell r="G1064">
            <v>6178208</v>
          </cell>
        </row>
        <row r="1065">
          <cell r="A1065" t="str">
            <v>철근가공조립</v>
          </cell>
          <cell r="B1065" t="str">
            <v>(복잡)</v>
          </cell>
          <cell r="C1065">
            <v>95.436000000000007</v>
          </cell>
          <cell r="E1065" t="str">
            <v>TON</v>
          </cell>
          <cell r="F1065">
            <v>338000</v>
          </cell>
          <cell r="G1065">
            <v>32257368.000000004</v>
          </cell>
        </row>
        <row r="1066">
          <cell r="A1066" t="str">
            <v>철근가공조립</v>
          </cell>
          <cell r="B1066" t="str">
            <v>(매우복잡)</v>
          </cell>
          <cell r="C1066">
            <v>81.724000000000004</v>
          </cell>
          <cell r="E1066" t="str">
            <v>TON</v>
          </cell>
          <cell r="F1066">
            <v>374000</v>
          </cell>
          <cell r="G1066">
            <v>30564776</v>
          </cell>
        </row>
        <row r="1067">
          <cell r="A1067" t="str">
            <v>스페이셔설치</v>
          </cell>
          <cell r="C1067">
            <v>1922</v>
          </cell>
          <cell r="E1067" t="str">
            <v>M2</v>
          </cell>
          <cell r="F1067">
            <v>110</v>
          </cell>
          <cell r="G1067">
            <v>211420</v>
          </cell>
        </row>
        <row r="1068">
          <cell r="A1068" t="str">
            <v>6) 콘크리트타설</v>
          </cell>
          <cell r="G1068">
            <v>10777900</v>
          </cell>
        </row>
        <row r="1069">
          <cell r="A1069" t="str">
            <v>콘크리트타설(철근)</v>
          </cell>
          <cell r="B1069" t="str">
            <v>펌프카</v>
          </cell>
          <cell r="C1069">
            <v>1380</v>
          </cell>
          <cell r="E1069" t="str">
            <v>M3</v>
          </cell>
          <cell r="F1069">
            <v>6800</v>
          </cell>
          <cell r="G1069">
            <v>9384000</v>
          </cell>
        </row>
        <row r="1070">
          <cell r="A1070" t="str">
            <v>콘크리트타설(무근)</v>
          </cell>
          <cell r="B1070" t="str">
            <v>진동기제외</v>
          </cell>
          <cell r="C1070">
            <v>71</v>
          </cell>
          <cell r="E1070" t="str">
            <v>M3</v>
          </cell>
          <cell r="F1070">
            <v>13800</v>
          </cell>
          <cell r="G1070">
            <v>979800</v>
          </cell>
        </row>
        <row r="1071">
          <cell r="A1071" t="str">
            <v>섬유보강재</v>
          </cell>
          <cell r="C1071">
            <v>101</v>
          </cell>
          <cell r="E1071" t="str">
            <v>KG</v>
          </cell>
          <cell r="F1071">
            <v>4100</v>
          </cell>
          <cell r="G1071">
            <v>414100</v>
          </cell>
        </row>
        <row r="1072">
          <cell r="A1072" t="str">
            <v>7) 교좌장치</v>
          </cell>
          <cell r="G1072">
            <v>20400000</v>
          </cell>
        </row>
        <row r="1073">
          <cell r="A1073" t="str">
            <v>고정단</v>
          </cell>
          <cell r="B1073" t="str">
            <v>(135TON)</v>
          </cell>
          <cell r="C1073">
            <v>2</v>
          </cell>
          <cell r="E1073" t="str">
            <v>EA</v>
          </cell>
          <cell r="F1073">
            <v>1100000</v>
          </cell>
          <cell r="G1073">
            <v>2200000</v>
          </cell>
        </row>
        <row r="1074">
          <cell r="A1074" t="str">
            <v>일방향</v>
          </cell>
          <cell r="B1074" t="str">
            <v>(135TON)</v>
          </cell>
          <cell r="C1074">
            <v>10</v>
          </cell>
          <cell r="E1074" t="str">
            <v>EA</v>
          </cell>
          <cell r="F1074">
            <v>1100000</v>
          </cell>
          <cell r="G1074">
            <v>11000000</v>
          </cell>
        </row>
        <row r="1075">
          <cell r="A1075" t="str">
            <v>양방향</v>
          </cell>
          <cell r="B1075" t="str">
            <v>(135TON)</v>
          </cell>
          <cell r="C1075">
            <v>8</v>
          </cell>
          <cell r="E1075" t="str">
            <v>EA</v>
          </cell>
          <cell r="F1075">
            <v>900000</v>
          </cell>
          <cell r="G1075">
            <v>7200000</v>
          </cell>
        </row>
        <row r="1076">
          <cell r="A1076" t="str">
            <v>8) 신축이음장치</v>
          </cell>
          <cell r="G1076">
            <v>16146000</v>
          </cell>
        </row>
        <row r="1077">
          <cell r="A1077" t="str">
            <v>신축이음장치</v>
          </cell>
          <cell r="B1077" t="str">
            <v>NO,50</v>
          </cell>
          <cell r="C1077">
            <v>39</v>
          </cell>
          <cell r="E1077" t="str">
            <v>M</v>
          </cell>
          <cell r="F1077">
            <v>414000</v>
          </cell>
          <cell r="G1077">
            <v>16146000</v>
          </cell>
        </row>
        <row r="1078">
          <cell r="A1078" t="str">
            <v>9) 무수축콘크리트</v>
          </cell>
          <cell r="G1078">
            <v>870000</v>
          </cell>
        </row>
        <row r="1079">
          <cell r="A1079" t="str">
            <v>몰탈</v>
          </cell>
          <cell r="B1079" t="str">
            <v>1:1</v>
          </cell>
          <cell r="C1079">
            <v>1</v>
          </cell>
          <cell r="E1079" t="str">
            <v>M3</v>
          </cell>
          <cell r="F1079">
            <v>37000</v>
          </cell>
          <cell r="G1079">
            <v>37000</v>
          </cell>
        </row>
        <row r="1080">
          <cell r="A1080" t="str">
            <v>콘크리트</v>
          </cell>
          <cell r="C1080">
            <v>7</v>
          </cell>
          <cell r="E1080" t="str">
            <v>M3</v>
          </cell>
          <cell r="F1080">
            <v>119000</v>
          </cell>
          <cell r="G1080">
            <v>833000</v>
          </cell>
        </row>
        <row r="1081">
          <cell r="A1081" t="str">
            <v>10) P.C빔 제작및가설</v>
          </cell>
          <cell r="G1081">
            <v>59000000</v>
          </cell>
        </row>
        <row r="1082">
          <cell r="A1082" t="str">
            <v>P.C 빔제작</v>
          </cell>
          <cell r="B1082" t="str">
            <v>L=30.0M DB-24</v>
          </cell>
          <cell r="C1082">
            <v>10</v>
          </cell>
          <cell r="E1082" t="str">
            <v>본</v>
          </cell>
          <cell r="F1082">
            <v>5000000</v>
          </cell>
          <cell r="G1082">
            <v>50000000</v>
          </cell>
        </row>
        <row r="1083">
          <cell r="A1083" t="str">
            <v>P.C 빔설치</v>
          </cell>
          <cell r="B1083" t="str">
            <v>L=30.0M</v>
          </cell>
          <cell r="C1083">
            <v>10</v>
          </cell>
          <cell r="E1083" t="str">
            <v>본</v>
          </cell>
          <cell r="F1083">
            <v>900000</v>
          </cell>
          <cell r="G1083">
            <v>9000000</v>
          </cell>
        </row>
        <row r="1084">
          <cell r="A1084" t="str">
            <v>11) 표면처리</v>
          </cell>
          <cell r="G1084">
            <v>1950760</v>
          </cell>
        </row>
        <row r="1085">
          <cell r="A1085" t="str">
            <v>슬라브양생</v>
          </cell>
          <cell r="B1085" t="str">
            <v>(피막양생)</v>
          </cell>
          <cell r="C1085">
            <v>583</v>
          </cell>
          <cell r="E1085" t="str">
            <v>M2</v>
          </cell>
          <cell r="F1085">
            <v>200</v>
          </cell>
          <cell r="G1085">
            <v>116600</v>
          </cell>
        </row>
        <row r="1086">
          <cell r="A1086" t="str">
            <v>교면방수</v>
          </cell>
          <cell r="B1086" t="str">
            <v>(침투식)</v>
          </cell>
          <cell r="C1086">
            <v>583</v>
          </cell>
          <cell r="E1086" t="str">
            <v>M2</v>
          </cell>
          <cell r="F1086">
            <v>2100</v>
          </cell>
          <cell r="G1086">
            <v>1224300</v>
          </cell>
        </row>
        <row r="1087">
          <cell r="A1087" t="str">
            <v>배면방수</v>
          </cell>
          <cell r="B1087" t="str">
            <v>(아스팔트)</v>
          </cell>
          <cell r="C1087">
            <v>301</v>
          </cell>
          <cell r="E1087" t="str">
            <v>M2</v>
          </cell>
          <cell r="F1087">
            <v>1600</v>
          </cell>
          <cell r="G1087">
            <v>481600</v>
          </cell>
        </row>
        <row r="1088">
          <cell r="A1088" t="str">
            <v>데크휘니샤 면고르기</v>
          </cell>
          <cell r="C1088">
            <v>583</v>
          </cell>
          <cell r="E1088" t="str">
            <v>M2</v>
          </cell>
          <cell r="F1088">
            <v>220</v>
          </cell>
          <cell r="G1088">
            <v>128260</v>
          </cell>
        </row>
        <row r="1089">
          <cell r="A1089" t="str">
            <v>12) 배수시설</v>
          </cell>
          <cell r="G1089">
            <v>2465700</v>
          </cell>
        </row>
        <row r="1090">
          <cell r="A1090" t="str">
            <v>가)일 반 용</v>
          </cell>
          <cell r="G1090">
            <v>1910200</v>
          </cell>
        </row>
        <row r="1091">
          <cell r="A1091" t="str">
            <v>집 수 구</v>
          </cell>
          <cell r="C1091">
            <v>6</v>
          </cell>
          <cell r="E1091" t="str">
            <v>EA</v>
          </cell>
          <cell r="F1091">
            <v>45100</v>
          </cell>
          <cell r="G1091">
            <v>270600</v>
          </cell>
        </row>
        <row r="1092">
          <cell r="A1092" t="str">
            <v>이 음 부</v>
          </cell>
          <cell r="C1092">
            <v>4</v>
          </cell>
          <cell r="E1092" t="str">
            <v>EA</v>
          </cell>
          <cell r="F1092">
            <v>7900</v>
          </cell>
          <cell r="G1092">
            <v>31600</v>
          </cell>
        </row>
        <row r="1093">
          <cell r="A1093" t="str">
            <v>직    관</v>
          </cell>
          <cell r="C1093">
            <v>48</v>
          </cell>
          <cell r="E1093" t="str">
            <v>M</v>
          </cell>
          <cell r="F1093">
            <v>33500</v>
          </cell>
          <cell r="G1093">
            <v>1608000</v>
          </cell>
        </row>
        <row r="1094">
          <cell r="A1094" t="str">
            <v>나)신축이음용</v>
          </cell>
          <cell r="G1094">
            <v>555500</v>
          </cell>
        </row>
        <row r="1095">
          <cell r="A1095" t="str">
            <v>집 수 구</v>
          </cell>
          <cell r="C1095">
            <v>4</v>
          </cell>
          <cell r="E1095" t="str">
            <v>EA</v>
          </cell>
          <cell r="F1095">
            <v>21800</v>
          </cell>
          <cell r="G1095">
            <v>87200</v>
          </cell>
        </row>
        <row r="1096">
          <cell r="A1096" t="str">
            <v>곡    관</v>
          </cell>
          <cell r="C1096">
            <v>4</v>
          </cell>
          <cell r="E1096" t="str">
            <v>EA</v>
          </cell>
          <cell r="F1096">
            <v>10000</v>
          </cell>
          <cell r="G1096">
            <v>40000</v>
          </cell>
        </row>
        <row r="1097">
          <cell r="A1097" t="str">
            <v>이 음 부</v>
          </cell>
          <cell r="C1097">
            <v>16</v>
          </cell>
          <cell r="E1097" t="str">
            <v>EA</v>
          </cell>
          <cell r="F1097">
            <v>2300</v>
          </cell>
          <cell r="G1097">
            <v>36800</v>
          </cell>
        </row>
        <row r="1098">
          <cell r="A1098" t="str">
            <v>직    관</v>
          </cell>
          <cell r="C1098">
            <v>15</v>
          </cell>
          <cell r="E1098" t="str">
            <v>M</v>
          </cell>
          <cell r="F1098">
            <v>26100</v>
          </cell>
          <cell r="G1098">
            <v>391500</v>
          </cell>
        </row>
        <row r="1099">
          <cell r="A1099" t="str">
            <v>13) 교명주및명판</v>
          </cell>
          <cell r="G1099">
            <v>3340400</v>
          </cell>
        </row>
        <row r="1100">
          <cell r="A1100" t="str">
            <v>교명주</v>
          </cell>
          <cell r="B1100" t="str">
            <v>(화강석)</v>
          </cell>
          <cell r="C1100">
            <v>4</v>
          </cell>
          <cell r="E1100" t="str">
            <v>EA</v>
          </cell>
          <cell r="F1100">
            <v>800000</v>
          </cell>
          <cell r="G1100">
            <v>3200000</v>
          </cell>
        </row>
        <row r="1101">
          <cell r="A1101" t="str">
            <v>설명판</v>
          </cell>
          <cell r="B1101" t="str">
            <v>(황동주물)</v>
          </cell>
          <cell r="C1101">
            <v>2</v>
          </cell>
          <cell r="E1101" t="str">
            <v>EA</v>
          </cell>
          <cell r="F1101">
            <v>48400</v>
          </cell>
          <cell r="G1101">
            <v>96800</v>
          </cell>
        </row>
        <row r="1102">
          <cell r="A1102" t="str">
            <v>교명판</v>
          </cell>
          <cell r="B1102" t="str">
            <v>(황동주물)</v>
          </cell>
          <cell r="C1102">
            <v>2</v>
          </cell>
          <cell r="E1102" t="str">
            <v>EA</v>
          </cell>
          <cell r="F1102">
            <v>21800</v>
          </cell>
          <cell r="G1102">
            <v>43600</v>
          </cell>
        </row>
        <row r="1103">
          <cell r="A1103" t="str">
            <v>14) T.B.M 설치</v>
          </cell>
          <cell r="C1103">
            <v>1</v>
          </cell>
          <cell r="E1103" t="str">
            <v>EA</v>
          </cell>
          <cell r="F1103">
            <v>11300</v>
          </cell>
          <cell r="G1103">
            <v>11300</v>
          </cell>
        </row>
        <row r="1104">
          <cell r="A1104" t="str">
            <v>15) 다웰바설치공</v>
          </cell>
          <cell r="B1104" t="str">
            <v>(D=25,L=600mm)</v>
          </cell>
          <cell r="C1104">
            <v>92</v>
          </cell>
          <cell r="E1104" t="str">
            <v>EA</v>
          </cell>
          <cell r="F1104">
            <v>12000</v>
          </cell>
          <cell r="G1104">
            <v>1104000</v>
          </cell>
        </row>
        <row r="1105">
          <cell r="A1105" t="str">
            <v>16) 전선관부설</v>
          </cell>
          <cell r="G1105">
            <v>3191600</v>
          </cell>
        </row>
        <row r="1106">
          <cell r="A1106" t="str">
            <v>전선관부설</v>
          </cell>
          <cell r="B1106" t="str">
            <v>(100 M/M)</v>
          </cell>
          <cell r="C1106">
            <v>79</v>
          </cell>
          <cell r="E1106" t="str">
            <v>M</v>
          </cell>
          <cell r="F1106">
            <v>16600</v>
          </cell>
          <cell r="G1106">
            <v>1311400</v>
          </cell>
        </row>
        <row r="1107">
          <cell r="A1107" t="str">
            <v>전선관부설</v>
          </cell>
          <cell r="B1107" t="str">
            <v>(150 M/M)</v>
          </cell>
          <cell r="C1107">
            <v>79</v>
          </cell>
          <cell r="E1107" t="str">
            <v>M</v>
          </cell>
          <cell r="F1107">
            <v>23800</v>
          </cell>
          <cell r="G1107">
            <v>1880200</v>
          </cell>
        </row>
        <row r="1108">
          <cell r="A1108" t="str">
            <v>17) 교량유지관리용 표지판</v>
          </cell>
          <cell r="G1108">
            <v>72400</v>
          </cell>
        </row>
        <row r="1109">
          <cell r="A1109" t="str">
            <v>교량유지관리표</v>
          </cell>
          <cell r="B1109" t="str">
            <v>1500*900m/m</v>
          </cell>
          <cell r="C1109">
            <v>4</v>
          </cell>
          <cell r="E1109" t="str">
            <v>EA</v>
          </cell>
          <cell r="F1109">
            <v>18100</v>
          </cell>
          <cell r="G1109">
            <v>72400</v>
          </cell>
        </row>
        <row r="1110">
          <cell r="A1110" t="str">
            <v>18) 점검용 계단</v>
          </cell>
          <cell r="C1110">
            <v>4</v>
          </cell>
          <cell r="E1110" t="str">
            <v>EA</v>
          </cell>
          <cell r="F1110">
            <v>192000</v>
          </cell>
          <cell r="G1110">
            <v>768000</v>
          </cell>
        </row>
        <row r="1111">
          <cell r="A1111" t="str">
            <v>19) 시공이음</v>
          </cell>
          <cell r="G1111">
            <v>152000</v>
          </cell>
        </row>
        <row r="1112">
          <cell r="B1112" t="str">
            <v>(T=10mm)</v>
          </cell>
          <cell r="C1112">
            <v>68</v>
          </cell>
          <cell r="E1112" t="str">
            <v>M2</v>
          </cell>
          <cell r="F1112">
            <v>1500</v>
          </cell>
          <cell r="G1112">
            <v>102000</v>
          </cell>
        </row>
        <row r="1113">
          <cell r="B1113" t="str">
            <v>(T=20mm)</v>
          </cell>
          <cell r="C1113">
            <v>25</v>
          </cell>
          <cell r="E1113" t="str">
            <v>M2</v>
          </cell>
          <cell r="F1113">
            <v>2000</v>
          </cell>
          <cell r="G1113">
            <v>50000</v>
          </cell>
        </row>
        <row r="1114">
          <cell r="A1114" t="str">
            <v>20) 교대보호블럭</v>
          </cell>
          <cell r="B1114" t="str">
            <v>(육교용:U형브럭)</v>
          </cell>
          <cell r="C1114">
            <v>184</v>
          </cell>
          <cell r="E1114" t="str">
            <v>M2</v>
          </cell>
          <cell r="F1114">
            <v>16900</v>
          </cell>
          <cell r="G1114">
            <v>3109600</v>
          </cell>
        </row>
        <row r="1115">
          <cell r="A1115" t="str">
            <v>21) 자재대</v>
          </cell>
          <cell r="G1115">
            <v>149570607</v>
          </cell>
        </row>
        <row r="1116">
          <cell r="A1116" t="str">
            <v>가)포대시멘트</v>
          </cell>
          <cell r="B1116" t="str">
            <v>40 KG</v>
          </cell>
          <cell r="C1116">
            <v>159</v>
          </cell>
          <cell r="E1116" t="str">
            <v>대</v>
          </cell>
          <cell r="F1116">
            <v>266000</v>
          </cell>
          <cell r="G1116">
            <v>42294000</v>
          </cell>
        </row>
        <row r="1117">
          <cell r="A1117" t="str">
            <v>나)세골재</v>
          </cell>
          <cell r="B1117" t="str">
            <v>모래</v>
          </cell>
          <cell r="C1117">
            <v>4</v>
          </cell>
          <cell r="E1117" t="str">
            <v>M3</v>
          </cell>
          <cell r="F1117">
            <v>39000</v>
          </cell>
          <cell r="G1117">
            <v>156000</v>
          </cell>
        </row>
        <row r="1118">
          <cell r="A1118" t="str">
            <v>다)레미콘</v>
          </cell>
          <cell r="G1118">
            <v>68513900</v>
          </cell>
        </row>
        <row r="1119">
          <cell r="B1119" t="str">
            <v>19-400-15</v>
          </cell>
          <cell r="C1119">
            <v>249</v>
          </cell>
          <cell r="E1119" t="str">
            <v>M3</v>
          </cell>
          <cell r="F1119">
            <v>78000</v>
          </cell>
          <cell r="G1119">
            <v>19422000</v>
          </cell>
        </row>
        <row r="1120">
          <cell r="B1120" t="str">
            <v>25-270-15</v>
          </cell>
          <cell r="C1120">
            <v>205</v>
          </cell>
          <cell r="E1120" t="str">
            <v>M3</v>
          </cell>
          <cell r="F1120">
            <v>46000</v>
          </cell>
          <cell r="G1120">
            <v>9430000</v>
          </cell>
        </row>
        <row r="1121">
          <cell r="B1121" t="str">
            <v>25-240-15</v>
          </cell>
          <cell r="C1121">
            <v>941</v>
          </cell>
          <cell r="E1121" t="str">
            <v>M3</v>
          </cell>
          <cell r="F1121">
            <v>39000</v>
          </cell>
          <cell r="G1121">
            <v>36699000</v>
          </cell>
        </row>
        <row r="1122">
          <cell r="B1122" t="str">
            <v>40-180-8</v>
          </cell>
          <cell r="C1122">
            <v>4</v>
          </cell>
          <cell r="E1122" t="str">
            <v>M3</v>
          </cell>
          <cell r="F1122">
            <v>256000</v>
          </cell>
          <cell r="G1122">
            <v>1024000</v>
          </cell>
        </row>
        <row r="1123">
          <cell r="B1123" t="str">
            <v>40-135-8</v>
          </cell>
          <cell r="C1123">
            <v>69</v>
          </cell>
          <cell r="E1123" t="str">
            <v>M3</v>
          </cell>
          <cell r="F1123">
            <v>28100</v>
          </cell>
          <cell r="G1123">
            <v>1938900</v>
          </cell>
        </row>
        <row r="1124">
          <cell r="A1124" t="str">
            <v>라)철  근 (고강)</v>
          </cell>
          <cell r="G1124">
            <v>7471531.0000000009</v>
          </cell>
        </row>
        <row r="1125">
          <cell r="B1125" t="str">
            <v>H13 m/m</v>
          </cell>
          <cell r="C1125">
            <v>3.109</v>
          </cell>
          <cell r="E1125" t="str">
            <v>TON</v>
          </cell>
          <cell r="F1125">
            <v>271000</v>
          </cell>
          <cell r="G1125">
            <v>842539</v>
          </cell>
        </row>
        <row r="1126">
          <cell r="B1126" t="str">
            <v>H16 - H32 m/m</v>
          </cell>
          <cell r="C1126">
            <v>34.526000000000003</v>
          </cell>
          <cell r="E1126" t="str">
            <v>TON</v>
          </cell>
          <cell r="F1126">
            <v>192000</v>
          </cell>
          <cell r="G1126">
            <v>6628992.0000000009</v>
          </cell>
        </row>
        <row r="1127">
          <cell r="A1127" t="str">
            <v>마)철  근 (연강)</v>
          </cell>
          <cell r="G1127">
            <v>31468680</v>
          </cell>
        </row>
        <row r="1128">
          <cell r="B1128" t="str">
            <v>D10 m/m</v>
          </cell>
          <cell r="C1128">
            <v>0.56699999999999995</v>
          </cell>
          <cell r="E1128" t="str">
            <v>TON</v>
          </cell>
          <cell r="F1128">
            <v>266000</v>
          </cell>
          <cell r="G1128">
            <v>150822</v>
          </cell>
        </row>
        <row r="1129">
          <cell r="B1129" t="str">
            <v>D13 m/m</v>
          </cell>
          <cell r="C1129">
            <v>3.9329999999999998</v>
          </cell>
          <cell r="E1129" t="str">
            <v>TON</v>
          </cell>
          <cell r="F1129">
            <v>261000</v>
          </cell>
          <cell r="G1129">
            <v>1026513</v>
          </cell>
        </row>
        <row r="1130">
          <cell r="B1130" t="str">
            <v>D16 - D32 m/m</v>
          </cell>
          <cell r="C1130">
            <v>163.73699999999999</v>
          </cell>
          <cell r="E1130" t="str">
            <v>TON</v>
          </cell>
          <cell r="F1130">
            <v>185000</v>
          </cell>
          <cell r="G1130">
            <v>30291345</v>
          </cell>
        </row>
        <row r="1131">
          <cell r="A1131" t="str">
            <v>바)고재대</v>
          </cell>
          <cell r="C1131">
            <v>6.1760000000000002</v>
          </cell>
          <cell r="E1131" t="str">
            <v>TON</v>
          </cell>
          <cell r="F1131">
            <v>-54000</v>
          </cell>
          <cell r="G1131">
            <v>-333504</v>
          </cell>
        </row>
        <row r="1132">
          <cell r="A1132" t="str">
            <v>3.09 소정 1교(P.C BEAM)</v>
          </cell>
          <cell r="G1132">
            <v>1766294126</v>
          </cell>
        </row>
        <row r="1133">
          <cell r="A1133" t="str">
            <v>1) 토     공</v>
          </cell>
          <cell r="G1133">
            <v>207255800</v>
          </cell>
        </row>
        <row r="1134">
          <cell r="A1134" t="str">
            <v>구조물터파기(토사)</v>
          </cell>
          <cell r="B1134" t="str">
            <v>(육상:0-2M)</v>
          </cell>
          <cell r="C1134">
            <v>843</v>
          </cell>
          <cell r="E1134" t="str">
            <v>M3</v>
          </cell>
          <cell r="F1134">
            <v>2500</v>
          </cell>
          <cell r="G1134">
            <v>2107500</v>
          </cell>
        </row>
        <row r="1135">
          <cell r="A1135" t="str">
            <v>구조물터파기(발파암)</v>
          </cell>
          <cell r="B1135" t="str">
            <v>(육상:0-2M)</v>
          </cell>
          <cell r="C1135">
            <v>1302</v>
          </cell>
          <cell r="E1135" t="str">
            <v>M3</v>
          </cell>
          <cell r="F1135">
            <v>35500</v>
          </cell>
          <cell r="G1135">
            <v>46221000</v>
          </cell>
        </row>
        <row r="1136">
          <cell r="A1136" t="str">
            <v>구조물터파기(발파암)</v>
          </cell>
          <cell r="B1136" t="str">
            <v>(육상:2-4M)</v>
          </cell>
          <cell r="C1136">
            <v>1398</v>
          </cell>
          <cell r="E1136" t="str">
            <v>M3</v>
          </cell>
          <cell r="F1136">
            <v>43600</v>
          </cell>
          <cell r="G1136">
            <v>60952800</v>
          </cell>
        </row>
        <row r="1137">
          <cell r="A1137" t="str">
            <v>구조물터파기(발파암)</v>
          </cell>
          <cell r="B1137" t="str">
            <v>(육상:4-6M)</v>
          </cell>
          <cell r="C1137">
            <v>979</v>
          </cell>
          <cell r="E1137" t="str">
            <v>M3</v>
          </cell>
          <cell r="F1137">
            <v>51700</v>
          </cell>
          <cell r="G1137">
            <v>50614300</v>
          </cell>
        </row>
        <row r="1138">
          <cell r="A1138" t="str">
            <v>구조물터파기(발파암)</v>
          </cell>
          <cell r="B1138" t="str">
            <v>(육상:6M이상)</v>
          </cell>
          <cell r="C1138">
            <v>47</v>
          </cell>
          <cell r="E1138" t="str">
            <v>M3</v>
          </cell>
          <cell r="F1138">
            <v>53800</v>
          </cell>
          <cell r="G1138">
            <v>2528600</v>
          </cell>
        </row>
        <row r="1139">
          <cell r="A1139" t="str">
            <v>되메우기및다짐</v>
          </cell>
          <cell r="B1139" t="str">
            <v>(기계70%+인력30%)</v>
          </cell>
          <cell r="C1139">
            <v>3758</v>
          </cell>
          <cell r="E1139" t="str">
            <v>M3</v>
          </cell>
          <cell r="F1139">
            <v>1000</v>
          </cell>
          <cell r="G1139">
            <v>3758000</v>
          </cell>
        </row>
        <row r="1140">
          <cell r="A1140" t="str">
            <v>구조물뒷채움</v>
          </cell>
          <cell r="B1140" t="str">
            <v>(현장암유용)</v>
          </cell>
          <cell r="C1140">
            <v>1369</v>
          </cell>
          <cell r="E1140" t="str">
            <v>M3</v>
          </cell>
          <cell r="F1140">
            <v>15100</v>
          </cell>
          <cell r="G1140">
            <v>20671900</v>
          </cell>
        </row>
        <row r="1141">
          <cell r="A1141" t="str">
            <v>암반청소</v>
          </cell>
          <cell r="B1141" t="str">
            <v>(면고르기)</v>
          </cell>
          <cell r="C1141">
            <v>1091</v>
          </cell>
          <cell r="E1141" t="str">
            <v>M2</v>
          </cell>
          <cell r="F1141">
            <v>18700</v>
          </cell>
          <cell r="G1141">
            <v>20401700</v>
          </cell>
        </row>
        <row r="1142">
          <cell r="A1142" t="str">
            <v>2) 거 푸 집</v>
          </cell>
          <cell r="G1142">
            <v>193739000</v>
          </cell>
        </row>
        <row r="1143">
          <cell r="A1143" t="str">
            <v>합판 3회</v>
          </cell>
          <cell r="B1143" t="str">
            <v>(0-7M)</v>
          </cell>
          <cell r="C1143">
            <v>4397</v>
          </cell>
          <cell r="E1143" t="str">
            <v>M2</v>
          </cell>
          <cell r="F1143">
            <v>18000</v>
          </cell>
          <cell r="G1143">
            <v>79146000</v>
          </cell>
        </row>
        <row r="1144">
          <cell r="B1144" t="str">
            <v>(7-10M)</v>
          </cell>
          <cell r="C1144">
            <v>211</v>
          </cell>
          <cell r="E1144" t="str">
            <v>M2</v>
          </cell>
          <cell r="F1144">
            <v>19000</v>
          </cell>
          <cell r="G1144">
            <v>4009000</v>
          </cell>
        </row>
        <row r="1145">
          <cell r="B1145" t="str">
            <v>(22-25M)</v>
          </cell>
          <cell r="C1145">
            <v>80</v>
          </cell>
          <cell r="E1145" t="str">
            <v>M2</v>
          </cell>
          <cell r="F1145">
            <v>26000</v>
          </cell>
          <cell r="G1145">
            <v>2080000</v>
          </cell>
        </row>
        <row r="1146">
          <cell r="B1146" t="str">
            <v>(25-28M)</v>
          </cell>
          <cell r="C1146">
            <v>298</v>
          </cell>
          <cell r="E1146" t="str">
            <v>M2</v>
          </cell>
          <cell r="F1146">
            <v>27000</v>
          </cell>
          <cell r="G1146">
            <v>8046000</v>
          </cell>
        </row>
        <row r="1147">
          <cell r="A1147" t="str">
            <v>합판 4회</v>
          </cell>
          <cell r="C1147">
            <v>675</v>
          </cell>
          <cell r="E1147" t="str">
            <v>M2</v>
          </cell>
          <cell r="F1147">
            <v>15000</v>
          </cell>
          <cell r="G1147">
            <v>10125000</v>
          </cell>
        </row>
        <row r="1148">
          <cell r="A1148" t="str">
            <v>무늬거푸집</v>
          </cell>
          <cell r="B1148" t="str">
            <v>(0-7m)</v>
          </cell>
          <cell r="C1148">
            <v>387</v>
          </cell>
          <cell r="E1148" t="str">
            <v>M2</v>
          </cell>
          <cell r="F1148">
            <v>25000</v>
          </cell>
          <cell r="G1148">
            <v>9675000</v>
          </cell>
        </row>
        <row r="1149">
          <cell r="B1149" t="str">
            <v>(7-10m)</v>
          </cell>
          <cell r="C1149">
            <v>34</v>
          </cell>
          <cell r="E1149" t="str">
            <v>M2</v>
          </cell>
          <cell r="F1149">
            <v>28000</v>
          </cell>
          <cell r="G1149">
            <v>952000</v>
          </cell>
        </row>
        <row r="1150">
          <cell r="A1150" t="str">
            <v>원형거푸집(3회)</v>
          </cell>
          <cell r="B1150" t="str">
            <v>(0-7M)</v>
          </cell>
          <cell r="C1150">
            <v>875</v>
          </cell>
          <cell r="E1150" t="str">
            <v>M2</v>
          </cell>
          <cell r="F1150">
            <v>28000</v>
          </cell>
          <cell r="G1150">
            <v>24500000</v>
          </cell>
        </row>
        <row r="1151">
          <cell r="B1151" t="str">
            <v>(7-10M)</v>
          </cell>
          <cell r="C1151">
            <v>226</v>
          </cell>
          <cell r="E1151" t="str">
            <v>M2</v>
          </cell>
          <cell r="F1151">
            <v>31000</v>
          </cell>
          <cell r="G1151">
            <v>7006000</v>
          </cell>
        </row>
        <row r="1152">
          <cell r="B1152" t="str">
            <v>(10-13M)</v>
          </cell>
          <cell r="C1152">
            <v>226</v>
          </cell>
          <cell r="E1152" t="str">
            <v>M2</v>
          </cell>
          <cell r="F1152">
            <v>34000</v>
          </cell>
          <cell r="G1152">
            <v>7684000</v>
          </cell>
        </row>
        <row r="1153">
          <cell r="B1153" t="str">
            <v>(13-16M)</v>
          </cell>
          <cell r="C1153">
            <v>226</v>
          </cell>
          <cell r="E1153" t="str">
            <v>M2</v>
          </cell>
          <cell r="F1153">
            <v>37000</v>
          </cell>
          <cell r="G1153">
            <v>8362000</v>
          </cell>
        </row>
        <row r="1154">
          <cell r="B1154" t="str">
            <v>(16-19M)</v>
          </cell>
          <cell r="C1154">
            <v>226</v>
          </cell>
          <cell r="E1154" t="str">
            <v>M2</v>
          </cell>
          <cell r="F1154">
            <v>40000</v>
          </cell>
          <cell r="G1154">
            <v>9040000</v>
          </cell>
        </row>
        <row r="1155">
          <cell r="B1155" t="str">
            <v>(19-22M)</v>
          </cell>
          <cell r="C1155">
            <v>226</v>
          </cell>
          <cell r="E1155" t="str">
            <v>M2</v>
          </cell>
          <cell r="F1155">
            <v>43000</v>
          </cell>
          <cell r="G1155">
            <v>9718000</v>
          </cell>
        </row>
        <row r="1156">
          <cell r="B1156" t="str">
            <v>(22-25M)</v>
          </cell>
          <cell r="C1156">
            <v>206</v>
          </cell>
          <cell r="E1156" t="str">
            <v>M2</v>
          </cell>
          <cell r="F1156">
            <v>46000</v>
          </cell>
          <cell r="G1156">
            <v>9476000</v>
          </cell>
        </row>
        <row r="1157">
          <cell r="B1157" t="str">
            <v>(25-28M)</v>
          </cell>
          <cell r="C1157">
            <v>80</v>
          </cell>
          <cell r="E1157" t="str">
            <v>M2</v>
          </cell>
          <cell r="F1157">
            <v>49000</v>
          </cell>
          <cell r="G1157">
            <v>3920000</v>
          </cell>
        </row>
        <row r="1158">
          <cell r="A1158" t="str">
            <v>3) 강관비계</v>
          </cell>
          <cell r="B1158" t="str">
            <v>(손율:3개월)</v>
          </cell>
          <cell r="C1158">
            <v>6269</v>
          </cell>
          <cell r="E1158" t="str">
            <v>M2</v>
          </cell>
          <cell r="F1158">
            <v>6300</v>
          </cell>
          <cell r="G1158">
            <v>39494700</v>
          </cell>
        </row>
        <row r="1159">
          <cell r="A1159" t="str">
            <v>4) 동바리공</v>
          </cell>
          <cell r="G1159">
            <v>79730100</v>
          </cell>
        </row>
        <row r="1160">
          <cell r="A1160" t="str">
            <v>강관동바리</v>
          </cell>
          <cell r="C1160">
            <v>2996</v>
          </cell>
          <cell r="E1160" t="str">
            <v>공/M3</v>
          </cell>
          <cell r="F1160">
            <v>12400</v>
          </cell>
          <cell r="G1160">
            <v>37150400</v>
          </cell>
        </row>
        <row r="1161">
          <cell r="A1161" t="str">
            <v>DECK FINISHER</v>
          </cell>
          <cell r="B1161" t="str">
            <v>(목재1회)</v>
          </cell>
          <cell r="C1161">
            <v>267</v>
          </cell>
          <cell r="E1161" t="str">
            <v>공/M3</v>
          </cell>
          <cell r="F1161">
            <v>15900</v>
          </cell>
          <cell r="G1161">
            <v>4245300</v>
          </cell>
        </row>
        <row r="1162">
          <cell r="A1162" t="str">
            <v>목재동바리</v>
          </cell>
          <cell r="B1162" t="str">
            <v>(4회)</v>
          </cell>
          <cell r="C1162">
            <v>2522</v>
          </cell>
          <cell r="E1162" t="str">
            <v>공/M3</v>
          </cell>
          <cell r="F1162">
            <v>15200</v>
          </cell>
          <cell r="G1162">
            <v>38334400</v>
          </cell>
        </row>
        <row r="1163">
          <cell r="A1163" t="str">
            <v>5) 철근가공조립</v>
          </cell>
          <cell r="G1163">
            <v>305341656</v>
          </cell>
        </row>
        <row r="1164">
          <cell r="A1164" t="str">
            <v>철근가공조립</v>
          </cell>
          <cell r="B1164" t="str">
            <v>(보통)</v>
          </cell>
          <cell r="C1164">
            <v>22.312999999999999</v>
          </cell>
          <cell r="E1164" t="str">
            <v>TON</v>
          </cell>
          <cell r="F1164">
            <v>272000</v>
          </cell>
          <cell r="G1164">
            <v>6069136</v>
          </cell>
        </row>
        <row r="1165">
          <cell r="A1165" t="str">
            <v>철근가공조립</v>
          </cell>
          <cell r="B1165" t="str">
            <v>(복잡)</v>
          </cell>
          <cell r="C1165">
            <v>390.13799999999998</v>
          </cell>
          <cell r="E1165" t="str">
            <v>TON</v>
          </cell>
          <cell r="F1165">
            <v>338000</v>
          </cell>
          <cell r="G1165">
            <v>131866643.99999999</v>
          </cell>
        </row>
        <row r="1166">
          <cell r="A1166" t="str">
            <v>철근가공조립</v>
          </cell>
          <cell r="B1166" t="str">
            <v>(매우복잡)</v>
          </cell>
          <cell r="C1166">
            <v>445.36399999999998</v>
          </cell>
          <cell r="E1166" t="str">
            <v>TON</v>
          </cell>
          <cell r="F1166">
            <v>374000</v>
          </cell>
          <cell r="G1166">
            <v>166566136</v>
          </cell>
        </row>
        <row r="1167">
          <cell r="A1167" t="str">
            <v>스페이셔설치</v>
          </cell>
          <cell r="C1167">
            <v>7634</v>
          </cell>
          <cell r="E1167" t="str">
            <v>M2</v>
          </cell>
          <cell r="F1167">
            <v>110</v>
          </cell>
          <cell r="G1167">
            <v>839740</v>
          </cell>
        </row>
        <row r="1168">
          <cell r="A1168" t="str">
            <v>6) 콘크리트타설</v>
          </cell>
          <cell r="G1168">
            <v>42613400</v>
          </cell>
        </row>
        <row r="1169">
          <cell r="A1169" t="str">
            <v>콘크리트타설(철근)</v>
          </cell>
          <cell r="B1169" t="str">
            <v>펌프카(0-15M)</v>
          </cell>
          <cell r="C1169">
            <v>4841</v>
          </cell>
          <cell r="E1169" t="str">
            <v>M3</v>
          </cell>
          <cell r="F1169">
            <v>6800</v>
          </cell>
          <cell r="G1169">
            <v>32918800</v>
          </cell>
        </row>
        <row r="1170">
          <cell r="A1170" t="str">
            <v>콘크리트타설(철근)</v>
          </cell>
          <cell r="B1170" t="str">
            <v>펌프카(15M이상)</v>
          </cell>
          <cell r="C1170">
            <v>671</v>
          </cell>
          <cell r="E1170" t="str">
            <v>M3</v>
          </cell>
          <cell r="F1170">
            <v>9700</v>
          </cell>
          <cell r="G1170">
            <v>6508700</v>
          </cell>
        </row>
        <row r="1171">
          <cell r="A1171" t="str">
            <v>콘크리트타설(무근)</v>
          </cell>
          <cell r="B1171" t="str">
            <v>진동기제외</v>
          </cell>
          <cell r="C1171">
            <v>104</v>
          </cell>
          <cell r="E1171" t="str">
            <v>M3</v>
          </cell>
          <cell r="F1171">
            <v>13800</v>
          </cell>
          <cell r="G1171">
            <v>1435200</v>
          </cell>
        </row>
        <row r="1172">
          <cell r="A1172" t="str">
            <v>섬유보강재</v>
          </cell>
          <cell r="C1172">
            <v>427</v>
          </cell>
          <cell r="E1172" t="str">
            <v>KG</v>
          </cell>
          <cell r="F1172">
            <v>4100</v>
          </cell>
          <cell r="G1172">
            <v>1750700</v>
          </cell>
        </row>
        <row r="1173">
          <cell r="A1173" t="str">
            <v>7) 교좌장치</v>
          </cell>
          <cell r="G1173">
            <v>81600000</v>
          </cell>
        </row>
        <row r="1174">
          <cell r="A1174" t="str">
            <v>고정단</v>
          </cell>
          <cell r="B1174" t="str">
            <v>(135TON)</v>
          </cell>
          <cell r="C1174">
            <v>8</v>
          </cell>
          <cell r="E1174" t="str">
            <v>EA</v>
          </cell>
          <cell r="F1174">
            <v>1100000</v>
          </cell>
          <cell r="G1174">
            <v>8800000</v>
          </cell>
        </row>
        <row r="1175">
          <cell r="A1175" t="str">
            <v>일방향</v>
          </cell>
          <cell r="B1175" t="str">
            <v>(135TON)</v>
          </cell>
          <cell r="C1175">
            <v>40</v>
          </cell>
          <cell r="E1175" t="str">
            <v>EA</v>
          </cell>
          <cell r="F1175">
            <v>1100000</v>
          </cell>
          <cell r="G1175">
            <v>44000000</v>
          </cell>
        </row>
        <row r="1176">
          <cell r="A1176" t="str">
            <v>양방향</v>
          </cell>
          <cell r="B1176" t="str">
            <v>(135TON)</v>
          </cell>
          <cell r="C1176">
            <v>32</v>
          </cell>
          <cell r="E1176" t="str">
            <v>EA</v>
          </cell>
          <cell r="F1176">
            <v>900000</v>
          </cell>
          <cell r="G1176">
            <v>28800000</v>
          </cell>
        </row>
        <row r="1177">
          <cell r="A1177" t="str">
            <v>8) 신축이음장치</v>
          </cell>
          <cell r="G1177">
            <v>25446000</v>
          </cell>
        </row>
        <row r="1178">
          <cell r="B1178" t="str">
            <v>NO,50</v>
          </cell>
          <cell r="C1178">
            <v>39</v>
          </cell>
          <cell r="E1178" t="str">
            <v>M</v>
          </cell>
          <cell r="F1178">
            <v>414000</v>
          </cell>
          <cell r="G1178">
            <v>16146000</v>
          </cell>
        </row>
        <row r="1179">
          <cell r="B1179" t="str">
            <v>NO,100</v>
          </cell>
          <cell r="C1179">
            <v>20</v>
          </cell>
          <cell r="E1179" t="str">
            <v>M</v>
          </cell>
          <cell r="F1179">
            <v>465000</v>
          </cell>
          <cell r="G1179">
            <v>9300000</v>
          </cell>
        </row>
        <row r="1180">
          <cell r="A1180" t="str">
            <v>9) 무수축콘크리트</v>
          </cell>
          <cell r="G1180">
            <v>1814000</v>
          </cell>
        </row>
        <row r="1181">
          <cell r="A1181" t="str">
            <v>몰탈</v>
          </cell>
          <cell r="B1181" t="str">
            <v>1:1</v>
          </cell>
          <cell r="C1181">
            <v>4</v>
          </cell>
          <cell r="E1181" t="str">
            <v>M3</v>
          </cell>
          <cell r="F1181">
            <v>37000</v>
          </cell>
          <cell r="G1181">
            <v>148000</v>
          </cell>
        </row>
        <row r="1182">
          <cell r="A1182" t="str">
            <v>콘크리트</v>
          </cell>
          <cell r="C1182">
            <v>14</v>
          </cell>
          <cell r="E1182" t="str">
            <v>M3</v>
          </cell>
          <cell r="F1182">
            <v>119000</v>
          </cell>
          <cell r="G1182">
            <v>1666000</v>
          </cell>
        </row>
        <row r="1183">
          <cell r="A1183" t="str">
            <v>10) P.C빔 제작및가설</v>
          </cell>
          <cell r="G1183">
            <v>236000000</v>
          </cell>
        </row>
        <row r="1184">
          <cell r="A1184" t="str">
            <v>P.C 빔제작</v>
          </cell>
          <cell r="B1184" t="str">
            <v>L=30.0M DB-24</v>
          </cell>
          <cell r="C1184">
            <v>40</v>
          </cell>
          <cell r="E1184" t="str">
            <v>본</v>
          </cell>
          <cell r="F1184">
            <v>5000000</v>
          </cell>
          <cell r="G1184">
            <v>200000000</v>
          </cell>
        </row>
        <row r="1185">
          <cell r="A1185" t="str">
            <v>P.C 빔설치</v>
          </cell>
          <cell r="B1185" t="str">
            <v>L=30.0M</v>
          </cell>
          <cell r="C1185">
            <v>40</v>
          </cell>
          <cell r="E1185" t="str">
            <v>본</v>
          </cell>
          <cell r="F1185">
            <v>900000</v>
          </cell>
          <cell r="G1185">
            <v>36000000</v>
          </cell>
        </row>
        <row r="1186">
          <cell r="A1186" t="str">
            <v>11) 표면처리</v>
          </cell>
          <cell r="G1186">
            <v>6462240</v>
          </cell>
        </row>
        <row r="1187">
          <cell r="A1187" t="str">
            <v>슬라브양생</v>
          </cell>
          <cell r="B1187" t="str">
            <v>(피막양생)</v>
          </cell>
          <cell r="C1187">
            <v>2332</v>
          </cell>
          <cell r="E1187" t="str">
            <v>M2</v>
          </cell>
          <cell r="F1187">
            <v>200</v>
          </cell>
          <cell r="G1187">
            <v>466400</v>
          </cell>
        </row>
        <row r="1188">
          <cell r="A1188" t="str">
            <v>교면방수</v>
          </cell>
          <cell r="B1188" t="str">
            <v>(침투식)</v>
          </cell>
          <cell r="C1188">
            <v>2332</v>
          </cell>
          <cell r="E1188" t="str">
            <v>M2</v>
          </cell>
          <cell r="F1188">
            <v>2100</v>
          </cell>
          <cell r="G1188">
            <v>4897200</v>
          </cell>
        </row>
        <row r="1189">
          <cell r="A1189" t="str">
            <v>배면방수</v>
          </cell>
          <cell r="B1189" t="str">
            <v>(아스팔트)</v>
          </cell>
          <cell r="C1189">
            <v>366</v>
          </cell>
          <cell r="E1189" t="str">
            <v>M2</v>
          </cell>
          <cell r="F1189">
            <v>1600</v>
          </cell>
          <cell r="G1189">
            <v>585600</v>
          </cell>
        </row>
        <row r="1190">
          <cell r="A1190" t="str">
            <v>데크휘니샤 면고르기</v>
          </cell>
          <cell r="C1190">
            <v>2332</v>
          </cell>
          <cell r="E1190" t="str">
            <v>M2</v>
          </cell>
          <cell r="F1190">
            <v>220</v>
          </cell>
          <cell r="G1190">
            <v>513040</v>
          </cell>
        </row>
        <row r="1191">
          <cell r="A1191" t="str">
            <v>12) 배수시설</v>
          </cell>
          <cell r="G1191">
            <v>8604500</v>
          </cell>
        </row>
        <row r="1192">
          <cell r="A1192" t="str">
            <v>가)일 반 용</v>
          </cell>
          <cell r="G1192">
            <v>7608200</v>
          </cell>
        </row>
        <row r="1193">
          <cell r="A1193" t="str">
            <v>집 수 구</v>
          </cell>
          <cell r="C1193">
            <v>14</v>
          </cell>
          <cell r="E1193" t="str">
            <v>EA</v>
          </cell>
          <cell r="F1193">
            <v>45100</v>
          </cell>
          <cell r="G1193">
            <v>631400</v>
          </cell>
        </row>
        <row r="1194">
          <cell r="A1194" t="str">
            <v>곡    관</v>
          </cell>
          <cell r="C1194">
            <v>12</v>
          </cell>
          <cell r="E1194" t="str">
            <v>EA</v>
          </cell>
          <cell r="F1194">
            <v>9900</v>
          </cell>
          <cell r="G1194">
            <v>118800</v>
          </cell>
        </row>
        <row r="1195">
          <cell r="A1195" t="str">
            <v>이 음 부</v>
          </cell>
          <cell r="C1195">
            <v>20</v>
          </cell>
          <cell r="E1195" t="str">
            <v>EA</v>
          </cell>
          <cell r="F1195">
            <v>7900</v>
          </cell>
          <cell r="G1195">
            <v>158000</v>
          </cell>
        </row>
        <row r="1196">
          <cell r="A1196" t="str">
            <v>직    관</v>
          </cell>
          <cell r="C1196">
            <v>200</v>
          </cell>
          <cell r="E1196" t="str">
            <v>M</v>
          </cell>
          <cell r="F1196">
            <v>33500</v>
          </cell>
          <cell r="G1196">
            <v>6700000</v>
          </cell>
        </row>
        <row r="1197">
          <cell r="A1197" t="str">
            <v>나)하 천 용</v>
          </cell>
          <cell r="G1197">
            <v>87000</v>
          </cell>
        </row>
        <row r="1198">
          <cell r="A1198" t="str">
            <v>집 수 구</v>
          </cell>
          <cell r="C1198">
            <v>2</v>
          </cell>
          <cell r="E1198" t="str">
            <v>EA</v>
          </cell>
          <cell r="F1198">
            <v>22200</v>
          </cell>
          <cell r="G1198">
            <v>44400</v>
          </cell>
        </row>
        <row r="1199">
          <cell r="A1199" t="str">
            <v>배 수 관</v>
          </cell>
          <cell r="B1199" t="str">
            <v>(@165x4.85)</v>
          </cell>
          <cell r="C1199">
            <v>6</v>
          </cell>
          <cell r="E1199" t="str">
            <v>M</v>
          </cell>
          <cell r="F1199">
            <v>7100</v>
          </cell>
          <cell r="G1199">
            <v>42600</v>
          </cell>
        </row>
        <row r="1200">
          <cell r="A1200" t="str">
            <v>다)신축이음용</v>
          </cell>
          <cell r="G1200">
            <v>909300</v>
          </cell>
        </row>
        <row r="1201">
          <cell r="A1201" t="str">
            <v>집 수 구</v>
          </cell>
          <cell r="C1201">
            <v>6</v>
          </cell>
          <cell r="E1201" t="str">
            <v>EA</v>
          </cell>
          <cell r="F1201">
            <v>21800</v>
          </cell>
          <cell r="G1201">
            <v>130800</v>
          </cell>
        </row>
        <row r="1202">
          <cell r="A1202" t="str">
            <v>곡    관</v>
          </cell>
          <cell r="C1202">
            <v>8</v>
          </cell>
          <cell r="E1202" t="str">
            <v>EA</v>
          </cell>
          <cell r="F1202">
            <v>10000</v>
          </cell>
          <cell r="G1202">
            <v>80000</v>
          </cell>
        </row>
        <row r="1203">
          <cell r="A1203" t="str">
            <v>이 음 부</v>
          </cell>
          <cell r="C1203">
            <v>20</v>
          </cell>
          <cell r="E1203" t="str">
            <v>EA</v>
          </cell>
          <cell r="F1203">
            <v>2300</v>
          </cell>
          <cell r="G1203">
            <v>46000</v>
          </cell>
        </row>
        <row r="1204">
          <cell r="A1204" t="str">
            <v>직    관</v>
          </cell>
          <cell r="C1204">
            <v>25</v>
          </cell>
          <cell r="E1204" t="str">
            <v>M</v>
          </cell>
          <cell r="F1204">
            <v>26100</v>
          </cell>
          <cell r="G1204">
            <v>652500</v>
          </cell>
        </row>
        <row r="1205">
          <cell r="A1205" t="str">
            <v>13) 교명주및명판</v>
          </cell>
          <cell r="G1205">
            <v>3340400</v>
          </cell>
        </row>
        <row r="1206">
          <cell r="A1206" t="str">
            <v>교명주</v>
          </cell>
          <cell r="B1206" t="str">
            <v>(화강석)</v>
          </cell>
          <cell r="C1206">
            <v>4</v>
          </cell>
          <cell r="E1206" t="str">
            <v>EA</v>
          </cell>
          <cell r="F1206">
            <v>800000</v>
          </cell>
          <cell r="G1206">
            <v>3200000</v>
          </cell>
        </row>
        <row r="1207">
          <cell r="A1207" t="str">
            <v>설명판</v>
          </cell>
          <cell r="B1207" t="str">
            <v>(황동주물)</v>
          </cell>
          <cell r="C1207">
            <v>2</v>
          </cell>
          <cell r="E1207" t="str">
            <v>EA</v>
          </cell>
          <cell r="F1207">
            <v>48400</v>
          </cell>
          <cell r="G1207">
            <v>96800</v>
          </cell>
        </row>
        <row r="1208">
          <cell r="A1208" t="str">
            <v>교명판</v>
          </cell>
          <cell r="B1208" t="str">
            <v>(황동주물)</v>
          </cell>
          <cell r="C1208">
            <v>2</v>
          </cell>
          <cell r="E1208" t="str">
            <v>EA</v>
          </cell>
          <cell r="F1208">
            <v>21800</v>
          </cell>
          <cell r="G1208">
            <v>43600</v>
          </cell>
        </row>
        <row r="1209">
          <cell r="A1209" t="str">
            <v>14) T.B.M 설치</v>
          </cell>
          <cell r="C1209">
            <v>2</v>
          </cell>
          <cell r="E1209" t="str">
            <v>EA</v>
          </cell>
          <cell r="F1209">
            <v>11300</v>
          </cell>
          <cell r="G1209">
            <v>22600</v>
          </cell>
        </row>
        <row r="1210">
          <cell r="A1210" t="str">
            <v>15) 다웰바설치공</v>
          </cell>
          <cell r="B1210" t="str">
            <v>(D=25,L=600mm)</v>
          </cell>
          <cell r="C1210">
            <v>92</v>
          </cell>
          <cell r="E1210" t="str">
            <v>EA</v>
          </cell>
          <cell r="F1210">
            <v>12000</v>
          </cell>
          <cell r="G1210">
            <v>1104000</v>
          </cell>
        </row>
        <row r="1211">
          <cell r="A1211" t="str">
            <v>16) 전선관부설</v>
          </cell>
          <cell r="G1211">
            <v>10463600</v>
          </cell>
        </row>
        <row r="1212">
          <cell r="A1212" t="str">
            <v>전선관부설</v>
          </cell>
          <cell r="B1212" t="str">
            <v>(100 M/M)</v>
          </cell>
          <cell r="C1212">
            <v>259</v>
          </cell>
          <cell r="E1212" t="str">
            <v>M</v>
          </cell>
          <cell r="F1212">
            <v>16600</v>
          </cell>
          <cell r="G1212">
            <v>4299400</v>
          </cell>
        </row>
        <row r="1213">
          <cell r="A1213" t="str">
            <v>전선관부설</v>
          </cell>
          <cell r="B1213" t="str">
            <v>(150 M/M)</v>
          </cell>
          <cell r="C1213">
            <v>259</v>
          </cell>
          <cell r="E1213" t="str">
            <v>M</v>
          </cell>
          <cell r="F1213">
            <v>23800</v>
          </cell>
          <cell r="G1213">
            <v>6164200</v>
          </cell>
        </row>
        <row r="1214">
          <cell r="A1214" t="str">
            <v>17) 교량유지관리용 표지판</v>
          </cell>
          <cell r="G1214">
            <v>289600</v>
          </cell>
        </row>
        <row r="1215">
          <cell r="A1215" t="str">
            <v>교량유지관리표</v>
          </cell>
          <cell r="B1215" t="str">
            <v>1500*900m/m</v>
          </cell>
          <cell r="C1215">
            <v>16</v>
          </cell>
          <cell r="E1215" t="str">
            <v>EA</v>
          </cell>
          <cell r="F1215">
            <v>18100</v>
          </cell>
          <cell r="G1215">
            <v>289600</v>
          </cell>
        </row>
        <row r="1216">
          <cell r="A1216" t="str">
            <v>18) 교량점검시설</v>
          </cell>
          <cell r="G1216">
            <v>23100000</v>
          </cell>
        </row>
        <row r="1217">
          <cell r="A1217" t="str">
            <v>교량점검시설</v>
          </cell>
          <cell r="C1217">
            <v>3</v>
          </cell>
          <cell r="E1217" t="str">
            <v>개소</v>
          </cell>
          <cell r="F1217">
            <v>7700000</v>
          </cell>
          <cell r="G1217">
            <v>23100000</v>
          </cell>
        </row>
        <row r="1218">
          <cell r="A1218" t="str">
            <v>19) 점검용 계단</v>
          </cell>
          <cell r="C1218">
            <v>4</v>
          </cell>
          <cell r="E1218" t="str">
            <v>EA</v>
          </cell>
          <cell r="F1218">
            <v>39000</v>
          </cell>
          <cell r="G1218">
            <v>156000</v>
          </cell>
        </row>
        <row r="1219">
          <cell r="A1219" t="str">
            <v>20) 시공이음</v>
          </cell>
          <cell r="G1219">
            <v>307500</v>
          </cell>
        </row>
        <row r="1220">
          <cell r="B1220" t="str">
            <v>(T=10mm)</v>
          </cell>
          <cell r="C1220">
            <v>173</v>
          </cell>
          <cell r="E1220" t="str">
            <v>M2</v>
          </cell>
          <cell r="F1220">
            <v>1500</v>
          </cell>
          <cell r="G1220">
            <v>259500</v>
          </cell>
        </row>
        <row r="1221">
          <cell r="B1221" t="str">
            <v>(T=20mm)</v>
          </cell>
          <cell r="C1221">
            <v>24</v>
          </cell>
          <cell r="E1221" t="str">
            <v>M2</v>
          </cell>
          <cell r="F1221">
            <v>2000</v>
          </cell>
          <cell r="G1221">
            <v>48000</v>
          </cell>
        </row>
        <row r="1222">
          <cell r="A1222" t="str">
            <v>21) 자재대</v>
          </cell>
          <cell r="G1222">
            <v>499409030</v>
          </cell>
        </row>
        <row r="1223">
          <cell r="A1223" t="str">
            <v>가)포대시멘트</v>
          </cell>
          <cell r="B1223" t="str">
            <v>40 KG</v>
          </cell>
          <cell r="C1223">
            <v>550</v>
          </cell>
          <cell r="E1223" t="str">
            <v>대</v>
          </cell>
          <cell r="F1223">
            <v>1850</v>
          </cell>
          <cell r="G1223">
            <v>1017500</v>
          </cell>
        </row>
        <row r="1224">
          <cell r="A1224" t="str">
            <v>나)세골재</v>
          </cell>
          <cell r="B1224" t="str">
            <v>모래</v>
          </cell>
          <cell r="C1224">
            <v>11</v>
          </cell>
          <cell r="E1224" t="str">
            <v>M3</v>
          </cell>
          <cell r="F1224">
            <v>8200</v>
          </cell>
          <cell r="G1224">
            <v>90200</v>
          </cell>
        </row>
        <row r="1225">
          <cell r="A1225" t="str">
            <v>다)레미콘</v>
          </cell>
          <cell r="G1225">
            <v>271718000</v>
          </cell>
        </row>
        <row r="1226">
          <cell r="B1226" t="str">
            <v>19-400-15</v>
          </cell>
          <cell r="C1226">
            <v>994</v>
          </cell>
          <cell r="E1226" t="str">
            <v>M3</v>
          </cell>
          <cell r="F1226">
            <v>70000</v>
          </cell>
          <cell r="G1226">
            <v>69580000</v>
          </cell>
        </row>
        <row r="1227">
          <cell r="B1227" t="str">
            <v>25-270-15</v>
          </cell>
          <cell r="C1227">
            <v>863</v>
          </cell>
          <cell r="E1227" t="str">
            <v>M3</v>
          </cell>
          <cell r="F1227">
            <v>45000</v>
          </cell>
          <cell r="G1227">
            <v>38835000</v>
          </cell>
        </row>
        <row r="1228">
          <cell r="B1228" t="str">
            <v>25-240-15</v>
          </cell>
          <cell r="C1228">
            <v>3709</v>
          </cell>
          <cell r="E1228" t="str">
            <v>M3</v>
          </cell>
          <cell r="F1228">
            <v>43000</v>
          </cell>
          <cell r="G1228">
            <v>159487000</v>
          </cell>
        </row>
        <row r="1229">
          <cell r="B1229" t="str">
            <v>40-135-8</v>
          </cell>
          <cell r="C1229">
            <v>106</v>
          </cell>
          <cell r="E1229" t="str">
            <v>M3</v>
          </cell>
          <cell r="F1229">
            <v>36000</v>
          </cell>
          <cell r="G1229">
            <v>3816000</v>
          </cell>
        </row>
        <row r="1230">
          <cell r="A1230" t="str">
            <v>라)철  근 (고강)</v>
          </cell>
          <cell r="G1230">
            <v>44690405</v>
          </cell>
        </row>
        <row r="1231">
          <cell r="B1231" t="str">
            <v>H13 m/m</v>
          </cell>
          <cell r="C1231">
            <v>13.781000000000001</v>
          </cell>
          <cell r="E1231" t="str">
            <v>TON</v>
          </cell>
          <cell r="F1231">
            <v>271000</v>
          </cell>
          <cell r="G1231">
            <v>3734651</v>
          </cell>
        </row>
        <row r="1232">
          <cell r="B1232" t="str">
            <v>H16 - H32 m/m</v>
          </cell>
          <cell r="C1232">
            <v>153.96899999999999</v>
          </cell>
          <cell r="E1232" t="str">
            <v>TON</v>
          </cell>
          <cell r="F1232">
            <v>266000</v>
          </cell>
          <cell r="G1232">
            <v>40955754</v>
          </cell>
        </row>
        <row r="1233">
          <cell r="A1233" t="str">
            <v>마)철  근 (연강)</v>
          </cell>
          <cell r="G1233">
            <v>183324249</v>
          </cell>
        </row>
        <row r="1234">
          <cell r="B1234" t="str">
            <v>D10 m/m</v>
          </cell>
          <cell r="C1234">
            <v>2.266</v>
          </cell>
          <cell r="E1234" t="str">
            <v>TON</v>
          </cell>
          <cell r="F1234">
            <v>266000</v>
          </cell>
          <cell r="G1234">
            <v>602756</v>
          </cell>
        </row>
        <row r="1235">
          <cell r="B1235" t="str">
            <v>D13 m/m</v>
          </cell>
          <cell r="C1235">
            <v>11.409000000000001</v>
          </cell>
          <cell r="E1235" t="str">
            <v>TON</v>
          </cell>
          <cell r="F1235">
            <v>261000</v>
          </cell>
          <cell r="G1235">
            <v>2977749</v>
          </cell>
        </row>
        <row r="1236">
          <cell r="B1236" t="str">
            <v>D16 - D32 m/m</v>
          </cell>
          <cell r="C1236">
            <v>702.12400000000002</v>
          </cell>
          <cell r="E1236" t="str">
            <v>TON</v>
          </cell>
          <cell r="F1236">
            <v>256000</v>
          </cell>
          <cell r="G1236">
            <v>179743744</v>
          </cell>
        </row>
        <row r="1237">
          <cell r="A1237" t="str">
            <v>바)고재대</v>
          </cell>
          <cell r="C1237">
            <v>26.506</v>
          </cell>
          <cell r="E1237" t="str">
            <v>TON</v>
          </cell>
          <cell r="F1237">
            <v>-54000</v>
          </cell>
          <cell r="G1237">
            <v>-1431324</v>
          </cell>
        </row>
        <row r="1238">
          <cell r="A1238" t="str">
            <v>3.10 본선옹벽공</v>
          </cell>
          <cell r="G1238">
            <v>263259380</v>
          </cell>
        </row>
        <row r="1239">
          <cell r="A1239" t="str">
            <v>1) 토     공</v>
          </cell>
          <cell r="G1239">
            <v>25337400</v>
          </cell>
        </row>
        <row r="1240">
          <cell r="A1240" t="str">
            <v>구조물터파기(토사)</v>
          </cell>
          <cell r="B1240" t="str">
            <v>(육상:0-2M)</v>
          </cell>
          <cell r="C1240">
            <v>2558</v>
          </cell>
          <cell r="E1240" t="str">
            <v>M3</v>
          </cell>
          <cell r="F1240">
            <v>2500</v>
          </cell>
          <cell r="G1240">
            <v>6395000</v>
          </cell>
        </row>
        <row r="1241">
          <cell r="A1241" t="str">
            <v>구조물터파기(토사)</v>
          </cell>
          <cell r="B1241" t="str">
            <v>(육상:2-4M)</v>
          </cell>
          <cell r="C1241">
            <v>332</v>
          </cell>
          <cell r="E1241" t="str">
            <v>M3</v>
          </cell>
          <cell r="F1241">
            <v>3800</v>
          </cell>
          <cell r="G1241">
            <v>1261600</v>
          </cell>
        </row>
        <row r="1242">
          <cell r="A1242" t="str">
            <v>구조물터파기(발파암)</v>
          </cell>
          <cell r="B1242" t="str">
            <v>(육상:0-2M)</v>
          </cell>
          <cell r="C1242">
            <v>123</v>
          </cell>
          <cell r="E1242" t="str">
            <v>M3</v>
          </cell>
          <cell r="F1242">
            <v>35500</v>
          </cell>
          <cell r="G1242">
            <v>4366500</v>
          </cell>
        </row>
        <row r="1243">
          <cell r="A1243" t="str">
            <v>구조물터파기(발파암)</v>
          </cell>
          <cell r="B1243" t="str">
            <v>(육상:2-4M)</v>
          </cell>
          <cell r="C1243">
            <v>202</v>
          </cell>
          <cell r="E1243" t="str">
            <v>M3</v>
          </cell>
          <cell r="F1243">
            <v>43600</v>
          </cell>
          <cell r="G1243">
            <v>8807200</v>
          </cell>
        </row>
        <row r="1244">
          <cell r="A1244" t="str">
            <v>되메우기및다짐</v>
          </cell>
          <cell r="B1244" t="str">
            <v>(기계70%+인력30%)</v>
          </cell>
          <cell r="C1244">
            <v>2207</v>
          </cell>
          <cell r="E1244" t="str">
            <v>M3</v>
          </cell>
          <cell r="F1244">
            <v>1000</v>
          </cell>
          <cell r="G1244">
            <v>2207000</v>
          </cell>
        </row>
        <row r="1245">
          <cell r="A1245" t="str">
            <v>암반청소</v>
          </cell>
          <cell r="B1245" t="str">
            <v>(면고르기)</v>
          </cell>
          <cell r="C1245">
            <v>123</v>
          </cell>
          <cell r="E1245" t="str">
            <v>M2</v>
          </cell>
          <cell r="F1245">
            <v>18700</v>
          </cell>
          <cell r="G1245">
            <v>2300100</v>
          </cell>
        </row>
        <row r="1246">
          <cell r="A1246" t="str">
            <v>2) 거 푸 집</v>
          </cell>
          <cell r="G1246">
            <v>45802000</v>
          </cell>
        </row>
        <row r="1247">
          <cell r="A1247" t="str">
            <v>합판 3회</v>
          </cell>
          <cell r="B1247" t="str">
            <v>(0-7M)</v>
          </cell>
          <cell r="C1247">
            <v>959</v>
          </cell>
          <cell r="E1247" t="str">
            <v>M2</v>
          </cell>
          <cell r="F1247">
            <v>18000</v>
          </cell>
          <cell r="G1247">
            <v>17262000</v>
          </cell>
        </row>
        <row r="1248">
          <cell r="A1248" t="str">
            <v>합판 4회</v>
          </cell>
          <cell r="C1248">
            <v>461</v>
          </cell>
          <cell r="E1248" t="str">
            <v>M2</v>
          </cell>
          <cell r="F1248">
            <v>15000</v>
          </cell>
          <cell r="G1248">
            <v>6915000</v>
          </cell>
        </row>
        <row r="1249">
          <cell r="A1249" t="str">
            <v>무늬거푸집</v>
          </cell>
          <cell r="B1249" t="str">
            <v>(0-7m)</v>
          </cell>
          <cell r="C1249">
            <v>865</v>
          </cell>
          <cell r="E1249" t="str">
            <v>M2</v>
          </cell>
          <cell r="F1249">
            <v>25000</v>
          </cell>
          <cell r="G1249">
            <v>21625000</v>
          </cell>
        </row>
        <row r="1250">
          <cell r="A1250" t="str">
            <v>3) 강관비계</v>
          </cell>
          <cell r="B1250" t="str">
            <v>(손율:3개월)</v>
          </cell>
          <cell r="C1250">
            <v>1552</v>
          </cell>
          <cell r="E1250" t="str">
            <v>M2</v>
          </cell>
          <cell r="F1250">
            <v>6300</v>
          </cell>
          <cell r="G1250">
            <v>9777600</v>
          </cell>
        </row>
        <row r="1251">
          <cell r="A1251" t="str">
            <v>4) 철근가공조립</v>
          </cell>
          <cell r="G1251">
            <v>57857326.000000007</v>
          </cell>
        </row>
        <row r="1252">
          <cell r="A1252" t="str">
            <v>철근가공조립</v>
          </cell>
          <cell r="B1252" t="str">
            <v>(복잡)</v>
          </cell>
          <cell r="C1252">
            <v>170.37200000000001</v>
          </cell>
          <cell r="E1252" t="str">
            <v>TON</v>
          </cell>
          <cell r="F1252">
            <v>338000</v>
          </cell>
          <cell r="G1252">
            <v>57585736.000000007</v>
          </cell>
        </row>
        <row r="1253">
          <cell r="A1253" t="str">
            <v>스페이셔설치</v>
          </cell>
          <cell r="C1253">
            <v>2469</v>
          </cell>
          <cell r="E1253" t="str">
            <v>M2</v>
          </cell>
          <cell r="F1253">
            <v>110</v>
          </cell>
          <cell r="G1253">
            <v>271590</v>
          </cell>
        </row>
        <row r="1254">
          <cell r="A1254" t="str">
            <v>5) 콘크리트타설</v>
          </cell>
          <cell r="G1254">
            <v>10115800</v>
          </cell>
        </row>
        <row r="1255">
          <cell r="A1255" t="str">
            <v>콘크리트타설(철근)</v>
          </cell>
          <cell r="B1255" t="str">
            <v>펌프카(0-15M)</v>
          </cell>
          <cell r="C1255">
            <v>1307</v>
          </cell>
          <cell r="E1255" t="str">
            <v>M3</v>
          </cell>
          <cell r="F1255">
            <v>6800</v>
          </cell>
          <cell r="G1255">
            <v>8887600</v>
          </cell>
        </row>
        <row r="1256">
          <cell r="A1256" t="str">
            <v>콘크리트타설(무근)</v>
          </cell>
          <cell r="B1256" t="str">
            <v>진동기제외</v>
          </cell>
          <cell r="C1256">
            <v>89</v>
          </cell>
          <cell r="E1256" t="str">
            <v>M3</v>
          </cell>
          <cell r="F1256">
            <v>13800</v>
          </cell>
          <cell r="G1256">
            <v>1228200</v>
          </cell>
        </row>
        <row r="1257">
          <cell r="A1257" t="str">
            <v>6) 스치로폴</v>
          </cell>
          <cell r="B1257" t="str">
            <v>(T=10mm)</v>
          </cell>
          <cell r="C1257">
            <v>76</v>
          </cell>
          <cell r="E1257" t="str">
            <v>M2</v>
          </cell>
          <cell r="F1257">
            <v>1500</v>
          </cell>
          <cell r="G1257">
            <v>114000</v>
          </cell>
        </row>
        <row r="1258">
          <cell r="A1258" t="str">
            <v>7) 배수잡석</v>
          </cell>
          <cell r="C1258">
            <v>328</v>
          </cell>
          <cell r="E1258" t="str">
            <v>M3</v>
          </cell>
          <cell r="F1258">
            <v>21100</v>
          </cell>
          <cell r="G1258">
            <v>6920800</v>
          </cell>
        </row>
        <row r="1259">
          <cell r="A1259" t="str">
            <v>8) 부직포</v>
          </cell>
          <cell r="C1259">
            <v>657</v>
          </cell>
          <cell r="E1259" t="str">
            <v>M2</v>
          </cell>
          <cell r="F1259">
            <v>800</v>
          </cell>
          <cell r="G1259">
            <v>525600</v>
          </cell>
        </row>
        <row r="1260">
          <cell r="A1260" t="str">
            <v>9) 배수 PIPE</v>
          </cell>
          <cell r="B1260" t="str">
            <v>(Φ100 M/M)</v>
          </cell>
          <cell r="C1260">
            <v>106</v>
          </cell>
          <cell r="E1260" t="str">
            <v>M</v>
          </cell>
          <cell r="F1260">
            <v>1600</v>
          </cell>
          <cell r="G1260">
            <v>169600</v>
          </cell>
        </row>
        <row r="1261">
          <cell r="A1261" t="str">
            <v>10)다웰바설치공</v>
          </cell>
          <cell r="B1261" t="str">
            <v>(D=25,L=600mm)</v>
          </cell>
          <cell r="C1261">
            <v>146</v>
          </cell>
          <cell r="E1261" t="str">
            <v>EA</v>
          </cell>
          <cell r="F1261">
            <v>12000</v>
          </cell>
          <cell r="G1261">
            <v>1752000</v>
          </cell>
        </row>
        <row r="1262">
          <cell r="A1262" t="str">
            <v>11)실런트</v>
          </cell>
          <cell r="B1262" t="str">
            <v>(비중 1.40)</v>
          </cell>
          <cell r="C1262">
            <v>129</v>
          </cell>
          <cell r="E1262" t="str">
            <v>M</v>
          </cell>
          <cell r="F1262">
            <v>1400</v>
          </cell>
          <cell r="G1262">
            <v>180600</v>
          </cell>
        </row>
        <row r="1263">
          <cell r="A1263" t="str">
            <v>12)자재대</v>
          </cell>
          <cell r="G1263">
            <v>104706654</v>
          </cell>
        </row>
        <row r="1264">
          <cell r="A1264" t="str">
            <v>가)레미콘</v>
          </cell>
          <cell r="G1264">
            <v>60036000</v>
          </cell>
        </row>
        <row r="1265">
          <cell r="B1265" t="str">
            <v>25-240-15</v>
          </cell>
          <cell r="C1265">
            <v>1320</v>
          </cell>
          <cell r="E1265" t="str">
            <v>M3</v>
          </cell>
          <cell r="F1265">
            <v>43000</v>
          </cell>
          <cell r="G1265">
            <v>56760000</v>
          </cell>
        </row>
        <row r="1266">
          <cell r="B1266" t="str">
            <v>40-135-8</v>
          </cell>
          <cell r="C1266">
            <v>91</v>
          </cell>
          <cell r="E1266" t="str">
            <v>M3</v>
          </cell>
          <cell r="F1266">
            <v>36000</v>
          </cell>
          <cell r="G1266">
            <v>3276000</v>
          </cell>
        </row>
        <row r="1267">
          <cell r="A1267" t="str">
            <v>나)철  근 (연강)</v>
          </cell>
          <cell r="G1267">
            <v>44946648</v>
          </cell>
        </row>
        <row r="1268">
          <cell r="B1268" t="str">
            <v>D13 m/m</v>
          </cell>
          <cell r="C1268">
            <v>4.5999999999999996</v>
          </cell>
          <cell r="E1268" t="str">
            <v>TON</v>
          </cell>
          <cell r="F1268">
            <v>261000</v>
          </cell>
          <cell r="G1268">
            <v>1200600</v>
          </cell>
        </row>
        <row r="1269">
          <cell r="B1269" t="str">
            <v>D16 - D32 m/m</v>
          </cell>
          <cell r="C1269">
            <v>170.88300000000001</v>
          </cell>
          <cell r="E1269" t="str">
            <v>TON</v>
          </cell>
          <cell r="F1269">
            <v>256000</v>
          </cell>
          <cell r="G1269">
            <v>43746048</v>
          </cell>
        </row>
        <row r="1270">
          <cell r="A1270" t="str">
            <v>다)고재대</v>
          </cell>
          <cell r="C1270">
            <v>5.1109999999999998</v>
          </cell>
          <cell r="E1270" t="str">
            <v>TON</v>
          </cell>
          <cell r="F1270">
            <v>-54000</v>
          </cell>
          <cell r="G1270">
            <v>-275994</v>
          </cell>
        </row>
        <row r="1271">
          <cell r="A1271" t="str">
            <v>4. 포    장    공</v>
          </cell>
          <cell r="G1271">
            <v>5968254190</v>
          </cell>
        </row>
        <row r="1272">
          <cell r="A1272" t="str">
            <v>4.01 동상방지층</v>
          </cell>
          <cell r="G1272">
            <v>1616834600</v>
          </cell>
        </row>
        <row r="1273">
          <cell r="A1273" t="str">
            <v>동상방지층 생산및운반</v>
          </cell>
          <cell r="C1273">
            <v>121347</v>
          </cell>
          <cell r="E1273" t="str">
            <v>M3</v>
          </cell>
          <cell r="F1273">
            <v>12800</v>
          </cell>
          <cell r="G1273">
            <v>1553241600</v>
          </cell>
        </row>
        <row r="1274">
          <cell r="A1274" t="str">
            <v>동상방지층 포설및다짐</v>
          </cell>
          <cell r="B1274" t="str">
            <v>(T=25CM)</v>
          </cell>
          <cell r="C1274">
            <v>60343</v>
          </cell>
          <cell r="E1274" t="str">
            <v>M3</v>
          </cell>
          <cell r="F1274">
            <v>1000</v>
          </cell>
          <cell r="G1274">
            <v>60343000</v>
          </cell>
        </row>
        <row r="1275">
          <cell r="A1275" t="str">
            <v>동상방지층 포설및다짐</v>
          </cell>
          <cell r="B1275" t="str">
            <v>(T=40CM)</v>
          </cell>
          <cell r="C1275">
            <v>2500</v>
          </cell>
          <cell r="E1275" t="str">
            <v>M3</v>
          </cell>
          <cell r="F1275">
            <v>1300</v>
          </cell>
          <cell r="G1275">
            <v>3250000</v>
          </cell>
        </row>
        <row r="1276">
          <cell r="A1276" t="str">
            <v>4.02 보조기층</v>
          </cell>
          <cell r="G1276">
            <v>1023979100</v>
          </cell>
        </row>
        <row r="1277">
          <cell r="A1277" t="str">
            <v>보조기층 생산및운반</v>
          </cell>
          <cell r="C1277">
            <v>89996</v>
          </cell>
          <cell r="E1277" t="str">
            <v>M3</v>
          </cell>
          <cell r="F1277">
            <v>9900</v>
          </cell>
          <cell r="G1277">
            <v>890960400</v>
          </cell>
        </row>
        <row r="1278">
          <cell r="A1278" t="str">
            <v>보조기층포설및다짐</v>
          </cell>
          <cell r="B1278" t="str">
            <v>(T=20CM)</v>
          </cell>
          <cell r="C1278">
            <v>3919</v>
          </cell>
          <cell r="E1278" t="str">
            <v>M3</v>
          </cell>
          <cell r="F1278">
            <v>1300</v>
          </cell>
          <cell r="G1278">
            <v>5094700</v>
          </cell>
        </row>
        <row r="1279">
          <cell r="A1279" t="str">
            <v>보조기층포설및다짐</v>
          </cell>
          <cell r="B1279" t="str">
            <v>(T=30CM)</v>
          </cell>
          <cell r="C1279">
            <v>74013</v>
          </cell>
          <cell r="E1279" t="str">
            <v>M3</v>
          </cell>
          <cell r="F1279">
            <v>1600</v>
          </cell>
          <cell r="G1279">
            <v>118420800</v>
          </cell>
        </row>
        <row r="1280">
          <cell r="A1280" t="str">
            <v>백호우 포설</v>
          </cell>
          <cell r="C1280">
            <v>751</v>
          </cell>
          <cell r="E1280" t="str">
            <v>M3</v>
          </cell>
          <cell r="F1280">
            <v>2800</v>
          </cell>
          <cell r="G1280">
            <v>2102800</v>
          </cell>
        </row>
        <row r="1281">
          <cell r="A1281" t="str">
            <v>길어깨포설및다짐</v>
          </cell>
          <cell r="C1281">
            <v>3524</v>
          </cell>
          <cell r="E1281" t="str">
            <v>M3</v>
          </cell>
          <cell r="F1281">
            <v>2100</v>
          </cell>
          <cell r="G1281">
            <v>7400400</v>
          </cell>
        </row>
        <row r="1282">
          <cell r="A1282" t="str">
            <v>4.03 기층</v>
          </cell>
          <cell r="G1282">
            <v>131503200</v>
          </cell>
        </row>
        <row r="1283">
          <cell r="A1283" t="str">
            <v>포설및다짐</v>
          </cell>
          <cell r="B1283" t="str">
            <v>(T=10CM,#467)</v>
          </cell>
          <cell r="C1283">
            <v>57</v>
          </cell>
          <cell r="E1283" t="str">
            <v>a</v>
          </cell>
          <cell r="F1283">
            <v>33100</v>
          </cell>
          <cell r="G1283">
            <v>1886700</v>
          </cell>
        </row>
        <row r="1284">
          <cell r="A1284" t="str">
            <v>포설및다짐</v>
          </cell>
          <cell r="B1284" t="str">
            <v>(T=20cm,#467)</v>
          </cell>
          <cell r="C1284">
            <v>1955</v>
          </cell>
          <cell r="E1284" t="str">
            <v>a</v>
          </cell>
          <cell r="F1284">
            <v>66300</v>
          </cell>
          <cell r="G1284">
            <v>129616500</v>
          </cell>
        </row>
        <row r="1285">
          <cell r="A1285" t="str">
            <v>4.04 표층</v>
          </cell>
          <cell r="G1285">
            <v>136634400</v>
          </cell>
        </row>
        <row r="1286">
          <cell r="A1286" t="str">
            <v>포설및다짐</v>
          </cell>
          <cell r="B1286" t="str">
            <v>(T=5CM)</v>
          </cell>
          <cell r="C1286">
            <v>44</v>
          </cell>
          <cell r="E1286" t="str">
            <v>a</v>
          </cell>
          <cell r="F1286">
            <v>32400</v>
          </cell>
          <cell r="G1286">
            <v>1425600</v>
          </cell>
        </row>
        <row r="1287">
          <cell r="A1287" t="str">
            <v>포설및다짐</v>
          </cell>
          <cell r="B1287" t="str">
            <v>(T=8CM)</v>
          </cell>
          <cell r="C1287">
            <v>273</v>
          </cell>
          <cell r="E1287" t="str">
            <v>a</v>
          </cell>
          <cell r="F1287">
            <v>33600</v>
          </cell>
          <cell r="G1287">
            <v>9172800</v>
          </cell>
        </row>
        <row r="1288">
          <cell r="A1288" t="str">
            <v>포설및다짐</v>
          </cell>
          <cell r="B1288" t="str">
            <v>(T=10CM)</v>
          </cell>
          <cell r="C1288">
            <v>1945</v>
          </cell>
          <cell r="E1288" t="str">
            <v>a</v>
          </cell>
          <cell r="F1288">
            <v>64800</v>
          </cell>
          <cell r="G1288">
            <v>126036000</v>
          </cell>
        </row>
        <row r="1289">
          <cell r="A1289" t="str">
            <v>4.05 아스팔트포장</v>
          </cell>
          <cell r="G1289">
            <v>45023900</v>
          </cell>
        </row>
        <row r="1290">
          <cell r="A1290" t="str">
            <v>택코팅</v>
          </cell>
          <cell r="B1290" t="str">
            <v>RSC-4</v>
          </cell>
          <cell r="C1290">
            <v>4363</v>
          </cell>
          <cell r="E1290" t="str">
            <v>a</v>
          </cell>
          <cell r="F1290">
            <v>6100</v>
          </cell>
          <cell r="G1290">
            <v>26614300</v>
          </cell>
        </row>
        <row r="1291">
          <cell r="A1291" t="str">
            <v>프라임코팅</v>
          </cell>
          <cell r="B1291" t="str">
            <v>MC-1</v>
          </cell>
          <cell r="C1291">
            <v>2092</v>
          </cell>
          <cell r="E1291" t="str">
            <v>a</v>
          </cell>
          <cell r="F1291">
            <v>8800</v>
          </cell>
          <cell r="G1291">
            <v>18409600</v>
          </cell>
        </row>
        <row r="1292">
          <cell r="A1292" t="str">
            <v>4.06 콘크리트포장</v>
          </cell>
          <cell r="B1292" t="str">
            <v>(부체도로)</v>
          </cell>
          <cell r="G1292">
            <v>55214890</v>
          </cell>
        </row>
        <row r="1293">
          <cell r="A1293" t="str">
            <v>콘크리트포장</v>
          </cell>
          <cell r="B1293" t="str">
            <v>(T=20CM)</v>
          </cell>
          <cell r="C1293">
            <v>2423</v>
          </cell>
          <cell r="E1293" t="str">
            <v>M3</v>
          </cell>
          <cell r="F1293">
            <v>7200</v>
          </cell>
          <cell r="G1293">
            <v>17445600</v>
          </cell>
        </row>
        <row r="1294">
          <cell r="A1294" t="str">
            <v>부체도로용줄눈</v>
          </cell>
          <cell r="C1294">
            <v>2423</v>
          </cell>
          <cell r="E1294" t="str">
            <v>M</v>
          </cell>
          <cell r="F1294">
            <v>1300</v>
          </cell>
          <cell r="G1294">
            <v>3149900</v>
          </cell>
        </row>
        <row r="1295">
          <cell r="A1295" t="str">
            <v>합판거푸집</v>
          </cell>
          <cell r="B1295" t="str">
            <v>4회</v>
          </cell>
          <cell r="C1295">
            <v>844</v>
          </cell>
          <cell r="E1295" t="str">
            <v>M2</v>
          </cell>
          <cell r="F1295">
            <v>11300</v>
          </cell>
          <cell r="G1295">
            <v>9537200</v>
          </cell>
        </row>
        <row r="1296">
          <cell r="A1296" t="str">
            <v>비닐깔기</v>
          </cell>
          <cell r="C1296">
            <v>12117</v>
          </cell>
          <cell r="E1296" t="str">
            <v>M2</v>
          </cell>
          <cell r="F1296">
            <v>270</v>
          </cell>
          <cell r="G1296">
            <v>3271590</v>
          </cell>
        </row>
        <row r="1297">
          <cell r="A1297" t="str">
            <v>와이어매쉬깔기</v>
          </cell>
          <cell r="B1297" t="str">
            <v>1.8 M x 1.8 M</v>
          </cell>
          <cell r="C1297">
            <v>12117</v>
          </cell>
          <cell r="E1297" t="str">
            <v>M2</v>
          </cell>
          <cell r="F1297">
            <v>1800</v>
          </cell>
          <cell r="G1297">
            <v>21810600</v>
          </cell>
        </row>
        <row r="1298">
          <cell r="A1298" t="str">
            <v>4.07 미끄럼방지포장</v>
          </cell>
          <cell r="C1298">
            <v>2537</v>
          </cell>
          <cell r="E1298" t="str">
            <v>M2</v>
          </cell>
          <cell r="F1298">
            <v>19500</v>
          </cell>
          <cell r="G1298">
            <v>49471500</v>
          </cell>
        </row>
        <row r="1299">
          <cell r="A1299" t="str">
            <v>4.08 자재대</v>
          </cell>
          <cell r="G1299">
            <v>2909592600</v>
          </cell>
        </row>
        <row r="1300">
          <cell r="A1300" t="str">
            <v>가)세골재</v>
          </cell>
          <cell r="B1300" t="str">
            <v>모래</v>
          </cell>
          <cell r="C1300">
            <v>58119</v>
          </cell>
          <cell r="E1300" t="str">
            <v>M3</v>
          </cell>
          <cell r="F1300">
            <v>8200</v>
          </cell>
          <cell r="G1300">
            <v>476575800</v>
          </cell>
        </row>
        <row r="1301">
          <cell r="A1301" t="str">
            <v>나) 레미콘</v>
          </cell>
          <cell r="B1301" t="str">
            <v>40-210-8</v>
          </cell>
          <cell r="C1301">
            <v>2423</v>
          </cell>
          <cell r="E1301" t="str">
            <v>M3</v>
          </cell>
          <cell r="F1301">
            <v>39000</v>
          </cell>
          <cell r="G1301">
            <v>94497000</v>
          </cell>
        </row>
        <row r="1302">
          <cell r="A1302" t="str">
            <v>다) 아스콘</v>
          </cell>
          <cell r="G1302">
            <v>2291803200</v>
          </cell>
        </row>
        <row r="1303">
          <cell r="B1303" t="str">
            <v>#78</v>
          </cell>
          <cell r="C1303">
            <v>51742</v>
          </cell>
          <cell r="E1303" t="str">
            <v>TON</v>
          </cell>
          <cell r="F1303">
            <v>18300</v>
          </cell>
          <cell r="G1303">
            <v>946878600</v>
          </cell>
        </row>
        <row r="1304">
          <cell r="B1304" t="str">
            <v>#467</v>
          </cell>
          <cell r="C1304">
            <v>94713</v>
          </cell>
          <cell r="E1304" t="str">
            <v>TON</v>
          </cell>
          <cell r="F1304">
            <v>14200</v>
          </cell>
          <cell r="G1304">
            <v>1344924600</v>
          </cell>
        </row>
        <row r="1305">
          <cell r="A1305" t="str">
            <v>라) 아스팔트</v>
          </cell>
          <cell r="G1305">
            <v>46716600</v>
          </cell>
        </row>
        <row r="1306">
          <cell r="A1306" t="str">
            <v>아스팔트</v>
          </cell>
          <cell r="B1306" t="str">
            <v>MC-1</v>
          </cell>
          <cell r="C1306">
            <v>853</v>
          </cell>
          <cell r="E1306" t="str">
            <v>D/M</v>
          </cell>
          <cell r="F1306">
            <v>31700</v>
          </cell>
          <cell r="G1306">
            <v>27040100</v>
          </cell>
        </row>
        <row r="1307">
          <cell r="A1307" t="str">
            <v>아스팔트</v>
          </cell>
          <cell r="B1307" t="str">
            <v>RSC-4</v>
          </cell>
          <cell r="C1307">
            <v>667</v>
          </cell>
          <cell r="E1307" t="str">
            <v>D/M</v>
          </cell>
          <cell r="F1307">
            <v>29500</v>
          </cell>
          <cell r="G1307">
            <v>19676500</v>
          </cell>
        </row>
        <row r="1308">
          <cell r="A1308" t="str">
            <v>5. 교통안전시설공</v>
          </cell>
          <cell r="G1308">
            <v>1498301929</v>
          </cell>
        </row>
        <row r="1309">
          <cell r="A1309" t="str">
            <v>5.01 교통표지판</v>
          </cell>
          <cell r="G1309">
            <v>5704800</v>
          </cell>
        </row>
        <row r="1310">
          <cell r="A1310" t="str">
            <v>1)  삼각표지판</v>
          </cell>
          <cell r="B1310" t="str">
            <v>(A=1200:단부식)</v>
          </cell>
          <cell r="C1310">
            <v>39</v>
          </cell>
          <cell r="E1310" t="str">
            <v>EA</v>
          </cell>
          <cell r="F1310">
            <v>103000</v>
          </cell>
          <cell r="G1310">
            <v>4017000</v>
          </cell>
        </row>
        <row r="1311">
          <cell r="A1311" t="str">
            <v>2)  원형표지판</v>
          </cell>
          <cell r="G1311">
            <v>952800</v>
          </cell>
        </row>
        <row r="1312">
          <cell r="A1312" t="str">
            <v>원형표지판</v>
          </cell>
          <cell r="B1312" t="str">
            <v>(A=900:단주식)</v>
          </cell>
          <cell r="C1312">
            <v>4</v>
          </cell>
          <cell r="E1312" t="str">
            <v>EA</v>
          </cell>
          <cell r="F1312">
            <v>102000</v>
          </cell>
          <cell r="G1312">
            <v>408000</v>
          </cell>
        </row>
        <row r="1313">
          <cell r="A1313" t="str">
            <v>원형표지판</v>
          </cell>
          <cell r="B1313" t="str">
            <v>(기초없는표지판-부착식)</v>
          </cell>
          <cell r="C1313">
            <v>12</v>
          </cell>
          <cell r="E1313" t="str">
            <v>EA</v>
          </cell>
          <cell r="F1313">
            <v>45400</v>
          </cell>
          <cell r="G1313">
            <v>544800</v>
          </cell>
        </row>
        <row r="1314">
          <cell r="A1314" t="str">
            <v>3)  이중표지판</v>
          </cell>
          <cell r="B1314" t="str">
            <v>(A=1200:단주식)</v>
          </cell>
          <cell r="C1314">
            <v>5</v>
          </cell>
          <cell r="E1314" t="str">
            <v>EA</v>
          </cell>
          <cell r="F1314">
            <v>147000</v>
          </cell>
          <cell r="G1314">
            <v>735000</v>
          </cell>
        </row>
        <row r="1315">
          <cell r="A1315" t="str">
            <v>5.02 안내표지판</v>
          </cell>
          <cell r="G1315">
            <v>153858000</v>
          </cell>
        </row>
        <row r="1316">
          <cell r="A1316" t="str">
            <v>1)  출구점표지</v>
          </cell>
          <cell r="B1316" t="str">
            <v>(3400*2300: 편지식)</v>
          </cell>
          <cell r="C1316">
            <v>14</v>
          </cell>
          <cell r="E1316" t="str">
            <v>EA</v>
          </cell>
          <cell r="F1316">
            <v>3400000</v>
          </cell>
          <cell r="G1316">
            <v>47600000</v>
          </cell>
        </row>
        <row r="1317">
          <cell r="A1317" t="str">
            <v>2)  2방향1차예고표지</v>
          </cell>
          <cell r="B1317" t="str">
            <v>(4050*2950: 편지식)</v>
          </cell>
          <cell r="C1317">
            <v>7</v>
          </cell>
          <cell r="E1317" t="str">
            <v>EA</v>
          </cell>
          <cell r="F1317">
            <v>4500000</v>
          </cell>
          <cell r="G1317">
            <v>31500000</v>
          </cell>
        </row>
        <row r="1318">
          <cell r="A1318" t="str">
            <v>3)  2방향2차예고표지</v>
          </cell>
          <cell r="B1318" t="str">
            <v>(4050*2950: 편지식)</v>
          </cell>
          <cell r="C1318">
            <v>8</v>
          </cell>
          <cell r="E1318" t="str">
            <v>EA</v>
          </cell>
          <cell r="F1318">
            <v>4500000</v>
          </cell>
          <cell r="G1318">
            <v>36000000</v>
          </cell>
        </row>
        <row r="1319">
          <cell r="A1319" t="str">
            <v>4)  2방향표지</v>
          </cell>
          <cell r="B1319" t="str">
            <v>(4000*2500: 편지식)</v>
          </cell>
          <cell r="C1319">
            <v>7</v>
          </cell>
          <cell r="E1319" t="str">
            <v>EA</v>
          </cell>
          <cell r="F1319">
            <v>4000000</v>
          </cell>
          <cell r="G1319">
            <v>28000000</v>
          </cell>
        </row>
        <row r="1320">
          <cell r="A1320" t="str">
            <v>5)  운행제한(과적)차량검문소</v>
          </cell>
          <cell r="G1320">
            <v>5000000</v>
          </cell>
        </row>
        <row r="1321">
          <cell r="A1321" t="str">
            <v>1차 예고표지</v>
          </cell>
          <cell r="B1321" t="str">
            <v>(2400*1900: 편지식)</v>
          </cell>
          <cell r="C1321">
            <v>1</v>
          </cell>
          <cell r="E1321" t="str">
            <v>EA</v>
          </cell>
          <cell r="F1321">
            <v>2500000</v>
          </cell>
          <cell r="G1321">
            <v>2500000</v>
          </cell>
        </row>
        <row r="1322">
          <cell r="A1322" t="str">
            <v>2차 예고표지</v>
          </cell>
          <cell r="B1322" t="str">
            <v>(2400*1900: 편지식)</v>
          </cell>
          <cell r="C1322">
            <v>1</v>
          </cell>
          <cell r="E1322" t="str">
            <v>EA</v>
          </cell>
          <cell r="F1322">
            <v>2500000</v>
          </cell>
          <cell r="G1322">
            <v>2500000</v>
          </cell>
        </row>
        <row r="1323">
          <cell r="A1323" t="str">
            <v>6)  교량표지</v>
          </cell>
          <cell r="B1323" t="str">
            <v>(2500*1650: 복주식)</v>
          </cell>
          <cell r="C1323">
            <v>2</v>
          </cell>
          <cell r="E1323" t="str">
            <v>EA</v>
          </cell>
          <cell r="F1323">
            <v>1100000</v>
          </cell>
          <cell r="G1323">
            <v>2200000</v>
          </cell>
        </row>
        <row r="1324">
          <cell r="A1324" t="str">
            <v>7)  면계표지</v>
          </cell>
          <cell r="B1324" t="str">
            <v>(1400*700: 복주식)</v>
          </cell>
          <cell r="C1324">
            <v>2</v>
          </cell>
          <cell r="E1324" t="str">
            <v>EA</v>
          </cell>
          <cell r="F1324">
            <v>579000</v>
          </cell>
          <cell r="G1324">
            <v>1158000</v>
          </cell>
        </row>
        <row r="1325">
          <cell r="A1325" t="str">
            <v>8)  오르막차로표지</v>
          </cell>
          <cell r="G1325">
            <v>2400000</v>
          </cell>
        </row>
        <row r="1326">
          <cell r="A1326" t="str">
            <v>오르막차로예교</v>
          </cell>
          <cell r="B1326" t="str">
            <v>(2400*900: 복주식)</v>
          </cell>
          <cell r="C1326">
            <v>1</v>
          </cell>
          <cell r="E1326" t="str">
            <v>EA</v>
          </cell>
          <cell r="F1326">
            <v>800000</v>
          </cell>
          <cell r="G1326">
            <v>800000</v>
          </cell>
        </row>
        <row r="1327">
          <cell r="A1327" t="str">
            <v>오르막차로시점</v>
          </cell>
          <cell r="B1327" t="str">
            <v>(2400*900: 복주식)</v>
          </cell>
          <cell r="C1327">
            <v>1</v>
          </cell>
          <cell r="E1327" t="str">
            <v>EA</v>
          </cell>
          <cell r="F1327">
            <v>800000</v>
          </cell>
          <cell r="G1327">
            <v>800000</v>
          </cell>
        </row>
        <row r="1328">
          <cell r="A1328" t="str">
            <v>오르막차로끝</v>
          </cell>
          <cell r="B1328" t="str">
            <v>(2400*900: 복주식)</v>
          </cell>
          <cell r="C1328">
            <v>1</v>
          </cell>
          <cell r="E1328" t="str">
            <v>EA</v>
          </cell>
          <cell r="F1328">
            <v>800000</v>
          </cell>
          <cell r="G1328">
            <v>800000</v>
          </cell>
        </row>
        <row r="1329">
          <cell r="A1329" t="str">
            <v>5.03 시선유도표지</v>
          </cell>
          <cell r="G1329">
            <v>48865700</v>
          </cell>
        </row>
        <row r="1330">
          <cell r="A1330" t="str">
            <v>1)  갈매기표지판</v>
          </cell>
          <cell r="G1330">
            <v>5464000</v>
          </cell>
        </row>
        <row r="1331">
          <cell r="A1331" t="str">
            <v>갈매기표지판</v>
          </cell>
          <cell r="B1331" t="str">
            <v>(양면)</v>
          </cell>
          <cell r="C1331">
            <v>39</v>
          </cell>
          <cell r="E1331" t="str">
            <v>EA</v>
          </cell>
          <cell r="F1331">
            <v>104000</v>
          </cell>
          <cell r="G1331">
            <v>4056000</v>
          </cell>
        </row>
        <row r="1332">
          <cell r="A1332" t="str">
            <v>갈매기표지판</v>
          </cell>
          <cell r="B1332" t="str">
            <v>(단면)</v>
          </cell>
          <cell r="C1332">
            <v>22</v>
          </cell>
          <cell r="E1332" t="str">
            <v>EA</v>
          </cell>
          <cell r="F1332">
            <v>64000</v>
          </cell>
          <cell r="G1332">
            <v>1408000</v>
          </cell>
        </row>
        <row r="1333">
          <cell r="A1333" t="str">
            <v>2)  데리네이타</v>
          </cell>
          <cell r="G1333">
            <v>12500900</v>
          </cell>
        </row>
        <row r="1334">
          <cell r="A1334" t="str">
            <v>데리네이터</v>
          </cell>
          <cell r="B1334" t="str">
            <v>토공용</v>
          </cell>
          <cell r="C1334">
            <v>168</v>
          </cell>
          <cell r="E1334" t="str">
            <v>EA</v>
          </cell>
          <cell r="F1334">
            <v>10000</v>
          </cell>
          <cell r="G1334">
            <v>1680000</v>
          </cell>
        </row>
        <row r="1335">
          <cell r="A1335" t="str">
            <v>데리네이터</v>
          </cell>
          <cell r="B1335" t="str">
            <v>가드레일용</v>
          </cell>
          <cell r="C1335">
            <v>441</v>
          </cell>
          <cell r="E1335" t="str">
            <v>EA</v>
          </cell>
          <cell r="F1335">
            <v>10100</v>
          </cell>
          <cell r="G1335">
            <v>4454100</v>
          </cell>
        </row>
        <row r="1336">
          <cell r="A1336" t="str">
            <v>데리네이터</v>
          </cell>
          <cell r="B1336" t="str">
            <v>옹벽용</v>
          </cell>
          <cell r="C1336">
            <v>596</v>
          </cell>
          <cell r="E1336" t="str">
            <v>EA</v>
          </cell>
          <cell r="F1336">
            <v>10100</v>
          </cell>
          <cell r="G1336">
            <v>6019600</v>
          </cell>
        </row>
        <row r="1337">
          <cell r="A1337" t="str">
            <v>데리네이터</v>
          </cell>
          <cell r="B1337" t="str">
            <v>교량용</v>
          </cell>
          <cell r="C1337">
            <v>56</v>
          </cell>
          <cell r="E1337" t="str">
            <v>EA</v>
          </cell>
          <cell r="F1337">
            <v>6200</v>
          </cell>
          <cell r="G1337">
            <v>347200</v>
          </cell>
        </row>
        <row r="1338">
          <cell r="A1338" t="str">
            <v>3)  도로표지병</v>
          </cell>
          <cell r="C1338">
            <v>2759</v>
          </cell>
          <cell r="E1338" t="str">
            <v>EA</v>
          </cell>
          <cell r="F1338">
            <v>11200</v>
          </cell>
          <cell r="G1338">
            <v>30900800</v>
          </cell>
        </row>
        <row r="1339">
          <cell r="A1339" t="str">
            <v>5.04 차선도색</v>
          </cell>
          <cell r="G1339">
            <v>27219500</v>
          </cell>
        </row>
        <row r="1340">
          <cell r="A1340" t="str">
            <v>1)  백색실선</v>
          </cell>
          <cell r="B1340" t="str">
            <v>융착식:분사형</v>
          </cell>
          <cell r="C1340">
            <v>6449</v>
          </cell>
          <cell r="E1340" t="str">
            <v>M2</v>
          </cell>
          <cell r="F1340">
            <v>2300</v>
          </cell>
          <cell r="G1340">
            <v>14832700</v>
          </cell>
        </row>
        <row r="1341">
          <cell r="A1341" t="str">
            <v>2)  백색파선</v>
          </cell>
          <cell r="B1341" t="str">
            <v>융착식:분사형</v>
          </cell>
          <cell r="C1341">
            <v>1255</v>
          </cell>
          <cell r="E1341" t="str">
            <v>M2</v>
          </cell>
          <cell r="F1341">
            <v>2400</v>
          </cell>
          <cell r="G1341">
            <v>3012000</v>
          </cell>
        </row>
        <row r="1342">
          <cell r="A1342" t="str">
            <v>3)  황색실선</v>
          </cell>
          <cell r="B1342" t="str">
            <v>융착식:분사형</v>
          </cell>
          <cell r="C1342">
            <v>4076</v>
          </cell>
          <cell r="E1342" t="str">
            <v>M2</v>
          </cell>
          <cell r="F1342">
            <v>2300</v>
          </cell>
          <cell r="G1342">
            <v>9374800</v>
          </cell>
        </row>
        <row r="1343">
          <cell r="A1343" t="str">
            <v>5.05 가드레일</v>
          </cell>
          <cell r="G1343">
            <v>185677500</v>
          </cell>
        </row>
        <row r="1344">
          <cell r="A1344" t="str">
            <v>1)  가드레일</v>
          </cell>
          <cell r="B1344" t="str">
            <v>표준레일</v>
          </cell>
          <cell r="C1344">
            <v>2508</v>
          </cell>
          <cell r="E1344" t="str">
            <v>경간</v>
          </cell>
          <cell r="F1344">
            <v>71400</v>
          </cell>
          <cell r="G1344">
            <v>179071200</v>
          </cell>
        </row>
        <row r="1345">
          <cell r="A1345" t="str">
            <v>2)  가드레일</v>
          </cell>
          <cell r="B1345" t="str">
            <v>단부레일</v>
          </cell>
          <cell r="C1345">
            <v>57</v>
          </cell>
          <cell r="E1345" t="str">
            <v>EA</v>
          </cell>
          <cell r="F1345">
            <v>57500</v>
          </cell>
          <cell r="G1345">
            <v>3277500</v>
          </cell>
        </row>
        <row r="1346">
          <cell r="A1346" t="str">
            <v>3)  단부콘크리트</v>
          </cell>
          <cell r="C1346">
            <v>57</v>
          </cell>
          <cell r="E1346" t="str">
            <v>EA</v>
          </cell>
          <cell r="F1346">
            <v>58400</v>
          </cell>
          <cell r="G1346">
            <v>3328800</v>
          </cell>
        </row>
        <row r="1347">
          <cell r="A1347" t="str">
            <v>5.06 가드휀스</v>
          </cell>
          <cell r="G1347">
            <v>39822700</v>
          </cell>
        </row>
        <row r="1348">
          <cell r="A1348" t="str">
            <v>1)  가드휀스(토공용)</v>
          </cell>
          <cell r="B1348" t="str">
            <v>(2.0*1.8)</v>
          </cell>
          <cell r="C1348">
            <v>633</v>
          </cell>
          <cell r="E1348" t="str">
            <v>M</v>
          </cell>
          <cell r="F1348">
            <v>33900</v>
          </cell>
          <cell r="G1348">
            <v>21458700</v>
          </cell>
        </row>
        <row r="1349">
          <cell r="A1349" t="str">
            <v>2)  가드휀스(교량용)</v>
          </cell>
          <cell r="G1349">
            <v>18364000</v>
          </cell>
        </row>
        <row r="1350">
          <cell r="B1350" t="str">
            <v>(2.0*1.2)</v>
          </cell>
          <cell r="C1350">
            <v>700</v>
          </cell>
          <cell r="E1350" t="str">
            <v>M</v>
          </cell>
          <cell r="F1350">
            <v>17200</v>
          </cell>
          <cell r="G1350">
            <v>12040000</v>
          </cell>
        </row>
        <row r="1351">
          <cell r="B1351" t="str">
            <v>(2.0*2.0)</v>
          </cell>
          <cell r="C1351">
            <v>340</v>
          </cell>
          <cell r="E1351" t="str">
            <v>M</v>
          </cell>
          <cell r="F1351">
            <v>18600</v>
          </cell>
          <cell r="G1351">
            <v>6324000</v>
          </cell>
        </row>
        <row r="1352">
          <cell r="A1352" t="str">
            <v>5.07 중앙분리대</v>
          </cell>
          <cell r="G1352">
            <v>76579100</v>
          </cell>
        </row>
        <row r="1353">
          <cell r="A1353" t="str">
            <v>1)  토공용</v>
          </cell>
          <cell r="G1353">
            <v>73491700</v>
          </cell>
        </row>
        <row r="1354">
          <cell r="A1354" t="str">
            <v>구체콘크리트</v>
          </cell>
          <cell r="B1354" t="str">
            <v>아스콘포장용</v>
          </cell>
          <cell r="C1354">
            <v>6907</v>
          </cell>
          <cell r="E1354" t="str">
            <v>M</v>
          </cell>
          <cell r="F1354">
            <v>6600</v>
          </cell>
          <cell r="G1354">
            <v>45586200</v>
          </cell>
        </row>
        <row r="1355">
          <cell r="A1355" t="str">
            <v>단부처리</v>
          </cell>
          <cell r="B1355" t="str">
            <v>아스콘포장용</v>
          </cell>
          <cell r="C1355">
            <v>9</v>
          </cell>
          <cell r="E1355" t="str">
            <v>EA</v>
          </cell>
          <cell r="F1355">
            <v>24700</v>
          </cell>
          <cell r="G1355">
            <v>222300</v>
          </cell>
        </row>
        <row r="1356">
          <cell r="A1356" t="str">
            <v>개구부</v>
          </cell>
          <cell r="B1356" t="str">
            <v>아스콘포장용</v>
          </cell>
          <cell r="C1356">
            <v>11</v>
          </cell>
          <cell r="E1356" t="str">
            <v>EA</v>
          </cell>
          <cell r="F1356">
            <v>2500000</v>
          </cell>
          <cell r="G1356">
            <v>27500000</v>
          </cell>
        </row>
        <row r="1357">
          <cell r="A1357" t="str">
            <v>죠인트마감처리</v>
          </cell>
          <cell r="C1357">
            <v>229</v>
          </cell>
          <cell r="E1357" t="str">
            <v>EA</v>
          </cell>
          <cell r="F1357">
            <v>800</v>
          </cell>
          <cell r="G1357">
            <v>183200</v>
          </cell>
        </row>
        <row r="1358">
          <cell r="A1358" t="str">
            <v>2)  I/C램프용</v>
          </cell>
          <cell r="G1358">
            <v>3087400</v>
          </cell>
        </row>
        <row r="1359">
          <cell r="A1359" t="str">
            <v>토공용</v>
          </cell>
          <cell r="C1359">
            <v>359</v>
          </cell>
          <cell r="E1359" t="str">
            <v>M</v>
          </cell>
          <cell r="F1359">
            <v>8600</v>
          </cell>
          <cell r="G1359">
            <v>3087400</v>
          </cell>
        </row>
        <row r="1360">
          <cell r="A1360" t="str">
            <v>5.08 낙석방지책</v>
          </cell>
          <cell r="G1360">
            <v>795223000</v>
          </cell>
        </row>
        <row r="1361">
          <cell r="A1361" t="str">
            <v>1)  낙석방지책</v>
          </cell>
          <cell r="B1361" t="str">
            <v>표준구간</v>
          </cell>
          <cell r="C1361">
            <v>2574</v>
          </cell>
          <cell r="E1361" t="str">
            <v>경간</v>
          </cell>
          <cell r="F1361">
            <v>129000</v>
          </cell>
          <cell r="G1361">
            <v>332046000</v>
          </cell>
        </row>
        <row r="1362">
          <cell r="A1362" t="str">
            <v>2)  낙석방지책</v>
          </cell>
          <cell r="B1362" t="str">
            <v>단부구간</v>
          </cell>
          <cell r="C1362">
            <v>102</v>
          </cell>
          <cell r="E1362" t="str">
            <v>개소</v>
          </cell>
          <cell r="F1362">
            <v>173000</v>
          </cell>
          <cell r="G1362">
            <v>17646000</v>
          </cell>
        </row>
        <row r="1363">
          <cell r="A1363" t="str">
            <v>3)  낙석방지망</v>
          </cell>
          <cell r="C1363">
            <v>24890</v>
          </cell>
          <cell r="E1363" t="str">
            <v>M2</v>
          </cell>
          <cell r="F1363">
            <v>17900</v>
          </cell>
          <cell r="G1363">
            <v>445531000</v>
          </cell>
        </row>
        <row r="1364">
          <cell r="A1364" t="str">
            <v>5.09 안전관리비</v>
          </cell>
          <cell r="C1364">
            <v>1</v>
          </cell>
          <cell r="E1364" t="str">
            <v>L.S</v>
          </cell>
          <cell r="F1364">
            <v>32800000</v>
          </cell>
          <cell r="G1364">
            <v>32800000</v>
          </cell>
        </row>
        <row r="1365">
          <cell r="A1365" t="str">
            <v>5.10 자재대</v>
          </cell>
          <cell r="G1365">
            <v>132551629</v>
          </cell>
        </row>
        <row r="1366">
          <cell r="A1366" t="str">
            <v>가)시멘트</v>
          </cell>
          <cell r="B1366" t="str">
            <v>분말</v>
          </cell>
          <cell r="C1366">
            <v>802</v>
          </cell>
          <cell r="E1366" t="str">
            <v>TON</v>
          </cell>
          <cell r="F1366">
            <v>42000</v>
          </cell>
          <cell r="G1366">
            <v>33684000</v>
          </cell>
        </row>
        <row r="1367">
          <cell r="A1367" t="str">
            <v>나)세골재</v>
          </cell>
          <cell r="B1367" t="str">
            <v>모래</v>
          </cell>
          <cell r="C1367">
            <v>1346</v>
          </cell>
          <cell r="E1367" t="str">
            <v>M3</v>
          </cell>
          <cell r="F1367">
            <v>8200</v>
          </cell>
          <cell r="G1367">
            <v>11037200</v>
          </cell>
        </row>
        <row r="1368">
          <cell r="A1368" t="str">
            <v>다)레미콘</v>
          </cell>
          <cell r="G1368">
            <v>77564000</v>
          </cell>
        </row>
        <row r="1369">
          <cell r="B1369" t="str">
            <v>25-240-8</v>
          </cell>
          <cell r="C1369">
            <v>54</v>
          </cell>
          <cell r="E1369" t="str">
            <v>M3</v>
          </cell>
          <cell r="F1369">
            <v>41000</v>
          </cell>
          <cell r="G1369">
            <v>2214000</v>
          </cell>
        </row>
        <row r="1370">
          <cell r="B1370" t="str">
            <v>25-210-8</v>
          </cell>
          <cell r="C1370">
            <v>265</v>
          </cell>
          <cell r="E1370" t="str">
            <v>M3</v>
          </cell>
          <cell r="F1370">
            <v>40000</v>
          </cell>
          <cell r="G1370">
            <v>10600000</v>
          </cell>
        </row>
        <row r="1371">
          <cell r="B1371" t="str">
            <v>40-180-8</v>
          </cell>
          <cell r="C1371">
            <v>1750</v>
          </cell>
          <cell r="E1371" t="str">
            <v>M3</v>
          </cell>
          <cell r="F1371">
            <v>37000</v>
          </cell>
          <cell r="G1371">
            <v>64750000</v>
          </cell>
        </row>
        <row r="1372">
          <cell r="A1372" t="str">
            <v>라)철  근 (연강)</v>
          </cell>
          <cell r="G1372">
            <v>10331769</v>
          </cell>
        </row>
        <row r="1373">
          <cell r="B1373" t="str">
            <v>D13 m/m</v>
          </cell>
          <cell r="C1373">
            <v>0.74099999999999999</v>
          </cell>
          <cell r="E1373" t="str">
            <v>TON</v>
          </cell>
          <cell r="F1373">
            <v>261000</v>
          </cell>
          <cell r="G1373">
            <v>193401</v>
          </cell>
        </row>
        <row r="1374">
          <cell r="B1374" t="str">
            <v>D16 - D32 m/m</v>
          </cell>
          <cell r="C1374">
            <v>39.603000000000002</v>
          </cell>
          <cell r="E1374" t="str">
            <v>TON</v>
          </cell>
          <cell r="F1374">
            <v>256000</v>
          </cell>
          <cell r="G1374">
            <v>10138368</v>
          </cell>
        </row>
        <row r="1375">
          <cell r="A1375" t="str">
            <v>마)고재대</v>
          </cell>
          <cell r="C1375">
            <v>1.21</v>
          </cell>
          <cell r="E1375" t="str">
            <v>TON</v>
          </cell>
          <cell r="F1375">
            <v>-54000</v>
          </cell>
          <cell r="G1375">
            <v>-65340</v>
          </cell>
        </row>
        <row r="1376">
          <cell r="A1376" t="str">
            <v>6. 부    대    공</v>
          </cell>
          <cell r="G1376">
            <v>3277724933</v>
          </cell>
        </row>
        <row r="1377">
          <cell r="A1377" t="str">
            <v>6.01 방음벽(반사형)</v>
          </cell>
          <cell r="B1377" t="str">
            <v>토공용 (H=4.5M)</v>
          </cell>
          <cell r="C1377">
            <v>150</v>
          </cell>
          <cell r="E1377" t="str">
            <v>M</v>
          </cell>
          <cell r="F1377">
            <v>800000</v>
          </cell>
          <cell r="G1377">
            <v>120000000</v>
          </cell>
        </row>
        <row r="1378">
          <cell r="A1378" t="str">
            <v>6.02 가설방음판설치및철거</v>
          </cell>
          <cell r="B1378" t="str">
            <v>(H=4.35M)</v>
          </cell>
          <cell r="C1378">
            <v>680</v>
          </cell>
          <cell r="E1378" t="str">
            <v>M</v>
          </cell>
          <cell r="F1378">
            <v>81000</v>
          </cell>
          <cell r="G1378">
            <v>55080000</v>
          </cell>
        </row>
        <row r="1379">
          <cell r="A1379" t="str">
            <v>6.03 절토부사면점검로</v>
          </cell>
          <cell r="G1379">
            <v>4306600</v>
          </cell>
        </row>
        <row r="1380">
          <cell r="A1380" t="str">
            <v>1)  철재사다리</v>
          </cell>
          <cell r="C1380">
            <v>40</v>
          </cell>
          <cell r="E1380" t="str">
            <v>M</v>
          </cell>
          <cell r="F1380">
            <v>60100</v>
          </cell>
          <cell r="G1380">
            <v>2404000</v>
          </cell>
        </row>
        <row r="1381">
          <cell r="A1381" t="str">
            <v>2)  깬잡석 계단</v>
          </cell>
          <cell r="C1381">
            <v>63</v>
          </cell>
          <cell r="E1381" t="str">
            <v>M</v>
          </cell>
          <cell r="F1381">
            <v>30200</v>
          </cell>
          <cell r="G1381">
            <v>1902600</v>
          </cell>
        </row>
        <row r="1382">
          <cell r="A1382" t="str">
            <v>6.04 준공표지판설치</v>
          </cell>
          <cell r="B1382" t="str">
            <v>(화강석)</v>
          </cell>
          <cell r="C1382">
            <v>1</v>
          </cell>
          <cell r="E1382" t="str">
            <v>EA</v>
          </cell>
          <cell r="F1382">
            <v>2500000</v>
          </cell>
          <cell r="G1382">
            <v>2500000</v>
          </cell>
        </row>
        <row r="1383">
          <cell r="A1383" t="str">
            <v>6.05 암파쇄 방호시설</v>
          </cell>
          <cell r="C1383">
            <v>150</v>
          </cell>
          <cell r="E1383" t="str">
            <v>경간</v>
          </cell>
          <cell r="F1383">
            <v>268000</v>
          </cell>
          <cell r="G1383">
            <v>40200000</v>
          </cell>
        </row>
        <row r="1384">
          <cell r="A1384" t="str">
            <v>6.06 자동세륜시설</v>
          </cell>
          <cell r="C1384">
            <v>3</v>
          </cell>
          <cell r="D1384">
            <v>1</v>
          </cell>
          <cell r="E1384" t="str">
            <v>개소</v>
          </cell>
          <cell r="F1384">
            <v>5500000</v>
          </cell>
          <cell r="G1384">
            <v>16500000</v>
          </cell>
        </row>
        <row r="1385">
          <cell r="A1385" t="str">
            <v>6.07 비탈면 보호공</v>
          </cell>
          <cell r="G1385">
            <v>2214500000</v>
          </cell>
        </row>
        <row r="1386">
          <cell r="A1386" t="str">
            <v>1)  성토부 돌쌓기</v>
          </cell>
          <cell r="B1386" t="str">
            <v>(현장암 유용)</v>
          </cell>
          <cell r="C1386">
            <v>44290</v>
          </cell>
          <cell r="D1386">
            <v>27475</v>
          </cell>
          <cell r="E1386" t="str">
            <v>M2</v>
          </cell>
          <cell r="F1386">
            <v>50000</v>
          </cell>
          <cell r="G1386">
            <v>2214500000</v>
          </cell>
        </row>
        <row r="1387">
          <cell r="A1387" t="str">
            <v>6.08 시공상세도면</v>
          </cell>
          <cell r="C1387">
            <v>1</v>
          </cell>
          <cell r="E1387" t="str">
            <v>L.S</v>
          </cell>
          <cell r="F1387">
            <v>3700000</v>
          </cell>
          <cell r="G1387">
            <v>3700000</v>
          </cell>
        </row>
        <row r="1388">
          <cell r="A1388" t="str">
            <v>6.09 기존도로유지보수비</v>
          </cell>
          <cell r="C1388">
            <v>0</v>
          </cell>
          <cell r="F1388">
            <v>0</v>
          </cell>
          <cell r="G1388">
            <v>233777922</v>
          </cell>
        </row>
        <row r="1389">
          <cell r="A1389" t="str">
            <v>1)  구국도유지보수</v>
          </cell>
          <cell r="C1389">
            <v>1</v>
          </cell>
          <cell r="E1389" t="str">
            <v>L.S</v>
          </cell>
          <cell r="F1389">
            <v>233777922</v>
          </cell>
          <cell r="G1389">
            <v>233777922</v>
          </cell>
        </row>
        <row r="1390">
          <cell r="A1390" t="str">
            <v>6.10 품질관리용차량비</v>
          </cell>
          <cell r="C1390">
            <v>72</v>
          </cell>
          <cell r="D1390">
            <v>12</v>
          </cell>
          <cell r="E1390" t="str">
            <v>개월</v>
          </cell>
          <cell r="F1390">
            <v>379000</v>
          </cell>
          <cell r="G1390">
            <v>27288000</v>
          </cell>
        </row>
        <row r="1391">
          <cell r="A1391" t="str">
            <v>6.11 가설건물</v>
          </cell>
          <cell r="C1391">
            <v>1</v>
          </cell>
          <cell r="D1391">
            <v>0.16</v>
          </cell>
          <cell r="E1391" t="str">
            <v>L.S</v>
          </cell>
          <cell r="F1391">
            <v>84500000</v>
          </cell>
          <cell r="G1391">
            <v>84500000</v>
          </cell>
        </row>
        <row r="1392">
          <cell r="A1392" t="str">
            <v>6.12 도로대장</v>
          </cell>
          <cell r="C1392">
            <v>9.4600000000000009</v>
          </cell>
          <cell r="E1392" t="str">
            <v>km</v>
          </cell>
          <cell r="F1392">
            <v>1200000</v>
          </cell>
          <cell r="G1392">
            <v>11352000.000000002</v>
          </cell>
        </row>
        <row r="1393">
          <cell r="A1393" t="str">
            <v>6.13 시공측량비</v>
          </cell>
          <cell r="C1393">
            <v>1</v>
          </cell>
          <cell r="E1393" t="str">
            <v>L.S</v>
          </cell>
          <cell r="F1393">
            <v>5900000</v>
          </cell>
          <cell r="G1393">
            <v>5900000</v>
          </cell>
        </row>
        <row r="1394">
          <cell r="A1394" t="str">
            <v>6.14 시 험 비</v>
          </cell>
          <cell r="C1394">
            <v>1</v>
          </cell>
          <cell r="D1394">
            <v>0.16</v>
          </cell>
          <cell r="E1394" t="str">
            <v>L.S</v>
          </cell>
          <cell r="F1394">
            <v>25600000</v>
          </cell>
          <cell r="G1394">
            <v>25600000</v>
          </cell>
        </row>
        <row r="1395">
          <cell r="A1395" t="str">
            <v>6.15 지장물가옥 철거비</v>
          </cell>
          <cell r="C1395">
            <v>13</v>
          </cell>
          <cell r="E1395" t="str">
            <v>동</v>
          </cell>
          <cell r="F1395">
            <v>282000</v>
          </cell>
          <cell r="G1395">
            <v>3666000</v>
          </cell>
        </row>
        <row r="1396">
          <cell r="A1396" t="str">
            <v>6.16 중기운반</v>
          </cell>
          <cell r="C1396">
            <v>1</v>
          </cell>
          <cell r="E1396" t="str">
            <v>L.S</v>
          </cell>
          <cell r="F1396">
            <v>7400000</v>
          </cell>
          <cell r="G1396">
            <v>7400000</v>
          </cell>
        </row>
        <row r="1397">
          <cell r="A1397" t="str">
            <v>6.17 포장용 장비</v>
          </cell>
          <cell r="G1397">
            <v>33400000</v>
          </cell>
        </row>
        <row r="1398">
          <cell r="A1398" t="str">
            <v>1) 크랏샤설치 및 철거</v>
          </cell>
          <cell r="G1398">
            <v>33400000</v>
          </cell>
        </row>
        <row r="1399">
          <cell r="A1399" t="str">
            <v>설  치</v>
          </cell>
          <cell r="C1399">
            <v>1</v>
          </cell>
          <cell r="E1399" t="str">
            <v>기</v>
          </cell>
          <cell r="F1399">
            <v>27800000</v>
          </cell>
          <cell r="G1399">
            <v>27800000</v>
          </cell>
        </row>
        <row r="1400">
          <cell r="A1400" t="str">
            <v>철  거</v>
          </cell>
          <cell r="C1400">
            <v>1</v>
          </cell>
          <cell r="E1400" t="str">
            <v>기</v>
          </cell>
          <cell r="F1400">
            <v>5600000</v>
          </cell>
          <cell r="G1400">
            <v>5600000</v>
          </cell>
        </row>
        <row r="1401">
          <cell r="A1401" t="str">
            <v>6.18 자재대</v>
          </cell>
          <cell r="F1401">
            <v>0</v>
          </cell>
          <cell r="G1401">
            <v>60354262</v>
          </cell>
        </row>
        <row r="1402">
          <cell r="A1402" t="str">
            <v>가)포대시멘트</v>
          </cell>
          <cell r="B1402" t="str">
            <v>40 KG</v>
          </cell>
          <cell r="C1402">
            <v>9</v>
          </cell>
          <cell r="E1402" t="str">
            <v>대</v>
          </cell>
          <cell r="F1402">
            <v>1850</v>
          </cell>
          <cell r="G1402">
            <v>16650</v>
          </cell>
        </row>
        <row r="1403">
          <cell r="A1403" t="str">
            <v>나)세골재</v>
          </cell>
          <cell r="B1403" t="str">
            <v>모래</v>
          </cell>
          <cell r="C1403">
            <v>21</v>
          </cell>
          <cell r="E1403" t="str">
            <v>M3</v>
          </cell>
          <cell r="F1403">
            <v>8200</v>
          </cell>
          <cell r="G1403">
            <v>172200</v>
          </cell>
        </row>
        <row r="1404">
          <cell r="A1404" t="str">
            <v>다)레미콘</v>
          </cell>
          <cell r="F1404">
            <v>0</v>
          </cell>
          <cell r="G1404">
            <v>52839000</v>
          </cell>
        </row>
        <row r="1405">
          <cell r="B1405" t="str">
            <v>25-210-8</v>
          </cell>
          <cell r="C1405">
            <v>517</v>
          </cell>
          <cell r="D1405">
            <v>40</v>
          </cell>
          <cell r="E1405" t="str">
            <v>M3</v>
          </cell>
          <cell r="F1405">
            <v>40000</v>
          </cell>
          <cell r="G1405">
            <v>20680000</v>
          </cell>
        </row>
        <row r="1406">
          <cell r="B1406" t="str">
            <v>40-180-8</v>
          </cell>
          <cell r="C1406">
            <v>443</v>
          </cell>
          <cell r="D1406">
            <v>151</v>
          </cell>
          <cell r="E1406" t="str">
            <v>M3</v>
          </cell>
          <cell r="F1406">
            <v>37000</v>
          </cell>
          <cell r="G1406">
            <v>16391000</v>
          </cell>
        </row>
        <row r="1407">
          <cell r="B1407" t="str">
            <v>40-135-8</v>
          </cell>
          <cell r="C1407">
            <v>438</v>
          </cell>
          <cell r="D1407">
            <v>208</v>
          </cell>
          <cell r="E1407" t="str">
            <v>M3</v>
          </cell>
          <cell r="F1407">
            <v>36000</v>
          </cell>
          <cell r="G1407">
            <v>15768000</v>
          </cell>
        </row>
        <row r="1408">
          <cell r="A1408" t="str">
            <v>라)철  근 (연강)</v>
          </cell>
          <cell r="F1408">
            <v>0</v>
          </cell>
          <cell r="G1408">
            <v>7372798</v>
          </cell>
        </row>
        <row r="1409">
          <cell r="B1409" t="str">
            <v>D13 m/m</v>
          </cell>
          <cell r="C1409">
            <v>8.8059999999999992</v>
          </cell>
          <cell r="D1409">
            <v>4.2480000000000002</v>
          </cell>
          <cell r="E1409" t="str">
            <v>TON</v>
          </cell>
          <cell r="F1409">
            <v>261000</v>
          </cell>
          <cell r="G1409">
            <v>2298366</v>
          </cell>
        </row>
        <row r="1410">
          <cell r="B1410" t="str">
            <v>D16 - D32 m/m</v>
          </cell>
          <cell r="C1410">
            <v>19.821999999999999</v>
          </cell>
          <cell r="D1410">
            <v>0</v>
          </cell>
          <cell r="E1410" t="str">
            <v>TON</v>
          </cell>
          <cell r="F1410">
            <v>256000</v>
          </cell>
          <cell r="G1410">
            <v>5074432</v>
          </cell>
        </row>
        <row r="1411">
          <cell r="A1411" t="str">
            <v>마)고재대</v>
          </cell>
          <cell r="C1411">
            <v>0.85899999999999999</v>
          </cell>
          <cell r="D1411">
            <v>0.127</v>
          </cell>
          <cell r="E1411" t="str">
            <v>TON</v>
          </cell>
          <cell r="F1411">
            <v>-54000</v>
          </cell>
          <cell r="G1411">
            <v>-46386</v>
          </cell>
        </row>
        <row r="1412">
          <cell r="A1412" t="str">
            <v>6.19 매립쓰레기처리</v>
          </cell>
          <cell r="C1412">
            <v>1</v>
          </cell>
          <cell r="D1412">
            <v>0.65900000000000003</v>
          </cell>
          <cell r="E1412" t="str">
            <v>식</v>
          </cell>
          <cell r="F1412">
            <v>327700149</v>
          </cell>
          <cell r="G1412">
            <v>327700149</v>
          </cell>
        </row>
      </sheetData>
      <sheetData sheetId="7"/>
      <sheetData sheetId="8"/>
      <sheetData sheetId="9"/>
      <sheetData sheetId="10"/>
      <sheetData sheetId="11"/>
      <sheetData sheetId="12"/>
      <sheetData sheetId="13"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내역서"/>
      <sheetName val="1. 설계조건 2.단면가정 3. 하중계산"/>
      <sheetName val="DATA 입력란"/>
      <sheetName val="노임"/>
      <sheetName val="중산교"/>
      <sheetName val="001"/>
      <sheetName val="1.설계조건"/>
      <sheetName val="Sheet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횡배수관토공단위(180)"/>
      <sheetName val="횡배수관토공단위(90)"/>
      <sheetName val="ABUT수량-A1"/>
    </sheetNames>
    <sheetDataSet>
      <sheetData sheetId="0">
        <row r="1">
          <cell r="A1" t="str">
            <v>tggwan</v>
          </cell>
        </row>
        <row r="2">
          <cell r="A2" t="b">
            <v>1</v>
          </cell>
        </row>
        <row r="3">
          <cell r="A3" t="b">
            <v>1</v>
          </cell>
        </row>
        <row r="4">
          <cell r="A4" t="b">
            <v>0</v>
          </cell>
        </row>
        <row r="5">
          <cell r="A5" t="b">
            <v>1</v>
          </cell>
        </row>
        <row r="6">
          <cell r="A6" t="b">
            <v>1</v>
          </cell>
        </row>
        <row r="7">
          <cell r="A7" t="b">
            <v>1</v>
          </cell>
        </row>
        <row r="8">
          <cell r="A8" t="b">
            <v>0</v>
          </cell>
        </row>
        <row r="9">
          <cell r="A9" t="b">
            <v>1</v>
          </cell>
        </row>
        <row r="10">
          <cell r="A10" t="b">
            <v>0</v>
          </cell>
        </row>
        <row r="11">
          <cell r="A11" t="b">
            <v>1</v>
          </cell>
        </row>
        <row r="12">
          <cell r="A12" t="b">
            <v>1</v>
          </cell>
        </row>
        <row r="13">
          <cell r="A13" t="b">
            <v>1</v>
          </cell>
        </row>
        <row r="14">
          <cell r="A14" t="b">
            <v>1</v>
          </cell>
        </row>
        <row r="15">
          <cell r="A15" t="b">
            <v>1</v>
          </cell>
        </row>
        <row r="16">
          <cell r="A16" t="b">
            <v>1</v>
          </cell>
        </row>
        <row r="17">
          <cell r="A17" t="b">
            <v>1</v>
          </cell>
        </row>
        <row r="18">
          <cell r="A18" t="b">
            <v>1</v>
          </cell>
        </row>
        <row r="19">
          <cell r="A19" t="b">
            <v>1</v>
          </cell>
        </row>
        <row r="20">
          <cell r="A20" t="b">
            <v>1</v>
          </cell>
        </row>
        <row r="21">
          <cell r="A21" t="b">
            <v>1</v>
          </cell>
        </row>
        <row r="22">
          <cell r="A22" t="b">
            <v>1</v>
          </cell>
        </row>
        <row r="23">
          <cell r="A23" t="b">
            <v>1</v>
          </cell>
        </row>
        <row r="24">
          <cell r="A24" t="b">
            <v>1</v>
          </cell>
        </row>
        <row r="25">
          <cell r="A25" t="b">
            <v>1</v>
          </cell>
        </row>
        <row r="26">
          <cell r="A26" t="b">
            <v>0</v>
          </cell>
        </row>
        <row r="27">
          <cell r="A27" t="b">
            <v>1</v>
          </cell>
        </row>
        <row r="28">
          <cell r="A28" t="b">
            <v>1</v>
          </cell>
        </row>
        <row r="29">
          <cell r="A29" t="b">
            <v>1</v>
          </cell>
        </row>
        <row r="30">
          <cell r="A30" t="b">
            <v>1</v>
          </cell>
        </row>
        <row r="31">
          <cell r="A31" t="b">
            <v>0</v>
          </cell>
        </row>
      </sheetData>
      <sheetData sheetId="1" refreshError="1"/>
      <sheetData sheetId="2" refreshError="1"/>
      <sheetData sheetId="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단가"/>
      <sheetName val="내역"/>
      <sheetName val="횡배수관집현황(2공구)"/>
      <sheetName val="내충격수도관"/>
      <sheetName val="집계표"/>
      <sheetName val="단위목록"/>
      <sheetName val="수량산출"/>
      <sheetName val="지급자재"/>
      <sheetName val="VXXXXX"/>
      <sheetName val="건축내역"/>
      <sheetName val="1. 설계조건 2.단면가정 3. 하중계산"/>
      <sheetName val="DATA 입력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ABUT수량-A1"/>
    </sheetNames>
    <sheetDataSet>
      <sheetData sheetId="0" refreshError="1">
        <row r="1">
          <cell r="A1" t="str">
            <v>tggwan</v>
          </cell>
        </row>
        <row r="2">
          <cell r="A2" t="b">
            <v>1</v>
          </cell>
        </row>
        <row r="3">
          <cell r="A3" t="b">
            <v>1</v>
          </cell>
        </row>
        <row r="4">
          <cell r="A4" t="b">
            <v>0</v>
          </cell>
        </row>
        <row r="5">
          <cell r="A5" t="b">
            <v>1</v>
          </cell>
        </row>
        <row r="6">
          <cell r="A6" t="b">
            <v>1</v>
          </cell>
        </row>
        <row r="7">
          <cell r="A7" t="b">
            <v>1</v>
          </cell>
        </row>
        <row r="8">
          <cell r="A8" t="b">
            <v>0</v>
          </cell>
        </row>
        <row r="9">
          <cell r="A9" t="b">
            <v>1</v>
          </cell>
        </row>
        <row r="10">
          <cell r="A10" t="b">
            <v>0</v>
          </cell>
        </row>
        <row r="11">
          <cell r="A11" t="b">
            <v>1</v>
          </cell>
        </row>
        <row r="12">
          <cell r="A12" t="b">
            <v>1</v>
          </cell>
        </row>
        <row r="13">
          <cell r="A13" t="b">
            <v>1</v>
          </cell>
        </row>
        <row r="14">
          <cell r="A14" t="b">
            <v>1</v>
          </cell>
        </row>
        <row r="15">
          <cell r="A15" t="b">
            <v>1</v>
          </cell>
        </row>
        <row r="16">
          <cell r="A16" t="b">
            <v>1</v>
          </cell>
        </row>
        <row r="17">
          <cell r="A17" t="b">
            <v>1</v>
          </cell>
        </row>
        <row r="18">
          <cell r="A18" t="b">
            <v>1</v>
          </cell>
        </row>
        <row r="19">
          <cell r="A19" t="b">
            <v>1</v>
          </cell>
        </row>
        <row r="20">
          <cell r="A20" t="b">
            <v>1</v>
          </cell>
        </row>
        <row r="21">
          <cell r="A21" t="b">
            <v>1</v>
          </cell>
        </row>
        <row r="22">
          <cell r="A22" t="b">
            <v>1</v>
          </cell>
        </row>
        <row r="23">
          <cell r="A23" t="b">
            <v>1</v>
          </cell>
        </row>
        <row r="24">
          <cell r="A24" t="b">
            <v>1</v>
          </cell>
        </row>
        <row r="25">
          <cell r="A25" t="b">
            <v>1</v>
          </cell>
        </row>
        <row r="26">
          <cell r="A26" t="b">
            <v>0</v>
          </cell>
        </row>
        <row r="27">
          <cell r="A27" t="b">
            <v>1</v>
          </cell>
        </row>
        <row r="28">
          <cell r="A28" t="b">
            <v>1</v>
          </cell>
        </row>
        <row r="29">
          <cell r="A29" t="b">
            <v>1</v>
          </cell>
        </row>
        <row r="30">
          <cell r="A30" t="b">
            <v>1</v>
          </cell>
        </row>
        <row r="31">
          <cell r="A31" t="b">
            <v>0</v>
          </cell>
        </row>
      </sheetData>
      <sheetData sheetId="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총괄내역서"/>
      <sheetName val="설계원가계산서"/>
      <sheetName val="폐기물"/>
      <sheetName val="ABUT수량-A1"/>
      <sheetName val="tggwan(mac)"/>
    </sheetNames>
    <sheetDataSet>
      <sheetData sheetId="0"/>
      <sheetData sheetId="1"/>
      <sheetData sheetId="2"/>
      <sheetData sheetId="3"/>
      <sheetData sheetId="4" refreshError="1"/>
      <sheetData sheetId="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중산교"/>
      <sheetName val="공량산출서"/>
      <sheetName val="설계예산서"/>
      <sheetName val="실행철강하도"/>
      <sheetName val="실행내역서 "/>
      <sheetName val="tggwan(mac)"/>
      <sheetName val="기둥(원형)"/>
      <sheetName val="노무비"/>
      <sheetName val="WORK"/>
      <sheetName val="위치조서"/>
      <sheetName val="자재단가"/>
      <sheetName val="기계경비"/>
      <sheetName val="부대내역"/>
      <sheetName val="T형( 파일기초) 공현1교"/>
      <sheetName val="데리네이타현황"/>
      <sheetName val="DATE"/>
      <sheetName val="원가계산서"/>
      <sheetName val="날개벽"/>
      <sheetName val="BOX"/>
      <sheetName val="우수"/>
      <sheetName val="2연BOX"/>
      <sheetName val="토사(PE)"/>
      <sheetName val="화재 탐지 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변1예정"/>
      <sheetName val="변1잡"/>
      <sheetName val="2000전체분"/>
      <sheetName val="2000전체잡비"/>
      <sheetName val="2000년1차"/>
      <sheetName val="2000년1차잡비"/>
      <sheetName val="신규단가"/>
      <sheetName val="단가리스트"/>
      <sheetName val="입력"/>
      <sheetName val="Sheet1"/>
      <sheetName val="STANDARD"/>
      <sheetName val="설계예산서"/>
      <sheetName val="ABUT수량-A1"/>
    </sheetNames>
    <sheetDataSet>
      <sheetData sheetId="0" refreshError="1"/>
      <sheetData sheetId="1" refreshError="1"/>
      <sheetData sheetId="2" refreshError="1"/>
      <sheetData sheetId="3" refreshError="1"/>
      <sheetData sheetId="4"/>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영광유풍지구2"/>
      <sheetName val="98수문일위"/>
      <sheetName val="수량산출"/>
      <sheetName val="DATE"/>
      <sheetName val="ABUT수량-A1"/>
      <sheetName val="2000전체분"/>
      <sheetName val="2000년1차"/>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3 단면가정"/>
      <sheetName val="mbr11"/>
      <sheetName val="mbr9"/>
      <sheetName val="mbr8"/>
      <sheetName val="mbr10"/>
      <sheetName val="ABUT수량-A1"/>
      <sheetName val="2000전체분"/>
      <sheetName val="2000년1차"/>
      <sheetName val="input"/>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001"/>
      <sheetName val="0002"/>
      <sheetName val="갑지"/>
      <sheetName val="간지"/>
      <sheetName val="계약금액조정보고서"/>
      <sheetName val="목  차"/>
      <sheetName val="Ⅰ. ESC 개요"/>
      <sheetName val="ESC 개요"/>
      <sheetName val="Ⅱ. 계약금액조정내역총괄표"/>
      <sheetName val=" 총괄표 "/>
      <sheetName val="조정내역 총괄표(98)"/>
      <sheetName val="조정내역 총괄표 (3)"/>
      <sheetName val="조정내역 총괄표 (97)"/>
      <sheetName val="Ⅲ. 지수조정율산출"/>
      <sheetName val="1. 조정방법"/>
      <sheetName val="2. 지수조정율 산출"/>
      <sheetName val="지수산출('98.2.당초분 )"/>
      <sheetName val="지수산출('98.2.신규분 )"/>
      <sheetName val="지수산출('97.10 )"/>
      <sheetName val="Ⅳ. 비목별 물가변동지수"/>
      <sheetName val="1. 비목별 물가변동지수(98-1)"/>
      <sheetName val="1. 비목별 물가변동지수(98-2)"/>
      <sheetName val="1. 비목별 물가변동지수 (97)"/>
      <sheetName val="2. 지수산출방법 및 현황(노무비)"/>
      <sheetName val="기계경비"/>
      <sheetName val="생산자 물가지수(98)"/>
      <sheetName val="생산자 물가지수 (97)"/>
      <sheetName val="산재보험료 지수(98) "/>
      <sheetName val="산재보험료 지수  (97)"/>
      <sheetName val="안전관리비 지수(98,당초분)"/>
      <sheetName val="안전관리비 지수(98,신규분)"/>
      <sheetName val="안전관리비 지수(97)"/>
      <sheetName val="산재,안전가중치 "/>
      <sheetName val="Ⅴ. 비목별 계수"/>
      <sheetName val="1. 비목별 계수표(98,당초분)"/>
      <sheetName val="1. 비목별 계수표(98,신규분)"/>
      <sheetName val="1. 비목별 계수표 (97)"/>
      <sheetName val="2.비목별 계약금액 산정(1)"/>
      <sheetName val="2.비목별 계약금액 산정 (2)"/>
      <sheetName val="2. 비목별 계약금액 산정 (97)"/>
      <sheetName val="잡비(98,당초분)"/>
      <sheetName val="잡비(98,신규분)"/>
      <sheetName val="잡비 (97)"/>
      <sheetName val="Ⅵ. 직접공사비 비목별분류"/>
      <sheetName val="직접공사비 비목별분류표(98)"/>
      <sheetName val="직접공사비 비목별분류표 (97)"/>
      <sheetName val="토목공사내역서(98)"/>
      <sheetName val="당초분"/>
      <sheetName val="내역서 (98,당초분)"/>
      <sheetName val="신규분"/>
      <sheetName val="내역서 (98,신규분)"/>
      <sheetName val="토목공사내역서 (97)"/>
      <sheetName val="내역서 (97)"/>
      <sheetName val="Ⅶ. 잔여공사비 내역"/>
      <sheetName val="잔여공사비내역서(98)"/>
      <sheetName val="예정공정표"/>
      <sheetName val="기계경비지수"/>
      <sheetName val="Ⅷ. 참고자료"/>
      <sheetName val="1. 노무비 산출근거"/>
      <sheetName val="2. 기계경비 산출근거"/>
      <sheetName val="3. 생산자물가지수 산출근거"/>
      <sheetName val="4. 산업재해 보상보험요율"/>
      <sheetName val="5. 안전관리비 계상기준표"/>
      <sheetName val="6. ESC 관련 법령 및 예규"/>
      <sheetName val="7.원가계산용역기관등록증"/>
      <sheetName val="공제금액산출서"/>
      <sheetName val="3.골재원검토의견서 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건물"/>
      <sheetName val="시추조사비"/>
      <sheetName val="측량조사수량산출근거"/>
      <sheetName val="측량수량집계"/>
      <sheetName val="가도공"/>
      <sheetName val="precast"/>
      <sheetName val="감독차량비"/>
      <sheetName val="시험비(선정)"/>
      <sheetName val="시험비(관리)"/>
      <sheetName val="교통관리비"/>
      <sheetName val="가도표지판"/>
      <sheetName val="내역서"/>
      <sheetName val="토공유동표-순성토"/>
      <sheetName val="타공종이기수량집계"/>
      <sheetName val="공종별이월수량"/>
      <sheetName val="토적집계표-1"/>
      <sheetName val="토적집계표-2"/>
      <sheetName val="흙운반집계표"/>
      <sheetName val="흙운반"/>
      <sheetName val="순성토및사토집계표"/>
      <sheetName val="규준틀설치집계표"/>
      <sheetName val="규준틀설치"/>
      <sheetName val="EPS수량집계"/>
      <sheetName val="EPS계산서"/>
      <sheetName val="법면보호공집계표"/>
      <sheetName val="가보호망"/>
      <sheetName val="총괄자재집계"/>
      <sheetName val="건설폐기물처리"/>
      <sheetName val="구조물철거집계"/>
      <sheetName val="기존구조물 깨기"/>
      <sheetName val="측구철거"/>
      <sheetName val="기존포장(ASP)깨기 집계"/>
      <sheetName val="기존포장(ASP)절단"/>
      <sheetName val="보도철거"/>
      <sheetName val="표지판철거"/>
      <sheetName val="가로등,가로수이설"/>
      <sheetName val="가옥철거"/>
      <sheetName val="(A)내역서"/>
      <sheetName val="간지"/>
      <sheetName val="BOQ"/>
      <sheetName val="토공유동표"/>
      <sheetName val="토공집계표"/>
      <sheetName val="순성토"/>
      <sheetName val="흙운반(1)"/>
      <sheetName val="흙운반(2)"/>
      <sheetName val="흙운반(도쟈,덤프)"/>
      <sheetName val="타공종이기수량"/>
      <sheetName val="규준틀집계표"/>
      <sheetName val="토공내역서적용수량"/>
      <sheetName val="법면보호공수량집계"/>
      <sheetName val="깨기수량집계 )"/>
      <sheetName val="xxxxxx"/>
      <sheetName val="Ⅰ.수량명세서"/>
      <sheetName val="Ⅱ.자재집계표"/>
      <sheetName val="구입(레미콘)"/>
      <sheetName val="배수공철근집계표"/>
      <sheetName val="몰   탈"/>
      <sheetName val="타공종 이월수량"/>
      <sheetName val="수량집계"/>
      <sheetName val="기존포장 깨기 수량 집계표"/>
      <sheetName val="배수구조물 깨기 수량 집계표"/>
      <sheetName val="단위1"/>
      <sheetName val="단위수량 (2)"/>
      <sheetName val="버스"/>
      <sheetName val="가로수집계"/>
      <sheetName val="가록수제"/>
      <sheetName val="노임단가"/>
      <sheetName val="말뚝지지력산정"/>
      <sheetName val="1.설계조건"/>
      <sheetName val="3.골재원검토의견서 갑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수목집계"/>
      <sheetName val="녹지잔디면적"/>
      <sheetName val="산출내역서"/>
      <sheetName val="원가계산서"/>
      <sheetName val="3.골재원검토의견서 갑지"/>
    </sheetNames>
    <sheetDataSet>
      <sheetData sheetId="0">
        <row r="1">
          <cell r="B1">
            <v>0.22600000000000001</v>
          </cell>
        </row>
        <row r="2">
          <cell r="B2">
            <v>0.127</v>
          </cell>
        </row>
        <row r="4">
          <cell r="B4">
            <v>5.6000000000000001E-2</v>
          </cell>
        </row>
        <row r="5">
          <cell r="B5">
            <v>3.5999999999999997E-2</v>
          </cell>
        </row>
        <row r="6">
          <cell r="B6">
            <v>2.7E-2</v>
          </cell>
        </row>
        <row r="7">
          <cell r="B7">
            <v>0.02</v>
          </cell>
        </row>
        <row r="8">
          <cell r="B8">
            <v>1.4E-2</v>
          </cell>
        </row>
        <row r="9">
          <cell r="B9">
            <v>6.0000000000000001E-3</v>
          </cell>
        </row>
        <row r="10">
          <cell r="B10">
            <v>1.0999999999999999E-2</v>
          </cell>
        </row>
        <row r="11">
          <cell r="B11">
            <v>1.7000000000000001E-2</v>
          </cell>
        </row>
        <row r="12">
          <cell r="B12">
            <v>2.5000000000000001E-2</v>
          </cell>
        </row>
        <row r="13">
          <cell r="B13">
            <v>0.04</v>
          </cell>
        </row>
        <row r="14">
          <cell r="B14">
            <v>0.06</v>
          </cell>
        </row>
        <row r="15">
          <cell r="B15">
            <v>0.1</v>
          </cell>
        </row>
        <row r="16">
          <cell r="B16">
            <v>1.24</v>
          </cell>
        </row>
        <row r="17">
          <cell r="B17">
            <v>0.69</v>
          </cell>
        </row>
        <row r="19">
          <cell r="B19">
            <v>0.3</v>
          </cell>
        </row>
        <row r="20">
          <cell r="B20">
            <v>0.19</v>
          </cell>
        </row>
        <row r="21">
          <cell r="B21">
            <v>0.14000000000000001</v>
          </cell>
        </row>
        <row r="22">
          <cell r="B22">
            <v>0.11</v>
          </cell>
        </row>
        <row r="23">
          <cell r="B23">
            <v>7.0000000000000007E-2</v>
          </cell>
        </row>
        <row r="24">
          <cell r="B24">
            <v>0.06</v>
          </cell>
        </row>
        <row r="25">
          <cell r="B25">
            <v>0.11</v>
          </cell>
        </row>
        <row r="26">
          <cell r="B26">
            <v>0.16</v>
          </cell>
        </row>
        <row r="27">
          <cell r="B27">
            <v>0.25</v>
          </cell>
        </row>
        <row r="28">
          <cell r="B28">
            <v>0.4</v>
          </cell>
        </row>
        <row r="29">
          <cell r="B29">
            <v>0.66</v>
          </cell>
        </row>
        <row r="30">
          <cell r="B30">
            <v>1</v>
          </cell>
        </row>
      </sheetData>
      <sheetData sheetId="1" refreshError="1"/>
      <sheetData sheetId="2"/>
      <sheetData sheetId="3" refreshError="1"/>
      <sheetData sheetId="4"/>
      <sheetData sheetId="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적용수량"/>
      <sheetName val="주요자재 집계표(1)"/>
      <sheetName val="주요자재 집계표 (2)"/>
      <sheetName val="시멘트"/>
      <sheetName val="총괄집계"/>
      <sheetName val="철근총괄집계"/>
      <sheetName val="슬래브집계"/>
      <sheetName val="슬래브철근"/>
      <sheetName val="슬래브"/>
      <sheetName val="슬래브-1"/>
      <sheetName val="RPF BEAM수량"/>
      <sheetName val="RPF BEAM철근"/>
      <sheetName val="화재 탐지 설비"/>
      <sheetName val="계수시트"/>
      <sheetName val="원가계산서"/>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공사계획서"/>
      <sheetName val="공사비예산서"/>
      <sheetName val="예산명세서"/>
      <sheetName val="품셈총괄"/>
      <sheetName val="설계명세서"/>
      <sheetName val="부표총괄"/>
      <sheetName val="부  표"/>
      <sheetName val="별표총괄"/>
      <sheetName val="별   표"/>
      <sheetName val="수량총괄"/>
      <sheetName val="수량산출"/>
      <sheetName val="내역서"/>
      <sheetName val="단가(1)"/>
      <sheetName val="직접경비"/>
      <sheetName val="직접인건비"/>
      <sheetName val="노무단가"/>
      <sheetName val="정부노임단가"/>
      <sheetName val="수목표준대가"/>
      <sheetName val="설계내역서"/>
      <sheetName val="데이타"/>
      <sheetName val="코드표"/>
      <sheetName val="DATE"/>
      <sheetName val="수목집계"/>
      <sheetName val="관수"/>
      <sheetName val="산출내역서"/>
      <sheetName val="노무비 근거"/>
      <sheetName val="예산서"/>
      <sheetName val="Sheet1"/>
      <sheetName val="Ⅱ.자재집계표"/>
      <sheetName val="청천내"/>
      <sheetName val="TYPE-A"/>
      <sheetName val="원가서"/>
      <sheetName val="슬래브"/>
      <sheetName val="인구"/>
      <sheetName val="환경평가"/>
      <sheetName val="직접경비산출근거"/>
      <sheetName val="#REF"/>
      <sheetName val="9GNG운반"/>
      <sheetName val="전체"/>
      <sheetName val="데리네이타현황"/>
      <sheetName val="계수시트"/>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설계명세서"/>
      <sheetName val="예산명세서"/>
      <sheetName val="자료입력"/>
      <sheetName val="산출내역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ow r="4">
          <cell r="P4">
            <v>4</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총괄내역"/>
      <sheetName val="공원조성계획내역서"/>
      <sheetName val="공원조성계획 직접인건비 작업량"/>
      <sheetName val="공원조성계획 인쇄비"/>
      <sheetName val="공원조성계획여비"/>
      <sheetName val="개발제한구역 관리계획 내역서"/>
      <sheetName val="개발제한구역 관리계획 직접인건비작업량"/>
      <sheetName val="개발제한구역 관리계획 인쇄비"/>
      <sheetName val="사전재해-행정 내역서"/>
      <sheetName val="세부내역"/>
      <sheetName val="-직접인건비"/>
      <sheetName val="사전재해여비"/>
      <sheetName val="사전재해(행정)인쇄비"/>
      <sheetName val="농지전용협의 내역서"/>
      <sheetName val="농지전용협의 직접인건비 작업량"/>
      <sheetName val="산지전용협의 내역서"/>
      <sheetName val="산지전용협의 직접인건비 작업량"/>
      <sheetName val="산지조사 내역서"/>
      <sheetName val="산지조사 수량산출근거"/>
      <sheetName val="기본 및 실시설계(토목) 내역서"/>
      <sheetName val="기본 및 실시설계(토목) 산출근거"/>
      <sheetName val="요율"/>
      <sheetName val="손해배상보험료 산출근거"/>
      <sheetName val="사전재해(개발) 내역서"/>
      <sheetName val="세부 내역서"/>
      <sheetName val="재해직접인건비 "/>
      <sheetName val="재해여비"/>
      <sheetName val="재해인쇄비"/>
      <sheetName val="노임단가"/>
      <sheetName val="지형도면고시 적용보정계수"/>
      <sheetName val="사전재해영향성검토 적용보정계수"/>
      <sheetName val="경관성검토 적용보정계수"/>
      <sheetName val="환경성검토 적용보정계수"/>
      <sheetName val="교통성검토 적용보정계수"/>
      <sheetName val="1.도시관리계획 수량"/>
      <sheetName val="2.지형도면고시 수량"/>
      <sheetName val="3재해"/>
      <sheetName val="4.경관성검토 수량"/>
      <sheetName val="5.환경성검토 수량"/>
      <sheetName val="6.교통성검토 수량"/>
      <sheetName val="7-1.전략(인력)"/>
      <sheetName val="공원조성계획 수량"/>
      <sheetName val="8.공원조성계획 인력"/>
      <sheetName val="9.개발제한구역관리계획 수량"/>
      <sheetName val="10.농지전용 수량"/>
      <sheetName val="농지_노무량"/>
      <sheetName val="11-1.산지전용 수량"/>
      <sheetName val="산지_작업량"/>
      <sheetName val="12.산업단지 개발계획 수량"/>
      <sheetName val="14.수량"/>
      <sheetName val="Sheet1"/>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5">
          <cell r="D5">
            <v>340765</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설계조건"/>
      <sheetName val="2. 단면형상"/>
      <sheetName val="2. 단면형상 (2)"/>
      <sheetName val="3. 바닥판"/>
      <sheetName val="3. 바닥판 (2)"/>
      <sheetName val="3. 바닥판 (3)"/>
      <sheetName val="5.작용하중"/>
      <sheetName val="9.슬래브유효폭-typ"/>
      <sheetName val="9.슬래브유효폭-ext-g1"/>
      <sheetName val="9.슬래브유효폭-ext-g2"/>
      <sheetName val="NDB"/>
      <sheetName val="집수정(600-700)"/>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AV000"/>
      <sheetName val="제출내역 (2)"/>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집수정(600-700)"/>
      <sheetName val="1.설계조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간 지 (2)"/>
      <sheetName val="표지"/>
      <sheetName val="구조계산목 차"/>
      <sheetName val="목 차 (2)"/>
      <sheetName val="1.설계조건"/>
      <sheetName val="2.단면가정"/>
      <sheetName val="3.하중산정4.지지력"/>
      <sheetName val="5.모델링"/>
      <sheetName val="6.하중재하도"/>
      <sheetName val="SAP 데이타(극한강)"/>
      <sheetName val="SAP 데이타(사용성)"/>
      <sheetName val="8.SAP90-OUT"/>
      <sheetName val="9.단면력 집계"/>
      <sheetName val="10.구체철근량"/>
      <sheetName val="11.우각부12.사용성 검토"/>
      <sheetName val="13.기둥철근"/>
      <sheetName val="14.수평철근"/>
      <sheetName val="15.주철근조립"/>
      <sheetName val="15.취합표지"/>
      <sheetName val="제출내역 (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상 부"/>
      <sheetName val="금액내역서"/>
      <sheetName val="일위대가(1)"/>
      <sheetName val="가락화장을지"/>
      <sheetName val="3.하중산정4.지지력"/>
      <sheetName val="DATE"/>
      <sheetName val="가도공"/>
      <sheetName val="왕십리방향"/>
      <sheetName val="3.3 사용성검토"/>
      <sheetName val="교각계산"/>
      <sheetName val="ABUT수량-A1"/>
      <sheetName val="슬래브"/>
      <sheetName val="내역서총집계표"/>
      <sheetName val="기기리스트"/>
      <sheetName val="기계경비목록"/>
      <sheetName val="제출내역 (2)"/>
      <sheetName val="SORCE1"/>
      <sheetName val="식재가격"/>
      <sheetName val="Sheet1"/>
      <sheetName val="교대"/>
      <sheetName val="woo(mac)"/>
      <sheetName val="원형1호맨홀토공수량"/>
      <sheetName val="수안보-MBR1"/>
      <sheetName val="은하교~3"/>
      <sheetName val="맨홀수량산출"/>
      <sheetName val="DATA"/>
      <sheetName val="일위대가"/>
      <sheetName val="기본"/>
      <sheetName val="1.설계기준"/>
      <sheetName val="현장관리비 산출내역"/>
      <sheetName val="1.설계조건"/>
      <sheetName val="쌍송교"/>
      <sheetName val="날개벽"/>
      <sheetName val="집수정(600-700)"/>
      <sheetName val="터파기및재료"/>
      <sheetName val="바닥판(1)"/>
      <sheetName val="산출근거"/>
      <sheetName val="자재단가"/>
      <sheetName val="단면"/>
      <sheetName val="계수시트"/>
      <sheetName val="원가계산서"/>
      <sheetName val="단가"/>
      <sheetName val="예정(3)"/>
      <sheetName val="1.동력공사"/>
      <sheetName val="우수공"/>
      <sheetName val="진주방향"/>
      <sheetName val="X17-TOTAL"/>
      <sheetName val="내역서"/>
      <sheetName val="BLOCK(1)"/>
      <sheetName val="CAL"/>
      <sheetName val="토___공(간_지)"/>
      <sheetName val="구조물철거_(간지)"/>
      <sheetName val="배_수_공(간지)"/>
      <sheetName val="호_안_공_(간지)"/>
      <sheetName val="돌망태_설치현황"/>
      <sheetName val="돌망태단위수량_(H=9_0)"/>
      <sheetName val="돌망태단위수량(H=9_5)"/>
      <sheetName val="낙_차_공_(간지)"/>
      <sheetName val="낙_차_공"/>
      <sheetName val="진_입_로_(간지)"/>
      <sheetName val="부_대_공"/>
      <sheetName val="차선도색_(간지)"/>
      <sheetName val="THE_END"/>
      <sheetName val="포_장_공(간지)"/>
      <sheetName val="포장총괄집계표_"/>
      <sheetName val="차_도_부_(간지)"/>
      <sheetName val="3_하중산정4_지지력"/>
      <sheetName val="토사(PE)"/>
      <sheetName val="단가 및 재료비"/>
      <sheetName val="가시설(TYPE-A)"/>
      <sheetName val="1-1평균터파기고(1)"/>
      <sheetName val="관급"/>
      <sheetName val="투찰"/>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임단가"/>
      <sheetName val="자재단가"/>
      <sheetName val="FOOTING단면력"/>
      <sheetName val="중산교"/>
      <sheetName val="구조물철거타공정이월"/>
      <sheetName val="적용단위길이"/>
      <sheetName val="신점2리"/>
      <sheetName val="tggwan(mac)"/>
      <sheetName val="발신정보"/>
      <sheetName val="내역서"/>
      <sheetName val="Macro(차단기)"/>
      <sheetName val="BID"/>
      <sheetName val="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s>
    <sheetDataSet>
      <sheetData sheetId="0"/>
      <sheetData sheetId="1"/>
      <sheetData sheetId="2"/>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산출"/>
      <sheetName val="수량산출"/>
      <sheetName val="Sheet1"/>
      <sheetName val="Sheet2"/>
      <sheetName val="Sheet3"/>
      <sheetName val="안정검토(온1)"/>
      <sheetName val="날개벽"/>
      <sheetName val="암거단위"/>
    </sheetNames>
    <sheetDataSet>
      <sheetData sheetId="0" refreshError="1">
        <row r="4">
          <cell r="B4">
            <v>0.5</v>
          </cell>
        </row>
        <row r="5">
          <cell r="B5">
            <v>1.8</v>
          </cell>
        </row>
      </sheetData>
      <sheetData sheetId="1"/>
      <sheetData sheetId="2" refreshError="1"/>
      <sheetData sheetId="3"/>
      <sheetData sheetId="4"/>
      <sheetData sheetId="5"/>
      <sheetData sheetId="6" refreshError="1"/>
      <sheetData sheetId="7" refreshError="1"/>
      <sheetData sheetId="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예산서"/>
      <sheetName val="총괄내역서"/>
      <sheetName val="설계원가계산서"/>
      <sheetName val="폐기물"/>
      <sheetName val="공사원가계산서"/>
      <sheetName val="INPUT"/>
    </sheetNames>
    <sheetDataSet>
      <sheetData sheetId="0">
        <row r="1">
          <cell r="A1" t="str">
            <v>공  종</v>
          </cell>
          <cell r="B1" t="str">
            <v>명     칭</v>
          </cell>
          <cell r="C1" t="str">
            <v>규     격</v>
          </cell>
          <cell r="D1" t="str">
            <v>수량</v>
          </cell>
          <cell r="E1" t="str">
            <v>단위</v>
          </cell>
          <cell r="F1" t="str">
            <v>합   계</v>
          </cell>
          <cell r="H1" t="str">
            <v>노 무 비</v>
          </cell>
          <cell r="J1" t="str">
            <v>재 료 비</v>
          </cell>
          <cell r="L1" t="str">
            <v>경    비</v>
          </cell>
          <cell r="N1" t="str">
            <v>비 고</v>
          </cell>
        </row>
        <row r="2">
          <cell r="F2" t="str">
            <v>단 가</v>
          </cell>
          <cell r="G2" t="str">
            <v>금 액</v>
          </cell>
          <cell r="H2" t="str">
            <v>단 가</v>
          </cell>
          <cell r="I2" t="str">
            <v>금 액</v>
          </cell>
          <cell r="J2" t="str">
            <v>단 가</v>
          </cell>
          <cell r="K2" t="str">
            <v>금 액</v>
          </cell>
          <cell r="L2" t="str">
            <v>단 가</v>
          </cell>
          <cell r="M2" t="str">
            <v>금 액</v>
          </cell>
          <cell r="N2" t="str">
            <v xml:space="preserve"> </v>
          </cell>
        </row>
      </sheetData>
      <sheetData sheetId="1"/>
      <sheetData sheetId="2"/>
      <sheetData sheetId="3" refreshError="1"/>
      <sheetData sheetId="4" refreshError="1"/>
      <sheetData sheetId="5"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재정비내역"/>
      <sheetName val="지적고시내역"/>
      <sheetName val="재정비직인"/>
      <sheetName val="지적고시직인"/>
      <sheetName val="Sheet2"/>
      <sheetName val="Sheet3"/>
      <sheetName val="패널"/>
      <sheetName val="재정비2"/>
      <sheetName val="범례표"/>
      <sheetName val="익산"/>
      <sheetName val="설계예산서"/>
      <sheetName val="내역1"/>
      <sheetName val="설계기준"/>
      <sheetName val="일반공사"/>
      <sheetName val="1000 DB구축 부표"/>
      <sheetName val="노임단가"/>
      <sheetName val="터파기및재료"/>
      <sheetName val="1. 설계조건 2.단면가정 3. 하중계산"/>
      <sheetName val="DATA 입력란"/>
      <sheetName val="직접인건비"/>
      <sheetName val="직노"/>
      <sheetName val="노임"/>
      <sheetName val="자재단가"/>
      <sheetName val="현장조사"/>
      <sheetName val="단가산출(T)"/>
      <sheetName val="ABUT수량-A1"/>
      <sheetName val="구조물토적"/>
      <sheetName val="설계명세서"/>
      <sheetName val="예산명세서"/>
      <sheetName val="자료입력"/>
      <sheetName val="지구단위계획"/>
      <sheetName val="옥외 전력간선공사"/>
      <sheetName val="암거날개벽재료집계"/>
      <sheetName val="#REF"/>
      <sheetName val="교각토공"/>
      <sheetName val="DATE"/>
      <sheetName val="INPUT"/>
      <sheetName val="Sheet17"/>
      <sheetName val="도로정위치부표"/>
      <sheetName val="도로조사부표"/>
      <sheetName val="단가"/>
      <sheetName val="원가계산서구조조정"/>
      <sheetName val="2공구산출내역"/>
      <sheetName val="2.재료비"/>
      <sheetName val="4.직접인건비"/>
      <sheetName val="철거산출근거"/>
      <sheetName val="Sheet1"/>
      <sheetName val="용역비내역-진짜"/>
      <sheetName val="직접경비"/>
      <sheetName val="기본일위"/>
      <sheetName val="내역서2안"/>
      <sheetName val="Sheet1 (2)"/>
      <sheetName val="I一般比"/>
      <sheetName val="내역"/>
      <sheetName val="호표"/>
      <sheetName val=" 상부공통집계(총괄)"/>
      <sheetName val="평가내역"/>
      <sheetName val="5지구단위"/>
      <sheetName val="계수시트"/>
      <sheetName val="COPING-1"/>
      <sheetName val="역T형교대-2수량"/>
      <sheetName val="tggwan(mac)"/>
      <sheetName val="입찰안"/>
      <sheetName val="약품공급2"/>
      <sheetName val="기기리스트"/>
      <sheetName val="노임단가 및 기계경비"/>
      <sheetName val="기계경비"/>
      <sheetName val="교각별철근수량집계표"/>
      <sheetName val="내역(설계)"/>
      <sheetName val="조서"/>
      <sheetName val="단위수량"/>
      <sheetName val="측량노임단가"/>
      <sheetName val="원가계산서"/>
      <sheetName val="일위대가(가설)"/>
      <sheetName val="건축내역"/>
      <sheetName val="6PILE  (돌출)"/>
      <sheetName val="환경성검토산출근거"/>
      <sheetName val="직재"/>
      <sheetName val="자재"/>
      <sheetName val="가도공"/>
      <sheetName val="참조"/>
      <sheetName val="setup"/>
      <sheetName val="을지"/>
      <sheetName val="집계표"/>
      <sheetName val="일위"/>
      <sheetName val="Baby일위대가"/>
      <sheetName val="일위대가"/>
      <sheetName val="일위목록"/>
      <sheetName val="총괄내역서"/>
      <sheetName val="횡배수관"/>
      <sheetName val="J형측구단위수량"/>
      <sheetName val="용수량(생활용수)"/>
      <sheetName val="집수정(600-700)"/>
      <sheetName val="100만평"/>
      <sheetName val="예측단가간지"/>
      <sheetName val="인구"/>
      <sheetName val="환경평가"/>
      <sheetName val="산수배수"/>
      <sheetName val="전체분 내역서(전북도) 최종"/>
      <sheetName val="깨기"/>
    </sheetNames>
    <sheetDataSet>
      <sheetData sheetId="0" refreshError="1"/>
      <sheetData sheetId="1" refreshError="1">
        <row r="20">
          <cell r="F20">
            <v>295000000</v>
          </cell>
        </row>
      </sheetData>
      <sheetData sheetId="2" refreshError="1">
        <row r="16">
          <cell r="F16">
            <v>613000000</v>
          </cell>
        </row>
      </sheetData>
      <sheetData sheetId="3" refreshError="1">
        <row r="11">
          <cell r="J11">
            <v>14141729.6</v>
          </cell>
        </row>
        <row r="19">
          <cell r="J19">
            <v>15168793.299999999</v>
          </cell>
        </row>
        <row r="27">
          <cell r="J27">
            <v>16437586.899999999</v>
          </cell>
        </row>
        <row r="35">
          <cell r="J35">
            <v>21000397.299999997</v>
          </cell>
        </row>
        <row r="43">
          <cell r="J43">
            <v>33338598.799999997</v>
          </cell>
        </row>
        <row r="51">
          <cell r="J51">
            <v>5805011.8999999994</v>
          </cell>
        </row>
      </sheetData>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수량산출"/>
      <sheetName val="설명"/>
      <sheetName val="총괄서"/>
      <sheetName val="Sheet3"/>
      <sheetName val="데이타"/>
      <sheetName val="식재인부"/>
      <sheetName val="지급자재"/>
      <sheetName val="슬래브"/>
    </sheetNames>
    <sheetDataSet>
      <sheetData sheetId="0"/>
      <sheetData sheetId="1"/>
      <sheetData sheetId="2"/>
      <sheetData sheetId="3"/>
      <sheetData sheetId="4"/>
      <sheetData sheetId="5" refreshError="1"/>
      <sheetData sheetId="6" refreshError="1"/>
      <sheetData sheetId="7" refreshError="1"/>
      <sheetData sheetId="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2)"/>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Sheet1"/>
      <sheetName val="총괄서"/>
      <sheetName val="ABUT수량-A1"/>
      <sheetName val="횡배수관수량집계"/>
      <sheetName val="횡배수관기초"/>
      <sheetName val="공내역"/>
      <sheetName val="날개벽"/>
      <sheetName val="암거단위-1련"/>
      <sheetName val="DOHWA03"/>
      <sheetName val="가감수량"/>
      <sheetName val="맨홀수량산출"/>
      <sheetName val="단가일람"/>
      <sheetName val="단가"/>
      <sheetName val="자재일람"/>
      <sheetName val="조경일람"/>
      <sheetName val="수량"/>
      <sheetName val="준검 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사다리"/>
      <sheetName val="DATE"/>
      <sheetName val="INPUT"/>
      <sheetName val="가감수량"/>
      <sheetName val="Sheet1 (2)"/>
      <sheetName val="맨홀수량산출"/>
      <sheetName val="차액보증"/>
      <sheetName val="대림경상68억"/>
      <sheetName val="단가"/>
      <sheetName val="Sheet1"/>
      <sheetName val="준검 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별표집계"/>
      <sheetName val="조명시설"/>
      <sheetName val="Sheet1 (2)"/>
      <sheetName val="AS포장복구 "/>
      <sheetName val="4)유동표"/>
      <sheetName val="수량산출서"/>
      <sheetName val="터파기및재료"/>
      <sheetName val="부대공"/>
      <sheetName val="기둥(원형)"/>
      <sheetName val="#REF"/>
      <sheetName val="단면 (2)"/>
      <sheetName val="교각1"/>
      <sheetName val="COPING"/>
      <sheetName val="담장산출"/>
      <sheetName val="부대내역"/>
      <sheetName val="부하(성남)"/>
      <sheetName val="토공총괄표"/>
      <sheetName val="가감수량"/>
      <sheetName val="맨홀수량산출"/>
      <sheetName val="1차증가원가계산"/>
      <sheetName val=" 상부공통집계(총괄)"/>
      <sheetName val="3.바닥판  "/>
      <sheetName val="안정검토(온1)"/>
      <sheetName val="준검 내역서"/>
      <sheetName val="데이타"/>
      <sheetName val="식재인부"/>
      <sheetName val="수안보-MBR1"/>
      <sheetName val=""/>
      <sheetName val="계수시트"/>
      <sheetName val="원가계산서"/>
      <sheetName val="가설공사비"/>
      <sheetName val="도로구조공사비"/>
      <sheetName val="도로토공공사비"/>
      <sheetName val="여수토공사비"/>
      <sheetName val="DATE"/>
      <sheetName val="1호인버트수량"/>
      <sheetName val="석축설면"/>
      <sheetName val="법면단"/>
      <sheetName val="input"/>
      <sheetName val="설계조건"/>
      <sheetName val="안정계산"/>
      <sheetName val="단면검토"/>
      <sheetName val="가도공"/>
      <sheetName val="방지책개소별명세"/>
      <sheetName val="내역서"/>
      <sheetName val="수자재단위당"/>
      <sheetName val="일위대가표"/>
      <sheetName val="공비대비"/>
      <sheetName val="수원공사비"/>
      <sheetName val="교대(A1-A2)"/>
      <sheetName val="수량집계"/>
      <sheetName val="잡비계산"/>
      <sheetName val="2공구산출내역"/>
      <sheetName val="물가시세표"/>
      <sheetName val="직접경비"/>
      <sheetName val="2000년1차"/>
      <sheetName val="약품설비"/>
      <sheetName val="1회기성을"/>
      <sheetName val="맨홀수량"/>
      <sheetName val="loading"/>
      <sheetName val="총괄"/>
      <sheetName val="ABUT수량-A1"/>
      <sheetName val="피벗테이블데이터분석"/>
      <sheetName val="적용단위길이"/>
      <sheetName val="특수기호강도거푸집"/>
      <sheetName val="종배수관면벽신"/>
      <sheetName val="종배수관(신)"/>
      <sheetName val="자료입력"/>
      <sheetName val="내역(중앙)"/>
      <sheetName val="2호맨홀공제수량"/>
      <sheetName val="교대철근집계"/>
      <sheetName val="토지가격산출(발송)"/>
      <sheetName val="구조물철거타공정이월"/>
      <sheetName val="재정비직인"/>
      <sheetName val="재정비내역"/>
      <sheetName val="지적고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row r="2">
          <cell r="A2" t="str">
            <v>측              점</v>
          </cell>
        </row>
        <row r="3">
          <cell r="A3" t="str">
            <v>시점</v>
          </cell>
        </row>
        <row r="4">
          <cell r="A4" t="str">
            <v>총    계</v>
          </cell>
        </row>
        <row r="5">
          <cell r="A5" t="str">
            <v>0+000</v>
          </cell>
        </row>
        <row r="6">
          <cell r="A6" t="str">
            <v>0+050</v>
          </cell>
        </row>
        <row r="7">
          <cell r="A7" t="str">
            <v>0+095</v>
          </cell>
        </row>
        <row r="8">
          <cell r="A8" t="str">
            <v>0+245</v>
          </cell>
        </row>
        <row r="9">
          <cell r="A9" t="str">
            <v>1+070</v>
          </cell>
        </row>
        <row r="10">
          <cell r="A10" t="str">
            <v>1+300</v>
          </cell>
        </row>
        <row r="11">
          <cell r="A11" t="str">
            <v>2+050</v>
          </cell>
        </row>
        <row r="12">
          <cell r="A12" t="str">
            <v>2+475</v>
          </cell>
        </row>
        <row r="13">
          <cell r="A13" t="str">
            <v>3+230</v>
          </cell>
        </row>
        <row r="14">
          <cell r="A14" t="str">
            <v>5+600</v>
          </cell>
        </row>
        <row r="15">
          <cell r="A15" t="str">
            <v>6+200</v>
          </cell>
        </row>
        <row r="16">
          <cell r="A16" t="str">
            <v>6+910</v>
          </cell>
        </row>
        <row r="17">
          <cell r="A17" t="str">
            <v>7+540</v>
          </cell>
        </row>
        <row r="18">
          <cell r="A18" t="str">
            <v>9+060</v>
          </cell>
        </row>
        <row r="19">
          <cell r="A19" t="str">
            <v>9+160</v>
          </cell>
        </row>
        <row r="20">
          <cell r="A20" t="str">
            <v>10+670</v>
          </cell>
        </row>
        <row r="21">
          <cell r="A21" t="str">
            <v>12+120</v>
          </cell>
        </row>
        <row r="22">
          <cell r="A22" t="str">
            <v>14+875</v>
          </cell>
        </row>
        <row r="23">
          <cell r="A23">
            <v>15</v>
          </cell>
        </row>
        <row r="24">
          <cell r="A24">
            <v>875</v>
          </cell>
        </row>
        <row r="25">
          <cell r="A25" t="str">
            <v>16+215</v>
          </cell>
        </row>
        <row r="26">
          <cell r="A26" t="str">
            <v>16+960</v>
          </cell>
        </row>
        <row r="27">
          <cell r="A27" t="str">
            <v>17+295</v>
          </cell>
        </row>
        <row r="28">
          <cell r="A28" t="str">
            <v>17+610</v>
          </cell>
        </row>
        <row r="29">
          <cell r="A29" t="str">
            <v>17+910</v>
          </cell>
        </row>
        <row r="30">
          <cell r="A30" t="str">
            <v>18+410</v>
          </cell>
        </row>
        <row r="31">
          <cell r="A31" t="str">
            <v>18+745</v>
          </cell>
        </row>
        <row r="32">
          <cell r="A32" t="str">
            <v>0+000</v>
          </cell>
        </row>
        <row r="33">
          <cell r="A33" t="str">
            <v>0+050</v>
          </cell>
        </row>
        <row r="34">
          <cell r="A34" t="str">
            <v>0+095</v>
          </cell>
        </row>
        <row r="35">
          <cell r="A35" t="str">
            <v>0+245</v>
          </cell>
        </row>
        <row r="36">
          <cell r="A36" t="str">
            <v>1+070</v>
          </cell>
        </row>
        <row r="37">
          <cell r="A37" t="str">
            <v>1+300</v>
          </cell>
        </row>
        <row r="38">
          <cell r="A38" t="str">
            <v>2+050</v>
          </cell>
        </row>
        <row r="39">
          <cell r="A39" t="str">
            <v>2+475</v>
          </cell>
        </row>
        <row r="40">
          <cell r="A40" t="str">
            <v>3+230</v>
          </cell>
        </row>
        <row r="41">
          <cell r="A41" t="str">
            <v>5+600</v>
          </cell>
        </row>
        <row r="42">
          <cell r="A42" t="str">
            <v>6+200</v>
          </cell>
        </row>
        <row r="43">
          <cell r="A43" t="str">
            <v>6+910</v>
          </cell>
        </row>
        <row r="44">
          <cell r="A44" t="str">
            <v>7+540</v>
          </cell>
        </row>
        <row r="45">
          <cell r="A45" t="str">
            <v>9+060</v>
          </cell>
        </row>
        <row r="46">
          <cell r="A46" t="str">
            <v>9+160</v>
          </cell>
        </row>
        <row r="47">
          <cell r="A47" t="str">
            <v>10+670</v>
          </cell>
        </row>
        <row r="48">
          <cell r="A48" t="str">
            <v>12+120</v>
          </cell>
        </row>
        <row r="49">
          <cell r="A49" t="str">
            <v>14+875</v>
          </cell>
        </row>
        <row r="50">
          <cell r="A50">
            <v>15</v>
          </cell>
        </row>
        <row r="51">
          <cell r="A51">
            <v>875</v>
          </cell>
        </row>
        <row r="52">
          <cell r="A52" t="str">
            <v>16+215</v>
          </cell>
        </row>
        <row r="53">
          <cell r="A53" t="str">
            <v>16+960</v>
          </cell>
        </row>
        <row r="54">
          <cell r="A54" t="str">
            <v>17+295</v>
          </cell>
        </row>
        <row r="55">
          <cell r="A55" t="str">
            <v>17+610</v>
          </cell>
        </row>
        <row r="56">
          <cell r="A56" t="str">
            <v>17+910</v>
          </cell>
        </row>
        <row r="57">
          <cell r="A57" t="str">
            <v>18+410</v>
          </cell>
        </row>
        <row r="58">
          <cell r="A58" t="str">
            <v>18+745</v>
          </cell>
        </row>
        <row r="59">
          <cell r="A59" t="str">
            <v>불영 RAMP-A 0+000</v>
          </cell>
        </row>
        <row r="60">
          <cell r="A60" t="str">
            <v>불영 RAMP-A 0+500</v>
          </cell>
        </row>
        <row r="61">
          <cell r="A61" t="str">
            <v>불영 RAMP-A 0+000</v>
          </cell>
        </row>
        <row r="62">
          <cell r="A62" t="str">
            <v>불영 RAMP-A 0+500</v>
          </cell>
        </row>
        <row r="63">
          <cell r="A63" t="str">
            <v>불영 RAMP-B 0+100</v>
          </cell>
        </row>
        <row r="64">
          <cell r="A64" t="str">
            <v>불영 RAMP-C 0+000</v>
          </cell>
        </row>
        <row r="65">
          <cell r="A65" t="str">
            <v>불영 RAMP-C 0+040</v>
          </cell>
        </row>
        <row r="66">
          <cell r="A66" t="str">
            <v>불영 RAMP-D 0+000</v>
          </cell>
        </row>
        <row r="67">
          <cell r="A67" t="str">
            <v>불영 RAMP-D 0+235</v>
          </cell>
        </row>
        <row r="68">
          <cell r="A68" t="str">
            <v>불영 RAMP-E 0+000</v>
          </cell>
        </row>
        <row r="69">
          <cell r="A69" t="str">
            <v>불영 RAMP-E 0+040</v>
          </cell>
        </row>
        <row r="70">
          <cell r="A70" t="str">
            <v>산성 RAMP-A 0+000</v>
          </cell>
        </row>
        <row r="71">
          <cell r="A71" t="str">
            <v>산성 RAMP-A 0+040</v>
          </cell>
        </row>
        <row r="72">
          <cell r="A72" t="str">
            <v>산성 RAMP-A 0+000</v>
          </cell>
        </row>
        <row r="73">
          <cell r="A73" t="str">
            <v>산성 RAMP-A 0+040</v>
          </cell>
        </row>
        <row r="74">
          <cell r="A74" t="str">
            <v>산성 RAMP-B 0+000</v>
          </cell>
        </row>
        <row r="75">
          <cell r="A75" t="str">
            <v>산성 RAMP-B 0+040</v>
          </cell>
        </row>
        <row r="76">
          <cell r="A76" t="str">
            <v>산성 RAMP-C 0+000</v>
          </cell>
        </row>
        <row r="77">
          <cell r="A77" t="str">
            <v>산성 RAMP-C 0+180</v>
          </cell>
        </row>
        <row r="78">
          <cell r="A78" t="str">
            <v>산성 RAMP-D 0+000</v>
          </cell>
        </row>
        <row r="79">
          <cell r="A79" t="str">
            <v>산성 RAMP-D 0+040</v>
          </cell>
        </row>
        <row r="80">
          <cell r="A80" t="str">
            <v>산성 RAMP-E 0+000</v>
          </cell>
        </row>
        <row r="81">
          <cell r="A81" t="str">
            <v>산성 RAMP-E 0+240</v>
          </cell>
        </row>
        <row r="82">
          <cell r="A82" t="str">
            <v>고성 RAMP-A 0+060</v>
          </cell>
        </row>
        <row r="83">
          <cell r="A83" t="str">
            <v>고성 RAMP-A 0+100</v>
          </cell>
        </row>
        <row r="84">
          <cell r="A84" t="str">
            <v>고성 RAMP-A 0+060</v>
          </cell>
        </row>
        <row r="85">
          <cell r="A85" t="str">
            <v>고성 RAMP-A 0+100</v>
          </cell>
        </row>
        <row r="86">
          <cell r="A86" t="str">
            <v>고성 RAMP-B 0+000</v>
          </cell>
        </row>
        <row r="87">
          <cell r="A87" t="str">
            <v>고성 RAMP-B 0+220</v>
          </cell>
        </row>
        <row r="88">
          <cell r="A88" t="str">
            <v>고성 RAMP-C 0+000</v>
          </cell>
        </row>
        <row r="89">
          <cell r="A89" t="str">
            <v>고성 RAMP-C 0+040</v>
          </cell>
        </row>
        <row r="90">
          <cell r="A90" t="str">
            <v>고성 RAMP-D 0+000</v>
          </cell>
        </row>
        <row r="91">
          <cell r="A91" t="str">
            <v>고성 RAMP-D 0+260</v>
          </cell>
        </row>
        <row r="92">
          <cell r="A92" t="str">
            <v>고성 RAMP-E 0+000</v>
          </cell>
        </row>
        <row r="93">
          <cell r="A93" t="str">
            <v>고성 RAMP-E 0+040</v>
          </cell>
        </row>
        <row r="94">
          <cell r="A94" t="str">
            <v>온양  RAMP-A 0+300</v>
          </cell>
        </row>
        <row r="95">
          <cell r="A95" t="str">
            <v>온양  RAMP-A 0+300</v>
          </cell>
        </row>
        <row r="96">
          <cell r="A96" t="str">
            <v>온양  RAMP-A 0+670</v>
          </cell>
        </row>
        <row r="97">
          <cell r="A97" t="str">
            <v>온양  RAMP-D 0+400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단가조사서작성"/>
      <sheetName val="수목일위"/>
      <sheetName val="수목집계"/>
      <sheetName val="내역장군"/>
      <sheetName val="수량장군"/>
      <sheetName val="내역대령"/>
      <sheetName val="수량대령"/>
      <sheetName val="내역공원"/>
      <sheetName val="수량공원"/>
      <sheetName val="내역아"/>
      <sheetName val="수량아"/>
      <sheetName val="울타리"/>
      <sheetName val="시설물일위"/>
      <sheetName val="운반비"/>
      <sheetName val="단가1"/>
      <sheetName val="공사비조정"/>
      <sheetName val="공사비"/>
      <sheetName val="수목운반"/>
      <sheetName val="가설공사"/>
      <sheetName val="총괄서"/>
    </sheetNames>
    <sheetDataSet>
      <sheetData sheetId="0" refreshError="1"/>
      <sheetData sheetId="1">
        <row r="393">
          <cell r="B393">
            <v>120</v>
          </cell>
        </row>
        <row r="394">
          <cell r="B394">
            <v>94</v>
          </cell>
        </row>
        <row r="395">
          <cell r="B395">
            <v>70</v>
          </cell>
        </row>
        <row r="396">
          <cell r="B396">
            <v>49</v>
          </cell>
        </row>
        <row r="398">
          <cell r="B398">
            <v>32</v>
          </cell>
        </row>
        <row r="405">
          <cell r="B405">
            <v>513</v>
          </cell>
        </row>
        <row r="406">
          <cell r="B406">
            <v>345</v>
          </cell>
        </row>
        <row r="407">
          <cell r="B407">
            <v>256</v>
          </cell>
        </row>
        <row r="408">
          <cell r="B408">
            <v>183</v>
          </cell>
        </row>
        <row r="410">
          <cell r="B410">
            <v>125</v>
          </cell>
        </row>
        <row r="411">
          <cell r="B411">
            <v>101</v>
          </cell>
        </row>
        <row r="412">
          <cell r="B412">
            <v>80</v>
          </cell>
        </row>
        <row r="417">
          <cell r="B417">
            <v>2149</v>
          </cell>
        </row>
        <row r="419">
          <cell r="B419">
            <v>727</v>
          </cell>
        </row>
        <row r="420">
          <cell r="B420">
            <v>513</v>
          </cell>
        </row>
        <row r="421">
          <cell r="B421">
            <v>345</v>
          </cell>
        </row>
        <row r="423">
          <cell r="B423">
            <v>217</v>
          </cell>
        </row>
        <row r="429">
          <cell r="B429">
            <v>30</v>
          </cell>
        </row>
        <row r="431">
          <cell r="B431">
            <v>15</v>
          </cell>
        </row>
        <row r="433">
          <cell r="B433">
            <v>15</v>
          </cell>
        </row>
        <row r="434">
          <cell r="B434">
            <v>12</v>
          </cell>
        </row>
        <row r="436">
          <cell r="B436">
            <v>5</v>
          </cell>
        </row>
        <row r="437">
          <cell r="B437">
            <v>5</v>
          </cell>
        </row>
        <row r="438">
          <cell r="B438">
            <v>5</v>
          </cell>
        </row>
        <row r="441">
          <cell r="B441">
            <v>100</v>
          </cell>
        </row>
        <row r="445">
          <cell r="B445">
            <v>2</v>
          </cell>
        </row>
        <row r="446">
          <cell r="B446">
            <v>2</v>
          </cell>
        </row>
        <row r="447">
          <cell r="B447">
            <v>1</v>
          </cell>
        </row>
        <row r="448">
          <cell r="B448">
            <v>1</v>
          </cell>
        </row>
        <row r="450">
          <cell r="B450">
            <v>1</v>
          </cell>
        </row>
        <row r="457">
          <cell r="B457">
            <v>16</v>
          </cell>
        </row>
        <row r="458">
          <cell r="B458">
            <v>16</v>
          </cell>
        </row>
        <row r="459">
          <cell r="B459">
            <v>5</v>
          </cell>
        </row>
        <row r="460">
          <cell r="B460">
            <v>5</v>
          </cell>
        </row>
        <row r="462">
          <cell r="B462">
            <v>5</v>
          </cell>
        </row>
        <row r="463">
          <cell r="B463">
            <v>5</v>
          </cell>
        </row>
        <row r="464">
          <cell r="B464">
            <v>5</v>
          </cell>
        </row>
        <row r="469">
          <cell r="B469">
            <v>56</v>
          </cell>
        </row>
        <row r="471">
          <cell r="B471">
            <v>33</v>
          </cell>
        </row>
        <row r="472">
          <cell r="B472">
            <v>16</v>
          </cell>
        </row>
        <row r="473">
          <cell r="B473">
            <v>16</v>
          </cell>
        </row>
        <row r="475">
          <cell r="B475">
            <v>5</v>
          </cell>
        </row>
        <row r="481">
          <cell r="B481">
            <v>3</v>
          </cell>
        </row>
        <row r="483">
          <cell r="B483">
            <v>2</v>
          </cell>
        </row>
        <row r="485">
          <cell r="B485">
            <v>2</v>
          </cell>
        </row>
        <row r="486">
          <cell r="B486">
            <v>1</v>
          </cell>
        </row>
        <row r="488">
          <cell r="B488">
            <v>0.5</v>
          </cell>
        </row>
        <row r="489">
          <cell r="B489">
            <v>0.5</v>
          </cell>
        </row>
        <row r="490">
          <cell r="B490">
            <v>0.5</v>
          </cell>
        </row>
        <row r="493">
          <cell r="B493">
            <v>2</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sheetData sheetId="15"/>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1"/>
      <sheetName val="표지"/>
      <sheetName val="공사개요"/>
      <sheetName val="PAGE2"/>
      <sheetName val="조직표"/>
      <sheetName val="직원투입"/>
      <sheetName val="SPAGE3"/>
      <sheetName val="실행집계표"/>
      <sheetName val="공종별집계"/>
      <sheetName val="PAGE4"/>
      <sheetName val="외주"/>
      <sheetName val="토목"/>
      <sheetName val="지급자재"/>
      <sheetName val="현장관리비"/>
      <sheetName val="Sheet2"/>
      <sheetName val="Sheet3"/>
      <sheetName val="총괄서"/>
      <sheetName val="시설물일위"/>
      <sheetName val="가설공사"/>
      <sheetName val="단가결정"/>
      <sheetName val="내역아"/>
      <sheetName val="울타리"/>
      <sheetName val="내역서"/>
      <sheetName val="#REF"/>
      <sheetName val="데리네이타현황"/>
      <sheetName val="N賃率-職"/>
      <sheetName val="설계조건"/>
      <sheetName val="안정계산"/>
      <sheetName val="단면검토"/>
      <sheetName val="가설공사비"/>
      <sheetName val="도로구조공사비"/>
      <sheetName val="도로토공공사비"/>
      <sheetName val="터파기및재료"/>
      <sheetName val="1차증가원가계산"/>
      <sheetName val="재정비직인"/>
      <sheetName val="재정비내역"/>
      <sheetName val="지적고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
      <sheetName val="소일위대가코드표"/>
      <sheetName val="炷舅?XLS"/>
      <sheetName val="ls"/>
      <sheetName val="토공사"/>
      <sheetName val="설명"/>
      <sheetName val="노임단가"/>
      <sheetName val="단가조사"/>
      <sheetName val="품셈집계표"/>
      <sheetName val="자재조사표(참고용)"/>
      <sheetName val="일반부표집계표"/>
      <sheetName val="수목일위"/>
      <sheetName val="간접"/>
      <sheetName val="원가계산"/>
      <sheetName val="기타 정보통신공사"/>
      <sheetName val="수목데이타"/>
      <sheetName val="6호기"/>
      <sheetName val="건축2"/>
      <sheetName val="Sheet1"/>
      <sheetName val="49"/>
      <sheetName val="AS포장복구 "/>
      <sheetName val="수목표준대가"/>
      <sheetName val="원내역"/>
      <sheetName val="단가대비표"/>
      <sheetName val="Customer Databas"/>
      <sheetName val="2000.11월설계내역"/>
      <sheetName val="품셈TABLE"/>
      <sheetName val="자재단가조사표-수목"/>
      <sheetName val="표지 (2)"/>
      <sheetName val="공종단가"/>
      <sheetName val="참고"/>
      <sheetName val="공사개요"/>
      <sheetName val="장비별표(오거보링)(Ø400)(12M)"/>
      <sheetName val="䈘목(중국단풍-)"/>
      <sheetName val="갑  지"/>
      <sheetName val="접속도로1"/>
      <sheetName val="평가데이터"/>
      <sheetName val="unit 4"/>
      <sheetName val="1"/>
      <sheetName val="2"/>
      <sheetName val="3"/>
      <sheetName val="4"/>
      <sheetName val="5"/>
      <sheetName val="시설물일위"/>
      <sheetName val="가설공사"/>
      <sheetName val="단가결정"/>
      <sheetName val="내역아"/>
      <sheetName val="울타리"/>
      <sheetName val="화재 탐지 설비"/>
      <sheetName val="Total"/>
      <sheetName val="전익자재"/>
      <sheetName val="횡배수관재료-"/>
      <sheetName val="계산서(직선부)"/>
      <sheetName val="포장재료집계표"/>
      <sheetName val="콘크리트측구연장"/>
      <sheetName val="포장공"/>
      <sheetName val="-몰탈콘크리트"/>
      <sheetName val="-배수구조물공토공"/>
      <sheetName val="문학간접"/>
      <sheetName val="가설공사비"/>
      <sheetName val="도로구조공사비"/>
      <sheetName val="도로토공공사비"/>
      <sheetName val="여수토공사비"/>
      <sheetName val="금액"/>
      <sheetName val="이름표지정"/>
      <sheetName val="Sheet2"/>
      <sheetName val="철근총괄집계표"/>
      <sheetName val="#REF"/>
      <sheetName val="집수정(600-700)"/>
      <sheetName val="토사(PE)"/>
      <sheetName val="DATE"/>
      <sheetName val="Sheet3"/>
      <sheetName val="터파기및재료"/>
      <sheetName val="빗물받이(910-510-410)"/>
      <sheetName val="우수"/>
      <sheetName val="기초일위"/>
      <sheetName val="시설일위"/>
      <sheetName val="조명일위"/>
      <sheetName val="직재"/>
      <sheetName val="재집"/>
      <sheetName val="일위대가(가설)"/>
      <sheetName val="수량산출서"/>
      <sheetName val="금액내역서"/>
      <sheetName val="전주2本1"/>
      <sheetName val="Sheet1 (2)"/>
      <sheetName val="간선계산"/>
      <sheetName val="1차증가원가계산"/>
      <sheetName val="골조시행"/>
      <sheetName val="조명시설"/>
      <sheetName val="1.설계조건"/>
      <sheetName val="준검 내역서"/>
      <sheetName val="금융비용"/>
      <sheetName val="데리네이타현황"/>
      <sheetName val="일위대가"/>
      <sheetName val="2000년1차"/>
      <sheetName val="2000전체분"/>
      <sheetName val="내역"/>
      <sheetName val="교사기준면적(초등)"/>
      <sheetName val="단가 및 재료비"/>
      <sheetName val="단가산출2"/>
      <sheetName val="9811"/>
      <sheetName val="총괄내역"/>
      <sheetName val="data"/>
      <sheetName val="직접경비"/>
      <sheetName val="직접인건비"/>
      <sheetName val="건축-물가변동"/>
      <sheetName val="현장관리비"/>
      <sheetName val="EACT10"/>
      <sheetName val="단가산출"/>
      <sheetName val="횡배수관토공수량"/>
      <sheetName val="노임이"/>
      <sheetName val="노무,재료"/>
      <sheetName val="가감수량"/>
      <sheetName val="맨홀수량산출"/>
      <sheetName val="DANGA"/>
      <sheetName val="별표집계"/>
      <sheetName val="단가산출1"/>
      <sheetName val="공종별원가계산"/>
      <sheetName val="공종목록표"/>
      <sheetName val="기본단가표"/>
      <sheetName val="총괄내역서"/>
      <sheetName val="단가"/>
      <sheetName val="토공산출(주차장)"/>
      <sheetName val="현장관리"/>
      <sheetName val="공통가설"/>
      <sheetName val="매입"/>
      <sheetName val="토공산출 (아파트)"/>
      <sheetName val="견적시담(송포2공구)"/>
      <sheetName val="기계경비적용기준"/>
      <sheetName val="자재단가"/>
      <sheetName val="참조"/>
      <sheetName val="남양내역"/>
      <sheetName val="Sheet4"/>
      <sheetName val="A"/>
      <sheetName val="9509"/>
      <sheetName val="전체"/>
      <sheetName val="산출내역서집계표"/>
      <sheetName val="DC-O-4-S(설명서)"/>
      <sheetName val="품셈"/>
      <sheetName val="전기혼잡제경비(45)"/>
      <sheetName val="조건"/>
      <sheetName val="참조M"/>
      <sheetName val="연습"/>
      <sheetName val="INPUT"/>
      <sheetName val="개인"/>
      <sheetName val="파일의이용"/>
      <sheetName val="2공구산출내역"/>
      <sheetName val="Mc1"/>
      <sheetName val="10공구일위"/>
      <sheetName val="시멘트"/>
      <sheetName val="물가자료"/>
      <sheetName val="BID"/>
      <sheetName val="정렬"/>
      <sheetName val="전기일위대가"/>
      <sheetName val="토공수량"/>
      <sheetName val="예산명세서"/>
      <sheetName val="설계명세서"/>
      <sheetName val="자료입력"/>
      <sheetName val="전기"/>
      <sheetName val="철콘"/>
      <sheetName val="일위대가-1"/>
      <sheetName val="수목단가"/>
      <sheetName val="시설수량표"/>
      <sheetName val="식재수량표"/>
      <sheetName val="입찰"/>
      <sheetName val="현경"/>
      <sheetName val="식재일위"/>
      <sheetName val="중기사용료산출근거"/>
      <sheetName val="DT"/>
      <sheetName val="롤러"/>
      <sheetName val="펌프차타설"/>
      <sheetName val="배수내역"/>
      <sheetName val="년도별시공"/>
      <sheetName val="기초자료입력"/>
      <sheetName val="공내역"/>
      <sheetName val="노임(1차)"/>
      <sheetName val="간접비"/>
      <sheetName val="평가내역"/>
      <sheetName val="Ⅶ-2.현장경비산출"/>
      <sheetName val="5 일위목록"/>
      <sheetName val="7 단가조사"/>
      <sheetName val="6 일위대가"/>
      <sheetName val="E.P.T수량산출서"/>
      <sheetName val="123"/>
      <sheetName val="비목군분류일위"/>
      <sheetName val="ABUT수량-A1"/>
      <sheetName val="시설물기초"/>
      <sheetName val="계수시트"/>
      <sheetName val="소야공정계획표"/>
      <sheetName val="부하계산서"/>
      <sheetName val="현장"/>
      <sheetName val="공구원가계산"/>
      <sheetName val="단가표 (2)"/>
      <sheetName val="충주"/>
      <sheetName val="기초자료"/>
      <sheetName val="식재"/>
      <sheetName val="시설물"/>
      <sheetName val="식재출력용"/>
      <sheetName val="유지관리"/>
      <sheetName val="공사별 가중치 산출근거(토목)"/>
      <sheetName val="가중치근거(조경)"/>
      <sheetName val="내역(APT)"/>
      <sheetName val="골조대비내역"/>
      <sheetName val="기계설비-물가변동"/>
      <sheetName val="지주목시비량산출서"/>
      <sheetName val="자재 집계표"/>
      <sheetName val="말고개터널조명전압강하"/>
      <sheetName val="개소별수량산출"/>
      <sheetName val="2.대외공문"/>
      <sheetName val="EQT-ESTN"/>
      <sheetName val="토목주소"/>
      <sheetName val="공사비예산서(토목분)"/>
      <sheetName val="단위단가"/>
      <sheetName val="퍼스트"/>
      <sheetName val="JUCKEYK"/>
      <sheetName val="총괄표"/>
      <sheetName val="일위대가목차"/>
      <sheetName val="토공집계"/>
      <sheetName val="주요항목별"/>
      <sheetName val="세부내역"/>
      <sheetName val="예가표"/>
      <sheetName val="운동장 (2)"/>
      <sheetName val="관공일위대가"/>
      <sheetName val="수안보-MBR1"/>
      <sheetName val="일위"/>
      <sheetName val="일위목록"/>
      <sheetName val="실행간접비용"/>
      <sheetName val="合成単価作成表-BLDG"/>
      <sheetName val="카렌스센터계량기설치공사"/>
      <sheetName val="수량산출"/>
      <sheetName val="삭제금지단가"/>
      <sheetName val="설계서"/>
      <sheetName val="공사기본내용입력"/>
      <sheetName val="공통"/>
      <sheetName val="동해title"/>
      <sheetName val="대가표(품셈)"/>
      <sheetName val="가도공"/>
      <sheetName val="준공정산"/>
      <sheetName val="귀래 설계 공내역서"/>
      <sheetName val="입력자료"/>
      <sheetName val="DB@Acess"/>
      <sheetName val="Civil"/>
      <sheetName val="견적"/>
      <sheetName val="BH"/>
      <sheetName val="설계내역일위"/>
      <sheetName val="기성청구"/>
      <sheetName val="퇴직금(울산천상)"/>
      <sheetName val="부하계산"/>
      <sheetName val="밸브설치"/>
      <sheetName val="설계내역서"/>
      <sheetName val="공사요율산출표"/>
      <sheetName val="에너지동"/>
      <sheetName val="GAS"/>
      <sheetName val="총괄표1"/>
      <sheetName val="교육종류"/>
      <sheetName val="전선 및 전선관"/>
      <sheetName val="금융"/>
      <sheetName val="1차 내역서"/>
      <sheetName val="부대공Ⅱ"/>
      <sheetName val="경산"/>
      <sheetName val="상 부"/>
      <sheetName val="현관"/>
      <sheetName val="인원"/>
      <sheetName val="약품설비"/>
      <sheetName val="기기리스트"/>
      <sheetName val="자단"/>
      <sheetName val="인공산출"/>
      <sheetName val="공종집계"/>
      <sheetName val="내역서01"/>
      <sheetName val="조명율표"/>
      <sheetName val="설계예산서"/>
      <sheetName val="입찰안"/>
      <sheetName val="설계내"/>
      <sheetName val="SG"/>
      <sheetName val="지급자재"/>
      <sheetName val="Y-WORK"/>
      <sheetName val="제수"/>
      <sheetName val="공기"/>
      <sheetName val="지수"/>
      <sheetName val="대치판정"/>
      <sheetName val="날개벽"/>
      <sheetName val="인건비"/>
      <sheetName val="MOTOR"/>
      <sheetName val="노무비"/>
      <sheetName val="건축내역서"/>
      <sheetName val="설비내역서"/>
      <sheetName val="전기내역서"/>
      <sheetName val="사급자재"/>
      <sheetName val="투찰금액"/>
      <sheetName val="견적율"/>
      <sheetName val="D&amp;P특기사항"/>
      <sheetName val="코드"/>
      <sheetName val="자료"/>
      <sheetName val="간선"/>
      <sheetName val="전압"/>
      <sheetName val="조도"/>
      <sheetName val="동력"/>
      <sheetName val="날개벽(좌,우=60도-4개)"/>
      <sheetName val="일반부표"/>
      <sheetName val="정화조방수미장"/>
      <sheetName val="중기일위대가"/>
      <sheetName val="예산갑지"/>
      <sheetName val="1안"/>
      <sheetName val="공통비총괄표"/>
      <sheetName val="내역서2안"/>
      <sheetName val="단가비교"/>
      <sheetName val="JUCK"/>
      <sheetName val="설계내역"/>
      <sheetName val="03하반기내역서"/>
      <sheetName val="04상반기"/>
      <sheetName val="약품공급2"/>
      <sheetName val="공작물조직표(용배수)"/>
      <sheetName val="참조(2)"/>
      <sheetName val="11월"/>
      <sheetName val="평교-내역"/>
      <sheetName val="산출근거"/>
      <sheetName val="간지"/>
      <sheetName val="배수공"/>
      <sheetName val="일위집계표"/>
      <sheetName val="부대공1(65-77,93-95)"/>
      <sheetName val="부대공2(78-"/>
      <sheetName val="배수및구조물공1"/>
      <sheetName val="구조물토공"/>
      <sheetName val="토공2(11~19)"/>
      <sheetName val="배수및구조물공2"/>
      <sheetName val="토공1(1~10,92)"/>
      <sheetName val="토공3(20~31)"/>
      <sheetName val="날개벽수량표"/>
      <sheetName val="1호인버트수량"/>
      <sheetName val="석축설면"/>
      <sheetName val="법면단"/>
      <sheetName val="설계조건"/>
      <sheetName val="안정계산"/>
      <sheetName val="단면검토"/>
      <sheetName val="SCHE"/>
      <sheetName val="bearing"/>
      <sheetName val="노무비단가"/>
      <sheetName val="4-10"/>
      <sheetName val="기타_정보통신공사"/>
      <sheetName val="2000_11월설계내역"/>
      <sheetName val="Customer_Databas"/>
      <sheetName val="AS포장복구_"/>
      <sheetName val="표지_(2)"/>
      <sheetName val="갑__지"/>
      <sheetName val="unit_4"/>
      <sheetName val="화재_탐지_설비"/>
      <sheetName val="준검_내역서"/>
      <sheetName val="Sheet1_(2)"/>
      <sheetName val="단가_및_재료비"/>
      <sheetName val="1_설계조건"/>
      <sheetName val="토공산출_(아파트)"/>
      <sheetName val="Ⅶ-2_현장경비산출"/>
      <sheetName val="단가표_(2)"/>
      <sheetName val="5_일위목록"/>
      <sheetName val="7_단가조사"/>
      <sheetName val="6_일위대가"/>
      <sheetName val="E_P_T수량산출서"/>
      <sheetName val="WORK"/>
      <sheetName val="잡비"/>
      <sheetName val="炷舅_XLS_데이타'!$E$124"/>
      <sheetName val="ls_노임"/>
      <sheetName val="炷舅_XLS"/>
      <sheetName val="가격비"/>
      <sheetName val="PAINT"/>
      <sheetName val=" 견적서"/>
      <sheetName val="정부노임단가"/>
      <sheetName val="Sheet6"/>
      <sheetName val="설계예시"/>
      <sheetName val="시공"/>
      <sheetName val="평형별수량표"/>
      <sheetName val="가설개략"/>
      <sheetName val="을지"/>
      <sheetName val="평당"/>
      <sheetName val="매입세"/>
      <sheetName val="창호"/>
      <sheetName val="전계가"/>
      <sheetName val="구조물공1(51~56)"/>
      <sheetName val="전기공사"/>
      <sheetName val="설계"/>
      <sheetName val="수량계산서 집계표(가설 신설 및 철거-을지로3가 3호선)"/>
      <sheetName val="수량계산서 집계표(신설-을지로3가 3호선)"/>
      <sheetName val="수량계산서 집계표(철거-을지로3가 3호선)"/>
      <sheetName val="1차_내역서"/>
      <sheetName val="가로등"/>
      <sheetName val="TEL"/>
      <sheetName val="실행"/>
      <sheetName val="신표지1"/>
      <sheetName val="시추주상도"/>
      <sheetName val="3.바닥판  "/>
      <sheetName val="주관사업"/>
      <sheetName val="천방교접속"/>
      <sheetName val="귀래_설계_공내역서"/>
      <sheetName val="자재_집계표"/>
      <sheetName val="전선_및_전선관"/>
      <sheetName val="배수판"/>
      <sheetName val="GAS저장소"/>
      <sheetName val="라인마킹"/>
      <sheetName val="위험물저장소"/>
      <sheetName val="일반창고동"/>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EQUIP-H"/>
      <sheetName val="동력부하계산"/>
      <sheetName val="가스내역"/>
      <sheetName val="말뚝지지력산정"/>
      <sheetName val="대공종"/>
      <sheetName val="수량집계"/>
      <sheetName val="A-4"/>
      <sheetName val="교대시점"/>
      <sheetName val="설계기준"/>
      <sheetName val="2.2.10.샤시등"/>
      <sheetName val="내역1"/>
      <sheetName val="부안일위"/>
      <sheetName val="위치조서"/>
      <sheetName val="과세내역(세부)"/>
      <sheetName val="기초1"/>
      <sheetName val="총괄"/>
      <sheetName val="품셈표"/>
      <sheetName val="계산내역(설비)"/>
      <sheetName val="자판실행"/>
      <sheetName val="공정코드"/>
      <sheetName val="절감계산"/>
      <sheetName val="건축(을)"/>
      <sheetName val="근거(기밀댐퍼)"/>
      <sheetName val="와동25-3(변경)"/>
      <sheetName val="3.공통공사대비"/>
      <sheetName val="을"/>
      <sheetName val="인사자료총집계"/>
      <sheetName val="제잡비"/>
      <sheetName val="토집"/>
      <sheetName val="1.가설"/>
      <sheetName val="4.목공사"/>
      <sheetName val="덕소내역"/>
      <sheetName val="9GNG운반"/>
      <sheetName val="변경일위"/>
      <sheetName val="Book1"/>
      <sheetName val="기성내역서표지"/>
      <sheetName val="담장산출"/>
      <sheetName val="PW3"/>
      <sheetName val="PW4"/>
      <sheetName val="SC1"/>
      <sheetName val="PE"/>
      <sheetName val="PM"/>
      <sheetName val="TR"/>
      <sheetName val="용산1(해보)"/>
      <sheetName val="기초공"/>
      <sheetName val="기둥(원형)"/>
      <sheetName val="적용기준"/>
      <sheetName val="재료단가"/>
      <sheetName val="FB25JN"/>
      <sheetName val="사전공사"/>
      <sheetName val="공사발의서"/>
      <sheetName val="S0"/>
      <sheetName val="이름정의"/>
      <sheetName val="초기화면"/>
      <sheetName val="기계실 D200"/>
      <sheetName val="공사비집계표"/>
      <sheetName val="sub"/>
      <sheetName val="N賃率-職"/>
      <sheetName val="가설"/>
      <sheetName val="구조포설"/>
      <sheetName val="복구"/>
      <sheetName val="부대"/>
      <sheetName val="부호표"/>
      <sheetName val="토공"/>
      <sheetName val="통합내역"/>
      <sheetName val="재정비직인"/>
      <sheetName val="우수공"/>
      <sheetName val="토공집계표"/>
      <sheetName val="수목데이타 "/>
      <sheetName val="邅☳"/>
      <sheetName val="하수급견적대비"/>
      <sheetName val="G.R300경비"/>
      <sheetName val="실행철강하도"/>
      <sheetName val="당초내역서"/>
      <sheetName val="설계가"/>
      <sheetName val="01"/>
      <sheetName val="6PILE  (돌출)"/>
      <sheetName val="COVER"/>
      <sheetName val="98지급계획"/>
      <sheetName val="EJ"/>
      <sheetName val="진주방향"/>
      <sheetName val="실행(표지,갑,을)"/>
      <sheetName val="-배수구조물⳵토공"/>
      <sheetName val="경상비"/>
      <sheetName val="연돌일위집계"/>
      <sheetName val="토공실행"/>
      <sheetName val="경비"/>
      <sheetName val="일위대가목록"/>
      <sheetName val="참고자료"/>
      <sheetName val="3차준공"/>
      <sheetName val="MAIN"/>
      <sheetName val="TB-내역서"/>
      <sheetName val="성곽내역서"/>
      <sheetName val="공사비산출내역"/>
      <sheetName val="I一般比"/>
      <sheetName val="cable-data"/>
      <sheetName val="가격조사서"/>
      <sheetName val="부대내역"/>
      <sheetName val="제잡비집계"/>
      <sheetName val="가설건물"/>
      <sheetName val="70%"/>
      <sheetName val="ITEM"/>
      <sheetName val="터널조도"/>
      <sheetName val="영업.일1"/>
      <sheetName val="가스(내역)"/>
      <sheetName val="22인공"/>
      <sheetName val="JOIN(2span)"/>
      <sheetName val="바닥판"/>
      <sheetName val="주빔의 설계"/>
      <sheetName val="철근량산정및사용성검토"/>
      <sheetName val="입력DATA"/>
      <sheetName val="계약내역서(을지)"/>
      <sheetName val="신청서"/>
      <sheetName val="수로단위수량"/>
      <sheetName val="전차선로 물량표"/>
      <sheetName val="한강운반비"/>
      <sheetName val="공통(20-91)"/>
      <sheetName val="인부신상자료"/>
      <sheetName val="현장조사"/>
      <sheetName val="요약&amp;결과"/>
      <sheetName val="7단가"/>
      <sheetName val="원형1호맨홀토공수량"/>
      <sheetName val="내역서(전기)"/>
      <sheetName val="D16"/>
      <sheetName val="D25"/>
      <sheetName val="D22"/>
      <sheetName val="전등설비"/>
      <sheetName val="원가"/>
      <sheetName val="List"/>
      <sheetName val="10"/>
      <sheetName val="11"/>
      <sheetName val="6"/>
      <sheetName val="7"/>
      <sheetName val="8"/>
      <sheetName val="9"/>
      <sheetName val="개요"/>
      <sheetName val="수량"/>
      <sheetName val="발생토"/>
      <sheetName val="단면 (2)"/>
      <sheetName val="b_balju"/>
      <sheetName val="인제내역"/>
      <sheetName val="투자효율분석"/>
      <sheetName val="오억미만"/>
      <sheetName val="영창26"/>
      <sheetName val="안정검토(온1)"/>
      <sheetName val="자재"/>
      <sheetName val="자"/>
      <sheetName val="노"/>
      <sheetName val="환경기계공정표 (3)"/>
      <sheetName val="2호맨홀공제수량"/>
      <sheetName val="단면가정"/>
      <sheetName val="신우"/>
      <sheetName val="관리,공감"/>
      <sheetName val="소요자재"/>
      <sheetName val="노무산출서"/>
      <sheetName val="기성내역"/>
      <sheetName val="단목"/>
      <sheetName val="토목수량"/>
      <sheetName val="자재표"/>
      <sheetName val="각종단가"/>
      <sheetName val="수량집계표"/>
      <sheetName val="공종별수량집계"/>
      <sheetName val="기구조직"/>
      <sheetName val="목차 "/>
      <sheetName val="계획서"/>
      <sheetName val="연장"/>
      <sheetName val="위치도(점용허가용)"/>
      <sheetName val="기계경비일람"/>
      <sheetName val="횡배수관수량집계"/>
      <sheetName val="횡배수관기초"/>
      <sheetName val="포장자재집계표"/>
      <sheetName val="슬래브"/>
      <sheetName val="3연box"/>
      <sheetName val="단 box"/>
      <sheetName val="노무"/>
      <sheetName val="투찰"/>
      <sheetName val="ilch"/>
      <sheetName val="심사물량"/>
      <sheetName val="심사계산"/>
      <sheetName val="가격"/>
      <sheetName val="자재집게표 "/>
      <sheetName val="차수"/>
      <sheetName val="간선토공재집"/>
      <sheetName val="지선토공재집"/>
      <sheetName val="예정(3)"/>
      <sheetName val="3.하중산정4.지지력"/>
      <sheetName val="우각부보강"/>
      <sheetName val="관기성공.내"/>
      <sheetName val="현장관리비 "/>
      <sheetName val="부하(성남)"/>
      <sheetName val="Ȁ_x0004_夁瓅"/>
      <sheetName val="직접공사비집계표_7"/>
      <sheetName val="공통가설_8"/>
      <sheetName val="기타시설"/>
      <sheetName val="아파트_9"/>
      <sheetName val="주민복지관"/>
      <sheetName val="지하주차장"/>
      <sheetName val="타견적(을)"/>
      <sheetName val="부시수량"/>
      <sheetName val="견적서"/>
      <sheetName val="기준액"/>
      <sheetName val="1공구내역서(1)"/>
      <sheetName val="b_balju_cho"/>
      <sheetName val="구조물철거타공정이월"/>
      <sheetName val="표  지"/>
      <sheetName val="일반문틀 설치"/>
      <sheetName val="샌딩 에폭시 도장"/>
      <sheetName val="스텐문틀설치"/>
      <sheetName val="현장관리비 산출내역"/>
      <sheetName val="GAEYO"/>
      <sheetName val="토목"/>
      <sheetName val="DATA1"/>
      <sheetName val="철거산출근거"/>
      <sheetName val="FAB별"/>
      <sheetName val="기타공사"/>
      <sheetName val="단청(제외)"/>
      <sheetName val="목공집계"/>
      <sheetName val="미장(2)"/>
      <sheetName val="운반"/>
      <sheetName val="지붕(기와)"/>
      <sheetName val="200"/>
      <sheetName val="코드표"/>
      <sheetName val="1.설계기준"/>
      <sheetName val="※참고자료※"/>
      <sheetName val="재정비내역"/>
      <sheetName val="지적고시내역"/>
      <sheetName val="인건비 "/>
      <sheetName val="table"/>
      <sheetName val="왕십리방향"/>
      <sheetName val="공사현황"/>
      <sheetName val="tggwan(mac)"/>
      <sheetName val="TRE TABLE"/>
      <sheetName val="월별입차량"/>
      <sheetName val="X17-TOTAL"/>
      <sheetName val="도급예산내역서봉투"/>
      <sheetName val="공사원가계산서"/>
      <sheetName val="설계산출표지"/>
      <sheetName val="도급예산내역서총괄표"/>
      <sheetName val="을부담운반비"/>
      <sheetName val="운반비산출"/>
      <sheetName val="우배수"/>
      <sheetName val="원형맨홀수량"/>
      <sheetName val="고창방향"/>
      <sheetName val="설비2차"/>
      <sheetName val="ENTRY"/>
      <sheetName val="설명서"/>
      <sheetName val="예정공정표"/>
      <sheetName val="표지1"/>
      <sheetName val="Front"/>
      <sheetName val="wall"/>
      <sheetName val="수입"/>
      <sheetName val="기성2"/>
      <sheetName val="단중표-ST"/>
      <sheetName val="설계예산2"/>
      <sheetName val="건축공사수량"/>
      <sheetName val="2.가로등(영구)"/>
      <sheetName val="Factor"/>
      <sheetName val="General Data"/>
      <sheetName val="공사원가"/>
      <sheetName val="관내역"/>
      <sheetName val="내역(토목)"/>
      <sheetName val="시화점실행"/>
      <sheetName val="3BL공동구 수량"/>
      <sheetName val="증감내역서"/>
      <sheetName val="Code"/>
      <sheetName val="계정"/>
      <sheetName val="남양시작동자105노65기1.3화1.2"/>
      <sheetName val="남양시작동010313100%"/>
      <sheetName val="조명율"/>
      <sheetName val="항목등록"/>
      <sheetName val="남양구조시험동"/>
      <sheetName val="단위수량산출"/>
      <sheetName val="식재일위대가"/>
      <sheetName val="CC16-내역서"/>
      <sheetName val="단위수량"/>
      <sheetName val="단가입력창"/>
      <sheetName val="공종단가표 "/>
      <sheetName val="산출2-기기동력"/>
      <sheetName val="환율 및 노임"/>
      <sheetName val="속 일위대가"/>
      <sheetName val="자재단가대비표"/>
      <sheetName val="전선관"/>
      <sheetName val="자재단가집계"/>
      <sheetName val="Sheet13"/>
      <sheetName val="발전기"/>
      <sheetName val="Sheet14"/>
      <sheetName val="XL4Poppy"/>
    </sheetNames>
    <sheetDataSet>
      <sheetData sheetId="0"/>
      <sheetData sheetId="1"/>
      <sheetData sheetId="2"/>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수량산출"/>
      <sheetName val="가중치"/>
      <sheetName val="난이도"/>
    </sheetNames>
    <sheetDataSet>
      <sheetData sheetId="0">
        <row r="34">
          <cell r="U34">
            <v>276.44</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전문"/>
      <sheetName val="예산서"/>
      <sheetName val="사급분"/>
      <sheetName val="도급총괄"/>
      <sheetName val="설계예시"/>
      <sheetName val="단가목록"/>
      <sheetName val="세부내역"/>
      <sheetName val="단가 및 재료비"/>
      <sheetName val="중기사용료산출근거"/>
      <sheetName val="데이타"/>
      <sheetName val="식재인부"/>
      <sheetName val="2공구산출내역"/>
      <sheetName val="단위목록"/>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지예산(A4종)"/>
      <sheetName val="측,공,관,잡"/>
      <sheetName val="요율"/>
      <sheetName val="공사비총괄표"/>
      <sheetName val="배수장공사비총괄"/>
      <sheetName val="배수장공사비"/>
      <sheetName val="평야부공사비총괄"/>
      <sheetName val="배수로공사비(총)"/>
      <sheetName val="배수로(토공)"/>
      <sheetName val="배수로(구조물)"/>
      <sheetName val="매립공사비"/>
      <sheetName val="부대공사"/>
      <sheetName val="가설공사"/>
      <sheetName val="중기운반"/>
      <sheetName val="시험비"/>
      <sheetName val="지급자재대"/>
      <sheetName val="토목자재대(총)"/>
      <sheetName val="배수장자재대(토목)"/>
      <sheetName val="배수로자재대"/>
      <sheetName val="배수장자재대(건축) "/>
      <sheetName val="96보완계획7.12"/>
      <sheetName val="내역서"/>
      <sheetName val="기초도면제작"/>
      <sheetName val="주출입구조사"/>
      <sheetName val="총괄내역서"/>
      <sheetName val="범례표"/>
      <sheetName val="단가"/>
      <sheetName val="시설물일위"/>
      <sheetName val="가중치"/>
      <sheetName val="난이도"/>
      <sheetName val="토목(대안)"/>
      <sheetName val="데이타"/>
      <sheetName val="식재인부"/>
      <sheetName val="08인건비 산거"/>
      <sheetName val="05산출내역서"/>
      <sheetName val="내구공사비1"/>
      <sheetName val="수량산출"/>
      <sheetName val="재정비직인"/>
      <sheetName val="재정비내역"/>
      <sheetName val="지적고시내역"/>
      <sheetName val="측량단가"/>
      <sheetName val="관접합및부설"/>
      <sheetName val="일위대가"/>
      <sheetName val="공사비"/>
      <sheetName val="단가 및 재료비"/>
      <sheetName val="중기사용료산출근거"/>
      <sheetName val="설계기준"/>
      <sheetName val="내역1"/>
      <sheetName val="실행대비"/>
      <sheetName val="설계명세서"/>
      <sheetName val="라.공사비"/>
      <sheetName val="다.도서인쇄비 "/>
      <sheetName val="코드"/>
      <sheetName val="자재단가"/>
      <sheetName val="노임단가"/>
      <sheetName val="가제당공사비"/>
      <sheetName val="기초처리공사비"/>
      <sheetName val="본제당공사비"/>
      <sheetName val="자재대"/>
      <sheetName val="중기운반비"/>
      <sheetName val="진입도로공사비"/>
      <sheetName val="취수탑공사비"/>
      <sheetName val="토취장복구"/>
      <sheetName val="주차구획선수량"/>
      <sheetName val="총괄서"/>
      <sheetName val="수목데이타"/>
      <sheetName val="구분표"/>
      <sheetName val="data"/>
      <sheetName val="일위대가표"/>
      <sheetName val="간지"/>
      <sheetName val="건축"/>
      <sheetName val="단가결정"/>
      <sheetName val="내역아"/>
      <sheetName val="울타리"/>
      <sheetName val="2.재료비"/>
      <sheetName val="6PILE  (돌출)"/>
      <sheetName val="대가수량"/>
      <sheetName val="DATE"/>
      <sheetName val="예산총괄표"/>
      <sheetName val="기계경비"/>
      <sheetName val="2003상반기노임기준"/>
      <sheetName val="기초단가"/>
      <sheetName val="용역비내역-진짜"/>
      <sheetName val="대창(함평)"/>
      <sheetName val="대창(장성)"/>
      <sheetName val="대창(함평)-창열"/>
      <sheetName val="12.보오링"/>
      <sheetName val="18.공내수압탄성자연"/>
      <sheetName val="안전시설"/>
      <sheetName val="자재일람"/>
      <sheetName val="Sheet1 (2)"/>
      <sheetName val="신우"/>
      <sheetName val="단가대비표"/>
      <sheetName val="설계서(본관)"/>
      <sheetName val="조명시설"/>
      <sheetName val="노임"/>
      <sheetName val="총괄표"/>
      <sheetName val="ABUT수량-A1"/>
      <sheetName val="직접경비"/>
      <sheetName val="직접인건비"/>
      <sheetName val="설계예시"/>
      <sheetName val="Sheet1"/>
      <sheetName val="증감대비"/>
      <sheetName val="약품공급2"/>
      <sheetName val="COPING"/>
      <sheetName val="인건비기준단가"/>
      <sheetName val="노임단가 (2)"/>
      <sheetName val="1.인건비"/>
      <sheetName val="배수장자재대(건축)_"/>
      <sheetName val="96보완계획7_12"/>
      <sheetName val="지급자재"/>
      <sheetName val="준검 내역서"/>
      <sheetName val="구조물철거타공정이월"/>
      <sheetName val="제경비율"/>
      <sheetName val="단가(자재)"/>
      <sheetName val="단가(노임)"/>
      <sheetName val="기초목록"/>
      <sheetName val="고시단가"/>
      <sheetName val="집계표_식재"/>
      <sheetName val="장비종합부표"/>
      <sheetName val="부표"/>
      <sheetName val="TOTAL3"/>
      <sheetName val="값"/>
      <sheetName val="BID"/>
      <sheetName val="감녹제"/>
      <sheetName val="강산제"/>
      <sheetName val="검산제"/>
      <sheetName val="교산제"/>
      <sheetName val="구룡제"/>
      <sheetName val="구산제"/>
      <sheetName val="구정제"/>
      <sheetName val="궁천대죽제"/>
      <sheetName val="남계제"/>
      <sheetName val="남봉제"/>
      <sheetName val="내구제"/>
      <sheetName val="대성제"/>
      <sheetName val="대촌제"/>
      <sheetName val="도덕제"/>
      <sheetName val="동계제"/>
      <sheetName val="동복제"/>
      <sheetName val="망월제"/>
      <sheetName val="목사동제"/>
      <sheetName val="목천제"/>
      <sheetName val="병암제"/>
      <sheetName val="병영제"/>
      <sheetName val="봉냉제"/>
      <sheetName val="사천상류"/>
      <sheetName val="사천하류"/>
      <sheetName val="산호제"/>
      <sheetName val="삼천제"/>
      <sheetName val="석곡제"/>
      <sheetName val="선동제"/>
      <sheetName val="선암제"/>
      <sheetName val="기타현황"/>
      <sheetName val="소양제"/>
      <sheetName val="송림제"/>
      <sheetName val="송풍제"/>
      <sheetName val="쌍치제"/>
      <sheetName val="영산강보축"/>
      <sheetName val="옥정제"/>
      <sheetName val="왕궁제"/>
      <sheetName val="용호제"/>
      <sheetName val="유치제"/>
      <sheetName val="작천제"/>
      <sheetName val="장평제"/>
      <sheetName val="적동동삼제"/>
      <sheetName val="죽곡제"/>
      <sheetName val="죽산제"/>
      <sheetName val="지산제"/>
      <sheetName val="지석천"/>
      <sheetName val="창평제"/>
      <sheetName val="천호제"/>
      <sheetName val="팔덕제"/>
      <sheetName val="평지제"/>
      <sheetName val="홍정제"/>
      <sheetName val="회문제"/>
      <sheetName val="일위대가목록"/>
      <sheetName val="별표집계"/>
      <sheetName val="일위산출"/>
      <sheetName val="1공구내역서(1)"/>
      <sheetName val="다.도서인쇄비"/>
      <sheetName val="현장조사"/>
      <sheetName val="가도공"/>
      <sheetName val="밸브설치"/>
      <sheetName val="경비"/>
      <sheetName val="데리네이타현황"/>
      <sheetName val="직노"/>
      <sheetName val="1차증가원가계산"/>
      <sheetName val="집계표"/>
      <sheetName val="산출내역서집계표"/>
      <sheetName val="정공공사"/>
      <sheetName val="실행철강하도"/>
      <sheetName val="1안"/>
      <sheetName val="5 일위목록"/>
      <sheetName val="7 단가조사"/>
      <sheetName val="배수장공사비명세서"/>
      <sheetName val="000 단가"/>
      <sheetName val="4차원가계산서"/>
    </sheetNames>
    <sheetDataSet>
      <sheetData sheetId="0" refreshError="1"/>
      <sheetData sheetId="1" refreshError="1"/>
      <sheetData sheetId="2" refreshError="1"/>
      <sheetData sheetId="3" refreshError="1">
        <row r="5">
          <cell r="F5">
            <v>0.15665999999999999</v>
          </cell>
        </row>
        <row r="6">
          <cell r="F6">
            <v>8.8139999999999996E-2</v>
          </cell>
        </row>
        <row r="7">
          <cell r="F7">
            <v>5.5E-2</v>
          </cell>
        </row>
        <row r="8">
          <cell r="F8">
            <v>3.5999999999999997E-2</v>
          </cell>
        </row>
        <row r="9">
          <cell r="F9">
            <v>1.8100000000000002E-2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내역 (최종)"/>
      <sheetName val="간지"/>
      <sheetName val="수량산출"/>
      <sheetName val="배수간지"/>
      <sheetName val="Sheet6"/>
      <sheetName val="Sheet7"/>
      <sheetName val="Sheet8"/>
      <sheetName val="Sheet9"/>
      <sheetName val="Sheet10"/>
      <sheetName val="Sheet11"/>
      <sheetName val="Sheet12"/>
      <sheetName val="Sheet13"/>
      <sheetName val="Sheet14"/>
      <sheetName val="Sheet15"/>
      <sheetName val="Sheet16"/>
      <sheetName val="현장조사"/>
      <sheetName val="데이타"/>
      <sheetName val="식재인부"/>
      <sheetName val="요율"/>
      <sheetName val="자재단가"/>
      <sheetName val="노임단가"/>
      <sheetName val="단가 및 재료비"/>
      <sheetName val="중기사용료산출근거"/>
      <sheetName val="공사비"/>
      <sheetName val="총괄서"/>
      <sheetName val="CODE"/>
      <sheetName val="기초단가"/>
      <sheetName val="내역서"/>
      <sheetName val="라.공사비"/>
      <sheetName val="다.도서인쇄비 "/>
      <sheetName val="Y-WORK"/>
      <sheetName val="약품설비"/>
      <sheetName val="DATE"/>
      <sheetName val="D"/>
      <sheetName val="AS포장복구 "/>
      <sheetName val="날개벽수량표"/>
      <sheetName val="밸브설치"/>
      <sheetName val="일위대가(가설)"/>
      <sheetName val="구분표"/>
      <sheetName val="2-2. 개발원가 산출근거표"/>
      <sheetName val="설계예시"/>
      <sheetName val="농촌내역(2)"/>
      <sheetName val="재정비직인"/>
      <sheetName val="재정비내역"/>
      <sheetName val="지적고시내역"/>
      <sheetName val="산출내역서"/>
      <sheetName val="터파기및재료"/>
      <sheetName val="날개벽"/>
      <sheetName val="시설물일위"/>
      <sheetName val="가설공사"/>
      <sheetName val="단가결정"/>
      <sheetName val="내역아"/>
      <sheetName val="울타리"/>
      <sheetName val="간접"/>
      <sheetName val="산근1,2"/>
      <sheetName val="단가산출(T)"/>
      <sheetName val="데리네이타현황"/>
      <sheetName val="총괄내역서"/>
      <sheetName val="고시단가"/>
      <sheetName val="현장관리비 산출내역"/>
      <sheetName val="토목주소"/>
      <sheetName val="내역서01"/>
      <sheetName val="설계기준"/>
      <sheetName val="내역1"/>
      <sheetName val="측량단가"/>
      <sheetName val="토목(대안)"/>
      <sheetName val="100만평"/>
      <sheetName val="수량산출서"/>
      <sheetName val="갑지"/>
      <sheetName val="집계표"/>
      <sheetName val="#REF"/>
      <sheetName val="원가계산"/>
      <sheetName val="원가계산 (2)"/>
      <sheetName val="setup"/>
      <sheetName val="직접경비"/>
      <sheetName val="직접인건비"/>
      <sheetName val="TOTAL3"/>
      <sheetName val="기본일위"/>
      <sheetName val="직노"/>
      <sheetName val="총괄표"/>
      <sheetName val="토목"/>
      <sheetName val="분전함신설"/>
      <sheetName val="접지1종"/>
      <sheetName val="Sheet1"/>
      <sheetName val="단가"/>
      <sheetName val="맨홀_공사비"/>
      <sheetName val="노임"/>
      <sheetName val="지급자재"/>
      <sheetName val="2공구산출내역"/>
      <sheetName val="공비대비"/>
      <sheetName val="코드"/>
      <sheetName val="투자비"/>
      <sheetName val="조성원가DATA"/>
      <sheetName val="사업비"/>
      <sheetName val="제3장 기술업무"/>
      <sheetName val="단가산출2"/>
      <sheetName val="단가산출1"/>
      <sheetName val="심사계산"/>
      <sheetName val="심사물량"/>
      <sheetName val="Sheet1 (2)"/>
      <sheetName val="내역서1"/>
      <sheetName val="INPUT"/>
      <sheetName val="총괄집계표"/>
      <sheetName val="제잡비계산"/>
      <sheetName val="중기비"/>
      <sheetName val="특수기호강도거푸집"/>
      <sheetName val="종배수관면벽신"/>
      <sheetName val="종배수관(신)"/>
      <sheetName val="수목데이타"/>
      <sheetName val="data"/>
      <sheetName val="재료비"/>
      <sheetName val="토공집계(rp)"/>
      <sheetName val="조명시설"/>
      <sheetName val="기초도면제작"/>
      <sheetName val="주출입구조사"/>
      <sheetName val="별표집계"/>
      <sheetName val="예산내역서(총괄)"/>
      <sheetName val="예산내역서"/>
      <sheetName val="공제대산출"/>
      <sheetName val="왕십리방향"/>
      <sheetName val="퍼스트"/>
      <sheetName val="단가조건(02년)"/>
      <sheetName val="집계표_식재"/>
      <sheetName val="장비종합부표"/>
      <sheetName val="부표"/>
      <sheetName val="손배률"/>
      <sheetName val="일위대가표"/>
      <sheetName val="지하시설물작성"/>
      <sheetName val="교각토공"/>
      <sheetName val="Sheet17"/>
      <sheetName val="설계명세서"/>
      <sheetName val="소요자재명세서"/>
      <sheetName val="건축-물가변동"/>
      <sheetName val="골재산출"/>
      <sheetName val="설계내역서"/>
      <sheetName val="표준품셈DATA(1)"/>
      <sheetName val="가중치"/>
      <sheetName val="난이도"/>
      <sheetName val="수량집계"/>
      <sheetName val="변수"/>
      <sheetName val="약품공급2"/>
      <sheetName val="공구원가계산"/>
      <sheetName val="기자재비"/>
      <sheetName val="일위대가"/>
      <sheetName val="수원공사비"/>
      <sheetName val="자재대"/>
      <sheetName val="참조"/>
      <sheetName val="참조M"/>
      <sheetName val="수로BOX"/>
      <sheetName val="토공"/>
      <sheetName val="관전식시설제원"/>
      <sheetName val="구조물공(집계)"/>
      <sheetName val="이형관중량"/>
      <sheetName val="설계서"/>
      <sheetName val="설계예산서"/>
      <sheetName val="노무,재료"/>
      <sheetName val="문학간접"/>
      <sheetName val="LD일"/>
      <sheetName val="JOIN(2span)"/>
      <sheetName val="정부노임단가"/>
      <sheetName val="노무비"/>
      <sheetName val="표지 (2)"/>
      <sheetName val="단가 (2)"/>
      <sheetName val="직재"/>
      <sheetName val="재집"/>
      <sheetName val="토사(PE)"/>
      <sheetName val="건축원가"/>
      <sheetName val="용수량(생활용수)"/>
      <sheetName val="1.설계조건"/>
      <sheetName val="제경비요율"/>
      <sheetName val="실행철강하도"/>
      <sheetName val="장비경비"/>
      <sheetName val="DATA1"/>
      <sheetName val="가제당공사비"/>
      <sheetName val="기초처리공사비"/>
      <sheetName val="본제당공사비"/>
      <sheetName val="시험비"/>
      <sheetName val="중기운반비"/>
      <sheetName val="진입도로공사비"/>
      <sheetName val="취수탑공사비"/>
      <sheetName val="토취장복구"/>
      <sheetName val="3.하중산정4.지지력"/>
      <sheetName val="수안보-MBR1"/>
      <sheetName val="구조물철거타공정이월"/>
      <sheetName val="시공자감리자"/>
      <sheetName val="날짜체크"/>
      <sheetName val="금액내역서"/>
      <sheetName val="2호맨홀공제수량"/>
      <sheetName val="산출근거(9)"/>
      <sheetName val="총괄"/>
      <sheetName val="내역_(최종)"/>
      <sheetName val="기둥(원형)"/>
      <sheetName val="철집"/>
      <sheetName val="암거단위"/>
      <sheetName val="횡 연장"/>
      <sheetName val="COPING"/>
      <sheetName val="지주목시비량산출서"/>
      <sheetName val="단가조사"/>
      <sheetName val="Source-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원가서"/>
      <sheetName val="요율"/>
    </sheetNames>
    <sheetDataSet>
      <sheetData sheetId="0"/>
      <sheetData sheetId="1"/>
      <sheetData sheetId="2"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s>
    <sheetDataSet>
      <sheetData sheetId="0"/>
      <sheetData sheetId="1"/>
      <sheetData sheetId="2"/>
      <sheetData sheetId="3"/>
      <sheetData sheetId="4"/>
      <sheetData sheetId="5"/>
      <sheetData sheetId="6"/>
      <sheetData sheetId="7"/>
      <sheetData sheetId="8"/>
      <sheetData sheetId="9">
        <row r="294">
          <cell r="F294">
            <v>0</v>
          </cell>
          <cell r="H294">
            <v>943</v>
          </cell>
        </row>
        <row r="305">
          <cell r="F305">
            <v>179.2</v>
          </cell>
          <cell r="H305">
            <v>24787.200000000001</v>
          </cell>
          <cell r="J305">
            <v>192.89999999999998</v>
          </cell>
        </row>
        <row r="357">
          <cell r="F357">
            <v>22925745</v>
          </cell>
          <cell r="H357">
            <v>4028327</v>
          </cell>
          <cell r="J357">
            <v>241852</v>
          </cell>
        </row>
        <row r="370">
          <cell r="F370">
            <v>585259</v>
          </cell>
          <cell r="H370">
            <v>114763</v>
          </cell>
          <cell r="J370">
            <v>9244</v>
          </cell>
        </row>
        <row r="383">
          <cell r="F383">
            <v>562550</v>
          </cell>
          <cell r="H383">
            <v>105358</v>
          </cell>
        </row>
      </sheetData>
      <sheetData sheetId="10">
        <row r="3">
          <cell r="A3">
            <v>6517</v>
          </cell>
        </row>
        <row r="4">
          <cell r="A4">
            <v>1782</v>
          </cell>
        </row>
        <row r="5">
          <cell r="A5">
            <v>2037</v>
          </cell>
        </row>
      </sheetData>
      <sheetData sheetId="11" refreshError="1"/>
      <sheetData sheetId="12" refreshError="1"/>
      <sheetData sheetId="13" refreshError="1"/>
      <sheetData sheetId="14">
        <row r="82">
          <cell r="F82">
            <v>47386</v>
          </cell>
          <cell r="H82">
            <v>18817.599999999999</v>
          </cell>
        </row>
        <row r="100">
          <cell r="F100">
            <v>1000</v>
          </cell>
          <cell r="H100">
            <v>1147</v>
          </cell>
        </row>
        <row r="105">
          <cell r="F105">
            <v>1000</v>
          </cell>
          <cell r="H105">
            <v>448</v>
          </cell>
        </row>
      </sheetData>
      <sheetData sheetId="15">
        <row r="249">
          <cell r="H249">
            <v>174</v>
          </cell>
        </row>
      </sheetData>
      <sheetData sheetId="16">
        <row r="49">
          <cell r="F49">
            <v>10700</v>
          </cell>
          <cell r="H49">
            <v>8666</v>
          </cell>
        </row>
        <row r="83">
          <cell r="F83">
            <v>0</v>
          </cell>
          <cell r="H83">
            <v>8666</v>
          </cell>
        </row>
        <row r="146">
          <cell r="F146">
            <v>1100</v>
          </cell>
          <cell r="H146">
            <v>452</v>
          </cell>
        </row>
        <row r="151">
          <cell r="F151">
            <v>880</v>
          </cell>
          <cell r="H151">
            <v>158</v>
          </cell>
        </row>
        <row r="156">
          <cell r="F156">
            <v>2200</v>
          </cell>
          <cell r="H156">
            <v>322</v>
          </cell>
        </row>
        <row r="180">
          <cell r="F180">
            <v>1980</v>
          </cell>
          <cell r="H180">
            <v>158</v>
          </cell>
        </row>
        <row r="185">
          <cell r="F185">
            <v>1650</v>
          </cell>
          <cell r="H185">
            <v>158</v>
          </cell>
        </row>
        <row r="190">
          <cell r="F190">
            <v>4400</v>
          </cell>
          <cell r="H190">
            <v>158</v>
          </cell>
        </row>
        <row r="209">
          <cell r="F209">
            <v>242</v>
          </cell>
          <cell r="H209">
            <v>282</v>
          </cell>
        </row>
      </sheetData>
      <sheetData sheetId="17"/>
      <sheetData sheetId="18" refreshError="1"/>
      <sheetData sheetId="19"/>
      <sheetData sheetId="20" refreshError="1"/>
      <sheetData sheetId="21" refreshError="1"/>
      <sheetData sheetId="22" refreshError="1"/>
      <sheetData sheetId="23"/>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자재산출"/>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토공개요"/>
      <sheetName val="토공(1)"/>
      <sheetName val="직접인건비호표(항목60%)"/>
      <sheetName val="직접경비호표"/>
      <sheetName val="식재"/>
      <sheetName val="시설물"/>
      <sheetName val="식재출력용"/>
      <sheetName val="유지관리"/>
      <sheetName val="단가"/>
      <sheetName val="갱문및옹벽집계"/>
      <sheetName val="99노임기준"/>
      <sheetName val="일위대가"/>
      <sheetName val="00하노임"/>
      <sheetName val="설계기준"/>
    </sheetNames>
    <sheetDataSet>
      <sheetData sheetId="0" refreshError="1">
        <row r="9">
          <cell r="R9">
            <v>0.26</v>
          </cell>
        </row>
        <row r="20">
          <cell r="R20">
            <v>1.8</v>
          </cell>
        </row>
        <row r="37">
          <cell r="R37">
            <v>1</v>
          </cell>
        </row>
        <row r="39">
          <cell r="R39">
            <v>2</v>
          </cell>
        </row>
        <row r="47">
          <cell r="R47">
            <v>8.64</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재료분리"/>
      <sheetName val="대창교"/>
      <sheetName val="대창(함평)"/>
      <sheetName val="대창(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대창(함평)-창열"/>
      <sheetName val="대창(함평)-그라우팅추가"/>
      <sheetName val="대창(장성)-그라우팅추가"/>
      <sheetName val="laroux"/>
      <sheetName val="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총괄서"/>
      <sheetName val="일위대가"/>
      <sheetName val="대창(함평)"/>
      <sheetName val="대창(장성)"/>
      <sheetName val="대창(함평)-창열"/>
    </sheetNames>
    <sheetDataSet>
      <sheetData sheetId="0" refreshError="1"/>
      <sheetData sheetId="1" refreshError="1"/>
      <sheetData sheetId="2" refreshError="1"/>
      <sheetData sheetId="3" refreshError="1"/>
      <sheetData sheetId="4" refreshError="1">
        <row r="25">
          <cell r="W25">
            <v>0.11</v>
          </cell>
          <cell r="AB25">
            <v>53.16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식재"/>
      <sheetName val="시설물"/>
      <sheetName val="식재출력용"/>
      <sheetName val="유지관리"/>
    </sheetNames>
    <sheetDataSet>
      <sheetData sheetId="0" refreshError="1"/>
      <sheetData sheetId="1" refreshError="1"/>
      <sheetData sheetId="2" refreshError="1"/>
      <sheetData sheetId="3" refreshError="1"/>
      <sheetData sheetId="4" refreshError="1">
        <row r="11">
          <cell r="A11">
            <v>490</v>
          </cell>
        </row>
        <row r="18">
          <cell r="A18">
            <v>560</v>
          </cell>
        </row>
        <row r="30">
          <cell r="A30">
            <v>70740</v>
          </cell>
        </row>
        <row r="53">
          <cell r="A53">
            <v>980</v>
          </cell>
        </row>
        <row r="68">
          <cell r="A68">
            <v>11791</v>
          </cell>
        </row>
        <row r="73">
          <cell r="A73">
            <v>800</v>
          </cell>
        </row>
        <row r="89">
          <cell r="A89">
            <v>63706</v>
          </cell>
        </row>
        <row r="96">
          <cell r="A96">
            <v>419000</v>
          </cell>
        </row>
        <row r="97">
          <cell r="A97">
            <v>283000</v>
          </cell>
        </row>
        <row r="98">
          <cell r="A98">
            <v>179000</v>
          </cell>
        </row>
        <row r="135">
          <cell r="A135">
            <v>7200</v>
          </cell>
        </row>
        <row r="136">
          <cell r="A136">
            <v>11800</v>
          </cell>
        </row>
        <row r="137">
          <cell r="A137">
            <v>5900</v>
          </cell>
        </row>
        <row r="140">
          <cell r="A140">
            <v>1000</v>
          </cell>
        </row>
        <row r="141">
          <cell r="A141">
            <v>1900</v>
          </cell>
        </row>
        <row r="144">
          <cell r="A144">
            <v>13600</v>
          </cell>
        </row>
        <row r="148">
          <cell r="A148">
            <v>4300</v>
          </cell>
        </row>
        <row r="150">
          <cell r="A150">
            <v>2900</v>
          </cell>
        </row>
        <row r="151">
          <cell r="A151">
            <v>350</v>
          </cell>
        </row>
        <row r="156">
          <cell r="A156">
            <v>6100</v>
          </cell>
        </row>
        <row r="160">
          <cell r="A160">
            <v>220</v>
          </cell>
        </row>
      </sheetData>
      <sheetData sheetId="5" refreshError="1"/>
      <sheetData sheetId="6" refreshError="1"/>
      <sheetData sheetId="7" refreshError="1"/>
      <sheetData sheetId="8"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x0000_ÿ"/>
      <sheetName val="원가계산서"/>
      <sheetName val="총괄내역서"/>
      <sheetName val="기타경비내역서"/>
      <sheetName val="내역서"/>
      <sheetName val="일위대가총괄"/>
      <sheetName val="일위대가"/>
      <sheetName val="단가대비표"/>
      <sheetName val="단가산출"/>
      <sheetName val="99노임기준"/>
      <sheetName val="단가"/>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관사급자재집계표"/>
      <sheetName val="관급자재집계표"/>
      <sheetName val="사급자재집계표"/>
      <sheetName val="관자재집계표"/>
      <sheetName val="2.토공집계표"/>
      <sheetName val="토공수량집계표"/>
      <sheetName val="관로토공수량집계표"/>
      <sheetName val="토적표"/>
      <sheetName val="3.관로공집계표"/>
      <sheetName val="관로공수량집계표"/>
      <sheetName val="관로공수량산출근거"/>
      <sheetName val="4.맨홀공집계표"/>
      <sheetName val="D500 1호 맨홀공수량집계표"/>
      <sheetName val="맨홀공토공집계"/>
      <sheetName val="전주천맨홀높이"/>
      <sheetName val="팔복맨홀높이"/>
      <sheetName val="D500 1호 맨홀공수량산출근거"/>
      <sheetName val="5.우수토실공"/>
      <sheetName val="6.가시설공"/>
      <sheetName val="H-PILE수량집계"/>
      <sheetName val="H PILE수량(TYPE-A)"/>
      <sheetName val="H PILE수량(TYPE-B)"/>
      <sheetName val="7.부대공"/>
      <sheetName val="부대공수량집계"/>
      <sheetName val="부대공수량산출"/>
      <sheetName val="운반공"/>
      <sheetName val="포장수량집계"/>
      <sheetName val="CON'C포장"/>
      <sheetName val="물푸기수량"/>
      <sheetName val="환기구 수량집계"/>
      <sheetName val="환기구 관재료표"/>
      <sheetName val="환기구삽도"/>
      <sheetName val="NO.48+0.0"/>
      <sheetName val="NO.99+0.0"/>
      <sheetName val="간이흙막이수량산출서"/>
      <sheetName val="●단위수량"/>
      <sheetName val="사다리단위수량"/>
      <sheetName val="그레이팅단위수량"/>
      <sheetName val="직관(무근)보호공"/>
      <sheetName val="가시설단위수량"/>
      <sheetName val="99노임기준"/>
      <sheetName val="일위대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역T형교대(말뚝기초)"/>
      <sheetName val="교좌장치"/>
      <sheetName val="주철근조립"/>
      <sheetName val="H-PILE수량집계"/>
    </sheetNames>
    <sheetDataSet>
      <sheetData sheetId="0"/>
      <sheetData sheetId="1" refreshError="1"/>
      <sheetData sheetId="2" refreshError="1"/>
      <sheetData sheetId="3"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계획서"/>
      <sheetName val="공사비예산서"/>
      <sheetName val="예산명세서"/>
      <sheetName val="품셈총괄"/>
      <sheetName val="설계명세서"/>
      <sheetName val="장비부표총괄 "/>
      <sheetName val="부표총괄"/>
      <sheetName val="부표"/>
      <sheetName val="별표총괄"/>
      <sheetName val="별표"/>
      <sheetName val="수량총괄"/>
      <sheetName val="수량총괄 (2)"/>
      <sheetName val="수량산출 "/>
      <sheetName val="일위대가"/>
      <sheetName val="역T형교대(말뚝기초)"/>
      <sheetName val="99노임기준"/>
      <sheetName val="H-PILE수량집계"/>
      <sheetName val="단가"/>
      <sheetName val="자료입력"/>
      <sheetName val="용수량(생활용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H-PILE수량집계"/>
    </sheetNames>
    <sheetDataSet>
      <sheetData sheetId="0" refreshError="1">
        <row r="35">
          <cell r="B35">
            <v>16270</v>
          </cell>
        </row>
        <row r="36">
          <cell r="B36">
            <v>1067</v>
          </cell>
        </row>
      </sheetData>
      <sheetData sheetId="1"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내역서"/>
      <sheetName val="대로근거"/>
      <sheetName val="3BL공동구 수량"/>
      <sheetName val="자재집계표"/>
      <sheetName val="일위대가9803"/>
      <sheetName val="기계경비(시간당)"/>
      <sheetName val="램머"/>
      <sheetName val="총투입계"/>
      <sheetName val="청천내"/>
      <sheetName val="구천"/>
      <sheetName val="공구"/>
      <sheetName val="장비집계"/>
      <sheetName val="Sheet1"/>
      <sheetName val="가중치"/>
      <sheetName val="말뚝지지력산정"/>
      <sheetName val="용수량(생활용수)"/>
      <sheetName val="신표지1"/>
      <sheetName val="제-노임"/>
      <sheetName val="제직재"/>
      <sheetName val="설계내역서"/>
      <sheetName val="단면가정"/>
      <sheetName val="설계조건"/>
      <sheetName val="총괄"/>
      <sheetName val="ABUT수량-A1"/>
      <sheetName val="DATE"/>
      <sheetName val="평가데이터"/>
      <sheetName val="수량산출"/>
      <sheetName val="수량3"/>
      <sheetName val="산출금액내역"/>
      <sheetName val="9GNG운반"/>
      <sheetName val="집계표"/>
      <sheetName val="#REF"/>
      <sheetName val="원가"/>
      <sheetName val="경산"/>
      <sheetName val="70%"/>
      <sheetName val="도급예산내역서봉투"/>
      <sheetName val="공사원가계산서"/>
      <sheetName val="설계산출표지"/>
      <sheetName val="도급예산내역서총괄표"/>
      <sheetName val="을부담운반비"/>
      <sheetName val="운반비산출"/>
      <sheetName val="Total"/>
      <sheetName val="Sheet5"/>
      <sheetName val="심사공종"/>
      <sheetName val="동원인원"/>
      <sheetName val="자재대"/>
      <sheetName val="주차구획선수량"/>
      <sheetName val="설계예산서"/>
      <sheetName val="요율"/>
      <sheetName val="명세서"/>
      <sheetName val="2공구하도급내역서"/>
      <sheetName val="내역"/>
      <sheetName val="포장공"/>
      <sheetName val="일위"/>
      <sheetName val="기계경비"/>
      <sheetName val="실행철강하도"/>
      <sheetName val="현장예산"/>
      <sheetName val="예총"/>
      <sheetName val="2000년1차"/>
      <sheetName val="2000전체분"/>
      <sheetName val="조경내역서"/>
      <sheetName val="3BL공동구_수량"/>
      <sheetName val="신우"/>
      <sheetName val="대치판정"/>
      <sheetName val="설계서을"/>
      <sheetName val="날개벽수량표"/>
      <sheetName val="H-PILE수량집계"/>
      <sheetName val="간지"/>
      <sheetName val="직노"/>
      <sheetName val="옹벽일반수량"/>
      <sheetName val="2002하반기노임기준"/>
      <sheetName val="데리네이타현황"/>
      <sheetName val="준검 내역서"/>
      <sheetName val="대창(함평)"/>
      <sheetName val="대창(장성)"/>
      <sheetName val="대창(함평)-창열"/>
      <sheetName val="산출근거"/>
      <sheetName val="터파기및재료"/>
      <sheetName val="3.공통공사대비"/>
      <sheetName val="TOTAL_BOQ"/>
      <sheetName val="품셈집계표"/>
      <sheetName val="자재조사표"/>
      <sheetName val="범례표"/>
      <sheetName val="현장경비"/>
      <sheetName val="방배동내역(리라)"/>
      <sheetName val="건축공사집계표"/>
      <sheetName val="방배동내역 (총괄)"/>
      <sheetName val="부대공사총괄"/>
      <sheetName val="연결관암거"/>
      <sheetName val="견적"/>
      <sheetName val="조명율표"/>
      <sheetName val="품셈TABLE"/>
      <sheetName val="낙찰표"/>
      <sheetName val="가압장(토목)"/>
      <sheetName val="공제수량총집계표"/>
      <sheetName val="(A)내역서"/>
      <sheetName val="설비"/>
      <sheetName val="6PILE  (돌출)"/>
      <sheetName val="실행견적"/>
      <sheetName val="입력란"/>
      <sheetName val="97노임단가"/>
      <sheetName val="본선차로수량집계표"/>
      <sheetName val="을"/>
      <sheetName val="SG"/>
      <sheetName val="초기화면"/>
      <sheetName val="관급자재"/>
      <sheetName val="배수철근"/>
      <sheetName val="한강운반비"/>
      <sheetName val="원본(갑지)"/>
      <sheetName val="단열-자재"/>
      <sheetName val="임금단가"/>
      <sheetName val="철근량"/>
      <sheetName val="오수주요자재"/>
      <sheetName val="s"/>
      <sheetName val="12호기내역서(건축분)"/>
      <sheetName val="용역비내역-진짜"/>
      <sheetName val="우수맨홀공제단위수량"/>
      <sheetName val="총집계표"/>
      <sheetName val="연습"/>
      <sheetName val="설계예산"/>
      <sheetName val="데이타"/>
      <sheetName val="안정검토"/>
      <sheetName val="단면설계"/>
      <sheetName val="공사기본내용입력"/>
      <sheetName val="자재단가"/>
      <sheetName val="토적표"/>
      <sheetName val="공사개요"/>
      <sheetName val="WORK"/>
      <sheetName val="내역서단가산출용"/>
      <sheetName val="bid"/>
      <sheetName val="단가산출"/>
      <sheetName val="일반수량"/>
      <sheetName val="DATA 입력란"/>
      <sheetName val="1. 설계조건 2.단면가정 3. 하중계산"/>
      <sheetName val="9.정착구 보강"/>
      <sheetName val="CTEMCOST"/>
      <sheetName val="Sheet2"/>
      <sheetName val="이름정의"/>
      <sheetName val="SANBAISU"/>
      <sheetName val="코드표"/>
      <sheetName val="노임이"/>
      <sheetName val="부하계산서"/>
      <sheetName val="전선 및 전선관"/>
      <sheetName val="빙장비사양"/>
      <sheetName val="총괄내역서"/>
      <sheetName val="배수공"/>
      <sheetName val="증감내역서"/>
      <sheetName val="파일의이용"/>
      <sheetName val="배관배선 단가조사"/>
      <sheetName val="일위대가집계"/>
      <sheetName val="준공평가"/>
      <sheetName val="파형강관집계"/>
      <sheetName val="토목검측서"/>
      <sheetName val="비교1"/>
      <sheetName val="물량표"/>
      <sheetName val="Sheet4"/>
      <sheetName val="구의33고"/>
      <sheetName val="Sheet1 (2)"/>
      <sheetName val="내역서(전기)"/>
      <sheetName val="목차"/>
      <sheetName val="입찰안"/>
      <sheetName val="COPING"/>
      <sheetName val="일위대가표"/>
      <sheetName val="Sheet3"/>
      <sheetName val="이토변실(A3-LINE)"/>
      <sheetName val="T13(P68~72,78)"/>
      <sheetName val="1차 내역서"/>
      <sheetName val="slurrywall설계가"/>
      <sheetName val="환경기계공정표 (3)"/>
      <sheetName val="구조물터파기수량집계"/>
      <sheetName val="배수공 시멘트 및 골재량 산출"/>
      <sheetName val="공량(1월22일)"/>
      <sheetName val="측구터파기공수량집계"/>
      <sheetName val="96보완계획7.12"/>
      <sheetName val="시선유도표지집계표"/>
      <sheetName val="일위단위"/>
      <sheetName val="계양가시설"/>
      <sheetName val="맨홀수량"/>
      <sheetName val="원형맨홀수량"/>
      <sheetName val="TYPE-A"/>
      <sheetName val="마산방향"/>
      <sheetName val="진주방향"/>
      <sheetName val="15"/>
      <sheetName val="단가조사-2"/>
      <sheetName val="현장경상비"/>
      <sheetName val="실행내역서"/>
      <sheetName val="설계"/>
      <sheetName val="실행내역"/>
      <sheetName val="현금흐름"/>
      <sheetName val="DATA"/>
      <sheetName val="상 부"/>
      <sheetName val="날개벽"/>
      <sheetName val="실행대비"/>
      <sheetName val="200"/>
      <sheetName val="교대(A1)"/>
      <sheetName val="시설물단가표"/>
      <sheetName val="노무비단가표"/>
      <sheetName val="기초자료입력"/>
      <sheetName val="토사(PE)"/>
      <sheetName val="하조서"/>
      <sheetName val="몰탈"/>
      <sheetName val="기초코드"/>
      <sheetName val="8.PILE  (돌출)"/>
      <sheetName val="N賃率-職"/>
      <sheetName val="다곡2교"/>
      <sheetName val="하수급견적대비"/>
      <sheetName val="을지"/>
      <sheetName val="할증"/>
      <sheetName val="덕전리"/>
      <sheetName val="일위대가(가설)"/>
      <sheetName val="공사비집계"/>
      <sheetName val="빗물받이(910-510-410)"/>
      <sheetName val="원형1호맨홀토공수량"/>
      <sheetName val="절대삭제금지"/>
      <sheetName val="단가 (2)"/>
      <sheetName val="신호등일위대가"/>
      <sheetName val="중기사용료산출근거"/>
      <sheetName val="wall"/>
      <sheetName val="자료입력"/>
      <sheetName val="품셈"/>
      <sheetName val="인부임"/>
      <sheetName val="원가+내역"/>
      <sheetName val="선정요령"/>
      <sheetName val="설계명세서"/>
      <sheetName val="중기사용료"/>
      <sheetName val="갑지"/>
      <sheetName val="INPUT"/>
      <sheetName val="시운전연료"/>
      <sheetName val="노임"/>
      <sheetName val="b_balju"/>
      <sheetName val="98수문일위"/>
      <sheetName val="수량증감표"/>
      <sheetName val="터파기운반비산출"/>
      <sheetName val="산적토운반비산출"/>
      <sheetName val="적용단가"/>
      <sheetName val="연장및면적(좌측)"/>
      <sheetName val="확약서"/>
      <sheetName val="SORCE1"/>
      <sheetName val="물가대비표"/>
      <sheetName val="Sheet2 (2)"/>
      <sheetName val="변경비교-을"/>
      <sheetName val="건축내역서 (경제상무실)"/>
      <sheetName val="마산월령동골조물량변경"/>
      <sheetName val="수산(당)"/>
      <sheetName val="설계예시"/>
      <sheetName val="식재인부"/>
      <sheetName val="뚝토공"/>
      <sheetName val="중로근거"/>
      <sheetName val="단면 (2)"/>
      <sheetName val="금액내역서"/>
      <sheetName val="용산1(해보)"/>
      <sheetName val="화설내"/>
      <sheetName val="danga"/>
      <sheetName val="ilch"/>
      <sheetName val="본사공가현황"/>
      <sheetName val="9811"/>
      <sheetName val="위치조서"/>
      <sheetName val="흄관기초"/>
      <sheetName val="대비"/>
      <sheetName val="database"/>
      <sheetName val="98NS-N"/>
      <sheetName val="집수정(600-700)"/>
      <sheetName val="부대내역"/>
      <sheetName val="내역서01"/>
      <sheetName val="1.수인터널"/>
      <sheetName val="기초단가"/>
      <sheetName val="프랜트면허"/>
      <sheetName val="조건"/>
      <sheetName val="BSD (2)"/>
      <sheetName val="MAT"/>
      <sheetName val="연도별cash"/>
      <sheetName val="VXXXXXX"/>
      <sheetName val="관급자재대"/>
      <sheetName val="단가 및 재료비"/>
      <sheetName val="일위대가목록"/>
      <sheetName val="총괄서"/>
      <sheetName val="표지"/>
      <sheetName val="옹벽수량집계"/>
      <sheetName val="전기단가조사서"/>
      <sheetName val="교대철근집계"/>
      <sheetName val="특수선일위대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Macro1"/>
      <sheetName val="환율CHANGE"/>
      <sheetName val="내역갑지"/>
      <sheetName val="A-8 PD(도로중앙)"/>
      <sheetName val="노단"/>
      <sheetName val="단산"/>
      <sheetName val="명세"/>
      <sheetName val="일대"/>
      <sheetName val="실행간접비용"/>
      <sheetName val="자재"/>
      <sheetName val="노임단가"/>
      <sheetName val="경비_원본"/>
      <sheetName val="산출내역서집계표"/>
      <sheetName val="차액보증"/>
      <sheetName val="토목공사"/>
      <sheetName val="총 원가계산"/>
      <sheetName val="2호맨홀공제수량"/>
      <sheetName val="일반수량총괄집계"/>
      <sheetName val="토목(용인)"/>
      <sheetName val="전기"/>
      <sheetName val="노무비"/>
      <sheetName val="재료비단가"/>
      <sheetName val="고유코드_설계"/>
      <sheetName val="도기류"/>
      <sheetName val="건축내역"/>
      <sheetName val="교각1"/>
      <sheetName val="하도급 검토"/>
      <sheetName val="현장소운반"/>
      <sheetName val="관구보호몰탈"/>
      <sheetName val="차선도색-연장,수량(1)"/>
      <sheetName val="간접"/>
      <sheetName val="계수시트"/>
      <sheetName val="상호참고자료"/>
      <sheetName val="발주처자료입력"/>
      <sheetName val="회사기본자료"/>
      <sheetName val="하자보증자료"/>
      <sheetName val="기술자관련자료"/>
      <sheetName val="참고사항"/>
      <sheetName val="근로자자료입력"/>
      <sheetName val="1000 DB구축 부표"/>
      <sheetName val="품종별월계"/>
      <sheetName val="전신환매도율"/>
      <sheetName val="원가서"/>
      <sheetName val="개요"/>
      <sheetName val="내역_FILE"/>
      <sheetName val="집수정"/>
      <sheetName val="교각계산"/>
      <sheetName val="우각부보강"/>
      <sheetName val="EACT10"/>
      <sheetName val="수로단위수량"/>
      <sheetName val="내역서1999.8최종"/>
      <sheetName val="PROJECT BRIEF(EX.NEW)"/>
      <sheetName val="Site Expenses"/>
      <sheetName val="수입"/>
      <sheetName val="추가예산"/>
      <sheetName val="단중표"/>
      <sheetName val="현장관리비참조"/>
      <sheetName val="포장복구집계"/>
      <sheetName val="Baby일위대가"/>
      <sheetName val="9-1차이내역"/>
      <sheetName val="단가"/>
      <sheetName val="조경"/>
      <sheetName val="금액"/>
      <sheetName val="시점교대"/>
      <sheetName val="공사비증감"/>
      <sheetName val="PI"/>
      <sheetName val="단위단가"/>
      <sheetName val="공사"/>
      <sheetName val="원가계산하도"/>
      <sheetName val="입력자료"/>
      <sheetName val="설내역서 "/>
      <sheetName val="청 구"/>
      <sheetName val="설계산출기초"/>
      <sheetName val="공용(현대건설공구)"/>
      <sheetName val="현대건설공구(UNIT)"/>
      <sheetName val="낙석방지수량"/>
      <sheetName val="1차설계변경내역"/>
      <sheetName val="입찰견적보고서"/>
      <sheetName val="관경별내역서"/>
      <sheetName val="수량집계"/>
      <sheetName val="guard(mac)"/>
      <sheetName val="토공(우물통,기타) "/>
      <sheetName val="흙쌓기도수로설치현황"/>
      <sheetName val="11.1 단면hwp"/>
      <sheetName val="내역표지"/>
      <sheetName val="앵커구조계산"/>
      <sheetName val="공사설명서"/>
      <sheetName val="단양 00 아파트-세부내역"/>
      <sheetName val="기본일위"/>
      <sheetName val="갑지1"/>
      <sheetName val="정부노임단가"/>
      <sheetName val="일위대가_가설_"/>
      <sheetName val="배수통관(좌)"/>
      <sheetName val="INPUT(덕도방향-시점)"/>
      <sheetName val="GI-LIST"/>
      <sheetName val="해평견적"/>
      <sheetName val="건축공사"/>
      <sheetName val="pier-1"/>
      <sheetName val="배수공 주요자재 집계표"/>
      <sheetName val="관접합및부설"/>
      <sheetName val="물가시세"/>
      <sheetName val="공내역"/>
      <sheetName val="7.PILE  (돌출)"/>
      <sheetName val="사  업  비  수  지  예  산  서"/>
      <sheetName val="기초일위"/>
      <sheetName val="수목단가"/>
      <sheetName val="시설수량표"/>
      <sheetName val="시설일위"/>
      <sheetName val="식재수량표"/>
      <sheetName val="단위수량산출"/>
      <sheetName val="설계내역"/>
      <sheetName val="tggwan(mac)"/>
      <sheetName val="총괄내역"/>
      <sheetName val="터파기단면도(보도)"/>
      <sheetName val="호프"/>
      <sheetName val="06 일위대가목록"/>
      <sheetName val="공사현황"/>
      <sheetName val="우수공"/>
      <sheetName val="설계가"/>
      <sheetName val="날개벽(TYPE2)"/>
      <sheetName val="음성방향"/>
      <sheetName val="산출기준자료"/>
      <sheetName val="구역화물"/>
      <sheetName val="시험비"/>
      <sheetName val="단위목록"/>
      <sheetName val="6호기"/>
      <sheetName val="토목주소"/>
      <sheetName val="내역전기"/>
      <sheetName val="감액총괄표"/>
      <sheetName val="세부내역서"/>
      <sheetName val="Customer Databas"/>
      <sheetName val="예가표"/>
      <sheetName val="평내중"/>
      <sheetName val="연결임시"/>
      <sheetName val="공량산출서"/>
      <sheetName val="수목표준대가"/>
      <sheetName val="2_단면가정"/>
      <sheetName val="내역서 (2)"/>
      <sheetName val="지중자재단가"/>
      <sheetName val="날개벽(시점좌측)"/>
      <sheetName val="견적서"/>
      <sheetName val="옹벽공 수량집계표"/>
      <sheetName val="교사기준면적(중)"/>
      <sheetName val="수주추정"/>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4.내진설계"/>
      <sheetName val=" ｹ-ﾌﾞﾙ"/>
      <sheetName val="노임단가 (2)"/>
      <sheetName val="출장내역"/>
      <sheetName val="인원투입"/>
      <sheetName val="코드"/>
      <sheetName val="대림경상68억"/>
      <sheetName val="GR"/>
      <sheetName val="각형맨홀"/>
      <sheetName val="수량집계표"/>
      <sheetName val="탄성1"/>
      <sheetName val="내역(신례)"/>
      <sheetName val="단가(1)"/>
      <sheetName val="중강당 내역"/>
      <sheetName val="총괄표"/>
      <sheetName val="시점경사로"/>
      <sheetName val="1.설계조건"/>
      <sheetName val="단가조건(02년)"/>
      <sheetName val="수안보-MBR1"/>
      <sheetName val="부대tu"/>
      <sheetName val="(당평)자재"/>
      <sheetName val="당초명세(평)"/>
      <sheetName val="공사비"/>
      <sheetName val="연도손익"/>
      <sheetName val="회수금"/>
      <sheetName val="대체용지"/>
      <sheetName val="건자이자"/>
      <sheetName val="내부매출원가"/>
      <sheetName val="지구 리스트"/>
      <sheetName val="용지비"/>
      <sheetName val="반포2차"/>
      <sheetName val="첨"/>
      <sheetName val="6공구(당초)"/>
      <sheetName val="1.CB"/>
      <sheetName val="변수"/>
      <sheetName val="역T형교대(말뚝기초)"/>
      <sheetName val="산근"/>
      <sheetName val="1"/>
      <sheetName val="공사품의서"/>
      <sheetName val="토공"/>
      <sheetName val="일위대가-1"/>
      <sheetName val="효성CB 1P기초"/>
      <sheetName val="조견표"/>
      <sheetName val="전차선로 물량표"/>
      <sheetName val="직접경비"/>
      <sheetName val="직접인건비"/>
      <sheetName val="플랜트 설치"/>
      <sheetName val="05-원가계산"/>
      <sheetName val="슬래브수량"/>
      <sheetName val="인건비"/>
      <sheetName val="포장물량집계"/>
      <sheetName val="남양내역"/>
      <sheetName val="MAIN_TABLE"/>
      <sheetName val="일위대가(1)"/>
      <sheetName val="표지 (2)"/>
      <sheetName val="VII-2현장경비"/>
      <sheetName val="Ⅴ-2.공종별내역"/>
      <sheetName val="가로등내역서"/>
      <sheetName val="공사분석"/>
      <sheetName val="연속벽현황"/>
      <sheetName val="단"/>
      <sheetName val="원유_BANK"/>
      <sheetName val="유효폭의 계산"/>
      <sheetName val="단가조정표"/>
      <sheetName val="맨홀수량산출(A-LINE)"/>
      <sheetName val="출력X"/>
      <sheetName val="2공구산출내역"/>
      <sheetName val="입력"/>
      <sheetName val="시설물기초"/>
      <sheetName val="SLAB&quot;1&quot;"/>
      <sheetName val="GAEYO"/>
      <sheetName val="공사비 증감 내역서"/>
      <sheetName val="CAT_5"/>
      <sheetName val="sub"/>
      <sheetName val="기둥(원형)"/>
      <sheetName val="전체내역서"/>
      <sheetName val="유림골조"/>
      <sheetName val="마산방향철근집계"/>
      <sheetName val="가도공"/>
      <sheetName val="산수배수"/>
      <sheetName val="ELECTRIC"/>
      <sheetName val="경영상태"/>
      <sheetName val="공통비(전체)"/>
      <sheetName val="구조물공집계"/>
      <sheetName val="상행-교대(A1-A2)"/>
      <sheetName val="2-1. 경관조명 내역총괄표"/>
      <sheetName val="입력시트"/>
      <sheetName val="가열로SW"/>
      <sheetName val="도장수량(하1)"/>
      <sheetName val="주형"/>
      <sheetName val="99노임단가"/>
      <sheetName val="unitpric"/>
      <sheetName val="noyim"/>
      <sheetName val="4.2.1 마루높이 검토"/>
      <sheetName val="중요"/>
      <sheetName val="총내역서"/>
      <sheetName val="사통"/>
      <sheetName val="이음개소"/>
      <sheetName val="우수"/>
      <sheetName val="계림(함평)"/>
      <sheetName val="계림(장성)"/>
      <sheetName val="포장공자재집계표"/>
      <sheetName val="nys"/>
      <sheetName val="용역단가"/>
      <sheetName val="부표총괄"/>
      <sheetName val="내역서적용수량"/>
      <sheetName val="갑지(추정)"/>
      <sheetName val="입력DATA"/>
      <sheetName val="바닥판"/>
      <sheetName val="보차도경계석"/>
      <sheetName val="건축공사실행"/>
      <sheetName val="1.설계기준"/>
      <sheetName val="산출내역서"/>
      <sheetName val="3.하중계산"/>
      <sheetName val="보도포장연장조서-표준차도부"/>
      <sheetName val="표준차도부연장조서-ASP"/>
      <sheetName val=" 상부공통집계(총괄)"/>
      <sheetName val="순공사비"/>
      <sheetName val="집수A"/>
      <sheetName val="단 box"/>
      <sheetName val="sst,stl창호"/>
      <sheetName val="역T형"/>
      <sheetName val="ETC"/>
      <sheetName val="A4"/>
      <sheetName val="기안"/>
      <sheetName val="폐기물"/>
      <sheetName val="포장공수량집계표"/>
      <sheetName val="고창방향"/>
      <sheetName val="Sheet1_(2)"/>
      <sheetName val="청_구"/>
      <sheetName val="1_수인터널"/>
      <sheetName val="상_부"/>
      <sheetName val="공사비_증감_내역서"/>
      <sheetName val="Sheet2_(2)"/>
      <sheetName val="Customer_Databas"/>
      <sheetName val="PROJECT_BRIEF(EX_NEW)"/>
      <sheetName val="Site_Expenses"/>
      <sheetName val="참조"/>
      <sheetName val="제경비율"/>
      <sheetName val="공사명입력"/>
      <sheetName val="참고자료"/>
      <sheetName val="45,46"/>
      <sheetName val="기존포장깨기"/>
      <sheetName val="석축헐기"/>
      <sheetName val="결과조달"/>
      <sheetName val="1.우편집중내역서"/>
      <sheetName val="List"/>
      <sheetName val="수량산출서-2"/>
      <sheetName val="도로경계단위"/>
      <sheetName val="APT"/>
      <sheetName val="철거산출근거"/>
      <sheetName val="준공조서"/>
      <sheetName val="공사준공계"/>
      <sheetName val="준공검사보고서"/>
      <sheetName val="단위수량"/>
      <sheetName val="철근단면적"/>
      <sheetName val="U-TYPE(1)"/>
      <sheetName val="인부노임"/>
      <sheetName val="조명일위"/>
      <sheetName val="도급내역"/>
      <sheetName val="물집"/>
      <sheetName val="도급금액"/>
      <sheetName val="재노경"/>
      <sheetName val="2"/>
      <sheetName val="2006계약"/>
      <sheetName val="단면치수"/>
      <sheetName val="08-공사비총괄표"/>
      <sheetName val="01-적용기준"/>
      <sheetName val="교대(A1-A2)"/>
      <sheetName val="포장공수량집계"/>
      <sheetName val="말뚝기초(안정검토)-외측"/>
      <sheetName val="단가조사표"/>
      <sheetName val="설계내역서(기계)"/>
      <sheetName val="기계"/>
      <sheetName val=""/>
      <sheetName val="Y-WORK"/>
      <sheetName val="BJJIN"/>
      <sheetName val="5수지"/>
      <sheetName val="수질정화시설"/>
      <sheetName val="예산명세서"/>
      <sheetName val="관경"/>
      <sheetName val="골막이(야매)"/>
      <sheetName val="사각맨홀"/>
      <sheetName val="전 기"/>
      <sheetName val="콘크리트타설집계표"/>
      <sheetName val="공비현2"/>
      <sheetName val="원하도급내역서(당초)"/>
      <sheetName val="사유서제출현황-2"/>
      <sheetName val="골재집계"/>
      <sheetName val="-레미콘집계"/>
      <sheetName val="-몰탈콘크리트"/>
      <sheetName val="자갈,시멘트,모래산출"/>
      <sheetName val="-철근집계"/>
      <sheetName val="포장재료(1)"/>
      <sheetName val="-흄관집계"/>
      <sheetName val="03전반노무비"/>
      <sheetName val="세금자료"/>
      <sheetName val="특별교실"/>
      <sheetName val="배수공수집"/>
      <sheetName val="산근(1)"/>
      <sheetName val="시화점실행"/>
      <sheetName val="해외(원화)"/>
      <sheetName val="일위_파일"/>
      <sheetName val="노면및방향"/>
      <sheetName val="1차"/>
      <sheetName val="P4-C"/>
      <sheetName val="J형측구단위수량"/>
      <sheetName val="단가산출서(기계)"/>
      <sheetName val="배관단가조사서"/>
      <sheetName val="DB"/>
      <sheetName val="설계명세서(종합)"/>
      <sheetName val="소요자재"/>
      <sheetName val="노무산출서"/>
      <sheetName val="건축내역서"/>
      <sheetName val="지장물 철거 물량 산출서"/>
      <sheetName val="민감도"/>
      <sheetName val="설-원가"/>
      <sheetName val="협력업체"/>
      <sheetName val="단위중량"/>
      <sheetName val="달서천-대비"/>
      <sheetName val="현장관리비"/>
      <sheetName val="소방"/>
      <sheetName val="산출내역(K2)"/>
      <sheetName val="돌담교 상부수량"/>
      <sheetName val="계측제어설비"/>
      <sheetName val="일위집계표"/>
      <sheetName val="계산서(곡선부)"/>
      <sheetName val="-치수표(곡선부)"/>
      <sheetName val="setup"/>
      <sheetName val="예산"/>
      <sheetName val="포장재료집계표"/>
      <sheetName val="단가비교표_공통1"/>
      <sheetName val="약품공급2"/>
      <sheetName val="접지수량"/>
      <sheetName val="자재테이블"/>
      <sheetName val="원가계산서"/>
      <sheetName val="여과지동"/>
      <sheetName val="울산자동제어"/>
      <sheetName val="단가산출서"/>
      <sheetName val="구성비"/>
      <sheetName val="투찰추정"/>
      <sheetName val="토목"/>
      <sheetName val="99총공사내역서"/>
      <sheetName val="화해(함평)"/>
      <sheetName val="화해(장성)"/>
      <sheetName val="우수받이"/>
      <sheetName val="공통가설"/>
      <sheetName val="형식 - 1-2-3"/>
      <sheetName val="견적대비"/>
      <sheetName val="I一般比"/>
      <sheetName val="금호"/>
      <sheetName val="A4288"/>
      <sheetName val="아파트 내역"/>
      <sheetName val="횡배수관집현황(2공구)"/>
      <sheetName val="업무처리전"/>
      <sheetName val="대총괄"/>
      <sheetName val="안전시설"/>
      <sheetName val="쇠(1)"/>
      <sheetName val="가격(3)"/>
      <sheetName val="전기혼잡제경비(45)"/>
      <sheetName val="수량명세서"/>
      <sheetName val="가계부"/>
      <sheetName val="제품목록"/>
      <sheetName val="매입매출관리"/>
      <sheetName val="Sheet22"/>
      <sheetName val="3"/>
      <sheetName val="4"/>
      <sheetName val="6"/>
      <sheetName val="구조물철거타공정이월"/>
      <sheetName val="코스모공장 (어음)"/>
      <sheetName val="건축명"/>
      <sheetName val="기계명"/>
      <sheetName val="전기명"/>
      <sheetName val="단가목록"/>
      <sheetName val="가로등설치"/>
      <sheetName val="제잡비"/>
      <sheetName val="설계기준"/>
      <sheetName val="내역1"/>
      <sheetName val="99노임기준"/>
      <sheetName val="단가대비표"/>
      <sheetName val="기본"/>
      <sheetName val="견적대비표"/>
      <sheetName val="일위목록"/>
      <sheetName val="심사물량"/>
      <sheetName val="TOSHIBA-Structure"/>
      <sheetName val="포집"/>
      <sheetName val="4차원가계산서"/>
      <sheetName val="중기손료"/>
      <sheetName val="공사비_NDE"/>
      <sheetName val="J直材4"/>
      <sheetName val="기자재비"/>
      <sheetName val="원가계산서 "/>
      <sheetName val="지급(1)"/>
      <sheetName val="자재비"/>
      <sheetName val="FAB별"/>
      <sheetName val="법면단"/>
      <sheetName val="도급"/>
      <sheetName val="적용(기계)"/>
      <sheetName val="토공정보"/>
      <sheetName val="관로토공"/>
      <sheetName val="1-1평균터파기고(1)"/>
      <sheetName val="본체"/>
      <sheetName val="집행안"/>
      <sheetName val="97년 추정"/>
      <sheetName val="인건비 "/>
      <sheetName val="7-2"/>
      <sheetName val="중기손료집계(1209)"/>
      <sheetName val="HRSG SMALL07220"/>
      <sheetName val="spiral"/>
      <sheetName val="은행"/>
      <sheetName val="기기리스트"/>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S.중기사용료"/>
      <sheetName val="화전내"/>
      <sheetName val="공정data"/>
      <sheetName val="기계경비및산출근거서"/>
      <sheetName val="pier(각형)"/>
      <sheetName val="쌍송교"/>
      <sheetName val="90.03실행 "/>
      <sheetName val="1차기성"/>
      <sheetName val="앵커설치(590)"/>
      <sheetName val="1.1설계기준"/>
      <sheetName val="inputdata"/>
      <sheetName val="DATA입력"/>
      <sheetName val="신축(단위)"/>
      <sheetName val="배수관토공산출"/>
      <sheetName val="물가시세표"/>
      <sheetName val="노임 및 중기단가"/>
      <sheetName val="투입비"/>
      <sheetName val="흙막이 개산견적"/>
      <sheetName val="옥룡잡비"/>
      <sheetName val="15-1)VE제안서(유형2,4)"/>
      <sheetName val="설계명세"/>
      <sheetName val="01"/>
      <sheetName val="개별직종노임단가(2005.1)"/>
      <sheetName val="제경비최종"/>
      <sheetName val="약전설비"/>
      <sheetName val="토공(본관-토사)"/>
      <sheetName val="토공(분기관-토사)"/>
      <sheetName val="토공(분기관-암)"/>
      <sheetName val="토공(본관-암)"/>
      <sheetName val="몰탈재료산출"/>
      <sheetName val="단가산출서 (2)"/>
      <sheetName val="일위대가 "/>
      <sheetName val="공종집계"/>
      <sheetName val="하도급계획"/>
      <sheetName val="설계내역2"/>
      <sheetName val="공종단가"/>
      <sheetName val="증감대비"/>
      <sheetName val="일위산출"/>
      <sheetName val="별표 "/>
      <sheetName val="원가계산"/>
      <sheetName val="공사비예산서(토목분)"/>
      <sheetName val="수량산출서"/>
      <sheetName val="어음수표추가테스트"/>
      <sheetName val="수토공단위당"/>
      <sheetName val="FOOTING단면력"/>
      <sheetName val="細目"/>
      <sheetName val="(2)자금(신용)"/>
      <sheetName val="배수관산출"/>
      <sheetName val="공통가설(기준안)"/>
      <sheetName val="지장물헐기조서"/>
      <sheetName val="입출재고현황 (2)"/>
      <sheetName val="A 견적"/>
      <sheetName val="소방사항"/>
      <sheetName val="3.하중산정4.지지력"/>
      <sheetName val="8.석축단위(H=1.5M)"/>
      <sheetName val="예정공정표"/>
      <sheetName val="깨기"/>
      <sheetName val="연부97-1"/>
      <sheetName val="가설"/>
      <sheetName val="일람표"/>
      <sheetName val="영동(D)"/>
      <sheetName val="암거단위-1련"/>
      <sheetName val="실행"/>
      <sheetName val="형질변경"/>
      <sheetName val="시중노임단가"/>
      <sheetName val="난방방식분류"/>
      <sheetName val="공사정보입력"/>
      <sheetName val="설비내역서"/>
      <sheetName val="전기내역서"/>
      <sheetName val="종단계산"/>
      <sheetName val="자재표"/>
      <sheetName val="본문"/>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자재 집계표"/>
      <sheetName val="단가산출2"/>
      <sheetName val="교통대책내역"/>
      <sheetName val="실행(ALT1)"/>
      <sheetName val="분전함신설"/>
      <sheetName val="접지1종"/>
      <sheetName val="1공구내역서(1)"/>
      <sheetName val="기초자료"/>
      <sheetName val="2.대외공문"/>
      <sheetName val="배지거총재료집계표"/>
      <sheetName val="cal"/>
      <sheetName val="보안등"/>
      <sheetName val="사본 _ b_balju"/>
      <sheetName val="골조시행"/>
      <sheetName val="공사내역서(을)실행"/>
      <sheetName val="공사설계"/>
      <sheetName val="금전출납"/>
      <sheetName val="직영명부"/>
      <sheetName val="개산공사비"/>
      <sheetName val="미드수량"/>
      <sheetName val="중단원본"/>
      <sheetName val="업체별담당"/>
      <sheetName val="1.3.1절점좌표"/>
      <sheetName val="6차2회변경내역서"/>
      <sheetName val="관일"/>
      <sheetName val="직재"/>
      <sheetName val="재집"/>
      <sheetName val="적용토목"/>
      <sheetName val="포장면적산출"/>
      <sheetName val="포장수량집계"/>
      <sheetName val="gyun"/>
      <sheetName val="토공사B동추가"/>
      <sheetName val="1.RAMP-A"/>
      <sheetName val="BOJUNGGM"/>
      <sheetName val="국공유지및사유지"/>
      <sheetName val="기초계산(Pmax)"/>
      <sheetName val="수량간지코드"/>
      <sheetName val="수량목차코드"/>
      <sheetName val="음료실행"/>
      <sheetName val="목록"/>
      <sheetName val="PAINT"/>
      <sheetName val="방화도료"/>
      <sheetName val="구조물공"/>
      <sheetName val="부대공"/>
      <sheetName val="A-4"/>
      <sheetName val="가시설수량"/>
      <sheetName val="대포2교접속"/>
      <sheetName val="천방교접속"/>
      <sheetName val="지장물C"/>
      <sheetName val="골조"/>
      <sheetName val="이름"/>
      <sheetName val="급여표"/>
      <sheetName val="직원투입계획"/>
      <sheetName val="준공정산"/>
      <sheetName val="찍기"/>
      <sheetName val="4 공통갑지"/>
      <sheetName val="입력장소"/>
      <sheetName val="지수980731이후"/>
      <sheetName val="2.관대집계표"/>
      <sheetName val="일위(PN)"/>
      <sheetName val="단가조사"/>
      <sheetName val="203"/>
      <sheetName val="견적보고"/>
      <sheetName val="ESC (공정표기준)"/>
      <sheetName val="36+45-113-18+19+20I"/>
      <sheetName val="인사자료총집계"/>
      <sheetName val="도체종-상수표"/>
      <sheetName val="공정추가"/>
      <sheetName val="중기조종사 단위단가"/>
      <sheetName val="계약내역서"/>
      <sheetName val="공통자료"/>
      <sheetName val="작성"/>
      <sheetName val="10동"/>
      <sheetName val="포장공총괄수량집계표"/>
      <sheetName val="-배수구조물공토공"/>
      <sheetName val="계산서(직선부)"/>
      <sheetName val="횡배수관재료-"/>
      <sheetName val="콘크리트측구연장"/>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집계"/>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유림총괄"/>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수불계획서(전체)"/>
      <sheetName val="투입비분석표"/>
      <sheetName val="정부노임"/>
      <sheetName val="길어깨단위"/>
      <sheetName val="금속및금속창호"/>
      <sheetName val="판매시설"/>
      <sheetName val="케이블트레이"/>
      <sheetName val="단가표"/>
      <sheetName val="값"/>
      <sheetName val="용소리교"/>
      <sheetName val="절대건들지마시오"/>
      <sheetName val="서울대규장각(가시설흙막이)"/>
      <sheetName val="STEEL BOX 단면설계(SEC.8)"/>
      <sheetName val="식생블럭"/>
      <sheetName val="부경대총괄내역서"/>
      <sheetName val="토목내역서(변경1)"/>
      <sheetName val="물류최종8월7"/>
      <sheetName val="나.설계조건"/>
      <sheetName val="공통갑지"/>
      <sheetName val="기성청구조서"/>
      <sheetName val="CABLE SIZE-1"/>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계정"/>
      <sheetName val="역T형옹벽(3.0)"/>
      <sheetName val="9509"/>
      <sheetName val="적요"/>
      <sheetName val="1. 총괄 집계표"/>
      <sheetName val="CONCRETE"/>
      <sheetName val="터널조도"/>
      <sheetName val="전통건설"/>
      <sheetName val="99노임단_x0007_"/>
      <sheetName val="99노임단쌇"/>
      <sheetName val="본선 토공 분배표"/>
      <sheetName val="위치"/>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신푝지1"/>
      <sheetName val="Requirement(Work Crew)"/>
      <sheetName val="수리결과"/>
      <sheetName val="주요재료비(원본)"/>
      <sheetName val="2000.05"/>
      <sheetName val="DHEQSUPT"/>
      <sheetName val="기계설비품셈"/>
      <sheetName val="스파이더산출근거"/>
      <sheetName val="2.건축"/>
      <sheetName val="2012노임단가"/>
      <sheetName val="기초입력 DATA"/>
      <sheetName val="견적가"/>
      <sheetName val="CABLE"/>
      <sheetName val="C.배수관공"/>
      <sheetName val="공사품旼ã"/>
      <sheetName val="전력간선(신설)"/>
      <sheetName val="5.장비(안)"/>
      <sheetName val="49"/>
      <sheetName val="목표세부명세"/>
      <sheetName val="표준내역"/>
      <sheetName val="차수공개요"/>
      <sheetName val="PILE"/>
      <sheetName val="내역서 (변경단가)"/>
      <sheetName val="화산경계"/>
      <sheetName val="(참고)지급수수료"/>
      <sheetName val="한일양산"/>
      <sheetName val="기시공토적"/>
      <sheetName val="공정자료2"/>
      <sheetName val="아파트"/>
      <sheetName val="표지(예시)"/>
      <sheetName val="본댐설계"/>
      <sheetName val="SCHE"/>
      <sheetName val="입찰품의서"/>
      <sheetName val="잡비계산"/>
      <sheetName val="모래기초"/>
      <sheetName val="수주현황2월"/>
      <sheetName val="PIPE(UG)내역"/>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3.2주형지지보"/>
      <sheetName val="상수도내역서"/>
      <sheetName val="변수값"/>
      <sheetName val="구분자"/>
      <sheetName val="돈암사업"/>
      <sheetName val="점검총괄"/>
      <sheetName val="설계서"/>
      <sheetName val="공사내역서"/>
      <sheetName val="산출"/>
      <sheetName val="콘크스"/>
      <sheetName val="HC-04"/>
      <sheetName val="개소별수량산출"/>
      <sheetName val="협력업체기성(첨부)"/>
      <sheetName val="SANTOGO"/>
      <sheetName val="자동제어"/>
      <sheetName val="계획집계"/>
      <sheetName val="토공유동표"/>
      <sheetName val="LOPCALC"/>
      <sheetName val="주소"/>
      <sheetName val="총괄-1"/>
      <sheetName val="공조기휀"/>
      <sheetName val="0"/>
      <sheetName val="스톱로그내역"/>
      <sheetName val="실행내역서 "/>
      <sheetName val="1.취수장"/>
      <sheetName val="전국현황"/>
      <sheetName val="변경당시노임단가표"/>
      <sheetName val="작업 반복"/>
      <sheetName val="100만평"/>
      <sheetName val="신평리 권리자명부"/>
      <sheetName val="설계총괄표"/>
      <sheetName val="Quantity"/>
      <sheetName val="전산output"/>
      <sheetName val="현장청취복명서"/>
      <sheetName val="노임산출서"/>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 "/>
      <sheetName val="도면명"/>
      <sheetName val="단면A-A(TR)"/>
      <sheetName val="품목납기"/>
      <sheetName val="공종목록표"/>
      <sheetName val="개비온집계"/>
      <sheetName val="개비온 단위"/>
      <sheetName val="상세"/>
      <sheetName val="상하차비용(기계상차)"/>
      <sheetName val="수간보호"/>
      <sheetName val="운반비"/>
      <sheetName val="당진1,2호기전선관설치및접지4차공사내역서-을지"/>
      <sheetName val="재료값"/>
      <sheetName val="취수탑"/>
      <sheetName val="상부"/>
      <sheetName val="1SPAN"/>
      <sheetName val="(당氐⿾_x0000__x0000_"/>
      <sheetName val="(당_x0000__x0000__x0005__x0000_"/>
      <sheetName val="설계공통자료입력"/>
      <sheetName val="품셈표"/>
      <sheetName val="공사개별자료입력"/>
      <sheetName val="공사비예산서"/>
      <sheetName val="5.2.6~7공사요율"/>
      <sheetName val="2_단면_x0000__x0000_"/>
      <sheetName val="상수구조화편집부표"/>
      <sheetName val="U형개거"/>
      <sheetName val="포장절단"/>
      <sheetName val="본장"/>
      <sheetName val="지지력"/>
      <sheetName val="현황판"/>
      <sheetName val="일위집계"/>
      <sheetName val="90_03실행_"/>
      <sheetName val="흙막이_개산견적"/>
      <sheetName val="A_견적"/>
      <sheetName val="코스모공장_(어음)"/>
      <sheetName val="개별직종노임단가(2005_1)"/>
      <sheetName val="1_3_1절점좌표"/>
      <sheetName val="1_1설계기준"/>
      <sheetName val="97년_추정"/>
      <sheetName val="자재_집계표"/>
      <sheetName val="원가계산서_"/>
      <sheetName val="일위대가_"/>
      <sheetName val="입출재고현황_(2)"/>
      <sheetName val="기단"/>
      <sheetName val="이름표"/>
      <sheetName val="상촌2교-일반수량집계"/>
      <sheetName val="내역서(폐기물) "/>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참고"/>
      <sheetName val="선그높이산정"/>
      <sheetName val="공제단위수량"/>
      <sheetName val="공제"/>
      <sheetName val="날개1.5"/>
      <sheetName val="날개토공1.5"/>
      <sheetName val="날개수량1.5"/>
      <sheetName val="접속도로물량"/>
      <sheetName val="접속도로"/>
      <sheetName val="5.2코핑"/>
      <sheetName val="매출현황"/>
      <sheetName val="입력정보"/>
      <sheetName val="일 위 대 가 표"/>
      <sheetName val="간지1"/>
      <sheetName val="1.사유서"/>
      <sheetName val="간지2"/>
      <sheetName val="간지3"/>
      <sheetName val="부재별집계표"/>
      <sheetName val="도면"/>
      <sheetName val="공문"/>
      <sheetName val="중사"/>
      <sheetName val="흥양2교토공집계표"/>
      <sheetName val="연속벽¼_x0000_"/>
      <sheetName val="1,2공구원가계산서"/>
      <sheetName val="1공구산출내역서"/>
      <sheetName val="13후반노무비"/>
      <sheetName val="BEND LOSS"/>
      <sheetName val="고상실행"/>
      <sheetName val="분전반계산서(석관)"/>
      <sheetName val="인건-측정"/>
      <sheetName val="직접시공계획서"/>
      <sheetName val="공사기본자료"/>
      <sheetName val="적용단가표"/>
      <sheetName val="___________hb___1_____________2"/>
      <sheetName val="___________hb___1_____________3"/>
      <sheetName val="설계예산서(2_소천우회토목)"/>
      <sheetName val="사본___b_balju"/>
      <sheetName val="90.0_x0000_"/>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토공 total"/>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설계서(7)"/>
      <sheetName val="일용직내역"/>
      <sheetName val="제잡비계산"/>
      <sheetName val="맨홀공수량집계"/>
      <sheetName val="1호맨홀수량집계"/>
      <sheetName val="2호맨홀수량집계"/>
      <sheetName val="3호맨홀수량집계"/>
      <sheetName val="맨홀뚜껑단위수량"/>
      <sheetName val="조_x0000__x0000__x0005_"/>
      <sheetName val="Project Brief"/>
      <sheetName val="SLAB"/>
      <sheetName val="배수공 내역서 적용수량"/>
      <sheetName val="부대집계"/>
      <sheetName val="98지급계획"/>
      <sheetName val="15)VE제안서(유형1)"/>
      <sheetName val="12)아이디어 목록 및 개략평가"/>
      <sheetName val="11)VE 예비검토서"/>
      <sheetName val="15-3)VE제안서(가치향상 등)"/>
      <sheetName val="의뢰서"/>
      <sheetName val="3_공통공사_x0000_隒"/>
      <sheetName val="경비2내역"/>
      <sheetName val="국소별공정"/>
      <sheetName val="1袼ࣉ"/>
      <sheetName val="시멘,골재"/>
      <sheetName val="콘크집계"/>
      <sheetName val="낙차공"/>
      <sheetName val="자재집계1"/>
      <sheetName val="측구날개벽"/>
      <sheetName val="노무비지급명세"/>
      <sheetName val="기성내역서"/>
      <sheetName val="퇴직금(울산천상)"/>
      <sheetName val="정산"/>
      <sheetName val="광장"/>
      <sheetName val="공종구간"/>
      <sheetName val="수배전반"/>
      <sheetName val="마포토정"/>
      <sheetName val="1.설계기준 "/>
      <sheetName val="sum1 (2)"/>
      <sheetName val="도급양식"/>
      <sheetName val="공구원가계산"/>
      <sheetName val="예산M12A"/>
      <sheetName val="노_x0000_"/>
      <sheetName val="A"/>
      <sheetName val="시설물일위"/>
      <sheetName val="백호우계수"/>
      <sheetName val="전체공내역서"/>
      <sheetName val="우배수"/>
      <sheetName val="제수변수량"/>
      <sheetName val="노䀜"/>
      <sheetName val="노飔"/>
      <sheetName val="노뛰"/>
      <sheetName val="수자재단위당"/>
      <sheetName val="투자비"/>
      <sheetName val="사업비"/>
      <sheetName val="조성원가DATA"/>
      <sheetName val="말뚝물량"/>
      <sheetName val="★도급내역"/>
      <sheetName val="하도급Ć_x0000__x0000_"/>
      <sheetName val="공정율"/>
      <sheetName val="C1.공사개요"/>
      <sheetName val="A1.스케쥴"/>
      <sheetName val="단가(마감)"/>
      <sheetName val="01후반노무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배수공_주요자재_집계표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전차선로_물량표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자재집게표 "/>
      <sheetName val="건공요율"/>
      <sheetName val="5"/>
      <sheetName val="단가결정"/>
      <sheetName val="Elec LG"/>
      <sheetName val="TOYO"/>
      <sheetName val="D_MUC"/>
      <sheetName val="Cst Pkg-Eden"/>
      <sheetName val="산출근거#2-3"/>
      <sheetName val="1.시험비"/>
      <sheetName val=" 갑  지 "/>
      <sheetName val="3_공통공사_x0000_庘"/>
      <sheetName val="Bldg Brkdown"/>
      <sheetName val="BM"/>
      <sheetName val="기초목록"/>
      <sheetName val="10"/>
      <sheetName val="11"/>
      <sheetName val="12"/>
      <sheetName val="13"/>
      <sheetName val="14"/>
      <sheetName val="16"/>
      <sheetName val="7"/>
      <sheetName val="8"/>
      <sheetName val="9"/>
      <sheetName val="1호인버트수량"/>
      <sheetName val="석축설면"/>
      <sheetName val="수목데이타"/>
      <sheetName val="5월급여"/>
      <sheetName val="사업량총괄"/>
      <sheetName val="일H35Y4"/>
      <sheetName val="입력그림"/>
      <sheetName val="포장(수량)-관로부"/>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보고"/>
      <sheetName val="FORM-0"/>
      <sheetName val="그레이더"/>
      <sheetName val="Ⅶ-2.현장경비산출"/>
      <sheetName val="Constant"/>
      <sheetName val="명단"/>
      <sheetName val="Code03"/>
      <sheetName val="물건조서"/>
      <sheetName val="사기성 (2)"/>
      <sheetName val="문10"/>
      <sheetName val="교대"/>
      <sheetName val="2_단면ﾈȋ"/>
      <sheetName val="기본자료"/>
      <sheetName val="매원개착터널총괄"/>
      <sheetName val="keyword"/>
      <sheetName val="공정분류"/>
      <sheetName val="신고분기설정참고"/>
      <sheetName val="건축원가"/>
      <sheetName val="배수공_시멘트_및_골재량__x0000_辴"/>
      <sheetName val="상부집계표"/>
      <sheetName val="관급"/>
      <sheetName val="초기화면1"/>
      <sheetName val="archi(본사)"/>
      <sheetName val="유별자산배수"/>
      <sheetName val="2.2.2입적표"/>
      <sheetName val="11-1.주택공급(공공분양,공공임대)"/>
      <sheetName val="11-2.국민임대"/>
      <sheetName val="5-1.취득(간선정리)"/>
      <sheetName val="11-3.분양전환"/>
      <sheetName val="11-4.상가"/>
      <sheetName val="7-1.토지공급"/>
      <sheetName val="BOX복구단위수량"/>
      <sheetName val="SR97-1"/>
      <sheetName val="하부철근수량"/>
      <sheetName val="도로경계ꆾᶩ"/>
      <sheetName val="공사설계서"/>
      <sheetName val="3국민주택채권_부동산등기"/>
      <sheetName val="CODE(2)"/>
      <sheetName val="(당"/>
      <sheetName val="내역서을지"/>
      <sheetName val="토질조사"/>
      <sheetName val="DK-KH"/>
      <sheetName val="NNgung"/>
      <sheetName val="SPL4"/>
      <sheetName val="BIDDING-SUM"/>
      <sheetName val="Cash2"/>
      <sheetName val="건설기술표준원"/>
      <sheetName val="공수관리"/>
      <sheetName val="작업지시"/>
      <sheetName val="공사예산하조서(O.K)"/>
      <sheetName val="부대공수량산출"/>
      <sheetName val="unitx_x0000__x0000__x0000_"/>
      <sheetName val="입력데이타"/>
      <sheetName val="일위대가(가설_x0000_"/>
      <sheetName val="일위대가(가설_x0005_"/>
      <sheetName val="수정시산표"/>
      <sheetName val="발안전력구"/>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sheetData sheetId="1001"/>
      <sheetData sheetId="1002"/>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sheetData sheetId="1822"/>
      <sheetData sheetId="1823"/>
      <sheetData sheetId="1824"/>
      <sheetData sheetId="1825"/>
      <sheetData sheetId="1826"/>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sheetData sheetId="1842"/>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sheetData sheetId="243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쇄MACRO"/>
      <sheetName val="표지"/>
      <sheetName val="적용근거"/>
      <sheetName val="목차"/>
      <sheetName val="예측단가간지"/>
      <sheetName val="3.예측단가"/>
      <sheetName val="4.예측재료비"/>
      <sheetName val="실측단가간지"/>
      <sheetName val="5.실측단가"/>
      <sheetName val="6.실측재료비"/>
      <sheetName val="정거장단가간지"/>
      <sheetName val="7.정거장단가"/>
      <sheetName val="용지단가간지"/>
      <sheetName val="8.용지측량단가"/>
      <sheetName val="(9)용지측량기본공인"/>
      <sheetName val="10.도면작성및용지산출기준"/>
      <sheetName val="지반조사간지"/>
      <sheetName val="11.보오링 (2)"/>
      <sheetName val="12.보오링"/>
      <sheetName val="(13)표준심도산정"/>
      <sheetName val="(14)표준심도산정 (2)"/>
      <sheetName val="(15)표준심도산정 (3)"/>
      <sheetName val="16.폐공되메우기"/>
      <sheetName val="17.폐공되메우기(2)"/>
      <sheetName val="18.공내수압탄성자연"/>
      <sheetName val="19.지표지질조사"/>
      <sheetName val="20.물성역학시험"/>
      <sheetName val="21.현장시험"/>
      <sheetName val="22.암석시험"/>
      <sheetName val="인건비.재료비단가표지"/>
      <sheetName val="1.인건비"/>
      <sheetName val="2.재료비"/>
      <sheetName val="기타간지"/>
      <sheetName val="우수받이"/>
      <sheetName val="건축내역서"/>
      <sheetName val="설비내역서"/>
      <sheetName val="전기내역서"/>
      <sheetName val="집계표"/>
      <sheetName val="단가(자재)"/>
      <sheetName val="단가(노임)"/>
      <sheetName val="기초목록"/>
      <sheetName val="조명시설"/>
      <sheetName val="자재단가"/>
      <sheetName val="노임단가"/>
      <sheetName val="단가대비표"/>
      <sheetName val="데리네이타현황"/>
      <sheetName val="전기"/>
      <sheetName val="실행대비"/>
      <sheetName val="총괄서"/>
      <sheetName val="원가계산서"/>
      <sheetName val="기계경비"/>
      <sheetName val="수량산출"/>
      <sheetName val="설계명세서"/>
      <sheetName val="전신환매도율"/>
      <sheetName val="3지구단위"/>
      <sheetName val="일위대가"/>
      <sheetName val="지급자재"/>
      <sheetName val="지구단위계획"/>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9">
          <cell r="C9">
            <v>111576</v>
          </cell>
        </row>
        <row r="11">
          <cell r="H11">
            <v>66051</v>
          </cell>
        </row>
      </sheetData>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단가대비표"/>
      <sheetName val="자재단가"/>
      <sheetName val="노임단가"/>
      <sheetName val="설계명세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잡비양식"/>
      <sheetName val="표지"/>
      <sheetName val="내역서"/>
      <sheetName val="설계예산서"/>
      <sheetName val="잡비"/>
      <sheetName val="공정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2.재료비"/>
      <sheetName val="12.보오링"/>
      <sheetName val="1.인건비"/>
      <sheetName val="18.공내수압탄성자연"/>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지구단위계획"/>
      <sheetName val="98수문일위"/>
      <sheetName val="3지구단위"/>
    </sheetNames>
    <definedNames>
      <definedName name="수식입력매크로"/>
      <definedName name="일위코드입력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세"/>
    </sheetNames>
    <sheetDataSet>
      <sheetData sheetId="0" refreshError="1">
        <row r="23">
          <cell r="G23">
            <v>153805</v>
          </cell>
        </row>
        <row r="24">
          <cell r="G24">
            <v>111484</v>
          </cell>
        </row>
        <row r="25">
          <cell r="G25">
            <v>90147</v>
          </cell>
        </row>
        <row r="26">
          <cell r="G26">
            <v>63872</v>
          </cell>
        </row>
        <row r="27">
          <cell r="G27">
            <v>55263</v>
          </cell>
        </row>
      </sheetData>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기성부분조서(내역서)"/>
      <sheetName val="집계표"/>
      <sheetName val="상세"/>
    </sheetNames>
    <sheetDataSet>
      <sheetData sheetId="0"/>
      <sheetData sheetId="1"/>
      <sheetData sheetId="2"/>
      <sheetData sheetId="3"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확폭부포장수량"/>
      <sheetName val="확폭부수량산출"/>
      <sheetName val="확폭부"/>
      <sheetName val="토공"/>
      <sheetName val="-치수표(곡선부)"/>
      <sheetName val="확폭부 (2)"/>
      <sheetName val="계산서(곡선부)"/>
      <sheetName val="-평면선형조서-"/>
      <sheetName val="확폭구간"/>
      <sheetName val="총괄내역서"/>
      <sheetName val="관접합및부설"/>
      <sheetName val="단가"/>
      <sheetName val="접속도로1"/>
      <sheetName val="DATE"/>
      <sheetName val="포장재료집계표"/>
      <sheetName val="2003상반기노임기준"/>
      <sheetName val="고시단가"/>
      <sheetName val="data"/>
      <sheetName val="직접경비"/>
      <sheetName val="집계표"/>
      <sheetName val="심사물량"/>
      <sheetName val="심사계산"/>
      <sheetName val="요율"/>
      <sheetName val="데이타"/>
      <sheetName val="식재인부"/>
      <sheetName val="진주방향"/>
      <sheetName val="기초단가"/>
      <sheetName val="각종단가"/>
      <sheetName val="토사(PE)"/>
      <sheetName val="상호참고자료"/>
      <sheetName val="발주처자료입력"/>
      <sheetName val="회사기본자료"/>
      <sheetName val="하자보증자료"/>
      <sheetName val="기술자관련자료"/>
      <sheetName val="총괄서"/>
      <sheetName val="2000노임기준"/>
      <sheetName val="식재일위대가"/>
      <sheetName val="남한강 2단계 전체분"/>
      <sheetName val="기계경비"/>
      <sheetName val="인건비(환율)"/>
      <sheetName val="노임단가(2010"/>
      <sheetName val="대로근거"/>
      <sheetName val="중로근거"/>
      <sheetName val="이름표지정"/>
      <sheetName val="자재단가비교표"/>
      <sheetName val="산근목록"/>
      <sheetName val="2.재료비"/>
      <sheetName val="1.인건비"/>
      <sheetName val="12.보오링"/>
      <sheetName val="18.공내수압탄성자연"/>
      <sheetName val="내역갑지"/>
      <sheetName val="내력서"/>
      <sheetName val="Y-WORK"/>
      <sheetName val="정보매체A동"/>
      <sheetName val="조명시설"/>
      <sheetName val="한강운반비"/>
      <sheetName val="공사비"/>
      <sheetName val="단 가"/>
      <sheetName val="지구물리탐사"/>
      <sheetName val="용역단가"/>
      <sheetName val="노임단가"/>
      <sheetName val="설계예산서"/>
      <sheetName val="일위대가"/>
      <sheetName val="BOX"/>
      <sheetName val="금액"/>
      <sheetName val="#REF"/>
      <sheetName val="일위산출"/>
      <sheetName val="일위대가 "/>
      <sheetName val="직접인건비"/>
      <sheetName val="견적대비"/>
      <sheetName val="단가조사서"/>
      <sheetName val="목차"/>
      <sheetName val="값"/>
      <sheetName val="구역화물"/>
      <sheetName val="Sheet1"/>
      <sheetName val="공사개요"/>
      <sheetName val="crude.SLAB RE-bar"/>
      <sheetName val="고부제"/>
      <sheetName val="원평천상류2차"/>
      <sheetName val="일반하천실시설계용역"/>
      <sheetName val="조촌제"/>
      <sheetName val="장비집계"/>
      <sheetName val="마산방향철근집계"/>
      <sheetName val="마산방향"/>
      <sheetName val="96보완계획7.12"/>
      <sheetName val="내역총괄표"/>
      <sheetName val="인건-측정"/>
      <sheetName val="ABUT수량-A1"/>
      <sheetName val="정부노임단가"/>
      <sheetName val="wall"/>
      <sheetName val=" 견적서"/>
      <sheetName val="제경비요율"/>
      <sheetName val="횡날개수집"/>
      <sheetName val="산출목록표"/>
      <sheetName val="기둥(원형)"/>
      <sheetName val="기초도면제작"/>
      <sheetName val="주출입구조사"/>
      <sheetName val="신우"/>
      <sheetName val="000000"/>
      <sheetName val="공내역"/>
      <sheetName val="구간별"/>
      <sheetName val="9509"/>
      <sheetName val="설직재-1"/>
      <sheetName val="쌍송교"/>
      <sheetName val="확폭부_(2)"/>
      <sheetName val="용역비내역-진짜"/>
      <sheetName val="횡배수관단위수량"/>
      <sheetName val="포장수량집계표"/>
      <sheetName val="말뚝지지력산정"/>
      <sheetName val="5지구단위"/>
      <sheetName val="전차선로 물량표"/>
      <sheetName val="자재"/>
      <sheetName val="Total"/>
      <sheetName val="위치조서"/>
      <sheetName val="수량및단가산출서"/>
      <sheetName val="input"/>
      <sheetName val="금액결정"/>
      <sheetName val="Macro(전선)"/>
      <sheetName val="화산경계"/>
      <sheetName val="우수받이"/>
      <sheetName val="DATA1"/>
      <sheetName val="별첨1(임금)"/>
      <sheetName val="산근(PE,300)"/>
      <sheetName val="특2호하천산근"/>
      <sheetName val="특2호부관하천산근"/>
      <sheetName val="순서도"/>
      <sheetName val="상세"/>
      <sheetName val="총괄"/>
      <sheetName val="내역서"/>
      <sheetName val="단위수량"/>
      <sheetName val="수로단위수량"/>
      <sheetName val="FB25JN"/>
      <sheetName val="피벗테이블데이터분석"/>
      <sheetName val="종배수관(신)"/>
      <sheetName val="자료입력"/>
      <sheetName val="-몰탈콘크리트"/>
      <sheetName val="-배수구조물공토공"/>
      <sheetName val="횡배수관재료-"/>
      <sheetName val="계산서(직선부)"/>
      <sheetName val="콘크리트측구연장"/>
      <sheetName val="포장공"/>
      <sheetName val="SLAB&quot;1&quot;"/>
      <sheetName val="COPING"/>
      <sheetName val="공통(20-91)"/>
      <sheetName val="공사요율"/>
      <sheetName val="경산"/>
      <sheetName val="전기일위대가"/>
      <sheetName val="노임"/>
      <sheetName val="각형맨홀"/>
      <sheetName val="8.PILE  (돌출)"/>
      <sheetName val="지주목시비량산출서"/>
      <sheetName val="99노임단가"/>
      <sheetName val="자료"/>
      <sheetName val="단면가정"/>
      <sheetName val="SORCE1"/>
      <sheetName val="설계기준"/>
      <sheetName val="내역1"/>
      <sheetName val="1.설계조건"/>
      <sheetName val="공사요율산출표"/>
      <sheetName val="공사"/>
      <sheetName val="hvac(제어동)"/>
      <sheetName val="3BL공동구 수량"/>
      <sheetName val="날개벽"/>
      <sheetName val="EQT-ESTN"/>
      <sheetName val="횡단위수량"/>
      <sheetName val="총괄표"/>
      <sheetName val="물가대비표"/>
      <sheetName val="별표1"/>
      <sheetName val="투입계획"/>
      <sheetName val="건축"/>
      <sheetName val="대치판정"/>
      <sheetName val="라.공사비"/>
      <sheetName val="다.도서인쇄비 "/>
      <sheetName val="감리원배치기준"/>
      <sheetName val="검측감리공제요율"/>
      <sheetName val="시공감리공제요율"/>
      <sheetName val="관리,공감"/>
      <sheetName val="변수"/>
      <sheetName val="경율산정"/>
      <sheetName val="수량산출"/>
      <sheetName val="암거단위"/>
      <sheetName val="일위대가표"/>
      <sheetName val="공사일위대가"/>
    </sheetNames>
    <sheetDataSet>
      <sheetData sheetId="0"/>
      <sheetData sheetId="1"/>
      <sheetData sheetId="2"/>
      <sheetData sheetId="3"/>
      <sheetData sheetId="4" refreshError="1">
        <row r="1">
          <cell r="B1" t="str">
            <v xml:space="preserve">     포장단위수량치수표(곡선부)</v>
          </cell>
          <cell r="C1">
            <v>0</v>
          </cell>
          <cell r="D1">
            <v>0</v>
          </cell>
          <cell r="E1">
            <v>0</v>
          </cell>
          <cell r="F1">
            <v>0</v>
          </cell>
          <cell r="G1">
            <v>0</v>
          </cell>
          <cell r="H1">
            <v>0</v>
          </cell>
          <cell r="I1">
            <v>0</v>
          </cell>
          <cell r="J1">
            <v>0</v>
          </cell>
          <cell r="K1" t="str">
            <v>t' = t1 + t2 + t3 + t4</v>
          </cell>
        </row>
        <row r="2">
          <cell r="C2" t="str">
            <v>WT =</v>
          </cell>
          <cell r="D2">
            <v>10</v>
          </cell>
          <cell r="E2" t="str">
            <v>S =</v>
          </cell>
          <cell r="F2">
            <v>0.75</v>
          </cell>
          <cell r="G2" t="str">
            <v>t1 =</v>
          </cell>
          <cell r="H2">
            <v>0.05</v>
          </cell>
          <cell r="I2" t="str">
            <v>t2 =</v>
          </cell>
          <cell r="J2">
            <v>7.0000000000000007E-2</v>
          </cell>
          <cell r="K2" t="str">
            <v>t3 =</v>
          </cell>
          <cell r="L2">
            <v>0.2</v>
          </cell>
          <cell r="M2" t="str">
            <v>t4 =</v>
          </cell>
          <cell r="N2">
            <v>0.2</v>
          </cell>
        </row>
        <row r="3">
          <cell r="A3" t="str">
            <v>공</v>
          </cell>
          <cell r="B3" t="str">
            <v>종</v>
          </cell>
          <cell r="C3" t="str">
            <v>WP =</v>
          </cell>
          <cell r="D3">
            <v>8.5</v>
          </cell>
          <cell r="E3" t="str">
            <v>t' =</v>
          </cell>
          <cell r="F3">
            <v>0.52</v>
          </cell>
          <cell r="G3" t="str">
            <v xml:space="preserve"> </v>
          </cell>
          <cell r="H3">
            <v>0</v>
          </cell>
          <cell r="I3" t="str">
            <v xml:space="preserve"> </v>
          </cell>
          <cell r="J3">
            <v>0</v>
          </cell>
          <cell r="K3" t="str">
            <v xml:space="preserve"> </v>
          </cell>
          <cell r="L3">
            <v>0</v>
          </cell>
          <cell r="M3" t="str">
            <v xml:space="preserve"> </v>
          </cell>
        </row>
        <row r="4">
          <cell r="C4" t="str">
            <v xml:space="preserve"> </v>
          </cell>
          <cell r="D4">
            <v>0.02</v>
          </cell>
          <cell r="E4" t="str">
            <v xml:space="preserve"> </v>
          </cell>
          <cell r="F4">
            <v>0.03</v>
          </cell>
          <cell r="G4" t="str">
            <v xml:space="preserve"> </v>
          </cell>
          <cell r="H4">
            <v>0.04</v>
          </cell>
          <cell r="I4" t="str">
            <v xml:space="preserve"> </v>
          </cell>
          <cell r="J4">
            <v>0.05</v>
          </cell>
          <cell r="K4" t="str">
            <v xml:space="preserve"> </v>
          </cell>
          <cell r="L4">
            <v>0.06</v>
          </cell>
          <cell r="M4" t="str">
            <v xml:space="preserve">  비   고</v>
          </cell>
        </row>
        <row r="5">
          <cell r="A5" t="str">
            <v xml:space="preserve"> </v>
          </cell>
          <cell r="B5" t="str">
            <v>(t1+t2)</v>
          </cell>
          <cell r="C5" t="str">
            <v xml:space="preserve"> </v>
          </cell>
          <cell r="D5">
            <v>0.02</v>
          </cell>
          <cell r="E5" t="str">
            <v xml:space="preserve"> </v>
          </cell>
          <cell r="F5">
            <v>0.01</v>
          </cell>
          <cell r="G5" t="str">
            <v xml:space="preserve"> </v>
          </cell>
          <cell r="H5">
            <v>0</v>
          </cell>
          <cell r="I5" t="str">
            <v xml:space="preserve"> </v>
          </cell>
          <cell r="J5">
            <v>0</v>
          </cell>
          <cell r="K5" t="str">
            <v xml:space="preserve"> </v>
          </cell>
          <cell r="L5">
            <v>0</v>
          </cell>
        </row>
        <row r="6">
          <cell r="A6" t="str">
            <v xml:space="preserve"> </v>
          </cell>
          <cell r="B6" t="str">
            <v xml:space="preserve"> -S*(  )</v>
          </cell>
          <cell r="C6" t="str">
            <v xml:space="preserve"> </v>
          </cell>
          <cell r="D6">
            <v>0.105</v>
          </cell>
          <cell r="E6" t="str">
            <v xml:space="preserve"> </v>
          </cell>
          <cell r="F6">
            <v>0.1125</v>
          </cell>
          <cell r="G6" t="str">
            <v xml:space="preserve"> </v>
          </cell>
          <cell r="H6">
            <v>0.12</v>
          </cell>
          <cell r="I6" t="str">
            <v xml:space="preserve"> </v>
          </cell>
          <cell r="J6">
            <v>0.12</v>
          </cell>
          <cell r="K6" t="str">
            <v xml:space="preserve"> </v>
          </cell>
          <cell r="L6">
            <v>0.12</v>
          </cell>
        </row>
        <row r="7">
          <cell r="A7" t="str">
            <v xml:space="preserve"> </v>
          </cell>
          <cell r="B7" t="str">
            <v>(t1+t2+t3)</v>
          </cell>
          <cell r="C7" t="str">
            <v xml:space="preserve"> </v>
          </cell>
          <cell r="D7">
            <v>0.02</v>
          </cell>
          <cell r="E7" t="str">
            <v xml:space="preserve"> </v>
          </cell>
          <cell r="F7">
            <v>0.01</v>
          </cell>
          <cell r="G7" t="str">
            <v xml:space="preserve"> </v>
          </cell>
          <cell r="H7">
            <v>0</v>
          </cell>
          <cell r="I7" t="str">
            <v xml:space="preserve"> </v>
          </cell>
          <cell r="J7">
            <v>0</v>
          </cell>
          <cell r="K7" t="str">
            <v xml:space="preserve"> </v>
          </cell>
          <cell r="L7">
            <v>0</v>
          </cell>
        </row>
        <row r="8">
          <cell r="A8" t="str">
            <v xml:space="preserve"> </v>
          </cell>
          <cell r="B8" t="str">
            <v xml:space="preserve"> -S*(  )</v>
          </cell>
          <cell r="C8" t="str">
            <v xml:space="preserve"> </v>
          </cell>
          <cell r="D8">
            <v>0.30499999999999999</v>
          </cell>
          <cell r="E8" t="str">
            <v xml:space="preserve"> </v>
          </cell>
          <cell r="F8">
            <v>0.313</v>
          </cell>
          <cell r="G8" t="str">
            <v xml:space="preserve"> </v>
          </cell>
          <cell r="H8">
            <v>0.32</v>
          </cell>
          <cell r="I8" t="str">
            <v xml:space="preserve"> </v>
          </cell>
          <cell r="J8">
            <v>0.32</v>
          </cell>
          <cell r="K8" t="str">
            <v xml:space="preserve"> </v>
          </cell>
          <cell r="L8">
            <v>0.32</v>
          </cell>
        </row>
        <row r="9">
          <cell r="A9" t="str">
            <v xml:space="preserve"> </v>
          </cell>
          <cell r="B9" t="str">
            <v>t'-S*(  )</v>
          </cell>
          <cell r="C9" t="str">
            <v xml:space="preserve"> </v>
          </cell>
          <cell r="D9">
            <v>0.02</v>
          </cell>
          <cell r="E9" t="str">
            <v xml:space="preserve"> </v>
          </cell>
          <cell r="F9">
            <v>0.01</v>
          </cell>
          <cell r="G9" t="str">
            <v xml:space="preserve"> </v>
          </cell>
          <cell r="H9">
            <v>0</v>
          </cell>
          <cell r="I9" t="str">
            <v xml:space="preserve"> </v>
          </cell>
          <cell r="J9">
            <v>0</v>
          </cell>
          <cell r="K9" t="str">
            <v xml:space="preserve"> </v>
          </cell>
          <cell r="L9">
            <v>0</v>
          </cell>
        </row>
        <row r="10">
          <cell r="C10" t="str">
            <v xml:space="preserve"> </v>
          </cell>
          <cell r="D10">
            <v>0.505</v>
          </cell>
          <cell r="E10" t="str">
            <v xml:space="preserve"> </v>
          </cell>
          <cell r="F10">
            <v>0.51300000000000001</v>
          </cell>
          <cell r="G10" t="str">
            <v xml:space="preserve"> </v>
          </cell>
          <cell r="H10">
            <v>0.52</v>
          </cell>
          <cell r="I10" t="str">
            <v xml:space="preserve"> </v>
          </cell>
          <cell r="J10">
            <v>0.52</v>
          </cell>
          <cell r="K10" t="str">
            <v xml:space="preserve"> </v>
          </cell>
          <cell r="L10">
            <v>0.52</v>
          </cell>
        </row>
        <row r="11">
          <cell r="A11" t="str">
            <v xml:space="preserve"> </v>
          </cell>
          <cell r="B11" t="str">
            <v>(t1+t2)</v>
          </cell>
          <cell r="C11" t="str">
            <v xml:space="preserve"> </v>
          </cell>
          <cell r="D11">
            <v>0.02</v>
          </cell>
          <cell r="E11" t="str">
            <v xml:space="preserve"> </v>
          </cell>
          <cell r="F11">
            <v>0.02</v>
          </cell>
          <cell r="G11" t="str">
            <v xml:space="preserve"> </v>
          </cell>
          <cell r="H11">
            <v>0.02</v>
          </cell>
          <cell r="I11" t="str">
            <v xml:space="preserve"> </v>
          </cell>
          <cell r="J11">
            <v>0.01</v>
          </cell>
          <cell r="K11" t="str">
            <v xml:space="preserve"> </v>
          </cell>
          <cell r="L11">
            <v>0</v>
          </cell>
        </row>
        <row r="12">
          <cell r="B12" t="str">
            <v xml:space="preserve"> -S*(  )</v>
          </cell>
          <cell r="C12" t="str">
            <v xml:space="preserve"> </v>
          </cell>
          <cell r="D12">
            <v>0.105</v>
          </cell>
          <cell r="E12" t="str">
            <v xml:space="preserve"> </v>
          </cell>
          <cell r="F12">
            <v>0.105</v>
          </cell>
          <cell r="G12" t="str">
            <v xml:space="preserve"> </v>
          </cell>
          <cell r="H12">
            <v>0.105</v>
          </cell>
          <cell r="I12" t="str">
            <v xml:space="preserve"> </v>
          </cell>
          <cell r="J12">
            <v>0.113</v>
          </cell>
          <cell r="K12" t="str">
            <v xml:space="preserve"> </v>
          </cell>
          <cell r="L12">
            <v>0.12</v>
          </cell>
        </row>
        <row r="13">
          <cell r="A13" t="str">
            <v xml:space="preserve"> </v>
          </cell>
          <cell r="B13" t="str">
            <v>(t1+t2+t3)</v>
          </cell>
          <cell r="C13" t="str">
            <v xml:space="preserve"> </v>
          </cell>
          <cell r="D13">
            <v>0.02</v>
          </cell>
          <cell r="E13" t="str">
            <v xml:space="preserve"> </v>
          </cell>
          <cell r="F13">
            <v>0.02</v>
          </cell>
          <cell r="G13" t="str">
            <v xml:space="preserve"> </v>
          </cell>
          <cell r="H13">
            <v>0.02</v>
          </cell>
          <cell r="I13" t="str">
            <v xml:space="preserve"> </v>
          </cell>
          <cell r="J13">
            <v>0.01</v>
          </cell>
          <cell r="K13" t="str">
            <v xml:space="preserve"> </v>
          </cell>
          <cell r="L13">
            <v>0</v>
          </cell>
        </row>
        <row r="14">
          <cell r="B14" t="str">
            <v xml:space="preserve"> -S*(  )</v>
          </cell>
          <cell r="C14" t="str">
            <v xml:space="preserve"> </v>
          </cell>
          <cell r="D14">
            <v>0.30499999999999999</v>
          </cell>
          <cell r="E14" t="str">
            <v xml:space="preserve"> </v>
          </cell>
          <cell r="F14">
            <v>0.30499999999999999</v>
          </cell>
          <cell r="G14" t="str">
            <v xml:space="preserve"> </v>
          </cell>
          <cell r="H14">
            <v>0.30499999999999999</v>
          </cell>
          <cell r="I14" t="str">
            <v xml:space="preserve"> </v>
          </cell>
          <cell r="J14">
            <v>0.313</v>
          </cell>
          <cell r="K14" t="str">
            <v xml:space="preserve"> </v>
          </cell>
          <cell r="L14">
            <v>0.32</v>
          </cell>
        </row>
        <row r="15">
          <cell r="A15" t="str">
            <v xml:space="preserve"> </v>
          </cell>
          <cell r="B15" t="str">
            <v>t'-S*(  )</v>
          </cell>
          <cell r="C15" t="str">
            <v xml:space="preserve"> </v>
          </cell>
          <cell r="D15">
            <v>0.02</v>
          </cell>
          <cell r="E15" t="str">
            <v xml:space="preserve"> </v>
          </cell>
          <cell r="F15">
            <v>0.02</v>
          </cell>
          <cell r="G15" t="str">
            <v xml:space="preserve"> </v>
          </cell>
          <cell r="H15">
            <v>0.02</v>
          </cell>
          <cell r="I15" t="str">
            <v xml:space="preserve"> </v>
          </cell>
          <cell r="J15">
            <v>0.01</v>
          </cell>
          <cell r="K15" t="str">
            <v xml:space="preserve"> </v>
          </cell>
          <cell r="L15">
            <v>0</v>
          </cell>
        </row>
        <row r="16">
          <cell r="B16" t="str">
            <v xml:space="preserve"> </v>
          </cell>
          <cell r="C16" t="str">
            <v xml:space="preserve"> </v>
          </cell>
          <cell r="D16">
            <v>0.505</v>
          </cell>
          <cell r="E16" t="str">
            <v xml:space="preserve"> </v>
          </cell>
          <cell r="F16">
            <v>0.505</v>
          </cell>
          <cell r="G16" t="str">
            <v xml:space="preserve"> </v>
          </cell>
          <cell r="H16">
            <v>0.505</v>
          </cell>
          <cell r="I16" t="str">
            <v xml:space="preserve"> </v>
          </cell>
          <cell r="J16">
            <v>0.51300000000000001</v>
          </cell>
          <cell r="K16" t="str">
            <v xml:space="preserve"> </v>
          </cell>
          <cell r="L16">
            <v>0.52</v>
          </cell>
        </row>
        <row r="17">
          <cell r="A17" t="str">
            <v xml:space="preserve"> </v>
          </cell>
          <cell r="B17" t="str">
            <v>1.5 * h1</v>
          </cell>
          <cell r="C17" t="str">
            <v xml:space="preserve"> </v>
          </cell>
          <cell r="D17">
            <v>0.02</v>
          </cell>
          <cell r="E17" t="str">
            <v xml:space="preserve"> </v>
          </cell>
          <cell r="F17">
            <v>0.03</v>
          </cell>
          <cell r="G17" t="str">
            <v xml:space="preserve"> </v>
          </cell>
          <cell r="H17">
            <v>0.04</v>
          </cell>
          <cell r="I17" t="str">
            <v xml:space="preserve"> </v>
          </cell>
          <cell r="J17">
            <v>0.05</v>
          </cell>
          <cell r="K17" t="str">
            <v xml:space="preserve"> </v>
          </cell>
          <cell r="L17">
            <v>0.06</v>
          </cell>
        </row>
        <row r="18">
          <cell r="B18" t="str">
            <v>1-1.5*( )</v>
          </cell>
          <cell r="C18" t="str">
            <v xml:space="preserve"> </v>
          </cell>
          <cell r="D18">
            <v>0.16200000000000001</v>
          </cell>
          <cell r="E18" t="str">
            <v xml:space="preserve"> </v>
          </cell>
          <cell r="F18">
            <v>0.17699999999999999</v>
          </cell>
          <cell r="G18" t="str">
            <v xml:space="preserve"> </v>
          </cell>
          <cell r="H18">
            <v>0.191</v>
          </cell>
          <cell r="I18" t="str">
            <v xml:space="preserve"> </v>
          </cell>
          <cell r="J18">
            <v>0.19500000000000001</v>
          </cell>
          <cell r="K18" t="str">
            <v xml:space="preserve"> </v>
          </cell>
          <cell r="L18">
            <v>0.19800000000000001</v>
          </cell>
        </row>
        <row r="19">
          <cell r="A19" t="str">
            <v xml:space="preserve"> </v>
          </cell>
          <cell r="B19" t="str">
            <v>1.5 * h2</v>
          </cell>
          <cell r="C19" t="str">
            <v xml:space="preserve"> </v>
          </cell>
          <cell r="D19">
            <v>0.02</v>
          </cell>
          <cell r="E19" t="str">
            <v xml:space="preserve"> </v>
          </cell>
          <cell r="F19">
            <v>0.03</v>
          </cell>
          <cell r="G19" t="str">
            <v xml:space="preserve"> </v>
          </cell>
          <cell r="H19">
            <v>0.04</v>
          </cell>
          <cell r="I19" t="str">
            <v xml:space="preserve"> </v>
          </cell>
          <cell r="J19">
            <v>0.05</v>
          </cell>
          <cell r="K19" t="str">
            <v xml:space="preserve"> </v>
          </cell>
          <cell r="L19">
            <v>0.06</v>
          </cell>
        </row>
        <row r="20">
          <cell r="B20" t="str">
            <v>1-1.5*( )</v>
          </cell>
          <cell r="C20" t="str">
            <v xml:space="preserve"> </v>
          </cell>
          <cell r="D20">
            <v>0.47199999999999998</v>
          </cell>
          <cell r="E20" t="str">
            <v xml:space="preserve"> </v>
          </cell>
          <cell r="F20">
            <v>0.49199999999999999</v>
          </cell>
          <cell r="G20" t="str">
            <v xml:space="preserve"> </v>
          </cell>
          <cell r="H20">
            <v>0.51100000000000001</v>
          </cell>
          <cell r="I20" t="str">
            <v xml:space="preserve"> </v>
          </cell>
          <cell r="J20">
            <v>0.51900000000000002</v>
          </cell>
          <cell r="K20" t="str">
            <v xml:space="preserve"> </v>
          </cell>
          <cell r="L20">
            <v>0.52700000000000002</v>
          </cell>
        </row>
        <row r="21">
          <cell r="A21" t="str">
            <v xml:space="preserve"> </v>
          </cell>
          <cell r="B21" t="str">
            <v>1.5 * h3</v>
          </cell>
          <cell r="C21" t="str">
            <v xml:space="preserve"> </v>
          </cell>
          <cell r="D21">
            <v>0.02</v>
          </cell>
          <cell r="E21" t="str">
            <v xml:space="preserve"> </v>
          </cell>
          <cell r="F21">
            <v>0.03</v>
          </cell>
          <cell r="G21" t="str">
            <v xml:space="preserve"> </v>
          </cell>
          <cell r="H21">
            <v>0.04</v>
          </cell>
          <cell r="I21" t="str">
            <v xml:space="preserve"> </v>
          </cell>
          <cell r="J21">
            <v>0.05</v>
          </cell>
          <cell r="K21" t="str">
            <v xml:space="preserve"> </v>
          </cell>
          <cell r="L21">
            <v>0.06</v>
          </cell>
        </row>
        <row r="22">
          <cell r="B22" t="str">
            <v>1-1.5*( )</v>
          </cell>
          <cell r="C22" t="str">
            <v xml:space="preserve"> </v>
          </cell>
          <cell r="D22">
            <v>0.78100000000000003</v>
          </cell>
          <cell r="E22" t="str">
            <v xml:space="preserve"> </v>
          </cell>
          <cell r="F22">
            <v>0.80600000000000005</v>
          </cell>
          <cell r="G22" t="str">
            <v xml:space="preserve"> </v>
          </cell>
          <cell r="H22">
            <v>0.83</v>
          </cell>
          <cell r="I22" t="str">
            <v xml:space="preserve"> </v>
          </cell>
          <cell r="J22">
            <v>0.84299999999999997</v>
          </cell>
          <cell r="K22" t="str">
            <v xml:space="preserve"> </v>
          </cell>
          <cell r="L22">
            <v>0.85699999999999998</v>
          </cell>
        </row>
        <row r="23">
          <cell r="A23" t="str">
            <v xml:space="preserve"> </v>
          </cell>
          <cell r="B23" t="str">
            <v>1.5 * h4</v>
          </cell>
          <cell r="C23" t="str">
            <v xml:space="preserve"> </v>
          </cell>
          <cell r="D23">
            <v>0.02</v>
          </cell>
          <cell r="E23" t="str">
            <v xml:space="preserve"> </v>
          </cell>
          <cell r="F23">
            <v>0.02</v>
          </cell>
          <cell r="G23" t="str">
            <v xml:space="preserve"> </v>
          </cell>
          <cell r="H23">
            <v>0.02</v>
          </cell>
          <cell r="I23" t="str">
            <v xml:space="preserve"> </v>
          </cell>
          <cell r="J23">
            <v>0.02</v>
          </cell>
          <cell r="K23" t="str">
            <v xml:space="preserve"> </v>
          </cell>
          <cell r="L23">
            <v>0.02</v>
          </cell>
        </row>
        <row r="24">
          <cell r="B24" t="str">
            <v>1-1.5*( )</v>
          </cell>
          <cell r="C24" t="str">
            <v xml:space="preserve"> </v>
          </cell>
          <cell r="D24">
            <v>0.16200000000000001</v>
          </cell>
          <cell r="E24" t="str">
            <v xml:space="preserve"> </v>
          </cell>
          <cell r="F24">
            <v>0.16200000000000001</v>
          </cell>
          <cell r="G24" t="str">
            <v xml:space="preserve"> </v>
          </cell>
          <cell r="H24">
            <v>0.16200000000000001</v>
          </cell>
          <cell r="I24" t="str">
            <v xml:space="preserve"> </v>
          </cell>
          <cell r="J24">
            <v>0.17499999999999999</v>
          </cell>
          <cell r="K24" t="str">
            <v xml:space="preserve"> </v>
          </cell>
          <cell r="L24">
            <v>0.186</v>
          </cell>
        </row>
        <row r="25">
          <cell r="A25" t="str">
            <v xml:space="preserve"> </v>
          </cell>
          <cell r="B25" t="str">
            <v>1.5 * h5</v>
          </cell>
          <cell r="C25" t="str">
            <v xml:space="preserve"> </v>
          </cell>
          <cell r="D25">
            <v>0.02</v>
          </cell>
          <cell r="E25" t="str">
            <v xml:space="preserve"> </v>
          </cell>
          <cell r="F25">
            <v>0.02</v>
          </cell>
          <cell r="G25" t="str">
            <v xml:space="preserve"> </v>
          </cell>
          <cell r="H25">
            <v>0.02</v>
          </cell>
          <cell r="I25" t="str">
            <v xml:space="preserve"> </v>
          </cell>
          <cell r="J25">
            <v>0.02</v>
          </cell>
          <cell r="K25" t="str">
            <v xml:space="preserve"> </v>
          </cell>
          <cell r="L25">
            <v>0.02</v>
          </cell>
        </row>
        <row r="26">
          <cell r="B26" t="str">
            <v>1-1.5*( )</v>
          </cell>
          <cell r="C26" t="str">
            <v xml:space="preserve"> </v>
          </cell>
          <cell r="D26">
            <v>0.47199999999999998</v>
          </cell>
          <cell r="E26" t="str">
            <v xml:space="preserve"> </v>
          </cell>
          <cell r="F26">
            <v>0.47199999999999998</v>
          </cell>
          <cell r="G26" t="str">
            <v xml:space="preserve"> </v>
          </cell>
          <cell r="H26">
            <v>0.47199999999999998</v>
          </cell>
          <cell r="I26" t="str">
            <v xml:space="preserve"> </v>
          </cell>
          <cell r="J26">
            <v>0.48399999999999999</v>
          </cell>
          <cell r="K26" t="str">
            <v xml:space="preserve"> </v>
          </cell>
          <cell r="L26">
            <v>0.495</v>
          </cell>
        </row>
        <row r="27">
          <cell r="A27" t="str">
            <v xml:space="preserve"> </v>
          </cell>
          <cell r="B27" t="str">
            <v>1.5 * h6</v>
          </cell>
          <cell r="C27" t="str">
            <v xml:space="preserve"> </v>
          </cell>
          <cell r="D27">
            <v>0.02</v>
          </cell>
          <cell r="E27" t="str">
            <v xml:space="preserve"> </v>
          </cell>
          <cell r="F27">
            <v>0.02</v>
          </cell>
          <cell r="G27" t="str">
            <v xml:space="preserve"> </v>
          </cell>
          <cell r="H27">
            <v>0.02</v>
          </cell>
          <cell r="I27" t="str">
            <v xml:space="preserve"> </v>
          </cell>
          <cell r="J27">
            <v>0.02</v>
          </cell>
          <cell r="K27" t="str">
            <v xml:space="preserve"> </v>
          </cell>
          <cell r="L27">
            <v>0.02</v>
          </cell>
        </row>
        <row r="28">
          <cell r="B28" t="str">
            <v>1-1.5*( )</v>
          </cell>
          <cell r="C28" t="str">
            <v xml:space="preserve"> </v>
          </cell>
          <cell r="D28">
            <v>0.78100000000000003</v>
          </cell>
          <cell r="E28" t="str">
            <v xml:space="preserve"> </v>
          </cell>
          <cell r="F28">
            <v>0.78100000000000003</v>
          </cell>
          <cell r="G28" t="str">
            <v xml:space="preserve"> </v>
          </cell>
          <cell r="H28">
            <v>0.78100000000000003</v>
          </cell>
          <cell r="I28" t="str">
            <v xml:space="preserve"> </v>
          </cell>
          <cell r="J28">
            <v>0.79300000000000004</v>
          </cell>
          <cell r="K28" t="str">
            <v xml:space="preserve"> </v>
          </cell>
          <cell r="L28">
            <v>0.80400000000000005</v>
          </cell>
        </row>
      </sheetData>
      <sheetData sheetId="5"/>
      <sheetData sheetId="6" refreshError="1">
        <row r="1">
          <cell r="D1" t="str">
            <v xml:space="preserve"> 포장단위수량(곡선부)</v>
          </cell>
        </row>
        <row r="2">
          <cell r="B2" t="str">
            <v>WT =</v>
          </cell>
          <cell r="C2">
            <v>10</v>
          </cell>
          <cell r="D2" t="str">
            <v>S =</v>
          </cell>
          <cell r="E2">
            <v>0.75</v>
          </cell>
          <cell r="F2" t="str">
            <v>t1 =</v>
          </cell>
          <cell r="G2">
            <v>0.05</v>
          </cell>
          <cell r="H2" t="str">
            <v>t2 =</v>
          </cell>
          <cell r="I2">
            <v>7.0000000000000007E-2</v>
          </cell>
          <cell r="J2" t="str">
            <v>t3 =</v>
          </cell>
          <cell r="K2">
            <v>0.2</v>
          </cell>
          <cell r="L2" t="str">
            <v>t4 =</v>
          </cell>
          <cell r="M2">
            <v>0.2</v>
          </cell>
        </row>
        <row r="3">
          <cell r="A3" t="str">
            <v>공 종</v>
          </cell>
          <cell r="B3" t="str">
            <v>WP =</v>
          </cell>
          <cell r="C3">
            <v>8.5</v>
          </cell>
          <cell r="D3" t="str">
            <v>t' =</v>
          </cell>
          <cell r="E3">
            <v>0.52</v>
          </cell>
          <cell r="F3" t="str">
            <v xml:space="preserve"> </v>
          </cell>
          <cell r="G3">
            <v>0</v>
          </cell>
          <cell r="H3" t="str">
            <v xml:space="preserve"> </v>
          </cell>
          <cell r="I3">
            <v>0</v>
          </cell>
          <cell r="J3" t="str">
            <v xml:space="preserve"> </v>
          </cell>
          <cell r="K3">
            <v>0</v>
          </cell>
          <cell r="L3" t="str">
            <v xml:space="preserve"> </v>
          </cell>
        </row>
        <row r="4">
          <cell r="B4" t="str">
            <v xml:space="preserve"> </v>
          </cell>
          <cell r="C4">
            <v>0.02</v>
          </cell>
          <cell r="D4" t="str">
            <v xml:space="preserve"> </v>
          </cell>
          <cell r="E4">
            <v>0.03</v>
          </cell>
          <cell r="F4" t="str">
            <v xml:space="preserve"> </v>
          </cell>
          <cell r="G4">
            <v>0.04</v>
          </cell>
          <cell r="H4" t="str">
            <v xml:space="preserve"> </v>
          </cell>
          <cell r="I4">
            <v>0.05</v>
          </cell>
          <cell r="J4" t="str">
            <v xml:space="preserve"> </v>
          </cell>
          <cell r="K4">
            <v>0.06</v>
          </cell>
          <cell r="L4" t="str">
            <v xml:space="preserve">  비   고</v>
          </cell>
        </row>
        <row r="5">
          <cell r="A5" t="str">
            <v>h1</v>
          </cell>
          <cell r="B5" t="str">
            <v xml:space="preserve"> </v>
          </cell>
          <cell r="C5">
            <v>0.105</v>
          </cell>
          <cell r="D5" t="str">
            <v xml:space="preserve"> </v>
          </cell>
          <cell r="E5">
            <v>0.1125</v>
          </cell>
          <cell r="F5" t="str">
            <v xml:space="preserve"> </v>
          </cell>
          <cell r="G5">
            <v>0.12</v>
          </cell>
          <cell r="H5" t="str">
            <v xml:space="preserve"> </v>
          </cell>
          <cell r="I5">
            <v>0.12</v>
          </cell>
          <cell r="J5" t="str">
            <v xml:space="preserve"> </v>
          </cell>
          <cell r="K5">
            <v>0.12</v>
          </cell>
        </row>
        <row r="6">
          <cell r="A6" t="str">
            <v>h2</v>
          </cell>
          <cell r="B6" t="str">
            <v xml:space="preserve"> </v>
          </cell>
          <cell r="C6">
            <v>0.30499999999999999</v>
          </cell>
          <cell r="D6" t="str">
            <v xml:space="preserve"> </v>
          </cell>
          <cell r="E6">
            <v>0.313</v>
          </cell>
          <cell r="F6" t="str">
            <v xml:space="preserve"> </v>
          </cell>
          <cell r="G6">
            <v>0.32</v>
          </cell>
          <cell r="H6" t="str">
            <v xml:space="preserve"> </v>
          </cell>
          <cell r="I6">
            <v>0.32</v>
          </cell>
          <cell r="J6" t="str">
            <v xml:space="preserve"> </v>
          </cell>
          <cell r="K6">
            <v>0.32</v>
          </cell>
        </row>
        <row r="7">
          <cell r="A7" t="str">
            <v>h3</v>
          </cell>
          <cell r="B7" t="str">
            <v xml:space="preserve"> </v>
          </cell>
          <cell r="C7">
            <v>0.505</v>
          </cell>
          <cell r="D7" t="str">
            <v xml:space="preserve"> </v>
          </cell>
          <cell r="E7">
            <v>0.51300000000000001</v>
          </cell>
          <cell r="F7" t="str">
            <v xml:space="preserve"> </v>
          </cell>
          <cell r="G7">
            <v>0.52</v>
          </cell>
          <cell r="H7" t="str">
            <v xml:space="preserve"> </v>
          </cell>
          <cell r="I7">
            <v>0.52</v>
          </cell>
          <cell r="J7" t="str">
            <v xml:space="preserve"> </v>
          </cell>
          <cell r="K7">
            <v>0.52</v>
          </cell>
        </row>
        <row r="8">
          <cell r="A8" t="str">
            <v>h4</v>
          </cell>
          <cell r="B8" t="str">
            <v xml:space="preserve"> </v>
          </cell>
          <cell r="C8">
            <v>0.105</v>
          </cell>
          <cell r="D8" t="str">
            <v xml:space="preserve"> </v>
          </cell>
          <cell r="E8">
            <v>0.105</v>
          </cell>
          <cell r="F8" t="str">
            <v xml:space="preserve"> </v>
          </cell>
          <cell r="G8">
            <v>0.105</v>
          </cell>
          <cell r="H8" t="str">
            <v xml:space="preserve"> </v>
          </cell>
          <cell r="I8">
            <v>0.113</v>
          </cell>
          <cell r="J8" t="str">
            <v xml:space="preserve"> </v>
          </cell>
          <cell r="K8">
            <v>0.12</v>
          </cell>
        </row>
        <row r="9">
          <cell r="A9" t="str">
            <v>h5</v>
          </cell>
          <cell r="B9" t="str">
            <v xml:space="preserve"> </v>
          </cell>
          <cell r="C9">
            <v>0.30499999999999999</v>
          </cell>
          <cell r="D9" t="str">
            <v xml:space="preserve"> </v>
          </cell>
          <cell r="E9">
            <v>0.30499999999999999</v>
          </cell>
          <cell r="F9" t="str">
            <v xml:space="preserve"> </v>
          </cell>
          <cell r="G9">
            <v>0.30499999999999999</v>
          </cell>
          <cell r="H9" t="str">
            <v xml:space="preserve"> </v>
          </cell>
          <cell r="I9">
            <v>0.313</v>
          </cell>
          <cell r="J9" t="str">
            <v xml:space="preserve"> </v>
          </cell>
          <cell r="K9">
            <v>0.32</v>
          </cell>
        </row>
        <row r="10">
          <cell r="A10" t="str">
            <v>h6</v>
          </cell>
          <cell r="B10" t="str">
            <v xml:space="preserve"> </v>
          </cell>
          <cell r="C10">
            <v>0.505</v>
          </cell>
          <cell r="D10" t="str">
            <v xml:space="preserve"> </v>
          </cell>
          <cell r="E10">
            <v>0.505</v>
          </cell>
          <cell r="F10" t="str">
            <v xml:space="preserve"> </v>
          </cell>
          <cell r="G10">
            <v>0.505</v>
          </cell>
          <cell r="H10" t="str">
            <v xml:space="preserve"> </v>
          </cell>
          <cell r="I10">
            <v>0.51300000000000001</v>
          </cell>
          <cell r="J10" t="str">
            <v xml:space="preserve"> </v>
          </cell>
          <cell r="K10">
            <v>0.52</v>
          </cell>
        </row>
        <row r="11">
          <cell r="A11" t="str">
            <v>b1</v>
          </cell>
          <cell r="B11" t="str">
            <v xml:space="preserve"> </v>
          </cell>
          <cell r="C11">
            <v>0.16200000000000001</v>
          </cell>
          <cell r="D11" t="str">
            <v xml:space="preserve"> </v>
          </cell>
          <cell r="E11">
            <v>0.17699999999999999</v>
          </cell>
          <cell r="F11" t="str">
            <v xml:space="preserve"> </v>
          </cell>
          <cell r="G11">
            <v>0.191</v>
          </cell>
          <cell r="H11" t="str">
            <v xml:space="preserve"> </v>
          </cell>
          <cell r="I11">
            <v>0.19500000000000001</v>
          </cell>
          <cell r="J11" t="str">
            <v xml:space="preserve"> </v>
          </cell>
          <cell r="K11">
            <v>0.19800000000000001</v>
          </cell>
        </row>
        <row r="12">
          <cell r="A12" t="str">
            <v>b2</v>
          </cell>
          <cell r="B12" t="str">
            <v xml:space="preserve"> </v>
          </cell>
          <cell r="C12">
            <v>0.47199999999999998</v>
          </cell>
          <cell r="D12" t="str">
            <v xml:space="preserve"> </v>
          </cell>
          <cell r="E12">
            <v>0.49199999999999999</v>
          </cell>
          <cell r="F12" t="str">
            <v xml:space="preserve"> </v>
          </cell>
          <cell r="G12">
            <v>0.51100000000000001</v>
          </cell>
          <cell r="H12" t="str">
            <v xml:space="preserve"> </v>
          </cell>
          <cell r="I12">
            <v>0.51900000000000002</v>
          </cell>
          <cell r="J12" t="str">
            <v xml:space="preserve"> </v>
          </cell>
          <cell r="K12">
            <v>0.52700000000000002</v>
          </cell>
        </row>
        <row r="13">
          <cell r="A13" t="str">
            <v>b3</v>
          </cell>
          <cell r="B13" t="str">
            <v xml:space="preserve"> </v>
          </cell>
          <cell r="C13">
            <v>0.78100000000000003</v>
          </cell>
          <cell r="D13" t="str">
            <v xml:space="preserve"> </v>
          </cell>
          <cell r="E13">
            <v>0.80600000000000005</v>
          </cell>
          <cell r="F13" t="str">
            <v xml:space="preserve"> </v>
          </cell>
          <cell r="G13">
            <v>0.83</v>
          </cell>
          <cell r="H13" t="str">
            <v xml:space="preserve"> </v>
          </cell>
          <cell r="I13">
            <v>0.84299999999999997</v>
          </cell>
          <cell r="J13" t="str">
            <v xml:space="preserve"> </v>
          </cell>
          <cell r="K13">
            <v>0.85699999999999998</v>
          </cell>
        </row>
        <row r="14">
          <cell r="A14" t="str">
            <v>b4</v>
          </cell>
          <cell r="B14" t="str">
            <v xml:space="preserve"> </v>
          </cell>
          <cell r="C14">
            <v>0.16200000000000001</v>
          </cell>
          <cell r="D14" t="str">
            <v xml:space="preserve"> </v>
          </cell>
          <cell r="E14">
            <v>0.16200000000000001</v>
          </cell>
          <cell r="F14" t="str">
            <v xml:space="preserve"> </v>
          </cell>
          <cell r="G14">
            <v>0.16200000000000001</v>
          </cell>
          <cell r="H14" t="str">
            <v xml:space="preserve"> </v>
          </cell>
          <cell r="I14">
            <v>0.17499999999999999</v>
          </cell>
          <cell r="J14" t="str">
            <v xml:space="preserve"> </v>
          </cell>
          <cell r="K14">
            <v>0.186</v>
          </cell>
          <cell r="L14">
            <v>0</v>
          </cell>
          <cell r="M14" t="str">
            <v xml:space="preserve"> </v>
          </cell>
        </row>
        <row r="15">
          <cell r="A15" t="str">
            <v>b5</v>
          </cell>
          <cell r="B15" t="str">
            <v xml:space="preserve"> </v>
          </cell>
          <cell r="C15">
            <v>0.47199999999999998</v>
          </cell>
          <cell r="D15" t="str">
            <v xml:space="preserve"> </v>
          </cell>
          <cell r="E15">
            <v>0.47199999999999998</v>
          </cell>
          <cell r="F15" t="str">
            <v xml:space="preserve"> </v>
          </cell>
          <cell r="G15">
            <v>0.47199999999999998</v>
          </cell>
          <cell r="H15" t="str">
            <v xml:space="preserve"> </v>
          </cell>
          <cell r="I15">
            <v>0.48399999999999999</v>
          </cell>
          <cell r="J15" t="str">
            <v xml:space="preserve"> </v>
          </cell>
          <cell r="K15">
            <v>0.495</v>
          </cell>
        </row>
        <row r="16">
          <cell r="A16" t="str">
            <v>b6</v>
          </cell>
          <cell r="B16" t="str">
            <v xml:space="preserve"> </v>
          </cell>
          <cell r="C16">
            <v>0.78100000000000003</v>
          </cell>
          <cell r="D16" t="str">
            <v xml:space="preserve"> </v>
          </cell>
          <cell r="E16">
            <v>0.78100000000000003</v>
          </cell>
          <cell r="F16" t="str">
            <v xml:space="preserve"> </v>
          </cell>
          <cell r="G16">
            <v>0.78100000000000003</v>
          </cell>
          <cell r="H16" t="str">
            <v xml:space="preserve"> </v>
          </cell>
          <cell r="I16">
            <v>0.79300000000000004</v>
          </cell>
          <cell r="J16" t="str">
            <v xml:space="preserve"> </v>
          </cell>
          <cell r="K16">
            <v>0.80400000000000005</v>
          </cell>
        </row>
        <row r="17">
          <cell r="A17" t="str">
            <v>A.전단면</v>
          </cell>
          <cell r="B17">
            <v>0</v>
          </cell>
          <cell r="C17">
            <v>5.5944000000000003</v>
          </cell>
          <cell r="D17">
            <v>0</v>
          </cell>
          <cell r="E17">
            <v>5.6039000000000003</v>
          </cell>
          <cell r="F17">
            <v>0</v>
          </cell>
          <cell r="G17">
            <v>5.6130000000000004</v>
          </cell>
          <cell r="H17">
            <v>0</v>
          </cell>
          <cell r="I17">
            <v>5.6226000000000003</v>
          </cell>
          <cell r="J17">
            <v>0</v>
          </cell>
          <cell r="K17">
            <v>5.6318999999999999</v>
          </cell>
        </row>
        <row r="18">
          <cell r="A18" t="str">
            <v>B.표층</v>
          </cell>
          <cell r="B18">
            <v>0</v>
          </cell>
          <cell r="C18">
            <v>0.42749999999999999</v>
          </cell>
          <cell r="D18">
            <v>0</v>
          </cell>
          <cell r="E18">
            <v>0.42749999999999999</v>
          </cell>
          <cell r="F18">
            <v>0</v>
          </cell>
          <cell r="G18">
            <v>0.42749999999999999</v>
          </cell>
          <cell r="H18">
            <v>0</v>
          </cell>
          <cell r="I18">
            <v>0.42749999999999999</v>
          </cell>
          <cell r="J18">
            <v>0</v>
          </cell>
          <cell r="K18">
            <v>0.42749999999999999</v>
          </cell>
        </row>
        <row r="19">
          <cell r="A19" t="str">
            <v>B'.표층</v>
          </cell>
          <cell r="B19">
            <v>0</v>
          </cell>
          <cell r="C19">
            <v>8.5500000000000007</v>
          </cell>
          <cell r="D19">
            <v>0</v>
          </cell>
          <cell r="E19">
            <v>8.5500000000000007</v>
          </cell>
          <cell r="F19">
            <v>0</v>
          </cell>
          <cell r="G19">
            <v>8.5500000000000007</v>
          </cell>
          <cell r="H19">
            <v>0</v>
          </cell>
          <cell r="I19">
            <v>8.5500000000000007</v>
          </cell>
          <cell r="J19">
            <v>0</v>
          </cell>
          <cell r="K19">
            <v>8.5500000000000007</v>
          </cell>
        </row>
        <row r="20">
          <cell r="A20" t="str">
            <v>C.기층</v>
          </cell>
          <cell r="B20">
            <v>0</v>
          </cell>
          <cell r="C20">
            <v>0.62090000000000001</v>
          </cell>
          <cell r="D20">
            <v>0</v>
          </cell>
          <cell r="E20">
            <v>0.62090000000000001</v>
          </cell>
          <cell r="F20">
            <v>0</v>
          </cell>
          <cell r="G20">
            <v>0.62090000000000001</v>
          </cell>
          <cell r="H20">
            <v>0</v>
          </cell>
          <cell r="I20">
            <v>0.62090000000000001</v>
          </cell>
          <cell r="J20">
            <v>0</v>
          </cell>
          <cell r="K20">
            <v>0.62090000000000001</v>
          </cell>
        </row>
        <row r="21">
          <cell r="A21" t="str">
            <v>C'.기층</v>
          </cell>
          <cell r="B21">
            <v>0</v>
          </cell>
          <cell r="C21">
            <v>8.8699999999999992</v>
          </cell>
          <cell r="D21">
            <v>0</v>
          </cell>
          <cell r="E21">
            <v>8.8699999999999992</v>
          </cell>
          <cell r="F21">
            <v>0</v>
          </cell>
          <cell r="G21">
            <v>8.8699999999999992</v>
          </cell>
          <cell r="H21">
            <v>0</v>
          </cell>
          <cell r="I21">
            <v>8.8699999999999992</v>
          </cell>
          <cell r="J21">
            <v>0</v>
          </cell>
          <cell r="K21">
            <v>8.8699999999999992</v>
          </cell>
        </row>
        <row r="22">
          <cell r="A22" t="str">
            <v>D.보조기층</v>
          </cell>
          <cell r="B22">
            <v>0</v>
          </cell>
          <cell r="C22">
            <v>2.1267999999999998</v>
          </cell>
          <cell r="D22">
            <v>0</v>
          </cell>
          <cell r="E22">
            <v>2.1303000000000001</v>
          </cell>
          <cell r="F22">
            <v>0</v>
          </cell>
          <cell r="G22">
            <v>2.1335999999999999</v>
          </cell>
          <cell r="H22">
            <v>0</v>
          </cell>
          <cell r="I22">
            <v>2.1373000000000002</v>
          </cell>
          <cell r="J22">
            <v>0</v>
          </cell>
          <cell r="K22">
            <v>2.1406000000000001</v>
          </cell>
        </row>
        <row r="23">
          <cell r="A23" t="str">
            <v>E.선택층</v>
          </cell>
          <cell r="B23">
            <v>0</v>
          </cell>
          <cell r="C23">
            <v>2.2505999999999999</v>
          </cell>
          <cell r="D23">
            <v>0</v>
          </cell>
          <cell r="E23">
            <v>2.2551000000000001</v>
          </cell>
          <cell r="F23">
            <v>0</v>
          </cell>
          <cell r="G23">
            <v>2.2593999999999999</v>
          </cell>
          <cell r="H23">
            <v>0</v>
          </cell>
          <cell r="I23">
            <v>2.2639</v>
          </cell>
          <cell r="J23">
            <v>0</v>
          </cell>
          <cell r="K23">
            <v>2.2683</v>
          </cell>
        </row>
        <row r="24">
          <cell r="A24" t="str">
            <v>F.노견토</v>
          </cell>
          <cell r="B24">
            <v>0</v>
          </cell>
          <cell r="C24">
            <v>0.1686</v>
          </cell>
          <cell r="D24">
            <v>0</v>
          </cell>
          <cell r="E24">
            <v>0.1701</v>
          </cell>
          <cell r="F24">
            <v>0</v>
          </cell>
          <cell r="G24">
            <v>0.1716</v>
          </cell>
          <cell r="H24">
            <v>0</v>
          </cell>
          <cell r="I24">
            <v>0.17299999999999999</v>
          </cell>
          <cell r="J24">
            <v>0</v>
          </cell>
          <cell r="K24">
            <v>0.17460000000000001</v>
          </cell>
        </row>
      </sheetData>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산출근거"/>
      <sheetName val="직접인건비"/>
      <sheetName val="Sheet1"/>
      <sheetName val="이토변실(A3-LINE)"/>
      <sheetName val="단위수량"/>
      <sheetName val="가시설수량"/>
      <sheetName val="터파기및재료"/>
      <sheetName val="방음벽기초"/>
      <sheetName val="구조물"/>
      <sheetName val="연결임시"/>
      <sheetName val="토사(PE)"/>
      <sheetName val="조건표"/>
      <sheetName val="가시설단위수량"/>
      <sheetName val="SORCE1"/>
      <sheetName val="인구"/>
      <sheetName val="환경평가"/>
      <sheetName val="부대tu"/>
      <sheetName val="내역서"/>
      <sheetName val="2호맨홀공제수량"/>
      <sheetName val="맨홀수량집계"/>
      <sheetName val="옹벽기초자료"/>
      <sheetName val="현황산출서"/>
      <sheetName val="계수시트"/>
      <sheetName val="5지구단위"/>
      <sheetName val="내역서01"/>
      <sheetName val="지구단위계획내역서"/>
      <sheetName val="기본일위"/>
      <sheetName val="구간별"/>
      <sheetName val="지구단위계획"/>
      <sheetName val="직접경비"/>
      <sheetName val="계산서(곡선부)"/>
      <sheetName val="-치수표(곡선부)"/>
      <sheetName val="data"/>
      <sheetName val="이름정의"/>
      <sheetName val="초기화면"/>
      <sheetName val="교각별철근수량집계표"/>
      <sheetName val="단가산출서(기계)"/>
      <sheetName val="2000년1차"/>
      <sheetName val="국산화"/>
      <sheetName val="경산"/>
      <sheetName val="범례표"/>
      <sheetName val="기계가격"/>
      <sheetName val="일위대가"/>
      <sheetName val="토공(우물통,기타) "/>
      <sheetName val="데이타"/>
      <sheetName val="마산방향"/>
      <sheetName val="진주방향"/>
      <sheetName val="식재인부"/>
      <sheetName val="총괄서"/>
      <sheetName val="지구단위계획수립(공사수행)"/>
      <sheetName val="설계내역"/>
      <sheetName val="관급_File"/>
      <sheetName val="공사비"/>
      <sheetName val="고양관재"/>
      <sheetName val="날개벽수량표"/>
      <sheetName val="평가내역"/>
      <sheetName val="일위대가 1"/>
      <sheetName val="설계내역서"/>
      <sheetName val="산거 1(인력투입)"/>
      <sheetName val="일위대가 2"/>
      <sheetName val="일위대가 3"/>
      <sheetName val="H PILE수량"/>
      <sheetName val="4.환경검토"/>
      <sheetName val="3연box"/>
      <sheetName val="단 box"/>
      <sheetName val="안정성검토"/>
      <sheetName val="하중계산"/>
      <sheetName val="설계기준"/>
      <sheetName val="S"/>
      <sheetName val="데이터"/>
      <sheetName val="Sensitivity"/>
      <sheetName val="1~9 하중계산"/>
      <sheetName val="포장수량집계"/>
      <sheetName val="자료입력"/>
      <sheetName val="노임단가"/>
      <sheetName val="원가계산서"/>
      <sheetName val="설계명세서"/>
      <sheetName val="말뚝지지력산정"/>
      <sheetName val="INPUT"/>
      <sheetName val="수량산출"/>
      <sheetName val="투찰금액"/>
      <sheetName val="코드표"/>
      <sheetName val="#REF"/>
      <sheetName val="01.10월"/>
      <sheetName val="조명시설"/>
      <sheetName val="용소리교"/>
      <sheetName val="FOOTING단면력"/>
      <sheetName val="Sheet1 (2)"/>
      <sheetName val="군남내역서"/>
      <sheetName val="간지"/>
      <sheetName val="자재총괄"/>
      <sheetName val="시멘트레미콘구입량"/>
      <sheetName val="골재구입량"/>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변수값"/>
      <sheetName val="중기상차"/>
      <sheetName val="AS복구"/>
      <sheetName val="중기터파기"/>
      <sheetName val="식재"/>
      <sheetName val="시설물"/>
      <sheetName val="식재출력용"/>
      <sheetName val="유지관리"/>
      <sheetName val="단가"/>
      <sheetName val="공사설명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일반화물자동차운임"/>
      <sheetName val="안전시설(수집)"/>
      <sheetName val="안전시설"/>
      <sheetName val="관경고용테이프수집"/>
      <sheetName val="관경고용산근"/>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summary"/>
      <sheetName val="chart"/>
      <sheetName val="chart update"/>
      <sheetName val="남평1"/>
      <sheetName val="남평2"/>
      <sheetName val="남평3"/>
      <sheetName val="회동1"/>
      <sheetName val="회동2"/>
      <sheetName val="회동3"/>
      <sheetName val="회동4"/>
      <sheetName val="대로근거"/>
      <sheetName val="부대내역"/>
      <sheetName val="BD"/>
      <sheetName val="집계표"/>
      <sheetName val="1-4-2.관(약)"/>
      <sheetName val="총괄내역서"/>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장비집계"/>
      <sheetName val="가도공"/>
      <sheetName val="5.정산서"/>
      <sheetName val="총괄표"/>
      <sheetName val="SLAB&quot;1&quot;"/>
      <sheetName val="bearing"/>
      <sheetName val="연동내역"/>
      <sheetName val="SLAB"/>
      <sheetName val="수안보-MBR1"/>
      <sheetName val="신당동집계표"/>
      <sheetName val="남평내역"/>
      <sheetName val="기계경비(시간당)"/>
      <sheetName val="램머"/>
      <sheetName val="우수공"/>
      <sheetName val="집수정(600-700)"/>
      <sheetName val="단가일람"/>
      <sheetName val="조경일람"/>
      <sheetName val="내역서(전기)"/>
      <sheetName val="해평견적"/>
      <sheetName val="일위대가목차"/>
      <sheetName val="고압수량(철거)"/>
      <sheetName val="구조물철거타공정이월"/>
      <sheetName val="증감내역서"/>
      <sheetName val="우배수"/>
      <sheetName val="계산식"/>
      <sheetName val="차수별내역서"/>
      <sheetName val="총괄내역서(설계)"/>
      <sheetName val="실행대비"/>
      <sheetName val="JUCK"/>
      <sheetName val="2000,9월 일위"/>
      <sheetName val="공통단가"/>
      <sheetName val="단가조사"/>
      <sheetName val="재료비"/>
      <sheetName val="운반비"/>
      <sheetName val="단가표"/>
      <sheetName val="원가"/>
      <sheetName val="금액"/>
      <sheetName val="일위대가표"/>
      <sheetName val="전차선로 물량표"/>
      <sheetName val="한강운반비"/>
      <sheetName val="자재"/>
      <sheetName val="공통(20-91)"/>
      <sheetName val="자료"/>
      <sheetName val="보차도경계석"/>
      <sheetName val="데리네이타현황"/>
      <sheetName val="관접합및부설"/>
      <sheetName val="레미콘"/>
      <sheetName val="pe이중벽관"/>
      <sheetName val="pe이중벽관 (우수)"/>
      <sheetName val="D100관"/>
      <sheetName val="D16"/>
      <sheetName val="D20"/>
      <sheetName val="D25"/>
      <sheetName val="D50"/>
      <sheetName val="D75,D100"/>
      <sheetName val="P-산#1-1(WOWA1)"/>
      <sheetName val="기초입력 DATA"/>
      <sheetName val="guard(mac)"/>
      <sheetName val="관급자재대"/>
      <sheetName val="포장재료집계표"/>
      <sheetName val="요율"/>
      <sheetName val="우수받이"/>
      <sheetName val="맨홀수량산출"/>
      <sheetName val="입찰"/>
      <sheetName val="현경"/>
      <sheetName val="L형 옹벽"/>
      <sheetName val="4차원가계산서"/>
      <sheetName val="교각1"/>
      <sheetName val="수지표"/>
      <sheetName val="셀명"/>
      <sheetName val="공사"/>
      <sheetName val="견적대비표"/>
      <sheetName val="건축내역"/>
      <sheetName val="상부집계표"/>
      <sheetName val="설 계"/>
      <sheetName val="공사개요"/>
      <sheetName val="토공 total"/>
      <sheetName val="법면단"/>
      <sheetName val="석축설면"/>
      <sheetName val="법면설면"/>
      <sheetName val="석축단"/>
      <sheetName val="법면수집"/>
      <sheetName val="날개벽(시점좌측)"/>
      <sheetName val="인건비"/>
      <sheetName val="단면A-A(TR)"/>
      <sheetName val="1.설계조건"/>
      <sheetName val="도급"/>
      <sheetName val="설계조건"/>
      <sheetName val="관경별내역서"/>
      <sheetName val="nys"/>
      <sheetName val="POOM_MOTO"/>
      <sheetName val="Total"/>
      <sheetName val="개산공사비"/>
      <sheetName val="지급자재"/>
      <sheetName val="토공연장"/>
      <sheetName val="고유코드_설계"/>
      <sheetName val="일위대가(가설)"/>
      <sheetName val="설계예시"/>
      <sheetName val="일위산출"/>
      <sheetName val="건축내역서"/>
      <sheetName val="설비내역서"/>
      <sheetName val="전기내역서"/>
      <sheetName val="노임"/>
      <sheetName val="2003상반기노임기준"/>
      <sheetName val="가점"/>
      <sheetName val="index"/>
      <sheetName val="etc"/>
      <sheetName val="슬래브(유곡)"/>
      <sheetName val="골재집계"/>
      <sheetName val="깨기"/>
      <sheetName val="D"/>
      <sheetName val="7월11일"/>
      <sheetName val="CON'C"/>
      <sheetName val="기본단가표"/>
      <sheetName val="8.석축단위(H=1.5M)"/>
      <sheetName val="6PILE  (돌출)"/>
      <sheetName val="배수장토목공사비"/>
      <sheetName val="삭제및변경불가"/>
      <sheetName val="강교(Sub)"/>
      <sheetName val="Sheet2"/>
      <sheetName val="-레미콘집계"/>
      <sheetName val="-몰탈콘크리트"/>
      <sheetName val="자갈,시멘트,모래산출"/>
      <sheetName val="-철근집계"/>
      <sheetName val="포장재료(1)"/>
      <sheetName val="-흄관집계"/>
      <sheetName val="공사요율"/>
      <sheetName val="개비온집계"/>
      <sheetName val="개비온 단위"/>
      <sheetName val="기초자료입력"/>
      <sheetName val="입력란"/>
      <sheetName val="97노임단가"/>
      <sheetName val="용역비내역-진짜"/>
      <sheetName val="지장물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sheetData sheetId="198"/>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refreshError="1"/>
      <sheetData sheetId="43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진주방향"/>
      <sheetName val="5지구단위"/>
    </sheetNames>
    <sheetDataSet>
      <sheetData sheetId="0" refreshError="1">
        <row r="24">
          <cell r="D24" t="str">
            <v xml:space="preserve"> ⊃</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VXXXX"/>
      <sheetName val="총괄표"/>
      <sheetName val="내역서"/>
      <sheetName val="공간별식재내역"/>
      <sheetName val="단가대비표"/>
      <sheetName val="지급자재"/>
      <sheetName val="수목할증"/>
      <sheetName val="노임단가"/>
      <sheetName val="일위대가목록"/>
      <sheetName val="일위대가"/>
      <sheetName val="수목수량총괄"/>
      <sheetName val="당간지주"/>
      <sheetName val="비료단가"/>
      <sheetName val="공총괄표"/>
      <sheetName val="공내역서"/>
      <sheetName val="견적대비표"/>
      <sheetName val="Sheet11"/>
      <sheetName val="Sheet12"/>
      <sheetName val="Sheet13"/>
      <sheetName val="Sheet14"/>
      <sheetName val="Sheet15"/>
      <sheetName val="Sheet16"/>
      <sheetName val="DATE"/>
      <sheetName val="데이타"/>
      <sheetName val="간지"/>
      <sheetName val="99노임기준"/>
      <sheetName val="안동-영주"/>
      <sheetName val="단위단가"/>
      <sheetName val="일위대가표"/>
      <sheetName val="설계명세서"/>
      <sheetName val="노무비"/>
      <sheetName val="수목표준대가"/>
      <sheetName val="자료입력"/>
      <sheetName val="공구원가계산"/>
      <sheetName val="금액"/>
      <sheetName val="00노임기준"/>
      <sheetName val="공사개요"/>
      <sheetName val="집계표"/>
      <sheetName val="주요자재집계표"/>
      <sheetName val="주요재료집계표"/>
      <sheetName val="토공집계"/>
      <sheetName val="수목"/>
      <sheetName val="시설물"/>
      <sheetName val="포장"/>
      <sheetName val="시설물집계"/>
      <sheetName val="포장집계 "/>
      <sheetName val="공사비예산서(토목분)"/>
      <sheetName val="말뚝지지력산정"/>
      <sheetName val="Sheet1"/>
      <sheetName val="#REF"/>
      <sheetName val="FB25JN"/>
      <sheetName val="을"/>
      <sheetName val="회사기본자료"/>
      <sheetName val="상호참고자료"/>
      <sheetName val="공사기본내용입력"/>
      <sheetName val="발주처자료입력"/>
      <sheetName val="하자보증자료"/>
      <sheetName val="기술자자료입력"/>
      <sheetName val="건축"/>
      <sheetName val="램프"/>
      <sheetName val="기본단가표"/>
      <sheetName val="변수값"/>
      <sheetName val="중기상차"/>
      <sheetName val="AS복구"/>
      <sheetName val="중기터파기"/>
      <sheetName val="전기혼잡제경비(45)"/>
      <sheetName val="부대경비산출서"/>
      <sheetName val="노임"/>
      <sheetName val="인건-측정"/>
      <sheetName val="진주방향"/>
      <sheetName val="일위(토목)"/>
      <sheetName val="6-1. 관개량조서"/>
      <sheetName val="한강운반비"/>
      <sheetName val="터파기및재료"/>
      <sheetName val="용수량(생활용수)"/>
      <sheetName val="품셈"/>
      <sheetName val="전기"/>
      <sheetName val="실행대비"/>
      <sheetName val="미결08"/>
      <sheetName val="노무"/>
      <sheetName val="총괄내역서"/>
      <sheetName val="분석"/>
      <sheetName val="MOTOR"/>
      <sheetName val="Sheet5"/>
      <sheetName val="기계경비"/>
      <sheetName val="식재인부"/>
      <sheetName val="대비"/>
      <sheetName val="포장집계_"/>
      <sheetName val="관접합및부설"/>
      <sheetName val="단가"/>
      <sheetName val="Total"/>
      <sheetName val="단면가정"/>
      <sheetName val="협력업체"/>
      <sheetName val="기계내역"/>
      <sheetName val="Sheet2"/>
      <sheetName val="철거산출근거"/>
      <sheetName val="조명시설"/>
      <sheetName val="기계경비산출기준"/>
      <sheetName val="견적내역서"/>
      <sheetName val="소비자가"/>
      <sheetName val="단가(자재)"/>
      <sheetName val="단가(노임)"/>
      <sheetName val="기초목록"/>
      <sheetName val="물가대비표"/>
      <sheetName val="plan&amp;section of foundation"/>
      <sheetName val="design criteria"/>
      <sheetName val="예산내역서"/>
      <sheetName val="설계예산서"/>
      <sheetName val="총계"/>
      <sheetName val="Y-WORK"/>
      <sheetName val="일위산출"/>
      <sheetName val="2003상반기노임기준"/>
      <sheetName val="장비집계"/>
      <sheetName val="차액보증"/>
      <sheetName val="매입세율"/>
      <sheetName val="장비종합부표"/>
      <sheetName val="집계표_식재"/>
      <sheetName val="부표"/>
      <sheetName val="6호기"/>
      <sheetName val="H-pile(298x299)"/>
      <sheetName val="H-pile(250x250)"/>
      <sheetName val="고유코드_설계"/>
      <sheetName val="지질조사"/>
      <sheetName val="BOJUNGGM"/>
      <sheetName val="Customer Databas"/>
      <sheetName val="EKOG10건축"/>
      <sheetName val="DATA"/>
      <sheetName val="전체"/>
      <sheetName val="45,46"/>
      <sheetName val="2000전체분"/>
      <sheetName val="2000년1차"/>
      <sheetName val="Macro"/>
      <sheetName val="Taux"/>
      <sheetName val="수목단가"/>
      <sheetName val="교각계산"/>
      <sheetName val="제경비율"/>
      <sheetName val="중기조종사 단위단가"/>
      <sheetName val="갑지(추정)"/>
      <sheetName val="설계내역"/>
      <sheetName val="BSD (2)"/>
      <sheetName val="목록"/>
      <sheetName val="Macro3"/>
      <sheetName val="설계명세1-1"/>
      <sheetName val="시설수량표"/>
      <sheetName val="식재수량표"/>
      <sheetName val="자재단가"/>
      <sheetName val="예산명세서"/>
      <sheetName val="인건비"/>
      <sheetName val="전차선로 물량표"/>
      <sheetName val="자재"/>
      <sheetName val="공사요율산출표"/>
      <sheetName val="견적단가"/>
      <sheetName val="기초공"/>
      <sheetName val="기둥(원형)"/>
      <sheetName val="개별직종노임단가(2003.9)"/>
      <sheetName val="우수받이"/>
      <sheetName val="계산서(곡선부)"/>
      <sheetName val="-치수표(곡선부)"/>
      <sheetName val="금액내역서"/>
      <sheetName val="교각1"/>
      <sheetName val="unit"/>
      <sheetName val="신우"/>
      <sheetName val="Apt내역"/>
      <sheetName val="BID"/>
      <sheetName val="JUCKEYK"/>
      <sheetName val="부대시설"/>
      <sheetName val="1차 내역서"/>
      <sheetName val="7월11일"/>
      <sheetName val="매립"/>
      <sheetName val="일위"/>
      <sheetName val="단"/>
      <sheetName val="수수료율표"/>
      <sheetName val="공주-교대(A1)"/>
      <sheetName val="crude.SLAB RE-bar"/>
      <sheetName val="실행내역서 "/>
      <sheetName val="3.내역서"/>
      <sheetName val="원가"/>
      <sheetName val="hvac(제어동)"/>
      <sheetName val="기초일위"/>
      <sheetName val="가시설흙막이"/>
      <sheetName val="제직재"/>
      <sheetName val="설직재-1"/>
      <sheetName val="제-노임"/>
      <sheetName val="건축내역"/>
      <sheetName val="재료"/>
      <sheetName val="물량표S"/>
      <sheetName val="연결임시"/>
      <sheetName val="평가데이터"/>
      <sheetName val="원가계산서"/>
      <sheetName val="ABUT수량-A1"/>
      <sheetName val="danga"/>
      <sheetName val="ilch"/>
      <sheetName val="청천내"/>
      <sheetName val="중기사용료산출근거"/>
      <sheetName val="단가 및 재료비"/>
      <sheetName val="콘크리트타설입력"/>
      <sheetName val="레미콘입고현황"/>
      <sheetName val="견적갑지"/>
      <sheetName val="재노경"/>
      <sheetName val="실행(ALT1)"/>
      <sheetName val="01"/>
      <sheetName val="2002상반기노임기준"/>
      <sheetName val="시중노임단가"/>
      <sheetName val="21301동"/>
      <sheetName val="가공비"/>
      <sheetName val="1차네트공정"/>
      <sheetName val="일위대가 "/>
      <sheetName val="98지급계획"/>
      <sheetName val="계정"/>
      <sheetName val="공내역"/>
      <sheetName val="기초입력 DATA"/>
      <sheetName val="방수"/>
      <sheetName val="원가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근거(면적기준)"/>
      <sheetName val="직접인건비"/>
      <sheetName val="내역 (2)"/>
      <sheetName val="직접인건비 산출근거"/>
      <sheetName val="직접경비산출근거"/>
      <sheetName val="000000"/>
      <sheetName val="results"/>
      <sheetName val="data"/>
      <sheetName val="내역총괄"/>
      <sheetName val="직접경비"/>
      <sheetName val="인력"/>
      <sheetName val="Sheet16"/>
      <sheetName val="일위대가"/>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results"/>
      <sheetName val="data"/>
      <sheetName val="내역총괄"/>
      <sheetName val="직접인건비"/>
      <sheetName val="직접경비"/>
      <sheetName val="인력"/>
      <sheetName val="Sheet16"/>
      <sheetName val="설계기준"/>
      <sheetName val="내역1"/>
      <sheetName val="일위대가"/>
      <sheetName val="용역단가"/>
      <sheetName val="DATE"/>
      <sheetName val="인쇄비"/>
      <sheetName val="경율산정"/>
      <sheetName val="POL6차-PIPING"/>
      <sheetName val="조명시설"/>
      <sheetName val="총괄"/>
      <sheetName val="집계표"/>
      <sheetName val="한강운반비"/>
      <sheetName val="관접합및부설"/>
      <sheetName val="단가"/>
      <sheetName val="계산서(곡선부)"/>
      <sheetName val="-치수표(곡선부)"/>
      <sheetName val="자재단가"/>
      <sheetName val="노임단가"/>
      <sheetName val="데이타"/>
      <sheetName val="직접경비산출근거"/>
      <sheetName val="요율"/>
      <sheetName val="심사계산"/>
      <sheetName val="심사물량"/>
      <sheetName val="내역서"/>
      <sheetName val="산근1,2"/>
      <sheetName val="2.재료비"/>
      <sheetName val="12.보오링"/>
      <sheetName val="18.공내수압탄성자연"/>
      <sheetName val="라.공사비"/>
      <sheetName val="다.도서인쇄비 "/>
      <sheetName val="우각부보강"/>
      <sheetName val="ABUT수량-A1"/>
      <sheetName val="포장재료집계표"/>
      <sheetName val="편입토지조서"/>
      <sheetName val="#REF"/>
      <sheetName val="MOTOR"/>
      <sheetName val="산출내역"/>
      <sheetName val="값"/>
      <sheetName val="설계내역서"/>
      <sheetName val="하부철근수량"/>
      <sheetName val="기계경비"/>
      <sheetName val="경산"/>
      <sheetName val="공수"/>
      <sheetName val="산근"/>
    </sheetNames>
    <sheetDataSet>
      <sheetData sheetId="0"/>
      <sheetData sheetId="1" refreshError="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촌덕평"/>
      <sheetName val="지잡비"/>
      <sheetName val="사업비"/>
      <sheetName val="발계비교"/>
      <sheetName val="발부비"/>
      <sheetName val="1덕평흑석"/>
      <sheetName val="1공잡비"/>
      <sheetName val="2흑석옥성"/>
      <sheetName val="2공잡비"/>
      <sheetName val="수의"/>
      <sheetName val="수잡비"/>
      <sheetName val="00"/>
      <sheetName val="문광당총"/>
      <sheetName val="문당총잡비"/>
      <sheetName val="11"/>
      <sheetName val="청천내"/>
      <sheetName val="청천잡"/>
      <sheetName val="직접경비"/>
      <sheetName val="직접인건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사당"/>
      <sheetName val="일위대가목록"/>
      <sheetName val="한강운반비"/>
      <sheetName val="1차 내역서"/>
      <sheetName val="공통(20-91)"/>
      <sheetName val="차액보증"/>
      <sheetName val="물가"/>
      <sheetName val="원가 (2)"/>
      <sheetName val="직재"/>
      <sheetName val="6PILE  (돌출)"/>
      <sheetName val="일위대가(4층원격)"/>
      <sheetName val="을"/>
      <sheetName val="백암비스타내역"/>
      <sheetName val="#REF"/>
      <sheetName val="철거산출근거"/>
      <sheetName val="입찰안"/>
      <sheetName val="견적서"/>
      <sheetName val="J直材4"/>
      <sheetName val="부대공"/>
      <sheetName val="포장공"/>
      <sheetName val="토공"/>
      <sheetName val="토목공사일반"/>
      <sheetName val="기초내역서"/>
      <sheetName val="수량산출"/>
      <sheetName val="대가목록표"/>
      <sheetName val="98지급계획"/>
      <sheetName val="현장"/>
      <sheetName val="2공구산출내역"/>
      <sheetName val="내역서2안"/>
      <sheetName val="품셈TABLE"/>
      <sheetName val="추가대화"/>
      <sheetName val="공통가설"/>
      <sheetName val="소방사항"/>
      <sheetName val="교통대책내역"/>
      <sheetName val="JUCK"/>
      <sheetName val="금액내역서"/>
      <sheetName val="DATE"/>
      <sheetName val="단가조사"/>
      <sheetName val="산출근거"/>
      <sheetName val="설계서(표지)"/>
      <sheetName val="원가계산서"/>
      <sheetName val="공사현황"/>
      <sheetName val="자재단가리스트"/>
      <sheetName val="패널"/>
      <sheetName val="계양가시설"/>
      <sheetName val="공사개요"/>
      <sheetName val="아파트 내역"/>
      <sheetName val="실행내역"/>
      <sheetName val="노무"/>
      <sheetName val="평가데이터"/>
      <sheetName val="N賃率-職"/>
      <sheetName val="도급FORM"/>
      <sheetName val="초기화면"/>
      <sheetName val="관급자재"/>
      <sheetName val="파일의이용"/>
      <sheetName val="인건-측정"/>
      <sheetName val="골조시행"/>
      <sheetName val="첨부1"/>
      <sheetName val="부재리스트"/>
      <sheetName val="BID"/>
      <sheetName val="CT "/>
      <sheetName val="TANK견적대지"/>
      <sheetName val="대상공사(조달청)"/>
      <sheetName val="자료(통합)"/>
      <sheetName val="일위"/>
      <sheetName val="내역서(설비+소방)"/>
      <sheetName val="전체"/>
      <sheetName val="별표"/>
      <sheetName val="KIM"/>
      <sheetName val="2006년일위대가"/>
      <sheetName val="20관리비율"/>
      <sheetName val="공사예산하조서(O.K)"/>
      <sheetName val="노무비"/>
      <sheetName val="기계경비(시간당)"/>
      <sheetName val="램머"/>
      <sheetName val="설계명세서 (장비)"/>
      <sheetName val="기본일위"/>
      <sheetName val="건축원가"/>
      <sheetName val="설계내역서"/>
      <sheetName val="2공구하도급내역서"/>
      <sheetName val="인테리어내역"/>
      <sheetName val="토목"/>
      <sheetName val="갑지(추정)"/>
      <sheetName val="현장경비"/>
      <sheetName val="내역서총집계표"/>
      <sheetName val="NEGO"/>
      <sheetName val="BCK3672"/>
      <sheetName val="중기조종사 단위단가"/>
      <sheetName val="요율"/>
      <sheetName val="2000.11월설계내역"/>
      <sheetName val="시설장비부하계산서"/>
      <sheetName val="감가상각"/>
      <sheetName val="원가계산서 "/>
      <sheetName val="자  재"/>
      <sheetName val="건축외주"/>
      <sheetName val="데이타"/>
      <sheetName val="설계명세서"/>
      <sheetName val="자료입력"/>
      <sheetName val="청천내"/>
      <sheetName val="구천"/>
      <sheetName val="연결관암거"/>
      <sheetName val="Sheet4"/>
      <sheetName val="토사(PE)"/>
      <sheetName val="기둥(원형)"/>
      <sheetName val="기초공"/>
      <sheetName val="1.설계기준"/>
      <sheetName val="LP-S"/>
      <sheetName val="저"/>
      <sheetName val="예산명세서"/>
      <sheetName val="104동"/>
      <sheetName val="Sheet5"/>
      <sheetName val="사급자재(1단계)"/>
      <sheetName val="날개벽"/>
      <sheetName val="홍보비디오"/>
      <sheetName val="Book4"/>
      <sheetName val=" HIT-&gt;HMC 견적(3900)"/>
      <sheetName val="I一般比"/>
      <sheetName val="설직재-1"/>
      <sheetName val="2F 회의실견적(5_14 일대)"/>
      <sheetName val="工완성공사율"/>
      <sheetName val="Total"/>
      <sheetName val="ELECTRIC"/>
      <sheetName val="실행"/>
      <sheetName val="단가기준"/>
      <sheetName val="간접"/>
      <sheetName val="개요"/>
      <sheetName val="명세서"/>
      <sheetName val="직접경비"/>
      <sheetName val="직접인건비"/>
      <sheetName val="내역서적용수량"/>
      <sheetName val="99노임기준"/>
      <sheetName val="건축공사 분괴표원본데이터(공통+건축)"/>
      <sheetName val="70%"/>
      <sheetName val="일위대가표"/>
      <sheetName val="제품별단가"/>
      <sheetName val="제품별절단길이-0628"/>
      <sheetName val="동수"/>
      <sheetName val="계수시트"/>
      <sheetName val="A LINE"/>
      <sheetName val="전선 및 전선관"/>
      <sheetName val="사업부배부A"/>
      <sheetName val="건축내역(진해석동)"/>
      <sheetName val="누계12"/>
      <sheetName val="16-1"/>
      <sheetName val="자판실행"/>
      <sheetName val="평내중"/>
      <sheetName val="총괄내역"/>
      <sheetName val="단가및재료비"/>
      <sheetName val="변수값"/>
      <sheetName val="중기상차"/>
      <sheetName val="AS복구"/>
      <sheetName val="중기터파기"/>
      <sheetName val="준검 내역서"/>
      <sheetName val="연습"/>
      <sheetName val="주소"/>
      <sheetName val="원가_(2)"/>
      <sheetName val="1차_내역서"/>
      <sheetName val="6PILE__(돌출)"/>
      <sheetName val="외삼초"/>
      <sheetName val="서울대규장각(가시설흙막이)"/>
      <sheetName val="일위목록-기"/>
      <sheetName val="증감대비"/>
      <sheetName val="내역서1999.8최종"/>
      <sheetName val="단가 (2)"/>
      <sheetName val="2003 일위대가"/>
      <sheetName val="설계명세서(a"/>
      <sheetName val="증감내역서"/>
      <sheetName val="직접수량"/>
      <sheetName val="전체도급"/>
      <sheetName val="6호기"/>
      <sheetName val="총괄내역서"/>
      <sheetName val="도급견적가"/>
      <sheetName val="pier(각형)"/>
      <sheetName val="총괄표"/>
      <sheetName val="실행철강하도"/>
      <sheetName val="말뚝물량"/>
      <sheetName val="COST"/>
      <sheetName val="단가 "/>
      <sheetName val="수목표준대가"/>
      <sheetName val="수목데이타 "/>
      <sheetName val="급수 (LPM)"/>
      <sheetName val="국별인원"/>
      <sheetName val="현금"/>
      <sheetName val="CP-E2 (품셈표)"/>
      <sheetName val="A-4"/>
      <sheetName val="공통가설공사"/>
      <sheetName val="MIJIBI"/>
      <sheetName val="갑지"/>
      <sheetName val="프랜트면허"/>
      <sheetName val="재공품기초자료"/>
      <sheetName val="제직재"/>
      <sheetName val="구조대가"/>
      <sheetName val="포설대가1"/>
      <sheetName val="부대대가"/>
      <sheetName val="중강당 내역"/>
      <sheetName val="공통비(전체)"/>
      <sheetName val="공사내역"/>
      <sheetName val="일용직내역"/>
      <sheetName val="이름정의"/>
      <sheetName val="DATA"/>
      <sheetName val="공구"/>
      <sheetName val="설계"/>
      <sheetName val="합천내역"/>
      <sheetName val="정부노임단가"/>
      <sheetName val="전차선로 물량표"/>
      <sheetName val="工관리비율"/>
      <sheetName val="입력"/>
      <sheetName val="재료비"/>
      <sheetName val="공통(Ȳ_x0000__xd800_䧶_x0000__x0000_"/>
      <sheetName val="FB25JN"/>
      <sheetName val="인사자료총집계"/>
      <sheetName val="주식"/>
      <sheetName val="공사기본내용입력"/>
      <sheetName val="실행내역서"/>
      <sheetName val="전기혼잡제경비(45)"/>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시설물기초"/>
      <sheetName val="부대내역"/>
      <sheetName val="자재표"/>
      <sheetName val="노임이"/>
      <sheetName val="유림골조"/>
      <sheetName val="비교1"/>
      <sheetName val="TRU"/>
      <sheetName val="단"/>
      <sheetName val="토적표"/>
      <sheetName val="원가계산"/>
      <sheetName val="원가계산 (2)"/>
      <sheetName val="내   역"/>
      <sheetName val="PAC"/>
      <sheetName val="기본자료"/>
      <sheetName val="납부서"/>
      <sheetName val="외주비"/>
      <sheetName val="소각장스케줄"/>
      <sheetName val="구리토평1전기"/>
      <sheetName val="덕전리"/>
      <sheetName val="fursys"/>
      <sheetName val="동원인원"/>
      <sheetName val="유기공정"/>
      <sheetName val="1차설계변경내역"/>
      <sheetName val="단중표"/>
      <sheetName val="Tool"/>
      <sheetName val="신규DEP"/>
      <sheetName val="가로등내역서"/>
      <sheetName val="전기변내역"/>
      <sheetName val="공통(Ȳ"/>
      <sheetName val="SW개발대상목록(기능점수)"/>
      <sheetName val="지하"/>
      <sheetName val="1000 DB구축 부표"/>
      <sheetName val="설계서"/>
      <sheetName val="경영"/>
      <sheetName val="98년"/>
      <sheetName val="실적"/>
      <sheetName val="일위_파일"/>
      <sheetName val="토공사(흙막이)"/>
      <sheetName val="제-노임"/>
      <sheetName val="기초자료입력"/>
      <sheetName val="1안"/>
      <sheetName val="중기조종사_단위단가"/>
      <sheetName val="아파트_내역"/>
      <sheetName val="건축설계 대가요율"/>
      <sheetName val="경율산정"/>
      <sheetName val="값"/>
      <sheetName val="설비(제출)"/>
      <sheetName val="토목공사"/>
      <sheetName val="감리원배치기준"/>
      <sheetName val="책임감리공제요율"/>
      <sheetName val="산식3"/>
      <sheetName val="등급별 배치기준"/>
      <sheetName val="99총공사내역서"/>
      <sheetName val="식재일위대가"/>
      <sheetName val="기초일위대가"/>
      <sheetName val="단가대비표"/>
      <sheetName val="기초단가"/>
      <sheetName val="CODE(2)"/>
      <sheetName val="소방"/>
      <sheetName val="원가+내역"/>
      <sheetName val="소비자가"/>
      <sheetName val="식재인부"/>
      <sheetName val="INPUT"/>
      <sheetName val="2)관접합"/>
      <sheetName val="중기사용료산출근거"/>
      <sheetName val="단가산출2"/>
      <sheetName val="단가 및 재료비"/>
      <sheetName val="일반공사"/>
      <sheetName val="실행대비"/>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견적"/>
      <sheetName val="건축내역"/>
      <sheetName val="SUMMARY"/>
      <sheetName val="PAINT"/>
      <sheetName val="03전반노무비"/>
      <sheetName val="도봉2지구"/>
      <sheetName val="FOB발"/>
      <sheetName val="전기"/>
      <sheetName val="외주"/>
      <sheetName val="ABUT수량-A1"/>
      <sheetName val="Y-WORK"/>
      <sheetName val="부하계산서"/>
      <sheetName val="운반비"/>
      <sheetName val="기초입력 DATA"/>
      <sheetName val="관접합및부설"/>
      <sheetName val="물가자료"/>
      <sheetName val="호표"/>
      <sheetName val="도로정위치부표"/>
      <sheetName val="도로조사부표"/>
      <sheetName val="대표자"/>
      <sheetName val="공수"/>
      <sheetName val="산근"/>
      <sheetName val="실행견적"/>
      <sheetName val="1.1서버도입"/>
      <sheetName val="1456"/>
      <sheetName val="DATA1"/>
      <sheetName val="터파기및재료"/>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설)"/>
      <sheetName val="일위대가표(유단가)"/>
      <sheetName val="현장관리비"/>
      <sheetName val="부대공Ⅱ"/>
      <sheetName val="시화점실행"/>
      <sheetName val="Sheet1 (2)"/>
      <sheetName val="5사남"/>
      <sheetName val="RE9604"/>
      <sheetName val="현장관리"/>
      <sheetName val="대비2"/>
      <sheetName val="분양가"/>
      <sheetName val="2.대외공문"/>
      <sheetName val="TEL"/>
      <sheetName val="부대대비"/>
      <sheetName val="냉연집계"/>
      <sheetName val="10월"/>
      <sheetName val="업체별기성내역"/>
      <sheetName val="단가산출"/>
      <sheetName val="목록"/>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약품공급2"/>
      <sheetName val="출자한도"/>
      <sheetName val="스텐문틀설치"/>
      <sheetName val="샌딩 에폭시 도장"/>
      <sheetName val="세금자료"/>
      <sheetName val="60명당사(총괄)"/>
      <sheetName val="손익분석"/>
      <sheetName val="설계예산서"/>
      <sheetName val="자재대"/>
      <sheetName val="구간별현황"/>
      <sheetName val="기성청구서"/>
      <sheetName val="001"/>
      <sheetName val="견적내역"/>
      <sheetName val="AIR SHOWER(3인용)"/>
      <sheetName val="PSCbeam설계"/>
      <sheetName val="명세"/>
      <sheetName val="98NS-N"/>
      <sheetName val="코드표"/>
      <sheetName val="한일양산"/>
      <sheetName val="정산서 "/>
      <sheetName val="지질조사분석"/>
      <sheetName val="산출내역서"/>
      <sheetName val="단가산출목록표"/>
      <sheetName val="을지"/>
      <sheetName val="Total 단위경유량집계"/>
      <sheetName val="교대(A1-A2)"/>
      <sheetName val="wall"/>
      <sheetName val="데리네이타현황"/>
      <sheetName val="빙축열"/>
      <sheetName val="열린교실"/>
      <sheetName val="집수정단위수량 "/>
      <sheetName val="Base"/>
      <sheetName val="구분"/>
      <sheetName val="입력데이타"/>
      <sheetName val="대가단최종"/>
      <sheetName val="1"/>
      <sheetName val="2"/>
      <sheetName val="3"/>
      <sheetName val="4"/>
      <sheetName val="5"/>
      <sheetName val="6"/>
      <sheetName val="설계내역"/>
      <sheetName val="수주추정"/>
      <sheetName val="잡비근거"/>
      <sheetName val="공사비"/>
      <sheetName val="진주방향"/>
      <sheetName val="공사내역서"/>
      <sheetName val="참조"/>
      <sheetName val="말뚝지지력산정"/>
      <sheetName val="업무"/>
      <sheetName val="시멘트"/>
      <sheetName val="우수받이"/>
      <sheetName val="부안일위"/>
      <sheetName val="노무비단가"/>
      <sheetName val="총차분(토목)"/>
      <sheetName val="간접비계산"/>
      <sheetName val="공사명입력"/>
      <sheetName val="근로자자료입력"/>
      <sheetName val="참고자료"/>
      <sheetName val="분전함신설"/>
      <sheetName val="접지1종"/>
      <sheetName val="유지관리비등"/>
      <sheetName val="Sens&amp;Anal"/>
      <sheetName val="IS&lt;양식27&gt;"/>
      <sheetName val="총투자비산정"/>
      <sheetName val="심사물량"/>
      <sheetName val="setup"/>
      <sheetName val="가격"/>
      <sheetName val="대치판정"/>
      <sheetName val="공비대비"/>
      <sheetName val="본체"/>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조건표"/>
      <sheetName val="b_balju"/>
      <sheetName val="공량산출서"/>
      <sheetName val="기본사항"/>
      <sheetName val="특수선일위대가"/>
      <sheetName val="JUCKEYK"/>
      <sheetName val="1TYPE"/>
      <sheetName val="200"/>
      <sheetName val="BOX전기내역"/>
      <sheetName val="공통(Ȳ?_xd800_䧶??"/>
      <sheetName val="6-1. 관개량조서"/>
      <sheetName val="산출내역서집계표"/>
      <sheetName val="자재단가"/>
      <sheetName val="실행보고서갑지"/>
      <sheetName val="data table"/>
      <sheetName val="사통"/>
      <sheetName val="6PILE__(돌출)1"/>
      <sheetName val="1차_내역서1"/>
      <sheetName val="원가_(2)1"/>
      <sheetName val="아파트_내역1"/>
      <sheetName val="단가_(2)1"/>
      <sheetName val="자__재1"/>
      <sheetName val="중기조종사_단위단가1"/>
      <sheetName val="2000_11월설계내역1"/>
      <sheetName val="CT_1"/>
      <sheetName val="공사예산하조서(O_K)1"/>
      <sheetName val="설계명세서_(장비)1"/>
      <sheetName val="_HIT-&gt;HMC_견적(3900)1"/>
      <sheetName val="2F_회의실견적(5_14_일대)1"/>
      <sheetName val="원가계산서_1"/>
      <sheetName val="단가_1"/>
      <sheetName val="1회 기성내역서"/>
      <sheetName val="범례표"/>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공통(Ȳ䧶"/>
      <sheetName val="건축공사_분괴표원본데이터(공통+건축)"/>
      <sheetName val="기존단가_(2)"/>
      <sheetName val="전선_및_전선관"/>
      <sheetName val="6_일위목록"/>
      <sheetName val="원가계산_(2)"/>
      <sheetName val="내___역"/>
      <sheetName val="1000_DB구축_부표"/>
      <sheetName val="물가대비표"/>
      <sheetName val="용역비내역-진짜"/>
      <sheetName val="기본단가표"/>
      <sheetName val="수금예정"/>
      <sheetName val="database"/>
      <sheetName val="변수"/>
      <sheetName val="조경"/>
      <sheetName val="Mc1"/>
      <sheetName val="A 견적"/>
      <sheetName val="단가산출서 (2)"/>
      <sheetName val="기본자료입력"/>
      <sheetName val="2000년1차"/>
      <sheetName val="토목검측서"/>
      <sheetName val="배관BM(일반)"/>
      <sheetName val="APT"/>
      <sheetName val="유림콘도"/>
      <sheetName val="Baby일위대가"/>
      <sheetName val="자동차폐수처리장"/>
      <sheetName val="시중노임(공사)"/>
      <sheetName val="1-최종안"/>
      <sheetName val="사업분석-분양가결정"/>
      <sheetName val="회계코드"/>
      <sheetName val="총무부"/>
      <sheetName val="정산"/>
      <sheetName val="청구분"/>
      <sheetName val="경리부"/>
      <sheetName val="단청공사"/>
      <sheetName val="백룡교차로"/>
      <sheetName val="산정교차로"/>
      <sheetName val="신영교차로"/>
      <sheetName val="인건비"/>
      <sheetName val="투입비"/>
      <sheetName val="퍼스트"/>
      <sheetName val="자재일람"/>
      <sheetName val="단가일람"/>
      <sheetName val="3BL공동구 수량"/>
      <sheetName val="견적대비"/>
      <sheetName val="덤프트럭계수"/>
      <sheetName val="음성방향"/>
      <sheetName val="2003상반기노임기준"/>
      <sheetName val="설계명세서(종합)"/>
      <sheetName val="소요자재"/>
      <sheetName val="노무산출서"/>
      <sheetName val="유수전환공사"/>
      <sheetName val="기초해지2"/>
      <sheetName val="공통(Ȳ?�䧶??"/>
      <sheetName val="원가서"/>
      <sheetName val="운동장 (2)"/>
      <sheetName val="PI"/>
      <sheetName val="간지"/>
      <sheetName val="자료"/>
      <sheetName val="설비내역서"/>
      <sheetName val="건축내역서"/>
      <sheetName val="전기내역서"/>
      <sheetName val="냉천부속동"/>
      <sheetName val="제출내역 (2)"/>
      <sheetName val="ECOD10"/>
      <sheetName val="TRE TABLE"/>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A갑지"/>
      <sheetName val="관급자재대"/>
      <sheetName val="돈암사업"/>
      <sheetName val="단가조사(기계)"/>
      <sheetName val="BOX전기_x0010__x0000_"/>
      <sheetName val="예산총괄"/>
      <sheetName val="기초목"/>
      <sheetName val="기타 정보통신공사"/>
      <sheetName val="BOX전기_x0010_?"/>
      <sheetName val="5-2.수량산출(A4)"/>
      <sheetName val="6-1.노임단가"/>
      <sheetName val="6-1.단가비교표"/>
      <sheetName val="CHECK LIST"/>
      <sheetName val="인원계획-미화"/>
      <sheetName val="직접경비산출근거"/>
      <sheetName val="POOM_MOTO"/>
      <sheetName val="POOM_MOTO2"/>
      <sheetName val="산출금액내역"/>
      <sheetName val="시설일위"/>
      <sheetName val="기초일위"/>
      <sheetName val="조명일위"/>
      <sheetName val="L_RPTB02_01"/>
      <sheetName val="교각계산"/>
      <sheetName val="시트"/>
      <sheetName val="노임단가 (2)"/>
      <sheetName val="연구동"/>
      <sheetName val="용수량(생활용수)"/>
      <sheetName val="Customer Databas"/>
      <sheetName val="단가(자재)"/>
      <sheetName val="단가(노임)"/>
      <sheetName val="기초목록"/>
      <sheetName val="Macro1"/>
      <sheetName val="시설물일위"/>
      <sheetName val="폐기물"/>
      <sheetName val="CTEMCOST"/>
      <sheetName val="21301동"/>
      <sheetName val="0312실기성"/>
      <sheetName val="참고"/>
      <sheetName val="실행예산"/>
      <sheetName val="초"/>
      <sheetName val="SCHEDULE"/>
      <sheetName val="국영"/>
      <sheetName val="개산공사비"/>
      <sheetName val="경율산정.XLS"/>
      <sheetName val="토목내역서 (도급단가)"/>
      <sheetName val="공사요율산출표"/>
      <sheetName val="단가표"/>
      <sheetName val="견적내역서"/>
      <sheetName val="산출내역(K2)"/>
      <sheetName val="구의동공내역서"/>
      <sheetName val="단가비교표"/>
      <sheetName val="빗물받이(910-510-410)"/>
      <sheetName val="일위단위"/>
      <sheetName val="조명시설"/>
      <sheetName val="내역서1"/>
      <sheetName val="전등설비"/>
      <sheetName val="ABUT수량-A_x0000_"/>
      <sheetName val="퇴직금(울산천상)"/>
      <sheetName val="암거날개벽"/>
      <sheetName val="기자재비"/>
      <sheetName val="VII-2현장경비"/>
      <sheetName val="장비"/>
      <sheetName val="산근1"/>
      <sheetName val="자재"/>
      <sheetName val="경비"/>
      <sheetName val="작성"/>
      <sheetName val="3장비일람"/>
      <sheetName val="danga"/>
      <sheetName val="ilch"/>
      <sheetName val="예산내역서"/>
      <sheetName val="현장경상비"/>
      <sheetName val="1차증가원가계산"/>
      <sheetName val="품셈"/>
      <sheetName val="전기일위대가"/>
      <sheetName val="1.설계조건"/>
      <sheetName val="11"/>
      <sheetName val="일위대가(출입)"/>
      <sheetName val="공사내역(총괄)"/>
      <sheetName val="대보~세기"/>
      <sheetName val="빙장비사양"/>
      <sheetName val="비탈면보호공수량산출"/>
      <sheetName val="일위대가 "/>
      <sheetName val="08-공사비총괄표"/>
      <sheetName val="17-횡단측량야장"/>
      <sheetName val="01-적용기준"/>
      <sheetName val="협력업체"/>
      <sheetName val="b_balju-단가단가단가"/>
      <sheetName val="C3"/>
      <sheetName val="백호우계수"/>
      <sheetName val="설계예시"/>
      <sheetName val="남양시작동자105노65기1.3화1.2"/>
      <sheetName val="20110404_JRL_성수서비스 Specificatio"/>
      <sheetName val="2_대외공문"/>
      <sheetName val="단가_및_재료비"/>
      <sheetName val="Sheet1_(2)"/>
      <sheetName val="기타_정보통신공사"/>
      <sheetName val="1Â÷_³»¿ª¼­"/>
      <sheetName val="¿ø°¡_(2)"/>
      <sheetName val="6PILE__(µ¹Ãâ)"/>
      <sheetName val="¾ÆÆÄÆ®_³»¿ª"/>
      <sheetName val="°ø»ç¿¹»êÇÏÁ¶¼­(O_K)"/>
      <sheetName val="¼³°è¸í¼¼¼­_(Àåºñ)"/>
      <sheetName val="Áß±âÁ¶Á¾»ç_´ÜÀ§´Ü°¡"/>
      <sheetName val="2000_11¿ù¼³°è³»¿ª"/>
      <sheetName val="ÀÚ__Àç"/>
      <sheetName val="기초입력_DATA"/>
      <sheetName val="단가산출서_(2)"/>
      <sheetName val="운동장_(2)"/>
      <sheetName val="1회_기성내역서"/>
      <sheetName val="남양시작동자105노65기1_3화1_2"/>
      <sheetName val="20110404_JRL_성수서비스_Specificatio"/>
      <sheetName val="6-1__관개량조서"/>
      <sheetName val="3_공통공사대비"/>
      <sheetName val="노(97_1,97_9,98_1)"/>
      <sheetName val="계장적용_"/>
      <sheetName val="집수정단위수량_"/>
      <sheetName val="중기집계"/>
      <sheetName val="수공기"/>
      <sheetName val="고지전심사청구서"/>
      <sheetName val="상세"/>
      <sheetName val="램프"/>
      <sheetName val="하수급견적대비"/>
      <sheetName val="공종목록표"/>
      <sheetName val="공통(Ȳ????"/>
      <sheetName val="b_balju_cho"/>
      <sheetName val="설명서_"/>
      <sheetName val="계약총괄2"/>
      <sheetName val="공문양식"/>
      <sheetName val="도로구조공사비"/>
      <sheetName val="06 일위대가목록"/>
      <sheetName val="건설기계"/>
      <sheetName val="사급자재"/>
      <sheetName val="수량집"/>
      <sheetName val="별표집계"/>
      <sheetName val="구조물공1"/>
      <sheetName val="배수및구조물공1"/>
      <sheetName val="단위단가"/>
      <sheetName val="모체"/>
      <sheetName val="일위대가목차"/>
      <sheetName val="4.중기단가산출"/>
      <sheetName val="쌍송교"/>
      <sheetName val="공사원가계산서 "/>
      <sheetName val="식재"/>
      <sheetName val="시설물"/>
      <sheetName val="식재출력용"/>
      <sheetName val="유지관리"/>
      <sheetName val="summary_집계"/>
      <sheetName val="단위모델"/>
      <sheetName val="측량노임단가"/>
      <sheetName val="총투자_x0000__x0000_Ԁ"/>
      <sheetName val="공통(Ȳ_x005f_x0000__x005f_xd800_䧶_x005f_x0000__x000"/>
      <sheetName val="총투자⸀ԯ"/>
      <sheetName val="터널조도"/>
      <sheetName val="ABUT수량-A桐"/>
      <sheetName val="물량산출서"/>
      <sheetName val="P-1"/>
      <sheetName val="Eng'g단가표(050204)"/>
      <sheetName val="실행(ALT1)"/>
      <sheetName val="계정"/>
      <sheetName val="빌딩 안내"/>
      <sheetName val="폐기물내역"/>
      <sheetName val="단위중량"/>
      <sheetName val="code"/>
      <sheetName val="13년 상반기노무비"/>
      <sheetName val="소포내역 (2)"/>
      <sheetName val="예정공정표"/>
      <sheetName val="총계"/>
      <sheetName val="토건"/>
      <sheetName val="청산공사"/>
      <sheetName val="내역서(삼호)"/>
      <sheetName val="토목내역"/>
      <sheetName val="NAI"/>
      <sheetName val="AV시스템"/>
      <sheetName val="잡설비내역"/>
      <sheetName val="내역서,주요자재대(토목)"/>
      <sheetName val="ABUT수량-A堰"/>
      <sheetName val="계산서(곡선부)"/>
      <sheetName val="-치수표(곡선부)"/>
      <sheetName val="견적단가"/>
      <sheetName val="실행간접비용"/>
      <sheetName val="내역서-토목"/>
      <sheetName val="5정거장"/>
      <sheetName val="1-3길내기"/>
      <sheetName val="원가_내역"/>
      <sheetName val="소상 &quot;1&quot;"/>
      <sheetName val="가설공사"/>
      <sheetName val="단가조사서"/>
      <sheetName val="한강傴Ⱚ꜀"/>
      <sheetName val="물량산출"/>
      <sheetName val="공통(Ȳ_x0000_?䧶_x0000__x0000_"/>
      <sheetName val="공통(Ȳ??䧶??"/>
      <sheetName val="asd"/>
      <sheetName val="일위산출"/>
      <sheetName val="인건비(VOICE)"/>
      <sheetName val="총공사비"/>
      <sheetName val="3본사"/>
      <sheetName val="공사비증감"/>
      <sheetName val="조사표"/>
      <sheetName val="설비2차"/>
      <sheetName val="신우"/>
      <sheetName val="한일양榵"/>
      <sheetName val="유지_x0000__x0000__x0005__x0000_"/>
      <sheetName val="유지_x0002__x0000_듰ʲ"/>
      <sheetName val="유지_xdbe6_¶攰ⲥ"/>
      <sheetName val="원형1호맨홀토공수량"/>
      <sheetName val="연결임시"/>
      <sheetName val="구매내역1"/>
      <sheetName val="유지◸̝쿆Ç"/>
      <sheetName val="유지◸ʣ쿆M"/>
      <sheetName val="유지䗠ἓ㹐╚"/>
      <sheetName val="유지䗠ἓ⍸⫎"/>
      <sheetName val="방배동내역(리라)"/>
      <sheetName val="건축공사집계표"/>
      <sheetName val="단가집계"/>
      <sheetName val="콘크리트댐수량산출"/>
      <sheetName val="단가산출1"/>
      <sheetName val="요율표"/>
      <sheetName val="배수공수집"/>
      <sheetName val="08-공사비총괄표(경남외)"/>
      <sheetName val="06-원가계산서(경남외)"/>
      <sheetName val="안정검토1"/>
      <sheetName val="17-횡단측량야장(본선1)"/>
      <sheetName val="고가수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sheetData sheetId="981"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점검표"/>
      <sheetName val="점검사항"/>
      <sheetName val="집계표"/>
      <sheetName val="품질시험계획"/>
      <sheetName val="타이틀"/>
      <sheetName val="추가편입조서"/>
      <sheetName val="추가편입내역"/>
      <sheetName val="98공정계획표"/>
      <sheetName val="97공정계획표"/>
      <sheetName val="Sheet16"/>
      <sheetName val="호안추가"/>
      <sheetName val="보완계획안"/>
      <sheetName val="추"/>
      <sheetName val="김용철"/>
      <sheetName val="추진상황"/>
      <sheetName val="범례표"/>
      <sheetName val="자재사용계획"/>
      <sheetName val="관급자재내역"/>
      <sheetName val="잔공계획"/>
      <sheetName val="보완결과"/>
      <sheetName val="보완결과 (2)"/>
      <sheetName val="보완계획"/>
      <sheetName val="잔공계획 (2)"/>
      <sheetName val="추가편입내역 (2)"/>
      <sheetName val="공정표"/>
      <sheetName val="추진점검표"/>
      <sheetName val="점검"/>
      <sheetName val="점검결과"/>
      <sheetName val="기계경비(시간당)"/>
      <sheetName val="램머"/>
      <sheetName val="일위대가목록"/>
      <sheetName val="직접경비"/>
      <sheetName val="직접인건비"/>
      <sheetName val="경산"/>
      <sheetName val="도급예산내역서봉투"/>
      <sheetName val="공사원가계산서"/>
      <sheetName val="설계산출표지"/>
      <sheetName val="도급예산내역서총괄표"/>
      <sheetName val="을부담운반비"/>
      <sheetName val="운반비산출"/>
      <sheetName val="공사비"/>
      <sheetName val="초기화면"/>
      <sheetName val="요율"/>
      <sheetName val="공수"/>
      <sheetName val="산근"/>
      <sheetName val="구천"/>
      <sheetName val="공구"/>
      <sheetName val="2003상반기노임기준"/>
      <sheetName val="(당평)자재"/>
      <sheetName val="#REF"/>
      <sheetName val="내역서"/>
      <sheetName val="측량단가"/>
      <sheetName val=""/>
      <sheetName val="기초자료입력"/>
      <sheetName val="설계명세서"/>
      <sheetName val="골재집계"/>
      <sheetName val="-레미콘집계"/>
      <sheetName val="-몰탈콘크리트"/>
      <sheetName val="자갈,시멘트,모래산출"/>
      <sheetName val="-철근집계"/>
      <sheetName val="포장재료(1)"/>
      <sheetName val="-흄관집계"/>
      <sheetName val="현장경비"/>
      <sheetName val="평가데이터"/>
      <sheetName val="청천내"/>
      <sheetName val="용수량(생활용수)"/>
      <sheetName val="직접경비산출근거"/>
      <sheetName val="계산서(곡선부)"/>
      <sheetName val="-치수표(곡선부)"/>
      <sheetName val="5)수리분석내역 "/>
      <sheetName val="자료"/>
      <sheetName val="재료비"/>
      <sheetName val="자재일람"/>
      <sheetName val="96보완계획7.12"/>
      <sheetName val="설계기준"/>
      <sheetName val="토목"/>
      <sheetName val="현장조사"/>
      <sheetName val="조건표 (2)"/>
      <sheetName val="단가산출(T)"/>
      <sheetName val="자재단가비교표"/>
      <sheetName val="산출서"/>
      <sheetName val="토목공사"/>
      <sheetName val="우수공,맨홀,집수정"/>
      <sheetName val="자재대"/>
      <sheetName val="자재"/>
      <sheetName val="노임"/>
      <sheetName val="중기"/>
      <sheetName val="설비"/>
      <sheetName val="일위대가-1"/>
      <sheetName val="각형맨홀"/>
      <sheetName val="재료값"/>
      <sheetName val="사통"/>
      <sheetName val="DATE"/>
      <sheetName val="7.현장조사"/>
      <sheetName val="일위대가"/>
      <sheetName val="유평기타문서"/>
      <sheetName val="인건비(환율)"/>
      <sheetName val="기계경비"/>
      <sheetName val="영흥TL(UP,DOWN) "/>
      <sheetName val="산출내역서"/>
      <sheetName val="data"/>
      <sheetName val="토공수량산출"/>
      <sheetName val="토적계산서"/>
      <sheetName val="판정1교토공"/>
      <sheetName val="산출내역"/>
      <sheetName val="노임단가"/>
      <sheetName val="1.시험비"/>
      <sheetName val="물가자료"/>
      <sheetName val="Sens&amp;Anal"/>
      <sheetName val="IS&lt;양식27&gt;"/>
      <sheetName val="총투자비산정"/>
      <sheetName val="유지관리비등"/>
      <sheetName val="설계내역서"/>
      <sheetName val="공종 "/>
      <sheetName val="급(배)수관"/>
      <sheetName val="항공측량노임단가"/>
      <sheetName val="SANBAISU"/>
      <sheetName val="Sensitivity"/>
      <sheetName val="통행료수입"/>
      <sheetName val="보완결과_(2)"/>
      <sheetName val="잔공계획_(2)"/>
      <sheetName val="추가편입내역_(2)"/>
      <sheetName val="설계예산서"/>
      <sheetName val="데이타"/>
      <sheetName val="1차 내역서"/>
      <sheetName val="운반공"/>
      <sheetName val="00상노임"/>
      <sheetName val="상수도토공집계표"/>
      <sheetName val="기초단가"/>
      <sheetName val="일위"/>
      <sheetName val="유입량"/>
      <sheetName val="XL4Poppy"/>
      <sheetName val="폐기물"/>
      <sheetName val="인구"/>
      <sheetName val="환경평가"/>
      <sheetName val="일위목록"/>
      <sheetName val="단가조사서"/>
      <sheetName val="입력"/>
      <sheetName val="변수"/>
      <sheetName val="단가"/>
      <sheetName val="1회 기성내역서"/>
      <sheetName val="공사기본내용입력"/>
      <sheetName val="2000년1차"/>
      <sheetName val="자재테이블"/>
      <sheetName val="일위집계(기존)"/>
      <sheetName val="퍼스트"/>
      <sheetName val="국공유지"/>
      <sheetName val="감리원임금및배치기준"/>
      <sheetName val="상세"/>
      <sheetName val="총투입계"/>
      <sheetName val="조서입력"/>
      <sheetName val="2000노임기준"/>
      <sheetName val="수량집계"/>
      <sheetName val="Baby일위대가"/>
      <sheetName val="내역서01"/>
      <sheetName val="Sheet1"/>
      <sheetName val="설계산출기초"/>
      <sheetName val="BID"/>
      <sheetName val="책임감리공제요율"/>
      <sheetName val="등급별 배치기준"/>
      <sheetName val="단위모델"/>
      <sheetName val="감리원배치기준"/>
      <sheetName val="건설공사 감리원 배치기준"/>
      <sheetName val="계수시트"/>
      <sheetName val="교사기준면적(중)"/>
      <sheetName val="명세서"/>
      <sheetName val="터파기및재료"/>
      <sheetName val="직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01"/>
      <sheetName val="범례표"/>
      <sheetName val="경산"/>
      <sheetName val="설계명세서"/>
      <sheetName val="자료입력"/>
      <sheetName val="효성CB 1P기초"/>
      <sheetName val="기계경비(시간당)"/>
      <sheetName val="램머"/>
      <sheetName val="원가계산서"/>
      <sheetName val="설비"/>
      <sheetName val="노임단가"/>
      <sheetName val="노무"/>
      <sheetName val="총괄내역서"/>
      <sheetName val="공구원가계산"/>
      <sheetName val="토사(PE)"/>
      <sheetName val="공종목록표"/>
      <sheetName val="파일의이용"/>
      <sheetName val="기성내역서표지"/>
      <sheetName val="변경내역서간지"/>
      <sheetName val="부대집계"/>
      <sheetName val="일위대가"/>
      <sheetName val="조명시설"/>
      <sheetName val="일위대가표"/>
      <sheetName val="수량집계"/>
      <sheetName val="내역서"/>
      <sheetName val="골조시행"/>
      <sheetName val="원가계산서 "/>
      <sheetName val="공종단가"/>
      <sheetName val="설계내역서"/>
      <sheetName val="database"/>
      <sheetName val="유용일"/>
      <sheetName val="효성CB_1P기초"/>
      <sheetName val="효성CB_1P기초1"/>
      <sheetName val="단가 (2)"/>
      <sheetName val="광양방향"/>
      <sheetName val="자재대"/>
      <sheetName val="공사요율산출표"/>
      <sheetName val="청천내"/>
      <sheetName val="Sheet1"/>
      <sheetName val="초기화면"/>
      <sheetName val="이름정의"/>
      <sheetName val="현장소운반"/>
      <sheetName val="관구보호몰탈"/>
      <sheetName val="토목검측서"/>
      <sheetName val="DATE"/>
      <sheetName val="15 문제점"/>
      <sheetName val="공통비총괄표"/>
      <sheetName val="공비대비"/>
      <sheetName val="직접경비"/>
      <sheetName val="직접인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0총괄"/>
      <sheetName val="원가계산-토지적성"/>
      <sheetName val="1토지적성"/>
      <sheetName val="원가계산-용도변경"/>
      <sheetName val="1용도변경"/>
      <sheetName val="원가계산-조성계획"/>
      <sheetName val="1조성계획"/>
      <sheetName val="원가계산-지구단위"/>
      <sheetName val="1지구단위개요"/>
      <sheetName val="2지구단위"/>
      <sheetName val="원가계산-환경"/>
      <sheetName val="1환경성검토"/>
      <sheetName val="원가계산-에너지"/>
      <sheetName val="1에너지"/>
      <sheetName val="원가계산-측량"/>
      <sheetName val="1항공측량"/>
      <sheetName val="원가계산-토질"/>
      <sheetName val="1토질조사내역"/>
      <sheetName val="원가계산-문화재"/>
      <sheetName val="1문화재"/>
      <sheetName val="원가계산-설계"/>
      <sheetName val="내역서"/>
      <sheetName val="범례표"/>
      <sheetName val="내역서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2지구단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내역서01"/>
      <sheetName val="토사(PE)"/>
    </sheetNames>
    <sheetDataSet>
      <sheetData sheetId="0" refreshError="1"/>
      <sheetData sheetId="1" refreshError="1"/>
      <sheetData sheetId="2"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계수시트"/>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토사(PE)"/>
      <sheetName val="2지구단위"/>
    </sheetNames>
    <sheetDataSet>
      <sheetData sheetId="0" refreshError="1"/>
      <sheetData sheetId="1" refreshError="1"/>
      <sheetData sheetId="2"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
      <sheetName val="교대구조물수량"/>
      <sheetName val="라멘구조물"/>
      <sheetName val="토공(우물통,기타) "/>
      <sheetName val="수량표지"/>
      <sheetName val="총괄표지"/>
      <sheetName val="총괄집계표"/>
      <sheetName val="A표지"/>
      <sheetName val="A집계표"/>
      <sheetName val="A수량(단면)"/>
      <sheetName val="A수량집계(기타)"/>
      <sheetName val="A단면보수"/>
      <sheetName val="A기타보수"/>
      <sheetName val="B표지"/>
      <sheetName val="B집계표"/>
      <sheetName val="B수량(단면)"/>
      <sheetName val="B수량(습식)"/>
      <sheetName val="B수량(건식)"/>
      <sheetName val="B수량(기타)"/>
      <sheetName val="B단면SUB"/>
      <sheetName val="B습식SUB"/>
      <sheetName val="B건식SUB"/>
      <sheetName val="B기타SUB"/>
      <sheetName val="물막이"/>
      <sheetName val="마대수량"/>
      <sheetName val="총괄"/>
      <sheetName val="수량값"/>
      <sheetName val="부대공"/>
      <sheetName val="토 공"/>
      <sheetName val="토류공"/>
      <sheetName val="P-R공"/>
      <sheetName val="F-J공"/>
      <sheetName val="구조물공"/>
      <sheetName val="그라우팅"/>
      <sheetName val="G.R300경비"/>
      <sheetName val="TOTAL_BOQ"/>
      <sheetName val="구천"/>
      <sheetName val="9902"/>
      <sheetName val="xxxxxx"/>
      <sheetName val="총괄(A+B)"/>
      <sheetName val="총괄(A)"/>
      <sheetName val="토공(A)"/>
      <sheetName val="토류공(A-LANE)"/>
      <sheetName val="PIPE ROOF"/>
      <sheetName val="FRONT JACK(A-LANE)"/>
      <sheetName val="지반보강공(A-LANE)"/>
      <sheetName val="내역서"/>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주요자재집계표(1)"/>
      <sheetName val="주요자재집계표(2)"/>
      <sheetName val="시멘트및골재"/>
      <sheetName val="포장재료산출"/>
      <sheetName val="수량총괄집계(실적)"/>
      <sheetName val="수량총괄집계표"/>
      <sheetName val="철근총괄집계표"/>
      <sheetName val="토공총괄집계"/>
      <sheetName val="교대토공집계"/>
      <sheetName val="시점교대토공"/>
      <sheetName val="종점교대토공"/>
      <sheetName val="교대주요자재집계"/>
      <sheetName val="교대철근집계표"/>
      <sheetName val="교대일반수량집계"/>
      <sheetName val="시점교대일반수량"/>
      <sheetName val="종점교대일반수량"/>
      <sheetName val="상부주요자재집계"/>
      <sheetName val="슬래브철근집계표"/>
      <sheetName val="슬래브일반수량"/>
      <sheetName val="강재총괄"/>
      <sheetName val="비파괴검사"/>
      <sheetName val="말뚝재하시험"/>
      <sheetName val="토공(우물통,기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27">
          <cell r="H27" t="str">
            <v>시 화 2 교</v>
          </cell>
        </row>
      </sheetData>
      <sheetData sheetId="11">
        <row r="56">
          <cell r="N56">
            <v>8</v>
          </cell>
        </row>
      </sheetData>
      <sheetData sheetId="12" refreshError="1"/>
      <sheetData sheetId="13" refreshError="1"/>
      <sheetData sheetId="14" refreshError="1"/>
      <sheetData sheetId="15">
        <row r="92">
          <cell r="J92">
            <v>0.02</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진천방향"/>
      <sheetName val="죽산방향"/>
      <sheetName val="강관파일(진천)"/>
      <sheetName val="강관파일(죽산)"/>
      <sheetName val="접속슬래브(진천)"/>
      <sheetName val="접속슬래브(죽산)"/>
      <sheetName val="라멘집계표"/>
      <sheetName val="수량명세서"/>
      <sheetName val="시점교대토공"/>
      <sheetName val="시점교대일반수량"/>
      <sheetName val="종점교대토공"/>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X"/>
      <sheetName val="000001"/>
      <sheetName val="노임단가"/>
      <sheetName val="재료비단가"/>
      <sheetName val="기계경비"/>
      <sheetName val="인원산출"/>
      <sheetName val="산출근거"/>
      <sheetName val="일위대가"/>
      <sheetName val="견적서"/>
      <sheetName val="5지구단위"/>
      <sheetName val="예측단가간지"/>
      <sheetName val="G.R300경비"/>
      <sheetName val="토사(PE)"/>
      <sheetName val="내역서"/>
      <sheetName val="자재"/>
      <sheetName val="노임"/>
      <sheetName val="중기"/>
      <sheetName val="범례표"/>
      <sheetName val="Sheet1"/>
      <sheetName val="계수시트"/>
      <sheetName val="지구단위계획"/>
      <sheetName val="토공(우물통,기타) "/>
      <sheetName val="진천방향"/>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갱문및옹벽집계"/>
      <sheetName val="#REF"/>
      <sheetName val="포장공"/>
      <sheetName val="내역(포장)"/>
      <sheetName val="갱문및옹벽수량집계표"/>
      <sheetName val="본선중분대수량산출"/>
      <sheetName val="교차로길어깨부"/>
      <sheetName val="ABUT수량-A1"/>
      <sheetName val="간지"/>
      <sheetName val="산출근거"/>
    </sheetNames>
    <sheetDataSet>
      <sheetData sheetId="0">
        <row r="6">
          <cell r="B6" t="str">
            <v>25-240-8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사유서"/>
      <sheetName val="집계표 "/>
      <sheetName val="내역서"/>
      <sheetName val="골재집계"/>
      <sheetName val="포장골재"/>
      <sheetName val="날개벽뒷채움공제량"/>
      <sheetName val="표준도"/>
      <sheetName val="간지"/>
      <sheetName val="간지 (1)"/>
      <sheetName val="산출근거"/>
      <sheetName val="갱문및옹벽집계"/>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부대tu"/>
      <sheetName val="2호맨홀공제수량"/>
      <sheetName val="3-2PS"/>
      <sheetName val="내역"/>
      <sheetName val="내역서"/>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2@ BOX"/>
      <sheetName val="부대tu"/>
    </sheetNames>
    <sheetDataSet>
      <sheetData sheetId="0"/>
      <sheetData sheetId="1" refreshError="1"/>
      <sheetData sheetId="2"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막장묘사업부지지역개발"/>
      <sheetName val="문막장묘사업부지기본계획"/>
      <sheetName val="내역서"/>
      <sheetName val="Sheet1"/>
      <sheetName val="지역개발 인력"/>
      <sheetName val="지역개발금액"/>
      <sheetName val="기본계획인력"/>
      <sheetName val="기본계획금액"/>
      <sheetName val="보정계수"/>
      <sheetName val="계수"/>
      <sheetName val="환경인력"/>
      <sheetName val="환경금액"/>
      <sheetName val="사전환경인력"/>
      <sheetName val="사전환경금액"/>
      <sheetName val="재해인력"/>
      <sheetName val="재해금액"/>
      <sheetName val="교통인력"/>
      <sheetName val="교통금액"/>
      <sheetName val="도시계획시설결정 인력"/>
      <sheetName val="도시계획시설결정 금액"/>
      <sheetName val="토지적성평가인력"/>
      <sheetName val="토지적성평가금액"/>
      <sheetName val="측량소요금액"/>
      <sheetName val="지형현황측량인력산출"/>
      <sheetName val="작업량비산출근거"/>
      <sheetName val="기준점측량 기본인력"/>
      <sheetName val="기준점배점기준"/>
      <sheetName val="DATE"/>
      <sheetName val="계수시트"/>
      <sheetName val="터파기및재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노무비단가"/>
      <sheetName val="DATE"/>
    </sheetNames>
    <sheetDataSet>
      <sheetData sheetId="0" refreshError="1"/>
      <sheetData sheetId="1" refreshError="1"/>
      <sheetData sheetId="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중기조종사 단위단가"/>
      <sheetName val="노무비단가"/>
    </sheetNames>
    <sheetDataSet>
      <sheetData sheetId="0">
        <row r="1">
          <cell r="B1">
            <v>47845</v>
          </cell>
        </row>
      </sheetData>
      <sheetData sheetId="1"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중기조종사 단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표지"/>
      <sheetName val="내역총괄표"/>
      <sheetName val="세부내역(직접인건비)"/>
      <sheetName val="세부내역(직접경비)"/>
      <sheetName val="노임이"/>
      <sheetName val="INCHON-1"/>
    </sheetNames>
    <sheetDataSet>
      <sheetData sheetId="0"/>
      <sheetData sheetId="1"/>
      <sheetData sheetId="2"/>
      <sheetData sheetId="3">
        <row r="9">
          <cell r="G9">
            <v>47724</v>
          </cell>
        </row>
      </sheetData>
      <sheetData sheetId="4">
        <row r="3">
          <cell r="J3">
            <v>1952520</v>
          </cell>
        </row>
      </sheetData>
      <sheetData sheetId="5" refreshError="1"/>
      <sheetData sheetId="6"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성부분조서(내역서)"/>
      <sheetName val="내역서"/>
      <sheetName val="laroux"/>
      <sheetName val="R.C관제작재료표"/>
      <sheetName val="주민세법인"/>
      <sheetName val="구조물시공현황"/>
      <sheetName val="사진대지"/>
      <sheetName val="법면구배조정"/>
      <sheetName val="공람"/>
      <sheetName val="공람(이름)"/>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노임이"/>
      <sheetName val="중기조종사 단위단가"/>
      <sheetName val="노무비단가"/>
      <sheetName val="데리네이타현황"/>
      <sheetName val="일위대가"/>
      <sheetName val="2000년1차"/>
      <sheetName val="제출내역 (2)"/>
      <sheetName val="준검 내역서"/>
      <sheetName val="1.취수장"/>
      <sheetName val="SLAB&quot;1&quot;"/>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refreshError="1"/>
      <sheetData sheetId="28" refreshError="1"/>
      <sheetData sheetId="29" refreshError="1"/>
      <sheetData sheetId="30" refreshError="1"/>
      <sheetData sheetId="31" refreshError="1"/>
      <sheetData sheetId="32"/>
      <sheetData sheetId="33"/>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X1"/>
      <sheetName val="BOX10"/>
      <sheetName val="Sheet1"/>
      <sheetName val="수량산출"/>
      <sheetName val="수량산출 (2)"/>
      <sheetName val="토적계산서"/>
      <sheetName val="자재집계표"/>
      <sheetName val="일위대가"/>
      <sheetName val="내역서"/>
      <sheetName val="총괄표 "/>
      <sheetName val="14통 3반설계서표지"/>
      <sheetName val="업체(내역서)"/>
      <sheetName val="업체(총괄표)"/>
      <sheetName val="업체내역서 "/>
      <sheetName val="업체총괄표 "/>
      <sheetName val="사업비증감조서"/>
      <sheetName val="환경인력"/>
      <sheetName val="DATE"/>
      <sheetName val="수목데이타 "/>
      <sheetName val="공사요율"/>
      <sheetName val="중기조종사 단위단가"/>
      <sheetName val="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 역 서"/>
      <sheetName val="data"/>
      <sheetName val="작업량계수 근거"/>
      <sheetName val="용역단가"/>
      <sheetName val="집계표"/>
      <sheetName val="환경인력"/>
    </sheetNames>
    <sheetDataSet>
      <sheetData sheetId="0"/>
      <sheetData sheetId="1" refreshError="1"/>
      <sheetData sheetId="2"/>
      <sheetData sheetId="3" refreshError="1"/>
      <sheetData sheetId="4" refreshError="1"/>
      <sheetData sheetId="5"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내역1"/>
      <sheetName val="1-1"/>
      <sheetName val="1-2"/>
      <sheetName val="내역2"/>
      <sheetName val="종합계획"/>
      <sheetName val="측량수량산출"/>
      <sheetName val="표석수량"/>
      <sheetName val="설계기준"/>
      <sheetName val="환경"/>
      <sheetName val="환경표지"/>
      <sheetName val="환경단가1"/>
      <sheetName val="환경단가2"/>
      <sheetName val="임금"/>
      <sheetName val="설계명세서"/>
      <sheetName val="data"/>
    </sheetNames>
    <sheetDataSet>
      <sheetData sheetId="0" refreshError="1"/>
      <sheetData sheetId="1"/>
      <sheetData sheetId="2"/>
      <sheetData sheetId="3" refreshError="1"/>
      <sheetData sheetId="4" refreshError="1"/>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노무비단가"/>
      <sheetName val="식재노임목록"/>
      <sheetName val="#단가조사표1"/>
      <sheetName val="1.식재공사"/>
      <sheetName val="2.시설물공사"/>
      <sheetName val="#수목일위대가"/>
      <sheetName val="수고일위"/>
      <sheetName val="근원일위"/>
      <sheetName val="흉고일위"/>
      <sheetName val="관목일위"/>
      <sheetName val="초화일위"/>
      <sheetName val="지주목일위"/>
      <sheetName val="시설일위"/>
      <sheetName val="대일위대가코드표"/>
      <sheetName val="기초일위대가"/>
      <sheetName val="기초일위대가코드표"/>
      <sheetName val="표지"/>
      <sheetName val="공사원가계산서"/>
      <sheetName val="총괄내역서"/>
      <sheetName val="3.포장공사"/>
      <sheetName val="수목일위대가"/>
      <sheetName val="대일위대가"/>
      <sheetName val="소일위대가"/>
      <sheetName val="산출근거"/>
      <sheetName val="수목"/>
      <sheetName val="노무비(수목)"/>
      <sheetName val="단가조사표(수목)"/>
      <sheetName val="단가조사표(시설물)"/>
      <sheetName val="97노임단가"/>
      <sheetName val="식재품셈"/>
      <sheetName val="소일위대가코드표"/>
      <sheetName val="환경인력"/>
      <sheetName val="설계기준"/>
      <sheetName val="내역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 val="소일위대가코드표"/>
      <sheetName val="설계기준"/>
      <sheetName val="내역1"/>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속도로수량집계표"/>
      <sheetName val="미력포장"/>
      <sheetName val="접속도로1"/>
      <sheetName val="접속도로2"/>
      <sheetName val="-접속도로-"/>
      <sheetName val="-접속도로증감-"/>
      <sheetName val="금액결정"/>
      <sheetName val="소일위대가코드표"/>
      <sheetName val="대로근거"/>
      <sheetName val="단가"/>
      <sheetName val="data"/>
      <sheetName val="지구단위계획"/>
      <sheetName val="중로근거"/>
      <sheetName val="9509"/>
      <sheetName val="INPUT(덕도방향-시점)"/>
      <sheetName val="설계명세"/>
      <sheetName val="환경인력"/>
      <sheetName val="요율"/>
      <sheetName val="남한강 2단계 전체분"/>
      <sheetName val="우배수"/>
      <sheetName val="단위량당중기사용료"/>
      <sheetName val="범례표"/>
      <sheetName val="기초일위"/>
      <sheetName val="시설일위"/>
      <sheetName val="식재일위"/>
      <sheetName val="일위목록"/>
      <sheetName val="산출근거"/>
      <sheetName val="토목"/>
      <sheetName val="포장재료집계표"/>
      <sheetName val="포장면적산출"/>
      <sheetName val="포장수량집계"/>
      <sheetName val="SORCE1"/>
      <sheetName val="기자재대비표"/>
      <sheetName val="중기조종사 단위단가"/>
      <sheetName val="설계기준"/>
      <sheetName val="내역1"/>
      <sheetName val="토공수량산출"/>
      <sheetName val="토적계산서"/>
      <sheetName val="집계표"/>
      <sheetName val="기본일위"/>
      <sheetName val="내역서01"/>
      <sheetName val="접속도로"/>
      <sheetName val="구조물공"/>
      <sheetName val="부대공"/>
      <sheetName val="배수공"/>
      <sheetName val="토공"/>
      <sheetName val="포장공"/>
      <sheetName val="2차 설계내역서(변경)"/>
      <sheetName val="환경성검토 총괄"/>
      <sheetName val="총괄내역서"/>
      <sheetName val="Data&amp;Result"/>
      <sheetName val="포장수량집계표"/>
      <sheetName val="출력X"/>
      <sheetName val="내역서"/>
      <sheetName val="터파기및재료"/>
      <sheetName val="견적을지"/>
      <sheetName val="을지"/>
      <sheetName val="용역단가"/>
      <sheetName val="BOX"/>
      <sheetName val="입력변수"/>
      <sheetName val="100만평"/>
      <sheetName val="2000년1차"/>
      <sheetName val="데리네이타현황"/>
      <sheetName val="예산자료(최종'00,9.27)"/>
      <sheetName val="99노임기준"/>
      <sheetName val="일위대가"/>
      <sheetName val="조명일위"/>
      <sheetName val="일위대가 1"/>
      <sheetName val="설계내역서"/>
      <sheetName val="산거 1(인력투입)"/>
      <sheetName val="일위대가 2"/>
      <sheetName val="일위대가 3"/>
      <sheetName val="노임단가"/>
      <sheetName val="중기사용료"/>
      <sheetName val="적용노임"/>
      <sheetName val="일반자재"/>
      <sheetName val="횡배수관집현황(2공구)"/>
      <sheetName val="계수시트"/>
      <sheetName val="경산"/>
      <sheetName val="기계경비(시간당)"/>
      <sheetName val="램머"/>
      <sheetName val="자재일람"/>
      <sheetName val="96보완계획7.12"/>
      <sheetName val="기초단가"/>
      <sheetName val="토사(PE)"/>
      <sheetName val="노무비단가"/>
      <sheetName val="DATE"/>
      <sheetName val="BASIC"/>
      <sheetName val="직접경비"/>
      <sheetName val="직접인건비"/>
      <sheetName val="주공 갑지"/>
      <sheetName val="POL6차-PIPING"/>
      <sheetName val="관접합및부설"/>
      <sheetName val="inputdata"/>
      <sheetName val="KCS-CA"/>
      <sheetName val="적용단위길이"/>
      <sheetName val="피벗테이블데이터분석"/>
      <sheetName val="종배수관면벽신"/>
      <sheetName val="특수기호강도거푸집"/>
      <sheetName val="종배수관(신)"/>
      <sheetName val="48일위(기존)"/>
      <sheetName val="#REF"/>
      <sheetName val="경영상태"/>
      <sheetName val="말뚝지지력산정"/>
      <sheetName val="노임단가명세서"/>
      <sheetName val="공사기본내용입력"/>
      <sheetName val="원가계산서"/>
      <sheetName val="9811"/>
      <sheetName val="메탈라스"/>
      <sheetName val="공토공단위당"/>
      <sheetName val="횡배위치"/>
      <sheetName val="49수량"/>
      <sheetName val="48수량"/>
      <sheetName val="22수량"/>
      <sheetName val="자재단가"/>
      <sheetName val="ABUT수량-A1"/>
      <sheetName val="라.공사비"/>
      <sheetName val="포장단가산출"/>
      <sheetName val="횡배수관재료-"/>
      <sheetName val="계산서(직선부)"/>
      <sheetName val="콘크리트측구연장"/>
      <sheetName val="-몰탈콘크리트"/>
      <sheetName val="-배수구조물공토공"/>
      <sheetName val="직재"/>
      <sheetName val="지구단위계획내역서"/>
      <sheetName val="경율산정.XLS"/>
      <sheetName val="내역서 "/>
      <sheetName val="토공(우물통,기타) "/>
      <sheetName val="노임이"/>
      <sheetName val="단위중량"/>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laroux"/>
      <sheetName val="심사표지"/>
      <sheetName val="표지"/>
      <sheetName val="표지 (2)"/>
      <sheetName val="골재집계"/>
      <sheetName val="총자재집계표"/>
      <sheetName val="옹벽수량집계 "/>
      <sheetName val="주요자재집계표"/>
      <sheetName val="토공집계"/>
      <sheetName val="토적계산서"/>
      <sheetName val="교량총수량집계"/>
      <sheetName val="농로교수량집계B=4.0"/>
      <sheetName val="농로교수량집계B=6.0"/>
      <sheetName val="농로교토공수량산출(B=4.5)"/>
      <sheetName val="농로교토공수량산출(B=6.5)"/>
      <sheetName val="농로교수량산출(B=4.5)"/>
      <sheetName val="농로교수량산출(B=6.5)"/>
      <sheetName val="날개벽수량산출 (교량)"/>
      <sheetName val="교량위치조서"/>
      <sheetName val="라이닝수량산출 (4)"/>
      <sheetName val="구조물깨기"/>
      <sheetName val="헐기수량산출"/>
      <sheetName val="구조물헐기조서"/>
      <sheetName val="석축수량"/>
      <sheetName val="석축수량 (2)"/>
      <sheetName val="석축단위수량"/>
      <sheetName val="석축단위수량 (2)"/>
      <sheetName val="수로교수량산출"/>
      <sheetName val="파라팻트보강 (2)"/>
      <sheetName val="석축조서"/>
      <sheetName val="석축조서 (2)"/>
      <sheetName val="석축공제수량"/>
      <sheetName val="전석수량집계"/>
      <sheetName val="자연석조서"/>
      <sheetName val="전석쌓기단위수량"/>
      <sheetName val="자연석공제수량"/>
      <sheetName val="낙차공 수량집계"/>
      <sheetName val="낙차공 수량집계 (2)"/>
      <sheetName val="낙차공위치조서"/>
      <sheetName val="낙차공단위수량"/>
      <sheetName val="낙차공단위수량 (3)"/>
      <sheetName val="낙차공단위수량 (2)"/>
      <sheetName val="구조물집계 (2)"/>
      <sheetName val="옹벽단위수량 (2)"/>
      <sheetName val="옹벽집계"/>
      <sheetName val="옹벽집계 (2)"/>
      <sheetName val="옹벽공집계표"/>
      <sheetName val="위치조서"/>
      <sheetName val="옹벽연장조서"/>
      <sheetName val="옹벽단위수량"/>
      <sheetName val="암거1수량"/>
      <sheetName val="난간벽,차수벽"/>
      <sheetName val="암거단위-1련"/>
      <sheetName val="암거단위-2련"/>
      <sheetName val="BOX현황"/>
      <sheetName val="터파기고(box)"/>
      <sheetName val="날개벽뒷채움"/>
      <sheetName val="날개벽"/>
      <sheetName val="날개벽토공"/>
      <sheetName val="부대공집계"/>
      <sheetName val="파고라부대시설"/>
      <sheetName val="방호책"/>
      <sheetName val="도로경계석"/>
      <sheetName val="보도블럭포장"/>
      <sheetName val="000000"/>
      <sheetName val="box-간지"/>
      <sheetName val="접속도로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데이타 "/>
      <sheetName val="접속도로1"/>
      <sheetName val="토목"/>
      <sheetName val="정부노임단가"/>
      <sheetName val="소일위대가코드표"/>
      <sheetName val="내역서01"/>
      <sheetName val="3지구단위"/>
      <sheetName val="대비"/>
      <sheetName val="이름정의"/>
      <sheetName val="TOTAL3"/>
      <sheetName val="SUNGDAE"/>
      <sheetName val="식재"/>
      <sheetName val="시설물"/>
      <sheetName val="식재출력용"/>
      <sheetName val="유지관리"/>
      <sheetName val="단가"/>
      <sheetName val="기기리스트"/>
      <sheetName val="범례표"/>
      <sheetName val="암거단위-1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및 발코니난간 부분=================="/>
      <sheetName val="종합경제(좌철)"/>
      <sheetName val="목차-1-8"/>
      <sheetName val="제조원가 총괄내역-9"/>
      <sheetName val="제조원가계산서-발코니-10"/>
      <sheetName val="재료비집-발코니-11"/>
      <sheetName val="직접재료비산출표-내민형-12-15"/>
      <sheetName val="재료소요 원단위 산출표-16-19"/>
      <sheetName val="단위당소요량산출표-20"/>
      <sheetName val="단위당소요량산출-21-22"/>
      <sheetName val="단위당소요량산출표-23"/>
      <sheetName val="단위당부품소요량-24-25"/>
      <sheetName val="단위당부품소요량-26"/>
      <sheetName val="간접재료비산출표-27-30"/>
      <sheetName val="간접재료비소요량-31-34"/>
      <sheetName val="단위당 간접재료 원단위산출표-35"/>
      <sheetName val="단위당간접재료 원단위산출표-36"/>
      <sheetName val="작업설부산물산출표-37"/>
      <sheetName val="노무비집계표-38"/>
      <sheetName val="직접노무비산출표-39-46"/>
      <sheetName val="노무공수산출표-47-59"/>
      <sheetName val="단위당노무공수-60"/>
      <sheetName val="형태별노무공수배부율산출표-61-80"/>
      <sheetName val="간접노무비산출표-81"/>
      <sheetName val="생산량 명세표-82-83"/>
      <sheetName val="제조경비산출표-84"/>
      <sheetName val="에어콘 실외기 원가 부분=================="/>
      <sheetName val="제조원가계산서-85"/>
      <sheetName val="재료비집계표-86"/>
      <sheetName val="직접재료비산출표-87-90"/>
      <sheetName val="형태별단위당재료소요표-91-94"/>
      <sheetName val="간접재료비산출표-95-98"/>
      <sheetName val="간접재료비소요량산출표-99-102"/>
      <sheetName val="작업설,부산물-103"/>
      <sheetName val="노무비집계표-104"/>
      <sheetName val="직접노무비산출표-105-112"/>
      <sheetName val="노무공수산출표-113-120"/>
      <sheetName val="형태별노무공수산출표-121-128"/>
      <sheetName val="간접노무비-129"/>
      <sheetName val="제조경비산출표 -130"/>
      <sheetName val="복도난간원가부문======================="/>
      <sheetName val="제조원가계산서-131"/>
      <sheetName val="재료비집계표-132"/>
      <sheetName val="직접재료비산출표-133"/>
      <sheetName val="재료원단위산출표-134"/>
      <sheetName val="간접재료비산출표-135"/>
      <sheetName val="단위당간접재료원단위산출표-136"/>
      <sheetName val="작업설-부산물-137"/>
      <sheetName val="노무비집계표-138"/>
      <sheetName val="직접노무비산출표-139"/>
      <sheetName val="노무공수산출표-140"/>
      <sheetName val="제품단위당노무공수산출표-141"/>
      <sheetName val="간접노무비산출표-142"/>
      <sheetName val="칸막이노무공수산출표-143"/>
      <sheetName val="전년도복도난간생산량명세표-144"/>
      <sheetName val="전년도 세대칸막이 생산량 명세표-145"/>
      <sheetName val="제조경비산출표-146"/>
      <sheetName val="공통자료==========================="/>
      <sheetName val="MHR당 임율산출표-147"/>
      <sheetName val="99년시중노임단가-148"/>
      <sheetName val="전문업체노임단가-149"/>
      <sheetName val="간접노무비비율 산출표-150"/>
      <sheetName val="98년도직접노무비집계표-151-158"/>
      <sheetName val="98년도간접노무비집계표-159"/>
      <sheetName val="M-HR당 경비배부율 산출표-160"/>
      <sheetName val="제조경비조정액명세표-161"/>
      <sheetName val="생산부서별경비조정-162"/>
      <sheetName val="경비조정표-163-168"/>
      <sheetName val="98년도부서별연작업시간명세표-169-171"/>
      <sheetName val="KG당운반비산출표-172-173"/>
      <sheetName val="하차비산출표-174"/>
      <sheetName val="폐기물처리비산출표-175"/>
      <sheetName val="일반관리비비율산정표-176"/>
      <sheetName val="일반관리비비율산정표-177 (2)"/>
      <sheetName val="단가조사표-승일-178-182"/>
      <sheetName val="참고자료부분========================="/>
      <sheetName val="대차대조표-183-185"/>
      <sheetName val="손익계산서-186-187"/>
      <sheetName val="제조원가명세서-188-189"/>
      <sheetName val="FS ANANYSIS-190-191"/>
      <sheetName val="차액보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경제요청"/>
      <sheetName val="경제분석"/>
      <sheetName val="결재전"/>
      <sheetName val="사업비수지예산서"/>
      <sheetName val="사업비내역"/>
      <sheetName val="요율"/>
      <sheetName val="공사요율"/>
      <sheetName val="지급.용지매수"/>
      <sheetName val="용지매수공사비"/>
      <sheetName val="&lt;공사비총괄&gt;"/>
      <sheetName val="&lt;수원공공사비총괄&gt;"/>
      <sheetName val="&lt;배수장공사비총괄&gt;"/>
      <sheetName val="배수장공사비"/>
      <sheetName val="토공재료집계"/>
      <sheetName val="장공작물집계"/>
      <sheetName val="토공집계"/>
      <sheetName val="공작물"/>
      <sheetName val="&lt;배수문공사비총괄&gt;"/>
      <sheetName val="배수문공사비"/>
      <sheetName val="배수문공작물"/>
      <sheetName val="&lt;평야부공사비총괄&gt;"/>
      <sheetName val="평야부공사비"/>
      <sheetName val="배수로집계"/>
      <sheetName val="&lt;부대공사비총괄&gt;"/>
      <sheetName val="부대공사"/>
      <sheetName val="자재대(총)"/>
      <sheetName val="배수장자재대"/>
      <sheetName val="평야부자재대"/>
      <sheetName val="산수배수"/>
      <sheetName val="수목데이타 "/>
      <sheetName val="9811"/>
      <sheetName val="지급자재"/>
      <sheetName val="내역서"/>
      <sheetName val="3지구단위"/>
      <sheetName val="접속도로1"/>
      <sheetName val="TOTAL3"/>
      <sheetName val="진주방향"/>
      <sheetName val="마산방향"/>
      <sheetName val="마산방향철근집계"/>
      <sheetName val="공사비"/>
      <sheetName val="직접인건비"/>
      <sheetName val="남양주부대"/>
      <sheetName val="석재장조사"/>
      <sheetName val="2000년1차"/>
      <sheetName val="단가"/>
      <sheetName val="지구단위계획"/>
      <sheetName val="DATE"/>
      <sheetName val="자료"/>
      <sheetName val="직재"/>
      <sheetName val="재정비직인"/>
      <sheetName val="재정비내역"/>
      <sheetName val="지적고시내역"/>
      <sheetName val="일위대가"/>
      <sheetName val="기기리스트"/>
      <sheetName val="관로공사"/>
      <sheetName val="범례표"/>
      <sheetName val="갑지"/>
      <sheetName val="설계예산서"/>
      <sheetName val="1000 DB구축 부표"/>
      <sheetName val="용역비산출"/>
      <sheetName val="총 괄 표"/>
      <sheetName val="인구"/>
      <sheetName val="수량산출"/>
      <sheetName val="소일위대가코드표"/>
      <sheetName val="직접경비"/>
      <sheetName val="9509"/>
      <sheetName val="표지"/>
      <sheetName val="내역"/>
      <sheetName val="토목"/>
      <sheetName val="증감대비"/>
      <sheetName val="DATA 입력부"/>
      <sheetName val="포장공"/>
      <sheetName val="배수공"/>
      <sheetName val="토공"/>
      <sheetName val="입력DATA"/>
      <sheetName val="바닥판"/>
      <sheetName val="산근1,2"/>
      <sheetName val="직노"/>
      <sheetName val="대로근거"/>
      <sheetName val="산출근거"/>
      <sheetName val="data"/>
      <sheetName val="횡배수관"/>
      <sheetName val="ABUT수량-A1"/>
      <sheetName val="1호구조물"/>
      <sheetName val="설계명세서"/>
      <sheetName val="예산명세서"/>
      <sheetName val="자료입력"/>
      <sheetName val="경산"/>
      <sheetName val="내역서01"/>
      <sheetName val="약품공급2"/>
      <sheetName val="제출내역 (2)"/>
      <sheetName val="설계기준"/>
      <sheetName val="내역1"/>
      <sheetName val="상수구조화편집부표"/>
      <sheetName val="Sheet1"/>
      <sheetName val="일위대가-택지부문(변경)"/>
      <sheetName val="밸브설치"/>
      <sheetName val="실행내역 "/>
      <sheetName val="Sheet1 (2)"/>
      <sheetName val="2.재료비"/>
      <sheetName val="1.인건비"/>
      <sheetName val="12.보오링"/>
      <sheetName val="18.공내수압탄성자연"/>
      <sheetName val="노임단가"/>
      <sheetName val="산#3-2"/>
      <sheetName val="산#3-1"/>
      <sheetName val="#REF"/>
      <sheetName val="산#3-2-2"/>
      <sheetName val="입찰안"/>
      <sheetName val="지급_용지매수"/>
      <sheetName val="수목데이타_"/>
      <sheetName val="Sheet3"/>
      <sheetName val="_산근5_"/>
      <sheetName val="노임단가명세서"/>
      <sheetName val="wing"/>
      <sheetName val="제직재"/>
      <sheetName val="단가산출목록표"/>
      <sheetName val="5지구단위"/>
      <sheetName val="입력변수"/>
      <sheetName val="몰탈콘크리트"/>
      <sheetName val="우,오수"/>
      <sheetName val="현장관리비"/>
      <sheetName val="데리네이타현황"/>
      <sheetName val="조작대(1연)"/>
      <sheetName val="아스팔트 포장총괄집계표"/>
      <sheetName val="남대문빌딩"/>
      <sheetName val="준검 내역서"/>
      <sheetName val="조명율표"/>
      <sheetName val="원가계산서구조조정"/>
      <sheetName val="단가산출(T)"/>
      <sheetName val="지구단위계획내역서"/>
      <sheetName val="경율산정.XLS"/>
      <sheetName val="중기조종사 단위단가"/>
      <sheetName val="대비"/>
      <sheetName val="집계표"/>
      <sheetName val="계산서(곡선부)"/>
      <sheetName val="-치수표(곡선부)"/>
      <sheetName val="이름정의"/>
      <sheetName val="계수시트"/>
      <sheetName val="원가계산서"/>
      <sheetName val="남한강 2단계 전체분"/>
      <sheetName val="2차 설계내역서(변경)"/>
      <sheetName val="노임변동률"/>
      <sheetName val="C.배수관공"/>
      <sheetName val="포장재료집계표"/>
      <sheetName val="포장면적산출"/>
      <sheetName val="포장수량집계"/>
      <sheetName val="설계명세"/>
      <sheetName val="노임단"/>
      <sheetName val="부대공"/>
      <sheetName val="운반공"/>
      <sheetName val="자재단"/>
      <sheetName val="장비단"/>
      <sheetName val="법면"/>
      <sheetName val="구조물공"/>
      <sheetName val="중기일위대가"/>
      <sheetName val="배수공1"/>
      <sheetName val="별표"/>
      <sheetName val="토사(PE)"/>
      <sheetName val="설비"/>
      <sheetName val="단가표"/>
      <sheetName val="단위수량"/>
      <sheetName val="기초대가"/>
      <sheetName val="기초대가(05)"/>
      <sheetName val="노임(05)"/>
      <sheetName val="조경단산"/>
      <sheetName val="조경단산(05)"/>
      <sheetName val="조경단산(04)"/>
      <sheetName val="중기"/>
      <sheetName val="중기(05)"/>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수량 집계표"/>
      <sheetName val="철근 집계표"/>
      <sheetName val="암거 제원표"/>
      <sheetName val="수량산출서"/>
      <sheetName val="날개벽"/>
      <sheetName val="공사요율"/>
    </sheetNames>
    <sheetDataSet>
      <sheetData sheetId="0"/>
      <sheetData sheetId="1"/>
      <sheetData sheetId="2"/>
      <sheetData sheetId="3">
        <row r="7">
          <cell r="S7">
            <v>0.35</v>
          </cell>
        </row>
      </sheetData>
      <sheetData sheetId="4"/>
      <sheetData sheetId="5"/>
      <sheetData sheetId="6"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리네이타집계표"/>
      <sheetName val="곡선유도표지판수량집계표"/>
      <sheetName val="데리네이타설치현황1"/>
      <sheetName val="데리네이타설치현황2"/>
      <sheetName val="비탈면보호공수량집계표"/>
      <sheetName val="비탈면보호공수량산출"/>
      <sheetName val="비탈면보호공설치현황"/>
      <sheetName val="돌붙임수량산출"/>
      <sheetName val="수로이설현황"/>
      <sheetName val="차선도색수량집계표1"/>
      <sheetName val="차선도색수량집계표2"/>
      <sheetName val="RAMP노즈부"/>
      <sheetName val="laroux"/>
      <sheetName val="수량명세서"/>
      <sheetName val="내역서적용수량"/>
      <sheetName val="부대공자재 총"/>
      <sheetName val="표지판설치집계표"/>
      <sheetName val="표지판기초토공수량산출"/>
      <sheetName val="표지판설치현황"/>
      <sheetName val="차선도색수량집계표"/>
      <sheetName val="본선차선"/>
      <sheetName val="버스정차대"/>
      <sheetName val="주차장"/>
      <sheetName val="횡단보도"/>
      <sheetName val="평면교차"/>
      <sheetName val="노즈부"/>
      <sheetName val="가드레일수량집계표"/>
      <sheetName val="가드레일수량산출"/>
      <sheetName val="표지병집계"/>
      <sheetName val="표지병"/>
      <sheetName val="가로수분집계표"/>
      <sheetName val="가로수분"/>
      <sheetName val="방음벽수량집계표"/>
      <sheetName val="방음벽설치현황 "/>
      <sheetName val="미끄럼집계"/>
      <sheetName val="미끄럼"/>
      <sheetName val="미끄럼산출"/>
      <sheetName val="단위수량"/>
      <sheetName val="공사요율"/>
      <sheetName val="간지(5.04)"/>
      <sheetName val="가드레일설치현황"/>
      <sheetName val="간지-중분대"/>
      <sheetName val="중분대가드레일수량집계표"/>
      <sheetName val="중분대가드레일설치현황"/>
      <sheetName val="간지(5.05)"/>
      <sheetName val="차로변경금지봉"/>
      <sheetName val="간지(5.06)"/>
      <sheetName val="방음벽공제수량"/>
      <sheetName val="방음벽기초수량집계표"/>
      <sheetName val="방음벽설치현황"/>
      <sheetName val="방음벽기초산출근거"/>
      <sheetName val="간지(5.07)"/>
      <sheetName val="가설방음판널"/>
      <sheetName val="간지(5.08)"/>
      <sheetName val="미끄럼방지포장"/>
      <sheetName val="간지(5.09)"/>
      <sheetName val="충격흡수시설"/>
      <sheetName val="광로 내역서적용수량"/>
      <sheetName val="포장자재집계"/>
      <sheetName val="포장공재료산출"/>
      <sheetName val="총수량집계표"/>
      <sheetName val="이기수량"/>
      <sheetName val="일반부수량집계"/>
      <sheetName val="일반부포장현황"/>
      <sheetName val="포장단위수량"/>
      <sheetName val="노견부수량집계"/>
      <sheetName val="노견부포장현황"/>
      <sheetName val="노견부단위수량"/>
      <sheetName val="서호교차로수량집계표"/>
      <sheetName val="진입로구간수량집계표"/>
      <sheetName val="가도공"/>
      <sheetName val="Sheet4"/>
      <sheetName val="간지 "/>
      <sheetName val="대로 1-2호선 차선도색 수량집계표"/>
      <sheetName val="차선도색"/>
      <sheetName val="차선도색단위수량 "/>
      <sheetName val="변화구간차선도색수량집계"/>
      <sheetName val="변화구간단위수량"/>
      <sheetName val="접속도로부"/>
      <sheetName val="횡단보도현황"/>
      <sheetName val="노면표시수량집계"/>
      <sheetName val="노면표시 설치현황"/>
      <sheetName val="진행방향표시단위수량"/>
      <sheetName val="노면표시표준도"/>
      <sheetName val="차선도색현황"/>
      <sheetName val="간지 (2)"/>
      <sheetName val="차선도색 총수량집계표"/>
      <sheetName val="차선도색 총수량집계표 (2)"/>
      <sheetName val="INPUT"/>
      <sheetName val="자료"/>
      <sheetName val="암거 제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서"/>
      <sheetName val="미관광장분수"/>
      <sheetName val="중앙광장분수A"/>
      <sheetName val="중앙광장분수B"/>
      <sheetName val="조형물공사"/>
      <sheetName val="전기설비공사"/>
      <sheetName val="기초일위대가"/>
      <sheetName val="단가산출서"/>
      <sheetName val="96노임기준"/>
      <sheetName val="공사요율"/>
      <sheetName val="비탈면보호공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입력"/>
      <sheetName val="내역서갑지"/>
      <sheetName val="총 괄 표"/>
      <sheetName val="실시설계비"/>
      <sheetName val="측 량 비"/>
      <sheetName val="측량일위대가"/>
      <sheetName val="토질조사비"/>
      <sheetName val="토질일위대가"/>
      <sheetName val="도서인쇄비"/>
      <sheetName val="도서일위대가"/>
      <sheetName val="96노임기준"/>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배수공수집"/>
      <sheetName val="측수집"/>
      <sheetName val="L형"/>
      <sheetName val="옹벽L형"/>
      <sheetName val="배관공집"/>
      <sheetName val="횡기초"/>
      <sheetName val="토집"/>
      <sheetName val="토산"/>
      <sheetName val="평터"/>
      <sheetName val="횡배조"/>
      <sheetName val="집수"/>
      <sheetName val="집수조"/>
      <sheetName val="수로관수집"/>
      <sheetName val="수로관연장"/>
      <sheetName val="VXXXXXXX"/>
      <sheetName val="공사요율"/>
      <sheetName val="갱문및옹벽집계"/>
      <sheetName val="총 괄 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중기사용료"/>
      <sheetName val="노임단가"/>
      <sheetName val="자재단가"/>
      <sheetName val="깨기"/>
      <sheetName val="토사운반"/>
      <sheetName val="토공"/>
      <sheetName val="포설다짐"/>
      <sheetName val="소운반"/>
      <sheetName val="운반"/>
      <sheetName val="가설"/>
      <sheetName val="교통"/>
      <sheetName val="펌푸카타설"/>
      <sheetName val="콘다짐,물푸기"/>
      <sheetName val="A.s.p콘포자"/>
      <sheetName val="깬돌운반"/>
      <sheetName val="일위대가표"/>
      <sheetName val="시방서"/>
      <sheetName val="96노임기준"/>
      <sheetName val="단가"/>
      <sheetName val="일위대가"/>
      <sheetName val="설계기준"/>
      <sheetName val="9GNG운반"/>
      <sheetName val="원가계산서"/>
      <sheetName val="데리네이타현황"/>
      <sheetName val="설계명세서"/>
      <sheetName val="수량산출"/>
      <sheetName val="날개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 val="자재단가"/>
      <sheetName val="노임단가"/>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백호우계수"/>
      <sheetName val="설계예산내역서(전체분)"/>
      <sheetName val="Sheet1"/>
      <sheetName val="본선"/>
      <sheetName val="교차로개선"/>
      <sheetName val="노무단가"/>
      <sheetName val="DONGA4"/>
      <sheetName val="소일위대가코드표"/>
      <sheetName val="내역서(기계)"/>
      <sheetName val="단위수량"/>
    </sheetNames>
    <sheetDataSet>
      <sheetData sheetId="0"/>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본선BOX"/>
      <sheetName val="Sheet1"/>
      <sheetName val="Sheet2"/>
      <sheetName val="Sheet3"/>
      <sheetName val="#REF"/>
      <sheetName val="터파기및재료"/>
      <sheetName val="자재단가"/>
      <sheetName val="노임단가"/>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표지"/>
      <sheetName val="횡배수량집계(총)"/>
      <sheetName val="횡배수량집계(1공구)"/>
      <sheetName val="횡배산근1(1공구)"/>
      <sheetName val="횡배산근2(1공구)"/>
      <sheetName val="횡평균높이산근1(1공구)"/>
      <sheetName val="횡배수량집계(2공구)"/>
      <sheetName val="횡배산근1(2공구)"/>
      <sheetName val="횡배산근2(2공구)"/>
      <sheetName val="횡배산근3(2공구)"/>
      <sheetName val="횡배산근4(2공구)"/>
      <sheetName val="횡배산근5(2공구)"/>
      <sheetName val="TYPE-1"/>
      <sheetName val="TYPE-3"/>
      <sheetName val="집수정표지(1공구)"/>
      <sheetName val="집수정표지(2공구)"/>
      <sheetName val="집수정0.7 0.7"/>
      <sheetName val="집수정0.7 0.7토공"/>
      <sheetName val="집수정1.0 1.0"/>
      <sheetName val="집수정1.0 1.0토공"/>
      <sheetName val="집수정1.0 1.3"/>
      <sheetName val="집수정1.0 1.3토공"/>
      <sheetName val="집수정1.4 1.5"/>
      <sheetName val="집수정1.4 1.5토공"/>
      <sheetName val="집수정1.5 1.2"/>
      <sheetName val="집수정1.5 1.2토공"/>
      <sheetName val="집수정1.2 1.2 (2공구)"/>
      <sheetName val="집수정1.2 1.2토공(2공구)"/>
      <sheetName val="집수정1.0 0.8(2공구)"/>
      <sheetName val="집수정1.0 0.8토공(2공구)"/>
      <sheetName val="집수정1.0 1.3(2공구)"/>
      <sheetName val="집수정1.5 1.3토공(2공구)"/>
      <sheetName val="종배표지"/>
      <sheetName val="종배수관위치(1공구)"/>
      <sheetName val="종배수관위치(2공구)"/>
      <sheetName val="횡배수관집현황(1공구)"/>
      <sheetName val="횡배수관집현황(2공구)"/>
      <sheetName val="면벽(2공구)"/>
      <sheetName val="집수정수량집계표(1공구)"/>
      <sheetName val="집수정수량집계표(2공구)"/>
      <sheetName val="종배수관집계(1공구)"/>
      <sheetName val="종배수관집계(2공구)"/>
      <sheetName val="집수A"/>
      <sheetName val="개요"/>
      <sheetName val="000000"/>
      <sheetName val="표지1"/>
      <sheetName val="Sheet2"/>
      <sheetName val="설계설명서"/>
      <sheetName val="Sheet3 (2)"/>
      <sheetName val="설계예산서"/>
      <sheetName val="운반거리표"/>
      <sheetName val="예정공정(6개월)"/>
      <sheetName val="관급자재간지"/>
      <sheetName val="집계표"/>
      <sheetName val="자재집계간지"/>
      <sheetName val="자재집계"/>
      <sheetName val="토공간지"/>
      <sheetName val="토공집계표"/>
      <sheetName val="토공토적집계"/>
      <sheetName val="토적계산서"/>
      <sheetName val="축조공간지"/>
      <sheetName val="석축자재집계"/>
      <sheetName val="석축수량집계"/>
      <sheetName val="석축단위수량"/>
      <sheetName val="피복석전개도"/>
      <sheetName val="피복석평균높이"/>
      <sheetName val="끝마무리"/>
      <sheetName val="포장공간지"/>
      <sheetName val="포장공집계"/>
      <sheetName val="포장재료집계"/>
      <sheetName val="포장수량집계 "/>
      <sheetName val="상치포장"/>
      <sheetName val="상치포장토적"/>
      <sheetName val="상치포장 (2)"/>
      <sheetName val="접속포장토적"/>
      <sheetName val="신축이음"/>
      <sheetName val="직접인건비"/>
      <sheetName val="직접경비"/>
      <sheetName val="수량산출"/>
      <sheetName val="인건비"/>
      <sheetName val="단위수량"/>
      <sheetName val="노임단가"/>
      <sheetName val="내역서 "/>
      <sheetName val="DATE"/>
      <sheetName val="날개벽"/>
      <sheetName val="설비"/>
      <sheetName val="경산"/>
      <sheetName val="데이타"/>
      <sheetName val="DATA"/>
      <sheetName val="Sheet1"/>
      <sheetName val="수로단위수량"/>
      <sheetName val="횡배수관재료-"/>
      <sheetName val="계산서(직선부)"/>
      <sheetName val="포장재료집계표"/>
      <sheetName val="콘크리트측구연장"/>
      <sheetName val="포장공"/>
      <sheetName val="-몰탈콘크리트"/>
      <sheetName val="-배수구조물공토공"/>
      <sheetName val="횡배수관집현황_2공구_"/>
      <sheetName val="접속도로1"/>
      <sheetName val="맨홀"/>
      <sheetName val="토목내역서"/>
      <sheetName val="자재단가"/>
      <sheetName val="노임단가 "/>
      <sheetName val="조건표"/>
      <sheetName val="I一般比"/>
      <sheetName val="터파기및재료"/>
      <sheetName val="#REF"/>
      <sheetName val="작업금지"/>
      <sheetName val="2공구자재집"/>
      <sheetName val="일위대가"/>
      <sheetName val="비탈면보호공수량산출"/>
      <sheetName val="배수관"/>
      <sheetName val="계약내역서"/>
      <sheetName val="공사요율"/>
      <sheetName val="피벗테이블데이터분석"/>
      <sheetName val="종배수관(신)"/>
      <sheetName val="자료입력"/>
      <sheetName val="적용단위길이"/>
      <sheetName val="건축내역"/>
      <sheetName val="설계명세서"/>
      <sheetName val="예산명세서"/>
      <sheetName val="공사비증감"/>
      <sheetName val="산근1"/>
      <sheetName val="장비"/>
      <sheetName val="노무"/>
      <sheetName val="자재"/>
      <sheetName val="노무단가"/>
      <sheetName val="요율"/>
      <sheetName val="9811"/>
      <sheetName val="Sheet1 (2)"/>
      <sheetName val="종배수관면벽구"/>
      <sheetName val="단가"/>
      <sheetName val="날개수량1.5"/>
      <sheetName val="96보완계획7.12"/>
      <sheetName val="노무비"/>
      <sheetName val="기존단가 (2)"/>
      <sheetName val="작업시작"/>
      <sheetName val="본선부단위수량"/>
      <sheetName val="7단가"/>
      <sheetName val="인건비 "/>
      <sheetName val="자료"/>
      <sheetName val="조도계산"/>
      <sheetName val="단가조사"/>
      <sheetName val="노임"/>
      <sheetName val="전선,전선관수량"/>
      <sheetName val="맨홀조서"/>
      <sheetName val="지급자재"/>
      <sheetName val="제출내역 (2)"/>
      <sheetName val="토사(PE)"/>
      <sheetName val="식재가격"/>
      <sheetName val="식재총괄"/>
      <sheetName val="일위목록"/>
      <sheetName val="내역"/>
      <sheetName val="수목표준대가"/>
      <sheetName val="MATERIAL"/>
      <sheetName val="노임단"/>
      <sheetName val="배수공"/>
      <sheetName val="부대공"/>
      <sheetName val="운반공"/>
      <sheetName val="자재단"/>
      <sheetName val="장비단"/>
      <sheetName val="가압장구체수량산출서"/>
      <sheetName val="코드표"/>
      <sheetName val="내역서"/>
      <sheetName val="횡배수관"/>
      <sheetName val="N賃率-職"/>
      <sheetName val="계산서(곡선부)"/>
      <sheetName val="수입"/>
      <sheetName val="기계경비"/>
      <sheetName val="6. 직접경비"/>
      <sheetName val="TYPE1"/>
      <sheetName val="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공사개요"/>
      <sheetName val="직원투입계획"/>
      <sheetName val="조직표"/>
      <sheetName val="총집계"/>
      <sheetName val="실집비교"/>
      <sheetName val="공종집계"/>
      <sheetName val="건축외주"/>
      <sheetName val="자  재"/>
      <sheetName val="토    목"/>
      <sheetName val="설계감리비"/>
      <sheetName val="설비공사"/>
      <sheetName val="전  기"/>
      <sheetName val="간접공사비"/>
      <sheetName val="횡 연장"/>
      <sheetName val="횡배수관집현황(2공구)"/>
      <sheetName val="Sheet2"/>
      <sheetName val="Sheet3"/>
      <sheetName val="직접인건비"/>
      <sheetName val="공사요율"/>
      <sheetName val="인구"/>
      <sheetName val="하부철근수량"/>
      <sheetName val="공사비"/>
      <sheetName val="DB구축"/>
      <sheetName val="이토변실(A3-LINE)"/>
      <sheetName val="일위대가"/>
      <sheetName val="기계경비"/>
      <sheetName val="단가조사"/>
      <sheetName val="산수배수"/>
      <sheetName val="육상(BX)"/>
      <sheetName val="단가표"/>
      <sheetName val="설직재-1"/>
      <sheetName val="변압기 및 발전기 용량"/>
      <sheetName val="노임단"/>
      <sheetName val="배수공"/>
      <sheetName val="부대공"/>
      <sheetName val="운반공"/>
      <sheetName val="자재단"/>
      <sheetName val="장비단"/>
      <sheetName val="TOTAL3"/>
      <sheetName val="익산"/>
      <sheetName val="2공구산출내역"/>
    </sheetNames>
    <sheetDataSet>
      <sheetData sheetId="0" refreshError="1"/>
      <sheetData sheetId="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대목"/>
      <sheetName val="기자재비"/>
      <sheetName val="데이타"/>
      <sheetName val="골조시행"/>
      <sheetName val="2차1차"/>
      <sheetName val="내역"/>
      <sheetName val="일위대가"/>
      <sheetName val="일위대가표"/>
      <sheetName val="104동"/>
      <sheetName val="단가표"/>
      <sheetName val="식재일위대가"/>
      <sheetName val="기초일위대가"/>
      <sheetName val="단가대비표"/>
      <sheetName val="70%"/>
      <sheetName val="예산내역"/>
      <sheetName val="총괄수지표"/>
      <sheetName val="을"/>
      <sheetName val="10월"/>
      <sheetName val="내역서2안"/>
      <sheetName val="1차설계변경내역"/>
      <sheetName val="덤프트럭계수"/>
      <sheetName val="식재인부"/>
      <sheetName val="담장산출"/>
      <sheetName val="b_balju"/>
      <sheetName val="공통가설"/>
      <sheetName val="자료"/>
      <sheetName val="견적서"/>
      <sheetName val="내역서"/>
      <sheetName val="토공사"/>
      <sheetName val="Mc1"/>
      <sheetName val="b_balju-단가단가단가"/>
      <sheetName val="노임단가"/>
      <sheetName val="설비2차"/>
      <sheetName val="건축내역"/>
      <sheetName val="표지"/>
      <sheetName val="공문"/>
      <sheetName val="대비"/>
      <sheetName val="1"/>
      <sheetName val="2"/>
      <sheetName val="기성"/>
      <sheetName val="변경"/>
      <sheetName val="사진설명"/>
      <sheetName val="범례 (2)"/>
      <sheetName val="목차"/>
      <sheetName val="Sheet2"/>
      <sheetName val="사진대지"/>
      <sheetName val="Macro1"/>
      <sheetName val="견적시담(송포2공구)"/>
      <sheetName val="적격점수&lt;300억미만&gt;"/>
      <sheetName val="수목표준대가"/>
      <sheetName val="백암비스타내역"/>
      <sheetName val="data2"/>
      <sheetName val="sheet1"/>
      <sheetName val="일위대가목차"/>
      <sheetName val="일위대가(건축)"/>
      <sheetName val="Y-WORK"/>
      <sheetName val="단가"/>
      <sheetName val="Data&amp;Result"/>
      <sheetName val="FB25JN"/>
      <sheetName val="기성내역"/>
      <sheetName val="Sheet5"/>
      <sheetName val="내역5"/>
      <sheetName val="EACT10"/>
      <sheetName val="QandAJunior"/>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b_balju_cho"/>
      <sheetName val="BID"/>
      <sheetName val="개요"/>
      <sheetName val="일용노임단가"/>
      <sheetName val="중기사용료산출근거"/>
      <sheetName val="단가 및 재료비"/>
      <sheetName val="출력은 금물"/>
      <sheetName val="중기사용료"/>
      <sheetName val="기초입력 DATA"/>
      <sheetName val="전기품산출"/>
      <sheetName val="물가대비표"/>
      <sheetName val="요율"/>
      <sheetName val="공통가설공사"/>
      <sheetName val="건축공사실행"/>
      <sheetName val="노원열병합  건축공사기성내역서"/>
      <sheetName val="COVER"/>
      <sheetName val="#REF"/>
      <sheetName val="직노"/>
      <sheetName val="제직재"/>
      <sheetName val="설직재-1"/>
      <sheetName val="자재단가"/>
      <sheetName val="경비"/>
      <sheetName val="건축"/>
      <sheetName val="Sheet10"/>
      <sheetName val="노임"/>
      <sheetName val="집계표"/>
      <sheetName val="단가비교표"/>
      <sheetName val="단가일람"/>
      <sheetName val="단위량당중기"/>
      <sheetName val="★도급내역"/>
      <sheetName val="기계경비일람"/>
      <sheetName val="공사비대비표B(토공)"/>
      <sheetName val="관리자"/>
      <sheetName val="기본단가"/>
      <sheetName val="공종목록표"/>
      <sheetName val="환율"/>
      <sheetName val="일위대가목록"/>
      <sheetName val="기초단가"/>
      <sheetName val="대가10%"/>
      <sheetName val="국별인원"/>
      <sheetName val="토량1-1"/>
      <sheetName val="터파기및재료"/>
      <sheetName val="실행철강하도"/>
      <sheetName val="unit 4"/>
      <sheetName val="작업금지"/>
      <sheetName val="경산"/>
      <sheetName val="회사정보"/>
      <sheetName val="일위_파일"/>
      <sheetName val="원가계산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일 위 대 가 표"/>
      <sheetName val="단가산출"/>
      <sheetName val="회사기초자료"/>
      <sheetName val="단가조사서"/>
      <sheetName val="인건비단가"/>
      <sheetName val="수량산출"/>
      <sheetName val="설계"/>
      <sheetName val="몰탈재료산출"/>
      <sheetName val="CON'C"/>
      <sheetName val="단가표 (2)"/>
      <sheetName val="증감대비"/>
      <sheetName val="연결임시"/>
      <sheetName val="선금급신청서"/>
      <sheetName val="공통단가"/>
      <sheetName val="운반비"/>
      <sheetName val="2000양배"/>
      <sheetName val="안양동교 1안"/>
      <sheetName val="단가(1)"/>
      <sheetName val="일위대가(출입)"/>
      <sheetName val="기계경비(시간당)"/>
      <sheetName val="1,2공구원가계산서"/>
      <sheetName val="1공구산출내역서"/>
      <sheetName val="Total"/>
      <sheetName val="결재판"/>
      <sheetName val="대가"/>
      <sheetName val="수목데이타 "/>
      <sheetName val="투찰추정"/>
      <sheetName val="제출내역"/>
      <sheetName val="상각비"/>
      <sheetName val="A-4"/>
      <sheetName val="실행(1)"/>
      <sheetName val="96노임기준"/>
      <sheetName val="중기조종사 단위단가"/>
      <sheetName val="보할공정"/>
      <sheetName val="입력"/>
      <sheetName val="교사기준면적(초등)"/>
      <sheetName val="단가조사"/>
      <sheetName val="요약&amp;결과"/>
      <sheetName val="광양 3기 유입수"/>
      <sheetName val="DATA1"/>
      <sheetName val="현장경비"/>
      <sheetName val="DATA"/>
      <sheetName val="000000"/>
      <sheetName val="전체"/>
      <sheetName val="변수값"/>
      <sheetName val="중기상차"/>
      <sheetName val="AS복구"/>
      <sheetName val="중기터파기"/>
      <sheetName val="위치조서"/>
      <sheetName val="4.일위대가목차"/>
      <sheetName val="일위대가(가설)"/>
      <sheetName val="코드표"/>
      <sheetName val="식재가격"/>
      <sheetName val="식재총괄"/>
      <sheetName val="할증 "/>
      <sheetName val="중기집계"/>
      <sheetName val="Sheet1 (2)"/>
      <sheetName val="소비자가"/>
      <sheetName val="시설물기초"/>
      <sheetName val="금액"/>
      <sheetName val="을지"/>
      <sheetName val="설계예산서"/>
      <sheetName val="예산내역서"/>
      <sheetName val="기초내역"/>
      <sheetName val="코드목록(시스템담당용)"/>
      <sheetName val="(전남)시범지구 운영실적 및 결과분석(8월까지)"/>
      <sheetName val="BS"/>
      <sheetName val="실행내역"/>
      <sheetName val="도급"/>
      <sheetName val=" 갑지"/>
      <sheetName val="에너지요금"/>
      <sheetName val="하부철근수량"/>
      <sheetName val="물가시세표"/>
      <sheetName val="01"/>
      <sheetName val="급여대장"/>
      <sheetName val="직원 인적급여 카드"/>
      <sheetName val="관로내역원"/>
      <sheetName val="단산목록"/>
      <sheetName val="노임단가표"/>
      <sheetName val="기본단가표"/>
      <sheetName val="인건비"/>
      <sheetName val="일위대가 "/>
      <sheetName val="단청공사"/>
      <sheetName val="수지예산"/>
      <sheetName val="9811"/>
      <sheetName val="조명율표"/>
      <sheetName val="저수조"/>
      <sheetName val="집계표_식재"/>
      <sheetName val="장비종합부표"/>
      <sheetName val="부표"/>
      <sheetName val="공정집계_국별"/>
      <sheetName val="AV시스템"/>
      <sheetName val="조명일위"/>
      <sheetName val="BSD _2_"/>
      <sheetName val="공사개요"/>
      <sheetName val="자단"/>
      <sheetName val="냉천부속동"/>
      <sheetName val="FAX"/>
      <sheetName val="2000년1차"/>
      <sheetName val="등록업체(031124)"/>
      <sheetName val="대한주택보증(수보)"/>
      <sheetName val="대한주택보증(입보)"/>
      <sheetName val="DANGA"/>
      <sheetName val="장비사양"/>
      <sheetName val="EJ"/>
      <sheetName val="웅진교-S2"/>
      <sheetName val="내부마감"/>
      <sheetName val="제2호단위수량"/>
      <sheetName val="원하대비"/>
      <sheetName val="원도급"/>
      <sheetName val="하도급"/>
      <sheetName val="대비2"/>
      <sheetName val="건축공사"/>
      <sheetName val="Macro2"/>
      <sheetName val="2.냉난방설비공사"/>
      <sheetName val="7.자동제어공사"/>
      <sheetName val="DATE"/>
      <sheetName val="화재 탐지 설비"/>
      <sheetName val="여과지동"/>
      <sheetName val="단가비교"/>
      <sheetName val="물가시세"/>
      <sheetName val="기계경비"/>
      <sheetName val="전력"/>
      <sheetName val="광주전남"/>
      <sheetName val="별제권_정리담보권"/>
      <sheetName val="견적"/>
      <sheetName val="실행"/>
      <sheetName val="계약내역(2)"/>
      <sheetName val="수목데이타"/>
      <sheetName val="신규일위"/>
      <sheetName val="보도공제면적"/>
      <sheetName val="재료"/>
      <sheetName val="기본입력"/>
      <sheetName val="4.공사별"/>
      <sheetName val="갑지"/>
      <sheetName val="포장복구집계"/>
      <sheetName val="북방3터널"/>
      <sheetName val="재노경"/>
      <sheetName val="도급내역5+800"/>
      <sheetName val="도급내역"/>
      <sheetName val="3련 BOX"/>
      <sheetName val="10월 (2)"/>
      <sheetName val="종합-임현"/>
      <sheetName val="현장관리비"/>
      <sheetName val="I一般比"/>
      <sheetName val="N賃率-職"/>
      <sheetName val="J直材4"/>
      <sheetName val="대,유,램"/>
      <sheetName val="ABUT수량-A1"/>
      <sheetName val="비전경영계획"/>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강병규"/>
      <sheetName val="우석문틀"/>
      <sheetName val="준검 내역서"/>
      <sheetName val="계산서(곡선부)"/>
      <sheetName val="포장재료집계표"/>
      <sheetName val="철콘공사"/>
      <sheetName val="1안"/>
      <sheetName val="공구"/>
      <sheetName val="내역-2"/>
      <sheetName val="일위대가 목록표"/>
      <sheetName val="단가기준"/>
      <sheetName val="품셈TABLE"/>
      <sheetName val="주소록"/>
      <sheetName val="금액내역서"/>
      <sheetName val="Sheet4"/>
      <sheetName val="당사실시1"/>
      <sheetName val="공장동 지하1층"/>
      <sheetName val="용역동 및 154KV"/>
      <sheetName val="공장동 3층"/>
      <sheetName val="공장동 1층"/>
      <sheetName val="기능공인적사항"/>
      <sheetName val="단"/>
      <sheetName val="6-1. 관개량조서"/>
      <sheetName val="굴화내역"/>
      <sheetName val="통장출금액"/>
      <sheetName val="const."/>
      <sheetName val=" 견적서"/>
      <sheetName val="도급FORM"/>
      <sheetName val="기준액"/>
      <sheetName val="3.하중산정4.지지력"/>
      <sheetName val="이토변실(A3-LINE)"/>
      <sheetName val="단가산출2"/>
      <sheetName val="단가산출서"/>
      <sheetName val="기본1"/>
      <sheetName val="수정일위대가"/>
      <sheetName val="대가단최종"/>
      <sheetName val="단가산출-기,교"/>
      <sheetName val="일위목록-기"/>
      <sheetName val="재료집계표빽업"/>
      <sheetName val="암거수리계산서"/>
      <sheetName val="◀암거수리계산조서"/>
      <sheetName val="◀암거위치"/>
      <sheetName val="최종단면▶"/>
      <sheetName val="◀평균높이▶"/>
      <sheetName val="입찰안"/>
      <sheetName val="설계내역서"/>
      <sheetName val="내 역 서(총괄)"/>
      <sheetName val="CABLE SIZE-1"/>
      <sheetName val="자료입력"/>
      <sheetName val="단가산출(총괄)"/>
      <sheetName val="일위총괄"/>
      <sheetName val="수량산출서"/>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조건"/>
      <sheetName val="구의33고"/>
      <sheetName val="사업성"/>
      <sheetName val="기초입력_DATA"/>
      <sheetName val="종배수관면벽신"/>
      <sheetName val="피벗테이블데이터분석"/>
      <sheetName val="덤프운반거리산출(토)"/>
      <sheetName val="덤프운반거리산출(풍)"/>
      <sheetName val="덤프운반거리산출(연)"/>
      <sheetName val="교각1"/>
      <sheetName val="자동제어"/>
      <sheetName val="단위수량"/>
      <sheetName val="-치수표(곡선부)"/>
      <sheetName val="의왕내역"/>
      <sheetName val="가동비율"/>
      <sheetName val="총괄내역서"/>
      <sheetName val="조경일람"/>
      <sheetName val="반포2차"/>
      <sheetName val="시멘트"/>
      <sheetName val="내역서(전기)"/>
      <sheetName val="예산명세서"/>
      <sheetName val="설계명세서"/>
      <sheetName val="토사(PE)"/>
      <sheetName val="견적단가"/>
      <sheetName val="투찰내역"/>
      <sheetName val="기초일위"/>
      <sheetName val="시설일위"/>
      <sheetName val="표준항목"/>
      <sheetName val="가정조건"/>
      <sheetName val="공통"/>
      <sheetName val="재료비"/>
      <sheetName val="DATA 입력란"/>
      <sheetName val="말뚝지지력산정"/>
      <sheetName val="pier(각형)"/>
      <sheetName val="(A)내역서"/>
      <sheetName val="비탈면보호공수량산출"/>
      <sheetName val="일위대가표(DEEP)"/>
      <sheetName val="노무비"/>
      <sheetName val="원가"/>
      <sheetName val="계약서"/>
      <sheetName val="간접비 총괄표"/>
      <sheetName val="2.1  노무비 평균단가산출"/>
      <sheetName val="원가계산서(남측)"/>
      <sheetName val="보고"/>
      <sheetName val="원가data"/>
      <sheetName val="식재일위"/>
      <sheetName val="L_RPTB~1"/>
      <sheetName val="시작4"/>
      <sheetName val="내역표지"/>
      <sheetName val="Baby일위대가"/>
      <sheetName val="남대문빌딩"/>
      <sheetName val="부대공"/>
      <sheetName val="배수공"/>
      <sheetName val="토공"/>
      <sheetName val="포장공"/>
      <sheetName val="기초자료"/>
      <sheetName val="1.우편집중내역서"/>
      <sheetName val="한강운반비"/>
      <sheetName val="총공사비집계표"/>
      <sheetName val="잡비"/>
      <sheetName val="06 일위대가목록"/>
      <sheetName val="변압기 및 발전기 용량"/>
      <sheetName val="ⴭⴭⴭⴭⴭ"/>
      <sheetName val="일위대가(4층원격)"/>
      <sheetName val="1공구원가계산서"/>
      <sheetName val="설명서 "/>
      <sheetName val="토목"/>
      <sheetName val="중기손료"/>
      <sheetName val="장비가동"/>
      <sheetName val="중기단가"/>
      <sheetName val="단가및재료비"/>
      <sheetName val="배수내역"/>
      <sheetName val="DAN"/>
      <sheetName val="백호우계수"/>
      <sheetName val="16-1"/>
      <sheetName val="9-1차이내역"/>
      <sheetName val="단  가  대  비  표"/>
      <sheetName val="일  위  대  가  목  록"/>
      <sheetName val="부표총괄"/>
      <sheetName val="장비경비"/>
      <sheetName val="빗물받이(910-510-410)"/>
      <sheetName val="실행내역 "/>
      <sheetName val="납부서"/>
      <sheetName val="JUCKEYK"/>
      <sheetName val="기준FACTOR"/>
      <sheetName val="설계산출기초"/>
      <sheetName val="도급예산내역서봉투"/>
      <sheetName val="공사원가계산서"/>
      <sheetName val="설계산출표지"/>
      <sheetName val="도급예산내역서총괄표"/>
      <sheetName val="을부담운반비"/>
      <sheetName val="운반비산출"/>
      <sheetName val="부대공Ⅱ"/>
      <sheetName val="분당임차변경"/>
      <sheetName val="형틀공사"/>
      <sheetName val="전차선로 물량표"/>
      <sheetName val="공통(20-91)"/>
      <sheetName val="공내역"/>
      <sheetName val="유림골조"/>
      <sheetName val="버스운행안내"/>
      <sheetName val="세부내역서(소방)"/>
      <sheetName val="전선 및 전선관"/>
      <sheetName val="우수받이"/>
      <sheetName val="적산산출"/>
      <sheetName val="자재비산출"/>
      <sheetName val="운용비산출"/>
      <sheetName val="단 box"/>
      <sheetName val="기타 정보통신공사"/>
      <sheetName val="접속슬라브"/>
      <sheetName val="1. 설계조건 2.단면가정 3. 하중계산"/>
      <sheetName val="총 괄 표"/>
      <sheetName val="노견단위수량"/>
      <sheetName val="철거산출근거"/>
      <sheetName val="달대"/>
      <sheetName val="원가서"/>
      <sheetName val="식재"/>
      <sheetName val="시설물"/>
      <sheetName val="식재출력용"/>
      <sheetName val="유지관리"/>
      <sheetName val="수량집계표(舊)"/>
      <sheetName val="날개벽수량표"/>
      <sheetName val="VOR"/>
      <sheetName val="구간재료"/>
      <sheetName val="신고조서"/>
      <sheetName val="단가_1_"/>
      <sheetName val="설비내역서"/>
      <sheetName val="건축내역서"/>
      <sheetName val="전기내역서"/>
      <sheetName val="건축공사 집계표"/>
      <sheetName val="골조"/>
      <sheetName val="파일의이용"/>
      <sheetName val="교통대책내역"/>
      <sheetName val="금융비용"/>
      <sheetName val="2000,9월 일위"/>
      <sheetName val="단중표"/>
      <sheetName val="노무비 근거"/>
      <sheetName val="청천내"/>
      <sheetName val="램머"/>
      <sheetName val="작업일보"/>
      <sheetName val="을 1"/>
      <sheetName val="을 2"/>
      <sheetName val="정산명세서"/>
      <sheetName val="조견표"/>
      <sheetName val="CODE"/>
      <sheetName val="철근콘크리트 (5)"/>
      <sheetName val="안전장치"/>
      <sheetName val="일반공사"/>
      <sheetName val="기초대가"/>
      <sheetName val="시설대가"/>
      <sheetName val="수목대가"/>
      <sheetName val="인공대가"/>
      <sheetName val="적용단위길이"/>
      <sheetName val="특수기호강도거푸집"/>
      <sheetName val="종배수관(신)"/>
      <sheetName val="포스코실행"/>
      <sheetName val="조도계산서 (도서)"/>
      <sheetName val="견적 (2)"/>
      <sheetName val="실행간접비"/>
      <sheetName val="1차 내역서"/>
      <sheetName val="A갑지"/>
      <sheetName val="손익계산서"/>
      <sheetName val="발주처담당자"/>
      <sheetName val="공정표"/>
      <sheetName val="도급원가"/>
      <sheetName val="2.대외공문"/>
      <sheetName val="중기작업량"/>
      <sheetName val="지급자재"/>
      <sheetName val="산출기초"/>
      <sheetName val="공사비산출서"/>
      <sheetName val="단가견적조사표"/>
      <sheetName val="개요입력"/>
      <sheetName val="수량기준"/>
      <sheetName val="수량집계"/>
      <sheetName val="관접합및부설"/>
      <sheetName val="간공설계서"/>
      <sheetName val="일위대가집계"/>
      <sheetName val="청주(철골발주의뢰서)"/>
      <sheetName val="공조기"/>
      <sheetName val="개인명세서"/>
      <sheetName val="토적단위"/>
      <sheetName val="변경내역"/>
      <sheetName val="계정code"/>
      <sheetName val="정의"/>
      <sheetName val="투입비"/>
      <sheetName val="사업수지"/>
      <sheetName val="기계"/>
      <sheetName val="정화조"/>
      <sheetName val="조경"/>
      <sheetName val="교량하부공"/>
      <sheetName val="직접경비"/>
      <sheetName val="직접인건비"/>
      <sheetName val="도곡동APT"/>
      <sheetName val="신대방교수"/>
      <sheetName val="옥외외등집계표"/>
      <sheetName val="2003상반기노임기준"/>
      <sheetName val="직접비"/>
      <sheetName val="자  재"/>
      <sheetName val="건축외주"/>
      <sheetName val="사각1,특1호"/>
      <sheetName val="골막이(야매)"/>
      <sheetName val="경율산정.XLS"/>
      <sheetName val="실행예산"/>
      <sheetName val="기초공"/>
      <sheetName val="기둥(원형)"/>
      <sheetName val="장비집계"/>
      <sheetName val="S&amp;R"/>
      <sheetName val="인원계획-미화"/>
      <sheetName val="Quality"/>
      <sheetName val="People"/>
      <sheetName val="Risk"/>
      <sheetName val="Training"/>
      <sheetName val="General"/>
      <sheetName val="Instructions"/>
      <sheetName val="국민연금표"/>
      <sheetName val="일 위 목 록 표"/>
      <sheetName val="설계예산서(흙막이)"/>
      <sheetName val="노임 단가"/>
      <sheetName val="4.직접인건비"/>
      <sheetName val="동문건설"/>
      <sheetName val="예총"/>
      <sheetName val="설계명세서 (장비)"/>
      <sheetName val="주beam"/>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자재목록"/>
      <sheetName val="단가목록"/>
      <sheetName val="중기목록"/>
      <sheetName val="토목공사"/>
      <sheetName val="노임이"/>
      <sheetName val="유역면적"/>
      <sheetName val="SG"/>
      <sheetName val="괴목육교"/>
      <sheetName val="7월11일"/>
      <sheetName val="시설물일위"/>
      <sheetName val="공내역서"/>
      <sheetName val="실행내역서 "/>
      <sheetName val="교각별철근수량집계표"/>
      <sheetName val="횡배수관"/>
      <sheetName val="노임단가 및 기계경비"/>
      <sheetName val="BOJUNGGM"/>
      <sheetName val="토건"/>
      <sheetName val="MCC제원"/>
      <sheetName val="제경비율"/>
      <sheetName val="주공 갑지"/>
      <sheetName val="22단가"/>
      <sheetName val="22인공"/>
      <sheetName val="소방"/>
      <sheetName val="실행대비"/>
      <sheetName val="간접비"/>
      <sheetName val="옥외등신설"/>
      <sheetName val="저케CV22신설"/>
      <sheetName val="저케CV38신설"/>
      <sheetName val="단가 "/>
      <sheetName val="저케CV8신설"/>
      <sheetName val="접지3종"/>
      <sheetName val="sub"/>
      <sheetName val="근로자"/>
      <sheetName val="front"/>
      <sheetName val="배수장토목공사비"/>
      <sheetName val="기본일위"/>
      <sheetName val="패널"/>
      <sheetName val="내역_FILE"/>
      <sheetName val="목록"/>
      <sheetName val="갑지(추정)"/>
      <sheetName val="본사인상전"/>
      <sheetName val="일반부표"/>
      <sheetName val="일위대가(1)"/>
      <sheetName val="APT내역"/>
      <sheetName val="부대시설"/>
      <sheetName val="내역1"/>
      <sheetName val="제경비"/>
      <sheetName val="일용노임단가2001상"/>
      <sheetName val="참조자료"/>
      <sheetName val="미드수량"/>
      <sheetName val="실행기초"/>
      <sheetName val="구간별현황"/>
      <sheetName val="배수량"/>
      <sheetName val="기본계획"/>
      <sheetName val="WORK"/>
      <sheetName val="wall"/>
      <sheetName val="품셈표"/>
      <sheetName val="규격"/>
      <sheetName val="5직접"/>
      <sheetName val="총괄표"/>
      <sheetName val="인공산출"/>
      <sheetName val="장비단가"/>
      <sheetName val="4.2.1 마루높이 검토"/>
      <sheetName val="세금자료"/>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단위가격"/>
      <sheetName val="2000노임기준"/>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sheetData sheetId="118" refreshError="1"/>
      <sheetData sheetId="119"/>
      <sheetData sheetId="120" refreshError="1"/>
      <sheetData sheetId="121" refreshError="1"/>
      <sheetData sheetId="122"/>
      <sheetData sheetId="123" refreshError="1"/>
      <sheetData sheetId="124" refreshError="1"/>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sheetData sheetId="150"/>
      <sheetData sheetId="151"/>
      <sheetData sheetId="152"/>
      <sheetData sheetId="153"/>
      <sheetData sheetId="154"/>
      <sheetData sheetId="155" refreshError="1"/>
      <sheetData sheetId="156" refreshError="1"/>
      <sheetData sheetId="157"/>
      <sheetData sheetId="158" refreshError="1"/>
      <sheetData sheetId="159" refreshError="1"/>
      <sheetData sheetId="160" refreshError="1"/>
      <sheetData sheetId="161" refreshError="1"/>
      <sheetData sheetId="162"/>
      <sheetData sheetId="163"/>
      <sheetData sheetId="164" refreshError="1"/>
      <sheetData sheetId="165" refreshError="1"/>
      <sheetData sheetId="166" refreshError="1"/>
      <sheetData sheetId="167"/>
      <sheetData sheetId="168"/>
      <sheetData sheetId="169" refreshError="1"/>
      <sheetData sheetId="170"/>
      <sheetData sheetId="171" refreshError="1"/>
      <sheetData sheetId="172" refreshError="1"/>
      <sheetData sheetId="173" refreshError="1"/>
      <sheetData sheetId="174" refreshError="1"/>
      <sheetData sheetId="175"/>
      <sheetData sheetId="176"/>
      <sheetData sheetId="177" refreshError="1"/>
      <sheetData sheetId="178" refreshError="1"/>
      <sheetData sheetId="179"/>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sheetData sheetId="193" refreshError="1"/>
      <sheetData sheetId="194" refreshError="1"/>
      <sheetData sheetId="195" refreshError="1"/>
      <sheetData sheetId="196" refreshError="1"/>
      <sheetData sheetId="197"/>
      <sheetData sheetId="198"/>
      <sheetData sheetId="199" refreshError="1"/>
      <sheetData sheetId="200" refreshError="1"/>
      <sheetData sheetId="201"/>
      <sheetData sheetId="202" refreshError="1"/>
      <sheetData sheetId="203" refreshError="1"/>
      <sheetData sheetId="204"/>
      <sheetData sheetId="205"/>
      <sheetData sheetId="206" refreshError="1"/>
      <sheetData sheetId="207" refreshError="1"/>
      <sheetData sheetId="208" refreshError="1"/>
      <sheetData sheetId="209" refreshError="1"/>
      <sheetData sheetId="210"/>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sheetData sheetId="222" refreshError="1"/>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수량산출서-2"/>
      <sheetName val="VXXXXX"/>
      <sheetName val="총괄표"/>
      <sheetName val="PMS"/>
      <sheetName val="조경식재"/>
      <sheetName val="조경시설공"/>
      <sheetName val="자재수량산출"/>
      <sheetName val="수량산출서"/>
      <sheetName val="일위대가"/>
      <sheetName val=""/>
      <sheetName val="내역표지"/>
      <sheetName val="원가계산서(총괄)"/>
      <sheetName val="산출내역집계"/>
      <sheetName val="건축집계"/>
      <sheetName val="건축내역"/>
      <sheetName val="토목집계"/>
      <sheetName val="토목내역"/>
      <sheetName val="설비집계"/>
      <sheetName val="설비내역"/>
      <sheetName val="보할"/>
      <sheetName val="기성총괄"/>
      <sheetName val="기성(단지내)"/>
      <sheetName val="기성(도시기반)"/>
      <sheetName val="기성내역"/>
      <sheetName val="DATA"/>
      <sheetName val="12공구"/>
      <sheetName val="실행대비"/>
      <sheetName val="단가"/>
      <sheetName val="단가산출"/>
      <sheetName val="골조시행"/>
      <sheetName val="토공사"/>
      <sheetName val="내역(~2"/>
      <sheetName val="증감대비"/>
      <sheetName val="CON'C"/>
      <sheetName val="보증수수료산출"/>
      <sheetName val="공사비총괄표"/>
      <sheetName val="실행"/>
      <sheetName val="기성"/>
      <sheetName val="북제주원가"/>
      <sheetName val="품셈TABLE"/>
      <sheetName val="데이타"/>
      <sheetName val="재료"/>
      <sheetName val="99년하반기"/>
      <sheetName val="자재단가"/>
      <sheetName val="일위_파일"/>
      <sheetName val="Sheet1"/>
      <sheetName val="단가비교표"/>
      <sheetName val="예산서"/>
      <sheetName val="단가(자재)"/>
      <sheetName val="단가(노임)"/>
      <sheetName val="기초목록"/>
      <sheetName val="산출내역서집계표"/>
      <sheetName val="기본단가표"/>
      <sheetName val="소비자가"/>
      <sheetName val="RING WALL"/>
      <sheetName val="지질조사"/>
      <sheetName val="집계표"/>
      <sheetName val="BID"/>
      <sheetName val="내역"/>
      <sheetName val="우수받이"/>
      <sheetName val="단가표"/>
      <sheetName val="1,2공구원가계산서"/>
      <sheetName val="2공구산출내역"/>
      <sheetName val="1공구산출내역서"/>
      <sheetName val="설변공종별"/>
      <sheetName val="설변조정내역"/>
      <sheetName val="건기토원가"/>
      <sheetName val="건축원가"/>
      <sheetName val="토목원가"/>
      <sheetName val="기계원가"/>
      <sheetName val="기계내역"/>
      <sheetName val="표지"/>
      <sheetName val="계약내역(2)"/>
      <sheetName val="구체"/>
      <sheetName val="좌측날개벽"/>
      <sheetName val="우측날개벽"/>
      <sheetName val="건축2"/>
      <sheetName val="표준건축비"/>
      <sheetName val="Sheet5"/>
      <sheetName val="기결의"/>
      <sheetName val="단"/>
      <sheetName val="실행(ALT1)"/>
      <sheetName val="경비"/>
      <sheetName val="2002하반기노임기준"/>
      <sheetName val="공사개요"/>
      <sheetName val="노임단가"/>
      <sheetName val="노임"/>
      <sheetName val="Sheet6"/>
      <sheetName val="원가"/>
      <sheetName val="건축일위"/>
      <sheetName val="그라우팅일위"/>
      <sheetName val="납부서"/>
      <sheetName val="식재가격"/>
      <sheetName val="식재총괄"/>
      <sheetName val="일위목록"/>
      <sheetName val="#REF"/>
      <sheetName val="입력자료"/>
      <sheetName val="조명시설"/>
      <sheetName val="식재인부"/>
      <sheetName val="#3_일위대가목록"/>
      <sheetName val="상반기손익차2총괄"/>
      <sheetName val="노무비단가"/>
      <sheetName val="예산명세서"/>
      <sheetName val="설계명세서"/>
      <sheetName val="자료입력"/>
      <sheetName val="일위대가(건축)"/>
      <sheetName val="식재수량표"/>
      <sheetName val="토목주소"/>
      <sheetName val="䴝괄내역"/>
      <sheetName val="청주(철골발주의뢰서)"/>
      <sheetName val="정부노임단가"/>
      <sheetName val="Y-WORK"/>
      <sheetName val="목록"/>
      <sheetName val="세부내역"/>
      <sheetName val="토사(PE)"/>
      <sheetName val="Sheet1 (2)"/>
      <sheetName val="수단"/>
      <sheetName val="기자재수량"/>
      <sheetName val="단가비교표_공통1"/>
      <sheetName val="총공사내역서"/>
      <sheetName val="01AC"/>
      <sheetName val="일위대가목차"/>
      <sheetName val="전기"/>
      <sheetName val="4차원가계산서"/>
      <sheetName val="원가계산"/>
      <sheetName val="COVER"/>
      <sheetName val="철거산출근거"/>
      <sheetName val="DATE"/>
      <sheetName val="대창(함평)"/>
      <sheetName val="대창(장성)"/>
      <sheetName val="대창(함평)-창열"/>
      <sheetName val="상계견적"/>
      <sheetName val="설명서 "/>
      <sheetName val="토목"/>
      <sheetName val="중기"/>
      <sheetName val="수목표준대가"/>
      <sheetName val="JUCKEYK"/>
      <sheetName val="갑지"/>
      <sheetName val="수목단가"/>
      <sheetName val="시설수량표"/>
      <sheetName val="mcc일위대가"/>
      <sheetName val="MOTOR"/>
      <sheetName val="기초일위"/>
      <sheetName val="시설일위"/>
      <sheetName val="식재일위"/>
      <sheetName val="이토변실(A3-LINE)"/>
      <sheetName val="부대내역"/>
      <sheetName val="원가계산서 "/>
      <sheetName val="자료"/>
      <sheetName val="마감LIST-1"/>
      <sheetName val="45,46"/>
      <sheetName val="터파기및재료"/>
      <sheetName val="공량산출서"/>
      <sheetName val="산출근거#2-3"/>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Sheet2"/>
      <sheetName val="공사"/>
      <sheetName val="의왕내역"/>
      <sheetName val="정산내역서"/>
      <sheetName val="조명일위"/>
      <sheetName val="내역서1999.8최종"/>
      <sheetName val="명세서"/>
      <sheetName val="공조기"/>
      <sheetName val="발주내역"/>
      <sheetName val="COST"/>
      <sheetName val="실행예산"/>
      <sheetName val="맨홀수량"/>
      <sheetName val="견적공통"/>
      <sheetName val="해평견적"/>
      <sheetName val="시설물일위"/>
      <sheetName val="실행기고및 투입현황(총괄)"/>
      <sheetName val="2000,9월 일위"/>
      <sheetName val="6호기"/>
      <sheetName val="2000년1차"/>
      <sheetName val="내역서(전기)"/>
      <sheetName val="2000전체분"/>
      <sheetName val="건축내역서"/>
      <sheetName val="설비내역서"/>
      <sheetName val="전기내역서"/>
      <sheetName val="단가조사"/>
      <sheetName val="을지"/>
      <sheetName val="수량집계"/>
      <sheetName val="H-PILE수량집계"/>
      <sheetName val="연결임시"/>
      <sheetName val="요율"/>
      <sheetName val="총 원가계산"/>
      <sheetName val="#2_일위대가목록"/>
      <sheetName val="70%"/>
      <sheetName val="정공공사"/>
      <sheetName val="간접비계산"/>
      <sheetName val="인제내역"/>
      <sheetName val="노임,재료비"/>
      <sheetName val="ES조서출력하기"/>
      <sheetName val="입찰안"/>
      <sheetName val="Sheet4"/>
      <sheetName val="횡배수관집현황(2공구)"/>
      <sheetName val="대비2"/>
      <sheetName val="일반부표"/>
      <sheetName val="조명율표"/>
      <sheetName val="단위단가"/>
      <sheetName val="남대문빌딩"/>
      <sheetName val="소일위대가코드표"/>
      <sheetName val="9GNG운반"/>
      <sheetName val="기계경비(시간당)"/>
      <sheetName val="램머"/>
      <sheetName val="예정(3)"/>
      <sheetName val="도급"/>
      <sheetName val="Total"/>
      <sheetName val="제경비"/>
      <sheetName val="확약서"/>
      <sheetName val="일위대가 "/>
      <sheetName val="unit 4"/>
      <sheetName val="건축"/>
      <sheetName val="입찰보고"/>
      <sheetName val="시운전연료비"/>
      <sheetName val="수량산출(음암)"/>
      <sheetName val="건축공사"/>
      <sheetName val="주beam"/>
      <sheetName val="아파트"/>
      <sheetName val="주소록"/>
      <sheetName val="예측단가간지"/>
      <sheetName val="WORK"/>
      <sheetName val="수량산출"/>
      <sheetName val="신공항A-9(원가수정)"/>
      <sheetName val="교통대책내역"/>
      <sheetName val="역T형교대(말뚝기초)"/>
      <sheetName val="2.토목공사"/>
      <sheetName val="파일의이용"/>
      <sheetName val="유리"/>
      <sheetName val="공비대비"/>
      <sheetName val="총 괄 표"/>
      <sheetName val="기안"/>
      <sheetName val="단가대비표 (2)"/>
      <sheetName val="철근량"/>
      <sheetName val="오동"/>
      <sheetName val="대조"/>
      <sheetName val="나한"/>
      <sheetName val="일위대가(가설)"/>
      <sheetName val="결재갑지"/>
      <sheetName val="내역서 제출"/>
      <sheetName val="101동"/>
      <sheetName val="건축설비"/>
      <sheetName val="견적서"/>
      <sheetName val="수간보호"/>
      <sheetName val="NEYOK"/>
      <sheetName val="바닥판"/>
      <sheetName val="입력DATA"/>
      <sheetName val="1단계"/>
      <sheetName val="DAN"/>
      <sheetName val="백호우계수"/>
      <sheetName val="거래처등록"/>
      <sheetName val="영창26"/>
      <sheetName val="기초자료"/>
      <sheetName val="Customer Databas"/>
      <sheetName val="판매시설"/>
      <sheetName val="금액"/>
      <sheetName val="물가시세"/>
      <sheetName val="I一般比"/>
      <sheetName val="재료비"/>
      <sheetName val="22단가"/>
      <sheetName val="22산출"/>
      <sheetName val="별표 "/>
      <sheetName val="D"/>
      <sheetName val="소방"/>
      <sheetName val="00000"/>
      <sheetName val="덕전리"/>
      <sheetName val="연동내역"/>
      <sheetName val="단가일람"/>
      <sheetName val="단가일람 (2)"/>
      <sheetName val="견적단가"/>
      <sheetName val="옥외부분합"/>
      <sheetName val="b_babun (2)"/>
      <sheetName val="해외(원화)"/>
      <sheetName val="구리토평1전기"/>
      <sheetName val="공정표"/>
      <sheetName val="분전반계산서(석관)"/>
      <sheetName val="복지관 풍화암-평면"/>
      <sheetName val="EACT10"/>
      <sheetName val="49단가"/>
      <sheetName val="1차 내역서"/>
      <sheetName val="단가조사서"/>
      <sheetName val="밸브설치"/>
      <sheetName val="단가대비표"/>
      <sheetName val="용수량(생활용수)"/>
      <sheetName val="개소별수량산출"/>
      <sheetName val="조건"/>
      <sheetName val="시설물기초"/>
      <sheetName val="자재"/>
      <sheetName val="c_balju"/>
      <sheetName val="s.v"/>
      <sheetName val="2단지내역서"/>
      <sheetName val="설계내역"/>
      <sheetName val="차수"/>
      <sheetName val="교각1"/>
      <sheetName val="말뚝지지력산정"/>
      <sheetName val="일위"/>
      <sheetName val="합의경상"/>
      <sheetName val="APT"/>
      <sheetName val="AV시스템"/>
      <sheetName val="실행,원가 최종예상"/>
      <sheetName val="평가데이터"/>
      <sheetName val="단가(1)"/>
      <sheetName val="남양주댠가표"/>
      <sheetName val="원가집계"/>
      <sheetName val="산출2-기기동력"/>
      <sheetName val="시중노임"/>
      <sheetName val="2000노임기준"/>
      <sheetName val="코드"/>
      <sheetName val="일위대가표_(2)"/>
      <sheetName val="공종별_집계표"/>
      <sheetName val="도급내역서_표지"/>
      <sheetName val="RING_WALL"/>
      <sheetName val="Sheet1_(2)"/>
      <sheetName val="설명서_"/>
      <sheetName val="실행기고및_투입현황(총괄)"/>
      <sheetName val="원가계산서_"/>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단중표"/>
      <sheetName val="4.전기"/>
      <sheetName val="9-1차이내역"/>
      <sheetName val="집계"/>
      <sheetName val="토목변경"/>
      <sheetName val="A2"/>
      <sheetName val="방수"/>
      <sheetName val="유림총괄"/>
      <sheetName val="101동 "/>
      <sheetName val="구조"/>
      <sheetName val="총괄내역서(설계)"/>
      <sheetName val="48산출"/>
      <sheetName val="경상직원"/>
      <sheetName val="설계명세"/>
      <sheetName val="산근"/>
      <sheetName val="HVAC"/>
      <sheetName val="인건비"/>
      <sheetName val="주공 갑지"/>
      <sheetName val="제경비율"/>
      <sheetName val="단가기준"/>
      <sheetName val="값"/>
      <sheetName val="토공(우물통,기타) "/>
      <sheetName val="인수공규격"/>
      <sheetName val="설계산출기초"/>
      <sheetName val="도급예산내역서봉투"/>
      <sheetName val="공사원가계산서"/>
      <sheetName val="설계산출표지"/>
      <sheetName val="도급예산내역서총괄표"/>
      <sheetName val="을부담운반비"/>
      <sheetName val="운반비산출"/>
      <sheetName val="식재"/>
      <sheetName val="시설물"/>
      <sheetName val="식재출력용"/>
      <sheetName val="유지관리"/>
      <sheetName val="대치판정"/>
      <sheetName val="내역서적용수량"/>
      <sheetName val="기초도면제작"/>
      <sheetName val="주출입구조사"/>
      <sheetName val="약품공급2"/>
      <sheetName val="산출내역서"/>
      <sheetName val="기흥하도용"/>
      <sheetName val="재료값"/>
      <sheetName val="데리네이타현황"/>
      <sheetName val="중기 부표"/>
      <sheetName val="설계예산서"/>
      <sheetName val="예산내역서"/>
      <sheetName val="총계"/>
      <sheetName val="설계기준"/>
      <sheetName val="내역1"/>
      <sheetName val="원가서"/>
      <sheetName val="일반수량총괄집계"/>
      <sheetName val="변압기 및 발전기 용량"/>
      <sheetName val="변수값"/>
      <sheetName val="중기상차"/>
      <sheetName val="AS복구"/>
      <sheetName val="중기터파기"/>
      <sheetName val="노무비"/>
      <sheetName val="PIPE(UG)내역"/>
      <sheetName val="코드표"/>
      <sheetName val="변경내역서간지"/>
      <sheetName val="건축공사 집계표"/>
      <sheetName val="골조"/>
      <sheetName val="대공종"/>
      <sheetName val="안전시설"/>
      <sheetName val="기본일위"/>
      <sheetName val="대비"/>
      <sheetName val="상하차비용(기계상차)"/>
      <sheetName val="운반비"/>
      <sheetName val="소화배관"/>
      <sheetName val="공조배관"/>
      <sheetName val="냉천부속동"/>
      <sheetName val="프랜트면허"/>
      <sheetName val="간접"/>
      <sheetName val="을"/>
      <sheetName val="FORM-0"/>
      <sheetName val="수주현황2월"/>
      <sheetName val="내역서1999_8최종"/>
      <sheetName val="2000,9월_일위"/>
      <sheetName val="unit_4"/>
      <sheetName val="단가일람_(2)"/>
      <sheetName val="총_원가계산"/>
      <sheetName val="2_토목공사"/>
      <sheetName val="일위대가_"/>
      <sheetName val="별표_"/>
      <sheetName val="현장관리비"/>
      <sheetName val="송전재료비"/>
      <sheetName val="2.대외공문"/>
      <sheetName val="AS포장복구 "/>
      <sheetName val="매입세율"/>
      <sheetName val="원가계산서(남측)"/>
      <sheetName val="직공비"/>
      <sheetName val="단가대비표 (3)"/>
      <sheetName val="견적1"/>
      <sheetName val="기본입력"/>
      <sheetName val="1.설계조건"/>
      <sheetName val="파일구성"/>
      <sheetName val="공사착공계"/>
      <sheetName val="archi(본사)"/>
      <sheetName val="대목"/>
      <sheetName val="적용기준"/>
      <sheetName val="입력"/>
      <sheetName val="공통단가"/>
      <sheetName val="2000양배"/>
      <sheetName val="잡비계산"/>
      <sheetName val="FB25JN"/>
      <sheetName val="내역(원안-대안)"/>
      <sheetName val="사급자재"/>
      <sheetName val="직노"/>
      <sheetName val="공사비산출내역"/>
      <sheetName val="견적대비표"/>
      <sheetName val="가정조건"/>
      <sheetName val="BSD (2)"/>
      <sheetName val="전체내역"/>
      <sheetName val="시중노임단가"/>
      <sheetName val="차액보증"/>
      <sheetName val="단양 00 아파트-세부내역"/>
      <sheetName val="갑  지"/>
      <sheetName val="석축산출서"/>
      <sheetName val="배수내역"/>
      <sheetName val="AL공사(원)"/>
      <sheetName val="단가집"/>
      <sheetName val="N賃率-職"/>
      <sheetName val="표지 (2)"/>
      <sheetName val="설계가"/>
      <sheetName val="조건입력"/>
      <sheetName val="조건입력(2)"/>
      <sheetName val="장비선정"/>
      <sheetName val="주배관TYPE현황"/>
      <sheetName val="본실행경비"/>
      <sheetName val="노임이"/>
      <sheetName val="토목수량(공정)"/>
      <sheetName val="36단가"/>
      <sheetName val="8.수량산출 (2)"/>
      <sheetName val="토목내역서"/>
      <sheetName val="견"/>
      <sheetName val="21301동"/>
      <sheetName val="보할공정"/>
      <sheetName val="식재일위대가"/>
      <sheetName val="갑지(추정)"/>
      <sheetName val="횡배수관재료-"/>
      <sheetName val="계산서(직선부)"/>
      <sheetName val="포장재료집계표"/>
      <sheetName val="콘크리트측구연장"/>
      <sheetName val="포장공"/>
      <sheetName val="-몰탈콘크리트"/>
      <sheetName val="-배수구조물공토공"/>
      <sheetName val="내역서1"/>
      <sheetName val="거푸집물량"/>
      <sheetName val="설비"/>
      <sheetName val="설계서(본관)"/>
      <sheetName val="삭제금지단가"/>
      <sheetName val="PAINT"/>
      <sheetName val="견적조건"/>
      <sheetName val="옥내소화전계산서"/>
      <sheetName val="시험장S자로가로등공사"/>
      <sheetName val="설계서(동안동)"/>
      <sheetName val="Baby일위대가"/>
      <sheetName val="운반공사"/>
      <sheetName val="수목일위"/>
      <sheetName val="설계"/>
      <sheetName val="BDATA"/>
      <sheetName val="철골,판넬"/>
      <sheetName val="99총공사내역서"/>
      <sheetName val="48단가"/>
      <sheetName val="예총"/>
      <sheetName val="견적(100%)"/>
      <sheetName val="Xunit (단위환산)"/>
      <sheetName val="00노임기준"/>
      <sheetName val="개산공사비"/>
      <sheetName val="일위대가목록"/>
      <sheetName val="진흥지역조서(구역밖)"/>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기초"/>
      <sheetName val="STAND98"/>
      <sheetName val="단위중량"/>
      <sheetName val="별표집계"/>
      <sheetName val="CATV"/>
      <sheetName val="할증 "/>
      <sheetName val="원"/>
      <sheetName val="공사비"/>
      <sheetName val="기존단가 (2)"/>
      <sheetName val="경산"/>
      <sheetName val="간접1"/>
      <sheetName val="영업3"/>
      <sheetName val="영업2"/>
      <sheetName val="소야공정계획표"/>
      <sheetName val="단위수량"/>
      <sheetName val="설계예시"/>
      <sheetName val="99노임기준"/>
      <sheetName val="조경"/>
      <sheetName val="건축원가계산서"/>
      <sheetName val="노임(1차)"/>
      <sheetName val="인사자료총집계"/>
      <sheetName val="집계표 "/>
      <sheetName val="분전함신설"/>
      <sheetName val="접지1종"/>
      <sheetName val="조정율"/>
      <sheetName val="장비경비"/>
      <sheetName val="수리보고서비"/>
      <sheetName val="공사수행방안"/>
      <sheetName val="2총괄내역서"/>
      <sheetName val="부표"/>
      <sheetName val="b_balju_cho"/>
      <sheetName val="시점교대"/>
      <sheetName val="총괄"/>
      <sheetName val="LD"/>
      <sheetName val="tggwan(mac)"/>
      <sheetName val="직접경비호표"/>
      <sheetName val="기성고조서"/>
      <sheetName val="관급자재대"/>
      <sheetName val="산출3-동력"/>
      <sheetName val="산출4-전등"/>
      <sheetName val="총경력기간"/>
      <sheetName val="점수표"/>
      <sheetName val="과거면접실시자"/>
      <sheetName val="학력사항"/>
      <sheetName val="노임단가표"/>
      <sheetName val="중기사용료산출근거"/>
      <sheetName val="단가 및 재료비"/>
      <sheetName val="h-013211-2"/>
      <sheetName val="실행철강하도"/>
      <sheetName val="현관"/>
      <sheetName val="광주운남을"/>
      <sheetName val="1회"/>
      <sheetName val="유림콘도"/>
      <sheetName val="수목데이타 "/>
      <sheetName val="7.산출집계"/>
      <sheetName val="4.일위산출"/>
      <sheetName val="9.자재단가"/>
      <sheetName val="PROG"/>
      <sheetName val="1-1"/>
      <sheetName val="노임단가 (2)"/>
      <sheetName val="영신토건물가변동"/>
      <sheetName val="단가조정"/>
      <sheetName val="자  재"/>
      <sheetName val="건축외주"/>
      <sheetName val="2003상반기노임기준"/>
      <sheetName val="산출2-동력"/>
      <sheetName val="산출3-전등"/>
      <sheetName val="산출4-조명제어"/>
      <sheetName val="산출5-전열"/>
      <sheetName val="산출7-유도등"/>
      <sheetName val="품목"/>
      <sheetName val="참고자료"/>
      <sheetName val="은행코드"/>
      <sheetName val="산수배수"/>
      <sheetName val="2"/>
      <sheetName val="견적갑지"/>
      <sheetName val="골조공사"/>
      <sheetName val="일반"/>
      <sheetName val="재노경"/>
      <sheetName val="물량표"/>
      <sheetName val="간접경상비"/>
      <sheetName val="유기공정"/>
      <sheetName val="기초단가"/>
      <sheetName val="가설공사비"/>
      <sheetName val="내역_ver1.0"/>
      <sheetName val="매입세会"/>
      <sheetName val="SLAB&quot;1&quot;"/>
      <sheetName val="금액내역서"/>
      <sheetName val="정보"/>
      <sheetName val="카메라"/>
      <sheetName val="단가 "/>
      <sheetName val="수량"/>
      <sheetName val="총정리"/>
      <sheetName val="지급자재"/>
      <sheetName val="공기압축기실"/>
      <sheetName val="직원자료입력"/>
      <sheetName val="플랜트 설치"/>
      <sheetName val="관급자재"/>
      <sheetName val="ABUT수량-A1"/>
      <sheetName val="직접인건비"/>
      <sheetName val="사회복지관"/>
      <sheetName val="표  지"/>
      <sheetName val="102역사"/>
      <sheetName val="준검 내역서"/>
      <sheetName val="물집"/>
      <sheetName val="단가산출서 (2)"/>
      <sheetName val="단가산출서"/>
      <sheetName val="노무산출서"/>
      <sheetName val="소요자재"/>
      <sheetName val="MC내역(이설)"/>
      <sheetName val="3.단가산출서"/>
      <sheetName val="수량산출서집계"/>
      <sheetName val="빗물받이(910-510-410)"/>
      <sheetName val="CLAUSE"/>
      <sheetName val="장비집계"/>
      <sheetName val="수량계산"/>
      <sheetName val="일위산출"/>
      <sheetName val="지하시설물작성"/>
      <sheetName val="측량노임단가"/>
      <sheetName val="현장조사"/>
      <sheetName val="입상내역"/>
      <sheetName val="LP-S"/>
      <sheetName val="1."/>
      <sheetName val="단위골재량"/>
      <sheetName val="철거단가"/>
      <sheetName val="날개벽수량표"/>
      <sheetName val="b_balju"/>
      <sheetName val="충주"/>
      <sheetName val="257A1"/>
      <sheetName val="단가대비표(건축)"/>
      <sheetName val="각종단가"/>
      <sheetName val="도로횡단-D300"/>
      <sheetName val="공사요율"/>
      <sheetName val="2.재료비"/>
      <sheetName val="1.인건비"/>
      <sheetName val="12.보오링"/>
      <sheetName val="18.공내수압탄성자연"/>
      <sheetName val="100만평"/>
      <sheetName val="자재 단가 비교표(견적)"/>
      <sheetName val="자재 단가 비교표"/>
      <sheetName val="리드14"/>
      <sheetName val="도급내역"/>
      <sheetName val="계수시트"/>
      <sheetName val="(A)내역서"/>
      <sheetName val="제목"/>
      <sheetName val="부대공사재료집계표"/>
      <sheetName val="DANGA"/>
      <sheetName val="Dae_Jiju"/>
      <sheetName val="총괄표 "/>
      <sheetName val="5 일위목록"/>
      <sheetName val="7 단가조사"/>
      <sheetName val="웅진교-S2"/>
      <sheetName val="설계개요"/>
      <sheetName val="한강운반비"/>
      <sheetName val="단가대비표(계측)"/>
      <sheetName val="교통표지기초"/>
      <sheetName val="SG"/>
      <sheetName val="단위수량산출"/>
      <sheetName val="도로구조공사비"/>
      <sheetName val="도로토공공사비"/>
      <sheetName val="여수토공사비"/>
      <sheetName val="총괄서"/>
      <sheetName val="준공정산"/>
      <sheetName val="사리부설"/>
      <sheetName val="A-4"/>
      <sheetName val="산출근거"/>
      <sheetName val="현황"/>
      <sheetName val="수원역(전체분)설계서"/>
      <sheetName val="일위대가표_(2)1"/>
      <sheetName val="업무보고"/>
      <sheetName val="제수"/>
      <sheetName val="SUB일위대가(이음)"/>
      <sheetName val="과천MAIN"/>
      <sheetName val="포장수량"/>
      <sheetName val="설명"/>
      <sheetName val="01"/>
      <sheetName val="횡배수관"/>
      <sheetName val="1련,2련"/>
      <sheetName val="변품8-37"/>
      <sheetName val="빌딩 안내"/>
      <sheetName val="COPING-1"/>
      <sheetName val="역T형교대-2수량"/>
      <sheetName val="자재테이블"/>
      <sheetName val="내역서(도급)"/>
      <sheetName val="계획금액"/>
      <sheetName val="&lt;양식23_CF&gt;"/>
      <sheetName val="품셈집계표"/>
      <sheetName val="노무단가"/>
      <sheetName val="자재단가비교표"/>
      <sheetName val="유림골조"/>
      <sheetName val="특별땅고르기"/>
      <sheetName val="소방사항"/>
      <sheetName val="MAIN"/>
      <sheetName val="대포2교접속"/>
      <sheetName val="직접재료비데이타"/>
      <sheetName val="200"/>
      <sheetName val="48일위"/>
      <sheetName val="gyun"/>
      <sheetName val="000000"/>
      <sheetName val="배수관접합및부설  "/>
      <sheetName val="토공집계"/>
      <sheetName val="factor(건축)"/>
      <sheetName val="M-EQPT-Z"/>
      <sheetName val="POL6차-PIPING"/>
      <sheetName val="배수관토공산출"/>
      <sheetName val="단가대비표(계측ᛅ"/>
      <sheetName val="비품"/>
      <sheetName val="갑지1"/>
      <sheetName val="연부97-1"/>
      <sheetName val="직재"/>
      <sheetName val="재집"/>
      <sheetName val="실행간접비용"/>
      <sheetName val="건축명"/>
      <sheetName val="기계명"/>
      <sheetName val="전기명"/>
      <sheetName val="토목명"/>
      <sheetName val="세골재  T2 변경 현황"/>
      <sheetName val="입출재고현황 (2)"/>
      <sheetName val="수량산출서OS"/>
      <sheetName val="기성내역1"/>
      <sheetName val="106C0300"/>
      <sheetName val="자재조사표"/>
      <sheetName val="JOIN(2span)"/>
      <sheetName val="주빔의 설계"/>
      <sheetName val="철근량산정및사용성검토"/>
      <sheetName val="견적을지"/>
      <sheetName val="기타사항"/>
      <sheetName val="공종별_집계표1"/>
      <sheetName val="도급내역서_표지1"/>
      <sheetName val="RING_WALL1"/>
      <sheetName val="96노임기준"/>
      <sheetName val="손료기준-공사부구두문의"/>
      <sheetName val="7단가"/>
      <sheetName val="시운전연료"/>
      <sheetName val="계획123"/>
      <sheetName val="단가대비"/>
      <sheetName val="장비가동"/>
      <sheetName val="Sheet1_(2)1"/>
      <sheetName val="설명서_1"/>
      <sheetName val="내역서1999_8최종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실행기고및_투입현황(총괄)1"/>
      <sheetName val="2000,9월_일위1"/>
      <sheetName val="총_원가계산1"/>
      <sheetName val="단가일람_(2)1"/>
      <sheetName val="unit_41"/>
      <sheetName val="원가계산서_1"/>
      <sheetName val="2_토목공사1"/>
      <sheetName val="일위대가_1"/>
      <sheetName val="별표_1"/>
      <sheetName val="실행,원가_최종예상"/>
      <sheetName val="내역서_제출"/>
      <sheetName val="101동_"/>
      <sheetName val="주공_갑지"/>
      <sheetName val="Customer_Databas"/>
      <sheetName val="중기_부표"/>
      <sheetName val="복지관_풍화암-평면"/>
      <sheetName val="변압기_및_발전기_용량"/>
      <sheetName val="b_babun_(2)"/>
      <sheetName val="단가대비표_(2)"/>
      <sheetName val="2_대외공문"/>
      <sheetName val="AS포장복구_"/>
      <sheetName val="토공(우물통,기타)_"/>
      <sheetName val="s_v"/>
      <sheetName val="건축공사_집계표"/>
      <sheetName val="4_전기"/>
      <sheetName val="1차_내역서"/>
      <sheetName val="1_설계조건"/>
      <sheetName val="단가대비표_(3)"/>
      <sheetName val="일위대가(1)"/>
      <sheetName val="도근좌표"/>
      <sheetName val="토목공사일반"/>
      <sheetName val="근로자자료입력"/>
      <sheetName val="미드수량"/>
      <sheetName val="중기운반자재총(구조물)"/>
      <sheetName val="수량-가로등"/>
      <sheetName val="동별물량집계표"/>
      <sheetName val="맨홀조서"/>
      <sheetName val="예산조서(전송)"/>
      <sheetName val="XL4Poppy"/>
      <sheetName val="조직"/>
      <sheetName val="FAX"/>
      <sheetName val="일위대가-2"/>
      <sheetName val="설비(제출)"/>
      <sheetName val="C3"/>
      <sheetName val="항목등록"/>
      <sheetName val="6PILE  (돌출)"/>
      <sheetName val="실행내역(10.13)"/>
      <sheetName val="1호맨홀토공"/>
      <sheetName val="유효폭"/>
      <sheetName val="퍼스트"/>
      <sheetName val="인테리어내역"/>
      <sheetName val="A 견적"/>
      <sheetName val="1 자원총괄"/>
      <sheetName val="현장관리비 산출내역"/>
      <sheetName val="광장"/>
      <sheetName val="Tool"/>
      <sheetName val="그림"/>
      <sheetName val="3BL공동구 수량"/>
      <sheetName val="SIL98"/>
      <sheetName val="테이블"/>
      <sheetName val="송전기본"/>
      <sheetName val="공기압_x0005__x0000_"/>
      <sheetName val="공기압窤皙祜"/>
      <sheetName val="공기압丵〒_x0005_"/>
      <sheetName val="품의"/>
      <sheetName val="비주거용"/>
      <sheetName val="자재목록표"/>
      <sheetName val="DB구축"/>
      <sheetName val="5사남"/>
      <sheetName val="견적기준"/>
      <sheetName val="ASSIGN"/>
      <sheetName val="할증"/>
      <sheetName val="원가총괄"/>
      <sheetName val="품셈표"/>
      <sheetName val="내역서2안"/>
      <sheetName val="실행내역서(조정)"/>
      <sheetName val="공사비 증감 내역서"/>
      <sheetName val="심의위원명단"/>
      <sheetName val="실행(1)"/>
      <sheetName val="산출6-TRAY"/>
      <sheetName val="산출7-본선1)"/>
      <sheetName val="산출7-본선2"/>
      <sheetName val="산출7-본선3"/>
      <sheetName val="가시설수량집계"/>
      <sheetName val="노무비 근거"/>
      <sheetName val="문학간접"/>
      <sheetName val="하부철근수량"/>
      <sheetName val="CON기초"/>
      <sheetName val="포장복구집계"/>
      <sheetName val="3.단᠚░　胉"/>
      <sheetName val="3.단ᠢ╋賳"/>
      <sheetName val="base"/>
      <sheetName val="조경일람"/>
      <sheetName val="총괄집계표"/>
      <sheetName val="3.단렖⪇퀀顴"/>
      <sheetName val="공정코드"/>
      <sheetName val="일일"/>
      <sheetName val="사업관리"/>
      <sheetName val="PL단가산정"/>
      <sheetName val="그림2"/>
      <sheetName val="지수"/>
      <sheetName val="결재판(삭제하지말아주세요)"/>
      <sheetName val="O＆P"/>
      <sheetName val="마산월령동골조물량변경"/>
      <sheetName val="spc 배관견적"/>
      <sheetName val="실행내역서(DCU)"/>
      <sheetName val="기본사항"/>
      <sheetName val="환산"/>
      <sheetName val="건축공사실행"/>
      <sheetName val="외주비"/>
      <sheetName val="전선 및 전선관"/>
      <sheetName val="도급양식"/>
      <sheetName val="인건비 "/>
      <sheetName val="RE9604"/>
      <sheetName val="실행내역"/>
      <sheetName val="건축집계표"/>
      <sheetName val="20관리비율"/>
      <sheetName val="물량내역서"/>
      <sheetName val="단가목록"/>
      <sheetName val="5.수량집계"/>
      <sheetName val="3.일위대가표"/>
      <sheetName val="8.자재단가비교표"/>
      <sheetName val="단1"/>
      <sheetName val="wall"/>
      <sheetName val="T13(P68~72,78)"/>
      <sheetName val="물량입력"/>
      <sheetName val="반포2차"/>
      <sheetName val="건축내역(대전문화동)"/>
      <sheetName val="1.개요입력"/>
      <sheetName val="수지표"/>
      <sheetName val="셀명"/>
      <sheetName val="신규보류입력"/>
      <sheetName val="이름정의"/>
      <sheetName val="HRSG SMALL07220"/>
      <sheetName val="공통가설"/>
      <sheetName val="자재비"/>
      <sheetName val="TRE TABLE"/>
      <sheetName val="빈"/>
      <sheetName val="부표총괄"/>
      <sheetName val="기초목"/>
      <sheetName val="사업계획"/>
      <sheetName val="함수"/>
      <sheetName val="적용률"/>
      <sheetName val="계산내역(설비)"/>
      <sheetName val="토공"/>
      <sheetName val="CODE"/>
      <sheetName val="8.PILE  (돌출)"/>
      <sheetName val="업체선정"/>
      <sheetName val="CONCRETE"/>
      <sheetName val="load(지하층)"/>
      <sheetName val="3.내역서"/>
      <sheetName val="건_N"/>
      <sheetName val="제경비요율"/>
      <sheetName val="P-산#1-1(WOWA1)"/>
      <sheetName val="7월11일"/>
      <sheetName val="초"/>
      <sheetName val="설비원가"/>
      <sheetName val="부안일위"/>
      <sheetName val="맨홀_공사비"/>
      <sheetName val="조도계산"/>
      <sheetName val="깨기수량"/>
      <sheetName val="청천내"/>
      <sheetName val="산출1-수변전"/>
      <sheetName val="Macro1"/>
      <sheetName val="중기명"/>
      <sheetName val="3.단爁녈/_x0000_"/>
      <sheetName val="실행내역 "/>
      <sheetName val="포장공사"/>
      <sheetName val="기초수량산출서"/>
      <sheetName val="미장산근"/>
      <sheetName val="guard(mac)"/>
      <sheetName val="울산시산표"/>
      <sheetName val="횡 연장"/>
      <sheetName val="날개벽"/>
      <sheetName val="중기조종사 단위단가"/>
      <sheetName val="수입"/>
      <sheetName val="물류최종8월7"/>
      <sheetName val="설계내역서"/>
      <sheetName val="노면표시-조"/>
      <sheetName val="형틀공사"/>
      <sheetName val="결재판"/>
      <sheetName val="공정외주"/>
      <sheetName val="장비명"/>
      <sheetName val="전기공사일위대가"/>
      <sheetName val="매출"/>
      <sheetName val="초기화면"/>
      <sheetName val="인건-측정"/>
      <sheetName val="전체"/>
      <sheetName val="내역서01"/>
      <sheetName val="DB"/>
      <sheetName val="36수량"/>
      <sheetName val="배선산출서"/>
      <sheetName val="손익코드"/>
      <sheetName val="합계금액"/>
      <sheetName val="암거단위"/>
      <sheetName val="내역전기"/>
      <sheetName val="하수실행"/>
      <sheetName val="견적을(1안)"/>
      <sheetName val="포장총괄집계표"/>
      <sheetName val="상시"/>
      <sheetName val="구조물철거타공정이월"/>
      <sheetName val="총괄내역서"/>
      <sheetName val="빙축열"/>
      <sheetName val="가설"/>
      <sheetName val="기초"/>
      <sheetName val="교대(A1-A2)"/>
      <sheetName val="빙장비사양"/>
      <sheetName val="장비사양"/>
      <sheetName val="Front"/>
      <sheetName val="현장경비"/>
      <sheetName val="원본"/>
      <sheetName val="9811"/>
      <sheetName val="DATA1"/>
      <sheetName val="2000년 공정표"/>
      <sheetName val="3.단蠀ᵷ찀ᵷ"/>
      <sheetName val="3.단⠀⑶氀⑶"/>
      <sheetName val="매입"/>
      <sheetName val="관계주식"/>
      <sheetName val="참조 (2)"/>
      <sheetName val="적정심사"/>
      <sheetName val="기타 정보통신공사"/>
      <sheetName val="sub"/>
      <sheetName val="00내역서"/>
      <sheetName val="원하대비"/>
      <sheetName val="원도급"/>
      <sheetName val="하도급"/>
      <sheetName val="1.취수장"/>
      <sheetName val="견적"/>
      <sheetName val="AS접수관리"/>
      <sheetName val="분전반일위대가"/>
      <sheetName val="시화점실행"/>
      <sheetName val="ABUT수©"/>
      <sheetName val="ABUT수︀蛕ԯ_x0000_"/>
      <sheetName val="수리보고서蠰"/>
      <sheetName val="수리보고서頀"/>
      <sheetName val="ABUT수԰_x0000_缀_x0000_"/>
      <sheetName val="수리보고서ԯ"/>
      <sheetName val="ABUT수֩_x0000_缀_x0000_"/>
      <sheetName val="직원자颩ᢁ︀"/>
      <sheetName val="직원자֩_x0000_缀"/>
      <sheetName val="계산서(곡선부)"/>
      <sheetName val="22.경비내역"/>
      <sheetName val="21.경비기본입력"/>
      <sheetName val="3.공기산정"/>
      <sheetName val="34.주택성능등급"/>
      <sheetName val="세금자료"/>
      <sheetName val="관급"/>
      <sheetName val="배관배선 단가조사"/>
      <sheetName val="일위대가집계"/>
      <sheetName val="견적의뢰"/>
      <sheetName val="공사비명세서"/>
      <sheetName val="대전가오_견출_집계표"/>
      <sheetName val="MATERIAL"/>
      <sheetName val="8.석축단위(H=1.5M)"/>
      <sheetName val="전기일위목록"/>
      <sheetName val="현황표-원래"/>
      <sheetName val="지급(진행중)"/>
      <sheetName val="개요"/>
      <sheetName val="인원"/>
      <sheetName val="횡배䘭疋"/>
      <sheetName val="횡배_x0000__x0000_"/>
      <sheetName val="산출㱵Ķ"/>
      <sheetName val="산출_x0000__x0000_"/>
      <sheetName val="C1.공사개요"/>
      <sheetName val="A1.스케쥴"/>
      <sheetName val="대림경상68억"/>
      <sheetName val="D.B"/>
      <sheetName val="안전장치"/>
      <sheetName val="주민등록대장"/>
      <sheetName val="산근목록"/>
      <sheetName val="S0"/>
      <sheetName val="SAM"/>
      <sheetName val="NYS"/>
      <sheetName val="CIVIL4"/>
      <sheetName val="단가조사-2"/>
      <sheetName val="가시설수량"/>
      <sheetName val="직접비내역서"/>
      <sheetName val="손익집계(공장별)"/>
      <sheetName val="가계부"/>
      <sheetName val="제품목록"/>
      <sheetName val="매입매출관리"/>
      <sheetName val="일위대가-1"/>
      <sheetName val="단가적용"/>
      <sheetName val="RESOURCE"/>
      <sheetName val="기초부하"/>
      <sheetName val="상 부"/>
      <sheetName val="전산output"/>
      <sheetName val="약품설비"/>
      <sheetName val="입력표"/>
      <sheetName val="돌담교 상부수량"/>
      <sheetName val="입력값"/>
      <sheetName val="원가계산하도"/>
      <sheetName val="알맹이"/>
      <sheetName val="[내역(~2.XLS]3.단爁녈/_x0000_"/>
      <sheetName val="견적업체리스트"/>
      <sheetName val="부대공사"/>
      <sheetName val="공사원가"/>
      <sheetName val="직접노무"/>
      <sheetName val="직접재료"/>
      <sheetName val="예가표"/>
      <sheetName val="돈암사업"/>
      <sheetName val="6 일위대가"/>
      <sheetName val="공사별 가중치 산출근거(토목)"/>
      <sheetName val="가중치근거(조경)"/>
      <sheetName val="3차변경공정"/>
      <sheetName val="CTEMCOST"/>
      <sheetName val="건설기계"/>
      <sheetName val="업체별기성내역"/>
      <sheetName val="CAT_5"/>
      <sheetName val="calc"/>
      <sheetName val="남양내역"/>
      <sheetName val="XXXXXX"/>
      <sheetName val="9509"/>
      <sheetName val="CABLE SIZE-1"/>
      <sheetName val="당진1,2호기전선관설치및접지4차공사내역서-을지"/>
      <sheetName val="학력사_x0005_"/>
      <sheetName val="관접합및부설"/>
      <sheetName val="L_RPTA05_목록"/>
      <sheetName val="적용단위길이"/>
      <sheetName val="피벗테이블데이터분석"/>
      <sheetName val="위치조서"/>
      <sheetName val="몰탈재료산출"/>
      <sheetName val="신규단가산출"/>
      <sheetName val="기계경비"/>
      <sheetName val="현장관리비참조"/>
      <sheetName val="3.단ꠀ᥶᥶"/>
      <sheetName val="건축내역서1"/>
      <sheetName val="[내역(~2.XLS][내역(~2.XLS]3.단爁녈/_x0000_"/>
      <sheetName val="분석대장"/>
      <sheetName val="단가및재료비"/>
      <sheetName val="ELEC"/>
      <sheetName val="일위대가표_(2)2"/>
      <sheetName val="공종별_집계표2"/>
      <sheetName val="도급내역서_표지2"/>
      <sheetName val="RING_WALL2"/>
      <sheetName val="Sheet1_(2)2"/>
      <sheetName val="설명서_2"/>
      <sheetName val="실행기고및_투입현황(총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내역서1999_8최종2"/>
      <sheetName val="2000,9월_일위2"/>
      <sheetName val="총_원가계산2"/>
      <sheetName val="원가계산서_2"/>
      <sheetName val="단가일람_(2)2"/>
      <sheetName val="2_토목공사2"/>
      <sheetName val="unit_42"/>
      <sheetName val="일위대가_2"/>
      <sheetName val="별표_2"/>
      <sheetName val="실행,원가_최종예상1"/>
      <sheetName val="내역서_제출1"/>
      <sheetName val="101동_1"/>
      <sheetName val="주공_갑지1"/>
      <sheetName val="Customer_Databas1"/>
      <sheetName val="변압기_및_발전기_용량1"/>
      <sheetName val="중기_부표1"/>
      <sheetName val="b_babun_(2)1"/>
      <sheetName val="복지관_풍화암-평면1"/>
      <sheetName val="단가대비표_(2)1"/>
      <sheetName val="2_대외공문1"/>
      <sheetName val="AS포장복구_1"/>
      <sheetName val="토공(우물통,기타)_1"/>
      <sheetName val="s_v1"/>
      <sheetName val="건축공사_집계표1"/>
      <sheetName val="4_전기1"/>
      <sheetName val="1차_내역서1"/>
      <sheetName val="1_설계조건1"/>
      <sheetName val="단가대비표_(3)1"/>
      <sheetName val="BSD_(2)"/>
      <sheetName val="단양_00_아파트-세부내역"/>
      <sheetName val="표지_(2)"/>
      <sheetName val="8_수량산출_(2)"/>
      <sheetName val="갑__지"/>
      <sheetName val="총_괄_표"/>
      <sheetName val="Xunit_(단위환산)"/>
      <sheetName val="할증_"/>
      <sheetName val="노임단가_(2)"/>
      <sheetName val="내역_ver1_0"/>
      <sheetName val="기존단가_(2)"/>
      <sheetName val="수목데이타_"/>
      <sheetName val="7_산출집계"/>
      <sheetName val="4_일위산출"/>
      <sheetName val="9_자재단가"/>
      <sheetName val="자__재"/>
      <sheetName val="단가_"/>
      <sheetName val="플랜트_설치"/>
      <sheetName val="표__지"/>
      <sheetName val="3_단가산출서"/>
      <sheetName val="준검_내역서"/>
      <sheetName val="단가산출서_(2)"/>
      <sheetName val="입출재고현황_(2)"/>
      <sheetName val="세골재__T2_변경_현황"/>
      <sheetName val="빌딩_안내"/>
      <sheetName val="현장관리비_산출내역"/>
      <sheetName val="주빔의_설계"/>
      <sheetName val="공기압"/>
      <sheetName val="공기압丵〒"/>
      <sheetName val="단가_및_재료비"/>
      <sheetName val="3BL공동구_수량"/>
      <sheetName val="배수관접합및부설__"/>
      <sheetName val="실행내역(10_13)"/>
      <sheetName val="1_개요입력"/>
      <sheetName val="3_단᠚░　胉"/>
      <sheetName val="3_단ᠢ╋賳"/>
      <sheetName val="6PILE__(돌출)"/>
      <sheetName val="3_단렖⪇퀀顴"/>
      <sheetName val="5_수량집계"/>
      <sheetName val="3_일위대가표"/>
      <sheetName val="8_자재단가비교표"/>
      <sheetName val="노무비_근거"/>
      <sheetName val="횡_연장"/>
      <sheetName val="전선_및_전선관"/>
      <sheetName val="중기조종사_단위단가"/>
      <sheetName val="총괄표_"/>
      <sheetName val="1_"/>
      <sheetName val="실행내역_"/>
      <sheetName val="2_재료비"/>
      <sheetName val="1_인건비"/>
      <sheetName val="12_보오링"/>
      <sheetName val="18_공내수압탄성자연"/>
      <sheetName val="3_내역서"/>
      <sheetName val="TRE_TABLE"/>
      <sheetName val="공사비_증감_내역서"/>
      <sheetName val="3_단爁녈/"/>
      <sheetName val="전기실-1"/>
      <sheetName val="포장공(집계)"/>
      <sheetName val="상행-교대(A1-A2)"/>
      <sheetName val="Mc1"/>
      <sheetName val="PROJECT BRIEF"/>
      <sheetName val="단가결정"/>
      <sheetName val="내역아"/>
      <sheetName val="울타리"/>
      <sheetName val="01노임적용기준"/>
      <sheetName val="편성절차"/>
      <sheetName val="직원명단"/>
      <sheetName val="수량인공"/>
      <sheetName val="4-10"/>
      <sheetName val="재무가정"/>
      <sheetName val="토목공사"/>
      <sheetName val="가설공사내역"/>
      <sheetName val="인부노임"/>
      <sheetName val="257º_x0000_"/>
      <sheetName val="_REF"/>
      <sheetName val="ABUT수悩㸣԰_x0000_"/>
      <sheetName val="ABUT수䀀Ṳ谀Ṳ"/>
      <sheetName val="ABUT수֩"/>
      <sheetName val="ABUT수⢩㙬怀"/>
      <sheetName val="ABUT수֩杭倯/"/>
      <sheetName val="ABUT수좩㺀ఀ㺁"/>
      <sheetName val="토적"/>
      <sheetName val="포장집계"/>
      <sheetName val="포장연장"/>
      <sheetName val="공량산출근거서"/>
      <sheetName val="사진 (4)"/>
      <sheetName val="공사개요(사업승인변경)"/>
      <sheetName val="진주방향"/>
      <sheetName val="펌프류"/>
      <sheetName val="평야부단가"/>
      <sheetName val="시장성초안camera"/>
      <sheetName val="구의33고"/>
      <sheetName val="ABUT수ᢩ_x000f__x0000__x0000_"/>
      <sheetName val="개발운영비청구"/>
      <sheetName val="CLA뀀ᶌ_x0000_"/>
      <sheetName val="CLA䀀᪍_x0000_"/>
      <sheetName val="CLA䀀ᖑ_x0000_"/>
      <sheetName val="기별(종합)"/>
      <sheetName val="각형맨홀"/>
      <sheetName val="#2 노임단가"/>
      <sheetName val="[내역(~2.XLS]ABUT수֩杭倯/"/>
      <sheetName val="48일위(기존)"/>
      <sheetName val="설계서"/>
      <sheetName val="BS"/>
      <sheetName val="골䀎_x0003_밀"/>
      <sheetName val="골ꠀ供"/>
      <sheetName val="골䀚_x0003_밀"/>
      <sheetName val="골︀ꏕԯ"/>
      <sheetName val="골_xd800_鎁ᰀ"/>
      <sheetName val="골ԯ_x0000_缀"/>
      <sheetName val="성곽내역서"/>
      <sheetName val="장비종합부표"/>
      <sheetName val="원도급내역 1회기성(4,5,6,7)"/>
      <sheetName val="단가산출2"/>
      <sheetName val="단가 (2)"/>
      <sheetName val="예정공정완"/>
      <sheetName val="노임단"/>
      <sheetName val="배수공"/>
      <sheetName val="부대공"/>
      <sheetName val="운반공"/>
      <sheetName val="자재단"/>
      <sheetName val="장비단"/>
      <sheetName val="집계표_식재"/>
      <sheetName val="소계정"/>
      <sheetName val="단 부"/>
      <sheetName val="공기"/>
      <sheetName val="기초자료입력"/>
      <sheetName val="공예을"/>
      <sheetName val="Input"/>
      <sheetName val="물가자료"/>
      <sheetName val="공사설계서"/>
      <sheetName val="부총"/>
      <sheetName val="본공사"/>
      <sheetName val="측량대가표"/>
      <sheetName val="공내역"/>
      <sheetName val="CC16-내역서"/>
      <sheetName val="[내역(~2.XLS][내역(~2.XLS]3_단爁녈/"/>
      <sheetName val="[내역(~2.XLS][내역(~2.XLS]ABUT수֩杭倯/"/>
      <sheetName val="공기압축기렀"/>
      <sheetName val="내역(가지)"/>
      <sheetName val="ABUT수⠀쀁ꚦ"/>
      <sheetName val="controll"/>
      <sheetName val="COPING"/>
      <sheetName val="1공구계약서"/>
      <sheetName val="환경기계공정표 (3)"/>
      <sheetName val="감가상각"/>
      <sheetName val="TOTAL3"/>
      <sheetName val="우수"/>
      <sheetName val="하수급견적대비"/>
      <sheetName val="순공사비"/>
      <sheetName val="예산결제란"/>
      <sheetName val="설명서"/>
      <sheetName val="단聭ᎍ"/>
      <sheetName val="단짷걥"/>
      <sheetName val="단ჶ꾎"/>
      <sheetName val="단삯讎"/>
      <sheetName val="단䂯诀"/>
      <sheetName val="단ᛄ"/>
      <sheetName val="단풿"/>
      <sheetName val="단炯瓃"/>
      <sheetName val="단₯雂"/>
      <sheetName val="단킯➎"/>
      <sheetName val="단쁭ꂍ"/>
      <sheetName val="갈현동"/>
      <sheetName val="단가대비표(계측_x0005_"/>
      <sheetName val="물가시세표"/>
      <sheetName val="B.중기"/>
      <sheetName val="16-1"/>
      <sheetName val="TEL"/>
      <sheetName val="내역_ver␁㸪䀀"/>
      <sheetName val="97년 추정"/>
      <sheetName val="절대건들지마시오"/>
      <sheetName val="동해title"/>
      <sheetName val="1NYS(당)"/>
      <sheetName val="종배수관면벽구"/>
      <sheetName val="일위-1"/>
      <sheetName val="경리일보"/>
      <sheetName val="과목별합계"/>
      <sheetName val="소요자금청구"/>
      <sheetName val="수지보고(을호지)"/>
      <sheetName val="J直材4"/>
      <sheetName val="[내역(~2.XLS]3_단爁녈/"/>
      <sheetName val="굴화내역"/>
      <sheetName val="N"/>
      <sheetName val="직접_x0005__x0000_"/>
      <sheetName val="진입로등"/>
      <sheetName val="간선계산"/>
      <sheetName val="수리결과"/>
      <sheetName val=" HIT-&gt;HMC 견적(3900)"/>
      <sheetName val="집행현황"/>
      <sheetName val="확정조서(총괄)"/>
      <sheetName val="확정조서변경후(세부)"/>
      <sheetName val="1.1서버도입"/>
      <sheetName val="pier(각형)"/>
      <sheetName val="22신설수량"/>
      <sheetName val="48신설일위대가"/>
      <sheetName val="철거일위대가"/>
      <sheetName val="공구원가계산"/>
      <sheetName val="기안문"/>
      <sheetName val="작업입력"/>
      <sheetName val="원가식재"/>
      <sheetName val="유효폭의 계산"/>
      <sheetName val="2002상반기노임기준"/>
      <sheetName val="수_x0000_"/>
      <sheetName val="노단"/>
      <sheetName val="변경내역 (2)"/>
      <sheetName val="토적표"/>
      <sheetName val="FAB별"/>
      <sheetName val="적용건축"/>
      <sheetName val="새공통(96임금인상기준)"/>
      <sheetName val="단위수량표"/>
      <sheetName val="구간단위수량"/>
      <sheetName val="환경평가"/>
      <sheetName val="인구"/>
      <sheetName val="양수장"/>
      <sheetName val="양수장내역"/>
      <sheetName val="면적보정계수"/>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refreshError="1"/>
      <sheetData sheetId="696" refreshError="1"/>
      <sheetData sheetId="697" refreshError="1"/>
      <sheetData sheetId="698" refreshError="1"/>
      <sheetData sheetId="699"/>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sheetData sheetId="1241"/>
      <sheetData sheetId="1242" refreshError="1"/>
      <sheetData sheetId="1243" refreshError="1"/>
      <sheetData sheetId="1244" refreshError="1"/>
      <sheetData sheetId="1245"/>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행후면적"/>
      <sheetName val="결재표지1"/>
      <sheetName val="표지"/>
      <sheetName val="증감내역"/>
      <sheetName val="수지예산"/>
      <sheetName val="자재총"/>
      <sheetName val="검토조서"/>
      <sheetName val="신포총괄"/>
      <sheetName val="총괄공사"/>
      <sheetName val="영풍제"/>
      <sheetName val="장암제 "/>
      <sheetName val="언체(신)"/>
      <sheetName val="수량집계(장)"/>
      <sheetName val="평야부집계(장)"/>
      <sheetName val="평야부토적(장)"/>
      <sheetName val="자재집계(장)"/>
      <sheetName val="제당토적(장)"/>
      <sheetName val="여수토수량집계(장)"/>
      <sheetName val="여수토적(장)"/>
      <sheetName val="재료계산(장)"/>
      <sheetName val="평야부토적(신)"/>
      <sheetName val="평야부집계(신)"/>
      <sheetName val="신포제"/>
      <sheetName val="Sheet2"/>
      <sheetName val="재료계산(신)"/>
      <sheetName val="자재집계(신)"/>
      <sheetName val="수량집계(신)"/>
      <sheetName val="여수토적(신)"/>
      <sheetName val="제당토적(신)"/>
      <sheetName val="분수문그림"/>
      <sheetName val="여수토수량집계(신)"/>
      <sheetName val="자재집계(영)"/>
      <sheetName val="수량집계(영)"/>
      <sheetName val="사석헐기(영)"/>
      <sheetName val="여수토옹벽집계(영)"/>
      <sheetName val="영풍개거"/>
      <sheetName val="평야부토적(영)"/>
      <sheetName val="단가조견표"/>
      <sheetName val="단가목록(신)"/>
      <sheetName val="단산목록(신)"/>
      <sheetName val="단가산출기초(신)"/>
      <sheetName val="일일대가(신)"/>
      <sheetName val="자재단가"/>
      <sheetName val="단가목록(영)"/>
      <sheetName val="단산목록(영)"/>
      <sheetName val="일일대가(영)"/>
      <sheetName val="단가산출기초(영)"/>
      <sheetName val="단가목록(장)"/>
      <sheetName val="수로관그림"/>
      <sheetName val="일일대가(장)"/>
      <sheetName val="단산목록(장)"/>
      <sheetName val="단가산출기초(장)"/>
      <sheetName val="중기단가"/>
      <sheetName val="노임단가"/>
      <sheetName val="그라수량(신)"/>
      <sheetName val="그라작업일수(신)"/>
      <sheetName val="주입심도(신)"/>
      <sheetName val="공별내역(신)"/>
      <sheetName val="찬공(신)"/>
      <sheetName val="주입(신)"/>
      <sheetName val="그라수량(영)"/>
      <sheetName val="그라작업일수(영)"/>
      <sheetName val="주입심도(영)"/>
      <sheetName val="공별내역(영)"/>
      <sheetName val="찬공(영)"/>
      <sheetName val="주입(영)"/>
      <sheetName val="Sheet1"/>
      <sheetName val="수량산출"/>
      <sheetName val="관급자재"/>
      <sheetName val="변경관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익산"/>
      <sheetName val="도로정위치부표"/>
      <sheetName val="도로조사부표"/>
      <sheetName val="2공구산출내역"/>
      <sheetName val="70%"/>
      <sheetName val="자  재"/>
      <sheetName val="건축외주"/>
      <sheetName val="06 일위대가목록"/>
      <sheetName val="현장조사"/>
      <sheetName val="직접인건비"/>
      <sheetName val="Mc1"/>
      <sheetName val="단위수량"/>
      <sheetName val="복주식단위수량"/>
      <sheetName val="4.직접인건비"/>
      <sheetName val="노임단가"/>
      <sheetName val="하부철근수량"/>
      <sheetName val="표지"/>
      <sheetName val="단가"/>
      <sheetName val="물가시세표"/>
      <sheetName val="데리네이타현황"/>
      <sheetName val="단가일람"/>
      <sheetName val="조경일람"/>
      <sheetName val="중기사용료산출근거"/>
      <sheetName val="단가 및 재료비"/>
      <sheetName val="전익분A"/>
      <sheetName val="공사비"/>
      <sheetName val="지급자재"/>
      <sheetName val="시설물일위"/>
      <sheetName val="가설공사"/>
      <sheetName val="단가결정"/>
      <sheetName val="내역아"/>
      <sheetName val="울타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총괄"/>
      <sheetName val="Sheet1 (2)"/>
      <sheetName val="#REF"/>
      <sheetName val="골재"/>
      <sheetName val="상부"/>
      <sheetName val="11"/>
      <sheetName val="단위수량"/>
      <sheetName val="복주식단위수량"/>
      <sheetName val="노임단가"/>
      <sheetName val="제경비(전체)"/>
      <sheetName val="설계예산서"/>
      <sheetName val="데리네이타현황"/>
      <sheetName val="출력은 금물"/>
      <sheetName val="2공구산출내역"/>
      <sheetName val="70%"/>
      <sheetName val="단가표"/>
      <sheetName val="시작4"/>
      <sheetName val="단가산출서"/>
      <sheetName val="기자재비"/>
      <sheetName val="설계개요"/>
      <sheetName val="내역서"/>
      <sheetName val="SLAB"/>
      <sheetName val="환율"/>
      <sheetName val="건축내역"/>
      <sheetName val="기초자료"/>
      <sheetName val="unitpric"/>
      <sheetName val="토공"/>
      <sheetName val="구리토평1전기"/>
      <sheetName val="도로단위당"/>
      <sheetName val="일용노임단가"/>
      <sheetName val="참조자료"/>
      <sheetName val="Y-WORK"/>
      <sheetName val="도로구조공사비"/>
      <sheetName val="도로토공공사비"/>
      <sheetName val="여수토공사비"/>
      <sheetName val="재료집계표빽업"/>
      <sheetName val="암거수리계산서"/>
      <sheetName val="◀암거수리계산조서"/>
      <sheetName val="◀암거위치"/>
      <sheetName val="최종단면▶"/>
      <sheetName val="◀평균높이▶"/>
      <sheetName val="도로경계블럭단위수량"/>
      <sheetName val="도로경계블럭단위토공"/>
      <sheetName val="L형측구단위수량"/>
      <sheetName val="L형측구연장조서"/>
      <sheetName val="★도급내역"/>
      <sheetName val="익산"/>
      <sheetName val="단가(1)"/>
      <sheetName val="암거치수표"/>
      <sheetName val="직노"/>
      <sheetName val="공종목록표"/>
      <sheetName val="기본자료입력"/>
      <sheetName val="단가일람"/>
      <sheetName val="조경일람"/>
      <sheetName val="일위대가집계"/>
      <sheetName val="_x0000_"/>
      <sheetName val="자료"/>
      <sheetName val="내역"/>
      <sheetName val="1000 DB구축 부표"/>
      <sheetName val="문학간접"/>
      <sheetName val="암거단위-1련"/>
      <sheetName val="000000"/>
      <sheetName val="선금급신청서"/>
      <sheetName val="횡 연장"/>
      <sheetName val="단가산출"/>
      <sheetName val="7단가"/>
      <sheetName val="설계명세서"/>
      <sheetName val="예산명세서"/>
      <sheetName val="자료입력"/>
      <sheetName val="결과치"/>
      <sheetName val="일위산출"/>
      <sheetName val="준검 내역서"/>
      <sheetName val="실행갑지"/>
      <sheetName val="공통가설"/>
      <sheetName val="견적"/>
      <sheetName val="재노경"/>
      <sheetName val="도급내역5+800"/>
      <sheetName val="도급내역"/>
      <sheetName val="TOTAL_BOQ"/>
      <sheetName val="배수장토목공사비"/>
      <sheetName val="소야공정계획표"/>
      <sheetName val="단가조사"/>
      <sheetName val="사각1,특1호"/>
      <sheetName val="도급FORM"/>
      <sheetName val="도시가스현황"/>
      <sheetName val="A-4"/>
      <sheetName val="횡배수관수량집계"/>
      <sheetName val="일위대가"/>
      <sheetName val="기계경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표준내역"/>
      <sheetName val="공사개요"/>
      <sheetName val="예산서"/>
      <sheetName val="사급분"/>
      <sheetName val="도급총괄"/>
      <sheetName val="설계예시"/>
      <sheetName val="세부내역"/>
      <sheetName val="단가목록"/>
      <sheetName val="자재집계"/>
      <sheetName val="자재소트"/>
      <sheetName val="당초양식"/>
      <sheetName val="세부설계"/>
      <sheetName val="70%"/>
      <sheetName val="기자재비"/>
      <sheetName val="Sheet3"/>
      <sheetName val="2공구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용산1육교"/>
      <sheetName val="용산1(영광)"/>
      <sheetName val="용산1(해보)"/>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옹벽수량"/>
      <sheetName val="옹벽철근"/>
      <sheetName val="타공종이기"/>
      <sheetName val="설계예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laroux"/>
      <sheetName val="심사표지"/>
      <sheetName val="표지"/>
      <sheetName val="표지 (2)"/>
      <sheetName val="골재집계"/>
      <sheetName val="총자재집계표"/>
      <sheetName val="옹벽수량집계 "/>
      <sheetName val="주요자재집계표"/>
      <sheetName val="토공집계"/>
      <sheetName val="토적계산서"/>
      <sheetName val="교량총수량집계"/>
      <sheetName val="농로교수량집계B=4.0"/>
      <sheetName val="농로교수량집계B=6.0"/>
      <sheetName val="농로교토공수량산출(B=4.5)"/>
      <sheetName val="농로교토공수량산출(B=6.5)"/>
      <sheetName val="농로교수량산출(B=4.5)"/>
      <sheetName val="농로교수량산출(B=6.5)"/>
      <sheetName val="날개벽수량산출 (교량)"/>
      <sheetName val="교량위치조서"/>
      <sheetName val="라이닝수량산출 (4)"/>
      <sheetName val="구조물깨기"/>
      <sheetName val="헐기수량산출"/>
      <sheetName val="구조물헐기조서"/>
      <sheetName val="석축수량"/>
      <sheetName val="석축수량 (2)"/>
      <sheetName val="석축단위수량"/>
      <sheetName val="석축단위수량 (2)"/>
      <sheetName val="수로교수량산출"/>
      <sheetName val="파라팻트보강 (2)"/>
      <sheetName val="석축조서"/>
      <sheetName val="석축조서 (2)"/>
      <sheetName val="석축공제수량"/>
      <sheetName val="전석수량집계"/>
      <sheetName val="자연석조서"/>
      <sheetName val="전석쌓기단위수량"/>
      <sheetName val="자연석공제수량"/>
      <sheetName val="낙차공 수량집계"/>
      <sheetName val="낙차공 수량집계 (2)"/>
      <sheetName val="낙차공위치조서"/>
      <sheetName val="낙차공단위수량"/>
      <sheetName val="낙차공단위수량 (3)"/>
      <sheetName val="낙차공단위수량 (2)"/>
      <sheetName val="구조물집계 (2)"/>
      <sheetName val="옹벽단위수량 (2)"/>
      <sheetName val="옹벽집계"/>
      <sheetName val="옹벽집계 (2)"/>
      <sheetName val="옹벽공집계표"/>
      <sheetName val="위치조서"/>
      <sheetName val="옹벽연장조서"/>
      <sheetName val="옹벽단위수량"/>
      <sheetName val="암거1수량"/>
      <sheetName val="난간벽,차수벽"/>
      <sheetName val="암거단위-1련"/>
      <sheetName val="암거단위-2련"/>
      <sheetName val="BOX현황"/>
      <sheetName val="터파기고(box)"/>
      <sheetName val="날개벽뒷채움"/>
      <sheetName val="날개벽"/>
      <sheetName val="날개벽토공"/>
      <sheetName val="부대공집계"/>
      <sheetName val="파고라부대시설"/>
      <sheetName val="방호책"/>
      <sheetName val="도로경계석"/>
      <sheetName val="보도블럭포장"/>
      <sheetName val="000000"/>
      <sheetName val="box-간지"/>
      <sheetName val="용산1(해보)"/>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100000"/>
      <sheetName val="200000"/>
      <sheetName val="300000"/>
      <sheetName val="400000"/>
      <sheetName val="500000"/>
      <sheetName val="VXXXXX"/>
      <sheetName val="횡배수관수량집계"/>
      <sheetName val="횡배수관면벽"/>
      <sheetName val="횡면벽단위수량 "/>
      <sheetName val="횡배수관기초"/>
      <sheetName val="날개벽1.5"/>
      <sheetName val="배수날개토공,공제수량"/>
      <sheetName val="날개벽단위수량"/>
      <sheetName val="날개치수및토공단위수량"/>
      <sheetName val="TYPE-2"/>
      <sheetName val="TYPE-3"/>
      <sheetName val="평균H"/>
      <sheetName val="횡배수관연장조서"/>
      <sheetName val="집수정수량"/>
      <sheetName val="집수정토공300"/>
      <sheetName val="집수정토공 600"/>
      <sheetName val="집수정토공 800"/>
      <sheetName val="box-간지"/>
      <sheetName val="구조물집계표"/>
      <sheetName val="암거1수량"/>
      <sheetName val="Sheet1"/>
      <sheetName val="암거단위-2련"/>
      <sheetName val="터파기고(box)"/>
      <sheetName val="암거단위-1련"/>
    </sheetNames>
    <sheetDataSet>
      <sheetData sheetId="0"/>
      <sheetData sheetId="1" refreshError="1"/>
      <sheetData sheetId="2"/>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tggwan(mac)"/>
      <sheetName val="N賃率-職"/>
      <sheetName val="내역서"/>
      <sheetName val="Sheet3"/>
      <sheetName val="집계표"/>
      <sheetName val="과천MAIN"/>
      <sheetName val="날개벽"/>
      <sheetName val="실행철강하도"/>
      <sheetName val="JUCKEYK"/>
      <sheetName val="중산교"/>
      <sheetName val="기계경비"/>
      <sheetName val="STEEL BOX 단면설계(SEC.8)"/>
      <sheetName val="현황산출서"/>
      <sheetName val="교각1"/>
      <sheetName val="05 BOX"/>
      <sheetName val="02 SLAB"/>
      <sheetName val="세목전체"/>
      <sheetName val="총괄표"/>
      <sheetName val="일위대가"/>
      <sheetName val="POWER"/>
      <sheetName val="내역서적용수량 (지방도893)"/>
      <sheetName val="자재단가"/>
      <sheetName val="물가시세"/>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s>
    <sheetDataSet>
      <sheetData sheetId="0">
        <row r="5">
          <cell r="I5">
            <v>1</v>
          </cell>
        </row>
      </sheetData>
      <sheetData sheetId="1"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설계내역서"/>
      <sheetName val="예정공정표"/>
      <sheetName val="동원인력계획표"/>
      <sheetName val="Sheet2"/>
      <sheetName val="Sheet3"/>
      <sheetName val="Sheet4"/>
      <sheetName val="Sheet5"/>
      <sheetName val="Sheet6"/>
      <sheetName val="Sheet7"/>
      <sheetName val="Sheet8"/>
      <sheetName val="차액보증"/>
      <sheetName val="공사예산하조서(O.K)"/>
      <sheetName val="단가조사"/>
      <sheetName val="설계기준"/>
      <sheetName val="내역1"/>
      <sheetName val="N賃率-職"/>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호시설검토"/>
      <sheetName val="부대내역"/>
      <sheetName val="foxz"/>
      <sheetName val="표지"/>
      <sheetName val="실행집계"/>
      <sheetName val="원실행"/>
      <sheetName val="공통가설계"/>
      <sheetName val="공통가설비"/>
      <sheetName val="현관계"/>
      <sheetName val="현관"/>
      <sheetName val="원가LIST"/>
      <sheetName val="월별투입계획"/>
      <sheetName val="교각1"/>
      <sheetName val="ABUT수량-A1"/>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저"/>
      <sheetName val="예산총괄표"/>
      <sheetName val="Y-WORK"/>
      <sheetName val="기계경비(시간당)"/>
      <sheetName val="램머"/>
      <sheetName val="단가조사"/>
      <sheetName val="N賃率-職"/>
      <sheetName val="Sheet1"/>
      <sheetName val="내역"/>
      <sheetName val="연결관암거"/>
      <sheetName val="전선 및 전선관"/>
      <sheetName val="가로등내역서"/>
      <sheetName val="노임단가"/>
      <sheetName val="철거산출근거"/>
      <sheetName val="차액보증"/>
      <sheetName val="물가자료"/>
      <sheetName val="경산"/>
      <sheetName val="부대내역"/>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단위중량"/>
      <sheetName val="단면제원 "/>
      <sheetName val="합성단면제원"/>
      <sheetName val="탄성받침제원"/>
      <sheetName val="기초강성"/>
      <sheetName val="응답수정계수"/>
      <sheetName val="MODELING"/>
      <sheetName val="해석설과"/>
      <sheetName val="수정설계지진력"/>
      <sheetName val="사용받침검토"/>
      <sheetName val="부대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공종이기"/>
      <sheetName val="총괄일반집계"/>
      <sheetName val="2공구토공집계"/>
      <sheetName val="토공집계"/>
      <sheetName val="철근"/>
      <sheetName val="시점"/>
      <sheetName val="중간"/>
      <sheetName val="종점부"/>
      <sheetName val="고마1 일반집계"/>
      <sheetName val="고마1 일반"/>
      <sheetName val="부대집계"/>
      <sheetName val="부대수량"/>
      <sheetName val="고마2교 집계"/>
      <sheetName val="고마2교일반"/>
      <sheetName val="단위중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내부예산(5101~3)"/>
      <sheetName val="내부예산(5104)"/>
      <sheetName val="내부예산(5105)"/>
      <sheetName val="내부예산(5301)"/>
      <sheetName val="Sheet5"/>
      <sheetName val="Sheet6"/>
      <sheetName val="Sheet7"/>
      <sheetName val="Sheet8"/>
      <sheetName val="Sheet9"/>
      <sheetName val="Sheet10"/>
      <sheetName val="Sheet11"/>
      <sheetName val="Sheet12"/>
      <sheetName val="Sheet13"/>
      <sheetName val="Sheet14"/>
      <sheetName val="Sheet15"/>
      <sheetName val="Sheet16"/>
      <sheetName val="터파기및재료"/>
      <sheetName val="기둥(원형)"/>
      <sheetName val="기초공"/>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단가조사"/>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VXXXXX"/>
      <sheetName val="적용대가"/>
      <sheetName val="지수내역"/>
      <sheetName val="노(97.1,97.9,98.1)"/>
      <sheetName val="노임단가"/>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철거산출근거"/>
      <sheetName val="Baby일위대가"/>
      <sheetName val="일위대가"/>
      <sheetName val="저"/>
      <sheetName val="2공구산출내역"/>
      <sheetName val="간접비"/>
      <sheetName val="내역서(삼호)"/>
      <sheetName val="일위대가목록"/>
      <sheetName val="내역서2안"/>
      <sheetName val="Sheet1"/>
      <sheetName val="일위_파일"/>
      <sheetName val="견적서"/>
      <sheetName val="출력은 금물"/>
      <sheetName val="일위대가(건축)"/>
      <sheetName val="단가조사"/>
      <sheetName val="표지"/>
      <sheetName val="소비자가"/>
      <sheetName val="KKK"/>
      <sheetName val="단위중량"/>
      <sheetName val="Base"/>
      <sheetName val="물가자료"/>
      <sheetName val="#REF"/>
      <sheetName val="국별인원"/>
      <sheetName val=" 냉각수펌프"/>
      <sheetName val="경산"/>
      <sheetName val="단가 "/>
      <sheetName val="COVER"/>
      <sheetName val="직재"/>
      <sheetName val="수량산출"/>
      <sheetName val="EJ"/>
      <sheetName val="식재일위대가"/>
      <sheetName val="일위대가(출입)"/>
      <sheetName val="대,유,램"/>
      <sheetName val="J直材4"/>
      <sheetName val="일위대가(4층원격)"/>
      <sheetName val="금액내역서"/>
      <sheetName val="기자재비"/>
      <sheetName val="Sheet3"/>
      <sheetName val="도급내역서"/>
      <sheetName val="부분별수량산출(조합기초)"/>
      <sheetName val="연결관암거"/>
      <sheetName val="내역서"/>
      <sheetName val="기계경비(시간당)"/>
      <sheetName val="램머"/>
      <sheetName val="설계예시"/>
      <sheetName val="데리네이타현황"/>
      <sheetName val="수공기"/>
      <sheetName val="적용단위길이"/>
      <sheetName val="피벗테이블데이터분석"/>
      <sheetName val="특수기호강도거푸집"/>
      <sheetName val="종배수관면벽신"/>
      <sheetName val="종배수관(신)"/>
      <sheetName val="자료입력"/>
      <sheetName val="품셈"/>
      <sheetName val="단가산출"/>
      <sheetName val="터파기및재료"/>
      <sheetName val="적용건축"/>
      <sheetName val="Sheet2"/>
      <sheetName val="차액보증"/>
      <sheetName val="사업부배부A"/>
      <sheetName val="현장관리비 산출내역"/>
      <sheetName val="부대내역"/>
      <sheetName val="Sheet5"/>
      <sheetName val="노(97_1,97_9,98_1)"/>
      <sheetName val="출력은_금물"/>
      <sheetName val="_냉각수펌프"/>
      <sheetName val="단가_"/>
      <sheetName val="기계설비표선정수장"/>
      <sheetName val="tggwan(mac)"/>
      <sheetName val="정부노임단가"/>
      <sheetName val="BOQ(전체)"/>
      <sheetName val="9GNG운반"/>
      <sheetName val="기초일위대가"/>
      <sheetName val="단가대비표"/>
      <sheetName val="산출기초"/>
      <sheetName val="기계내역"/>
      <sheetName val="건축부하"/>
      <sheetName val="약전닥트"/>
      <sheetName val="일지-H"/>
      <sheetName val="김포IO"/>
      <sheetName val="LD"/>
      <sheetName val="FA설치명세"/>
      <sheetName val="처리단락"/>
      <sheetName val="조건표"/>
      <sheetName val="시설물기초"/>
      <sheetName val="예산총괄표"/>
      <sheetName val="전기일위대가"/>
      <sheetName val="3BL공동구 수량"/>
      <sheetName val="도급내역"/>
      <sheetName val="sst,stl창호"/>
      <sheetName val="산출내역서"/>
      <sheetName val="전담운영PM"/>
      <sheetName val="쌍송교"/>
      <sheetName val="인건비"/>
      <sheetName val="공량(1월22일)"/>
      <sheetName val="원내역"/>
      <sheetName val="일반전기C"/>
      <sheetName val="일위대가표"/>
      <sheetName val="아파트건축"/>
      <sheetName val="토목내역서 (도급단가)"/>
      <sheetName val="중기사용료"/>
      <sheetName val="설계서을"/>
      <sheetName val="Sheet1 (2)"/>
      <sheetName val="소방"/>
      <sheetName val="COL"/>
      <sheetName val="2F 회의실견적(5_14 일대)"/>
      <sheetName val="N賃率-職"/>
      <sheetName val="Macro1"/>
      <sheetName val="단가조사서"/>
      <sheetName val="손익분석"/>
      <sheetName val="Sheet38"/>
      <sheetName val="부속동"/>
      <sheetName val="일위목록"/>
      <sheetName val="1안"/>
      <sheetName val="설직재-1"/>
      <sheetName val="부대공"/>
      <sheetName val="포장공"/>
      <sheetName val="토공"/>
      <sheetName val="ilch"/>
      <sheetName val="을"/>
      <sheetName val="DATA"/>
      <sheetName val="데이타"/>
      <sheetName val="골조시행"/>
      <sheetName val="공통(20-91)"/>
      <sheetName val="기둥(원형)"/>
      <sheetName val="기초공"/>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샘플표지"/>
      <sheetName val="대보~세기"/>
      <sheetName val="AHU집계"/>
      <sheetName val="대운반(철재)"/>
      <sheetName val="수지예산"/>
      <sheetName val="연결관단위"/>
      <sheetName val="내역(100%)"/>
      <sheetName val="주소"/>
      <sheetName val="공조기휀"/>
      <sheetName val="Y-WORK"/>
      <sheetName val="중기손료"/>
      <sheetName val="기초단가"/>
      <sheetName val="단1"/>
      <sheetName val="을지"/>
      <sheetName val="도시가스현황"/>
      <sheetName val="공사예산하조서(O.K)"/>
      <sheetName val="설계내역서"/>
      <sheetName val="총괄표"/>
      <sheetName val="일위"/>
      <sheetName val="산출-설비"/>
      <sheetName val="흥양2교토공집계표"/>
      <sheetName val="C3"/>
      <sheetName val="납부서"/>
      <sheetName val="건축원가"/>
      <sheetName val="대목"/>
      <sheetName val="일위대가내역"/>
      <sheetName val="목록"/>
      <sheetName val="ESCO개보수공사"/>
      <sheetName val="1차 내역서"/>
      <sheetName val="가로등내역서"/>
      <sheetName val="외주비"/>
      <sheetName val="일반공사"/>
      <sheetName val="공사미수"/>
      <sheetName val="대공종"/>
      <sheetName val="1구간BOQ"/>
      <sheetName val="말뚝지지력산정"/>
      <sheetName val="Mc1"/>
      <sheetName val="ELECTRIC"/>
      <sheetName val="표지1"/>
      <sheetName val="단"/>
      <sheetName val="WORK"/>
      <sheetName val="산출근거(단청공사)"/>
      <sheetName val="갑지(추정)"/>
      <sheetName val="사업수지"/>
      <sheetName val="WEIGHT LIST"/>
      <sheetName val="POL6차-PIPING"/>
      <sheetName val="물량"/>
      <sheetName val="산#2-1 (2)"/>
      <sheetName val="산#3-1"/>
      <sheetName val="재집"/>
      <sheetName val="기본단가표"/>
      <sheetName val="식재인부"/>
      <sheetName val="재료"/>
      <sheetName val="영창26"/>
      <sheetName val="요율"/>
      <sheetName val="공사비총괄표"/>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실행"/>
      <sheetName val="설계서"/>
      <sheetName val="골재산출"/>
      <sheetName val="산근"/>
      <sheetName val="AIR SHOWER(3인용)"/>
      <sheetName val="연부97-1"/>
      <sheetName val="자갈,시멘트,모래산출"/>
      <sheetName val="자료"/>
      <sheetName val="차수공개요"/>
      <sheetName val="조명율표"/>
      <sheetName val="본체"/>
      <sheetName val="5공철탑검토표"/>
      <sheetName val="4공철탑검토"/>
      <sheetName val="철탑공사"/>
      <sheetName val="예산"/>
      <sheetName val="Customer Databas"/>
      <sheetName val="위생설비"/>
      <sheetName val="스포회원매출"/>
      <sheetName val="원가 (2)"/>
      <sheetName val="#2_일위대가목록"/>
      <sheetName val="패널"/>
      <sheetName val="TANK견적대지"/>
      <sheetName val="DAN"/>
      <sheetName val="백호우계수"/>
      <sheetName val="용산1(해보)"/>
      <sheetName val="실행철강하도"/>
      <sheetName val="공내역"/>
      <sheetName val="danga"/>
      <sheetName val="Pier 3"/>
      <sheetName val="CTEMCOST"/>
      <sheetName val="식재수량표"/>
      <sheetName val="ABUT수량-A1"/>
      <sheetName val="내부예산(5101~3)"/>
      <sheetName val="도로정위치부표"/>
      <sheetName val="도로조사부표"/>
      <sheetName val="설계기준"/>
      <sheetName val="내역1"/>
      <sheetName val="인사자료총집계"/>
      <sheetName val="중기일위대가"/>
      <sheetName val="공량산출서"/>
      <sheetName val="별표"/>
      <sheetName val="건축공사실행"/>
      <sheetName val="일위대가목차"/>
      <sheetName val="공사비"/>
      <sheetName val="1공구내역"/>
      <sheetName val="일위목록-기"/>
      <sheetName val="BOX전기내역"/>
      <sheetName val="원가계산서"/>
      <sheetName val="길어깨(현황)"/>
      <sheetName val="MOTOR"/>
      <sheetName val="60명당사(총괄)"/>
      <sheetName val="공종별내역서"/>
      <sheetName val="공통가설공사"/>
      <sheetName val="공통가설"/>
      <sheetName val="SG"/>
      <sheetName val="합천내역"/>
      <sheetName val="BID"/>
      <sheetName val="INPUT"/>
      <sheetName val="70%"/>
      <sheetName val="단위단가"/>
      <sheetName val="요약&amp;결과"/>
      <sheetName val="(4-2)열관류값-2"/>
      <sheetName val="금융"/>
      <sheetName val="일위목록데이타"/>
      <sheetName val="전기"/>
      <sheetName val="전기단가조사서"/>
      <sheetName val="화전내"/>
      <sheetName val="성곽내역서"/>
      <sheetName val="TEMP"/>
      <sheetName val="JA"/>
      <sheetName val="공주-교대(A1)"/>
      <sheetName val="Inst."/>
      <sheetName val="원가계산 (2)"/>
      <sheetName val="노무비"/>
      <sheetName val="배수공"/>
      <sheetName val="★도급내역"/>
      <sheetName val="자재단가"/>
      <sheetName val="48전력선로일위"/>
      <sheetName val="산출근거"/>
      <sheetName val="교각별철근수량집계표"/>
      <sheetName val="당초"/>
      <sheetName val="NYS"/>
      <sheetName val="단중표"/>
      <sheetName val="지질조사"/>
      <sheetName val="코드표"/>
      <sheetName val="토공(우물통,기타) "/>
      <sheetName val="공사직종별노임"/>
      <sheetName val="LF자재단가"/>
      <sheetName val="견적"/>
      <sheetName val="특외대"/>
      <sheetName val="RE9604"/>
      <sheetName val="재료비노무비"/>
      <sheetName val="중기"/>
      <sheetName val="교수설계"/>
      <sheetName val="토공 total"/>
      <sheetName val="식생블럭단위수량"/>
      <sheetName val="도급기성"/>
      <sheetName val="설비단가표"/>
      <sheetName val=" HIT-&gt;HMC 견적(3900)"/>
      <sheetName val="96정변2"/>
      <sheetName val="asd"/>
      <sheetName val="6PILE  (돌출)"/>
      <sheetName val="지하"/>
      <sheetName val="Sheet6"/>
      <sheetName val="LEGEND"/>
      <sheetName val="오수공수량집계표"/>
      <sheetName val="기술부대조건"/>
      <sheetName val="노무,재료"/>
      <sheetName val="물량입력"/>
      <sheetName val="노임,재료비"/>
      <sheetName val="사다리"/>
      <sheetName val="CIVIL4"/>
      <sheetName val="내역(원안-대안)"/>
      <sheetName val="조명시설"/>
      <sheetName val="도급견적가"/>
      <sheetName val="율촌법률사무소2내역"/>
      <sheetName val="102역사"/>
      <sheetName val="입찰안"/>
      <sheetName val="일위(철거)"/>
      <sheetName val="guard(mac)"/>
      <sheetName val="예가표"/>
      <sheetName val="6호기"/>
      <sheetName val="당진1,2호기전선관설치및접지4차공사내역서-을지"/>
      <sheetName val="금액집계"/>
      <sheetName val="노무비 근거"/>
      <sheetName val="조경일람"/>
      <sheetName val="전기일위목록"/>
      <sheetName val="기계공사비집계(원안)"/>
      <sheetName val="도급예산내역서봉투"/>
      <sheetName val="공사원가계산서"/>
      <sheetName val="설계산출표지"/>
      <sheetName val="도급예산내역서총괄표"/>
      <sheetName val="을부담운반비"/>
      <sheetName val="설계산출기초"/>
      <sheetName val="운반비산출"/>
      <sheetName val="계수시트"/>
      <sheetName val="설_(3)"/>
      <sheetName val="설_(2)"/>
      <sheetName val="3BL공동구_수량"/>
      <sheetName val="001"/>
      <sheetName val="단위내역서"/>
      <sheetName val="본체철근표"/>
      <sheetName val="단가비교표_공통1"/>
      <sheetName val="AIR_SHOWER(3인용)"/>
      <sheetName val="Customer_Databas"/>
      <sheetName val="토공(우물통,기타)_"/>
      <sheetName val="원가_(2)"/>
      <sheetName val="_HIT-&gt;HMC_견적(3900)"/>
      <sheetName val="내역서(중수)"/>
      <sheetName val="수주추정"/>
      <sheetName val="내역서1"/>
      <sheetName val="200"/>
      <sheetName val="부대공Ⅱ"/>
      <sheetName val="1.설계조건"/>
      <sheetName val="일위대가1"/>
      <sheetName val="계약서"/>
      <sheetName val="DATE"/>
      <sheetName val="설계조건"/>
      <sheetName val="배수내역"/>
      <sheetName val="기흥하도용"/>
      <sheetName val="공사개요"/>
      <sheetName val="간접1"/>
      <sheetName val="장비가동"/>
      <sheetName val="민감도"/>
      <sheetName val="단가표"/>
      <sheetName val="제작비추산총괄표"/>
      <sheetName val="갑"/>
      <sheetName val="대치판정"/>
      <sheetName val="원가서"/>
      <sheetName val="카메라"/>
      <sheetName val="유림콘도"/>
      <sheetName val="첨부1"/>
      <sheetName val="ELEC"/>
      <sheetName val="N賃率_職"/>
      <sheetName val="역공종"/>
      <sheetName val="CAT_5"/>
      <sheetName val="시멘트"/>
      <sheetName val="E총15"/>
      <sheetName val="약품공급2"/>
      <sheetName val="공사착공계"/>
      <sheetName val="주beam"/>
      <sheetName val="터널조도"/>
      <sheetName val="총수량집계표"/>
      <sheetName val="sub"/>
      <sheetName val="청주(철골발주의뢰서)"/>
      <sheetName val="반포2차"/>
      <sheetName val="하도급원가계산총괄표(식재)"/>
      <sheetName val="부하자료"/>
      <sheetName val="찍기"/>
      <sheetName val="특별땅고르기"/>
      <sheetName val="내역서(기성청구)"/>
      <sheetName val="내역관리1"/>
      <sheetName val="효성CB 1P기초"/>
      <sheetName val="경영상태"/>
      <sheetName val="국내"/>
      <sheetName val="내역서 제출"/>
      <sheetName val="물량표"/>
      <sheetName val="2000년 공정표"/>
      <sheetName val="토공집계표"/>
      <sheetName val="세골재  T2 변경 현황"/>
      <sheetName val="상가분양"/>
      <sheetName val="직접공사비"/>
      <sheetName val="JUCKEYK"/>
      <sheetName val="1공구산출내역서"/>
      <sheetName val="토공_total"/>
      <sheetName val="6PILE__(돌출)"/>
      <sheetName val="노 무 비"/>
      <sheetName val="간접(90)"/>
      <sheetName val="현장경비"/>
      <sheetName val="보증수수료산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3본사"/>
      <sheetName val="기타 정보통신공사"/>
      <sheetName val="내역서 "/>
      <sheetName val="화재 탐지 설비"/>
      <sheetName val="포승중환경개선공사(변경)"/>
      <sheetName val="내역(설계)"/>
      <sheetName val="갑지1"/>
      <sheetName val="전선 및 전선관"/>
      <sheetName val="제-노임"/>
      <sheetName val="제직재"/>
      <sheetName val="연습"/>
      <sheetName val="산출0"/>
      <sheetName val="내역전기"/>
      <sheetName val="부대"/>
      <sheetName val="일위CODE"/>
      <sheetName val="gyun"/>
      <sheetName val="수량집계"/>
      <sheetName val="잡비계산"/>
      <sheetName val="현장관리비데이타"/>
      <sheetName val="인건-측정"/>
      <sheetName val="소운반"/>
      <sheetName val="집수정단면도 (2)"/>
      <sheetName val="소각장스케줄"/>
      <sheetName val="파일의이용"/>
      <sheetName val="한전일위"/>
      <sheetName val="A조"/>
      <sheetName val="Sheet1_(2)"/>
      <sheetName val="2F_회의실견적(5_14_일대)"/>
      <sheetName val="냉천부속동"/>
      <sheetName val="ITEM"/>
      <sheetName val="TABLE"/>
      <sheetName val="RAHMEN"/>
      <sheetName val="식재가격"/>
      <sheetName val="식재총괄"/>
      <sheetName val="AV시스템"/>
      <sheetName val="20관리비율"/>
      <sheetName val="민속촌메뉴"/>
      <sheetName val="2F 회의실견적_5_14 일대_"/>
      <sheetName val="97"/>
      <sheetName val="일위대가목록 "/>
      <sheetName val="백룡교차로"/>
      <sheetName val="산정교차로"/>
      <sheetName val="신영교차로"/>
      <sheetName val="(1)본선수량집계"/>
      <sheetName val="3.2제조설비"/>
      <sheetName val="01상노임"/>
      <sheetName val="I.설계조건"/>
      <sheetName val="일위총괄표"/>
      <sheetName val="소총괄표1"/>
      <sheetName val="입력"/>
      <sheetName val="6공구(당초)"/>
      <sheetName val="제출내역 (2)"/>
      <sheetName val="상반기손익차2총괄"/>
      <sheetName val="진주방향"/>
      <sheetName val="마산방향"/>
      <sheetName val="마산방향철근집계"/>
      <sheetName val="9811"/>
      <sheetName val="가도공"/>
      <sheetName val="건축기성"/>
      <sheetName val="Tool"/>
      <sheetName val="토적표(광혁측량)"/>
      <sheetName val="COST"/>
      <sheetName val="2000.05"/>
      <sheetName val="98지급계획"/>
      <sheetName val="날개벽수량표"/>
      <sheetName val="#3_일위대가목록"/>
      <sheetName val="통합집계표"/>
      <sheetName val="내역표지"/>
      <sheetName val="단가일람"/>
      <sheetName val="유기공정"/>
      <sheetName val="갑지.을지"/>
      <sheetName val="일위대가(1)"/>
      <sheetName val="Sheet7(ㅅ)"/>
      <sheetName val="일위(시설)"/>
      <sheetName val="총괄내역"/>
      <sheetName val="봉방동근생"/>
      <sheetName val="화의-현금흐름"/>
      <sheetName val="BSD (2)"/>
      <sheetName val="구성1"/>
      <sheetName val="구성2"/>
      <sheetName val="구성3"/>
      <sheetName val="구성4"/>
      <sheetName val="물가시세"/>
      <sheetName val="국도접속 차도부수량"/>
      <sheetName val="교각1"/>
      <sheetName val="정거장 설계조건"/>
      <sheetName val="그림2"/>
      <sheetName val="단재적표"/>
      <sheetName val="세부내역서(전기)"/>
      <sheetName val="노무비단가"/>
      <sheetName val="구의33고"/>
      <sheetName val="인적사항"/>
      <sheetName val="설계"/>
      <sheetName val="투찰가"/>
      <sheetName val="도급내역서(재노경)"/>
      <sheetName val="별표 "/>
      <sheetName val="청도공장"/>
      <sheetName val="자재표"/>
      <sheetName val="신우"/>
      <sheetName val="하이테콤직원"/>
      <sheetName val="전기내역"/>
      <sheetName val="참고"/>
      <sheetName val="입력변수"/>
      <sheetName val="기초일위"/>
      <sheetName val="지점장"/>
      <sheetName val="원본"/>
      <sheetName val="암거단위"/>
      <sheetName val="단가대비표 (3)"/>
      <sheetName val="원가총괄"/>
      <sheetName val="수량산출(생반)"/>
      <sheetName val="청곡지선입력"/>
      <sheetName val="조명율"/>
      <sheetName val="개요"/>
      <sheetName val="노임단가(08.01)"/>
      <sheetName val="현장관리비"/>
      <sheetName val="유림골조"/>
      <sheetName val="그림"/>
      <sheetName val="현장관리비참조"/>
      <sheetName val="집수정토공"/>
      <sheetName val="설계명세서"/>
      <sheetName val="남양시작동자105노65기1.3화1.2"/>
      <sheetName val="구리토평1전기"/>
      <sheetName val="C.전기공사"/>
      <sheetName val="인테리어내역"/>
      <sheetName val="실행내역 "/>
      <sheetName val="부하계산서"/>
      <sheetName val="물집"/>
      <sheetName val="교사기준면적(초등)"/>
      <sheetName val="구천"/>
      <sheetName val="단가및재료비"/>
      <sheetName val="문학간접"/>
      <sheetName val="담장산출"/>
      <sheetName val="기계경비일람"/>
      <sheetName val="5사남"/>
      <sheetName val="계측기"/>
      <sheetName val="비교1"/>
      <sheetName val="공통단가"/>
      <sheetName val="운반비"/>
      <sheetName val="기준FACTOR"/>
      <sheetName val="단가 및 재료비"/>
      <sheetName val="중기사용료산출근거"/>
      <sheetName val="도급자재"/>
      <sheetName val="1000 DB구축 부표"/>
      <sheetName val="CT "/>
      <sheetName val="발신정보"/>
      <sheetName val="기초대가"/>
      <sheetName val="조도계산서 (도서)"/>
      <sheetName val="명세서"/>
      <sheetName val="J-EQ"/>
      <sheetName val="맨홀수량산출"/>
      <sheetName val="변경내역(전체)"/>
      <sheetName val="참조자료"/>
      <sheetName val="일(4)"/>
      <sheetName val="지주토목내역서"/>
      <sheetName val="원가계산서(남측)"/>
      <sheetName val="3F"/>
      <sheetName val="수리결과"/>
      <sheetName val="내역 (2)"/>
      <sheetName val="b_balju-단가단가단가"/>
      <sheetName val="H-pile(298x299)"/>
      <sheetName val="H-pile(250x250)"/>
      <sheetName val="소업1교"/>
      <sheetName val="일집"/>
      <sheetName val="8.PILE  (돌출)"/>
      <sheetName val="열린교실"/>
      <sheetName val="견적업체"/>
      <sheetName val="일위대가 "/>
      <sheetName val="덤프트럭계수"/>
      <sheetName val="매입-계약"/>
      <sheetName val="내역1공구"/>
      <sheetName val="견적내역서"/>
      <sheetName val="WING3"/>
      <sheetName val="PIPING"/>
      <sheetName val="수량총괄"/>
      <sheetName val="견적(100%)"/>
      <sheetName val="입상내역"/>
      <sheetName val="기초자료입력"/>
      <sheetName val="작성"/>
      <sheetName val="철근중량"/>
      <sheetName val="실행(1)"/>
      <sheetName val="가락화장을지"/>
      <sheetName val="접지수량"/>
      <sheetName val="제경비율"/>
      <sheetName val="기본가정"/>
      <sheetName val="내역서적용수량"/>
      <sheetName val="공사입찰정보입력"/>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lt;--"/>
      <sheetName val="16-1"/>
      <sheetName val="단가비교"/>
      <sheetName val="수목표준대가"/>
      <sheetName val="Total"/>
      <sheetName val="예산총괄"/>
      <sheetName val="옥외계측"/>
      <sheetName val="CODE"/>
      <sheetName val="전체"/>
      <sheetName val="인공"/>
      <sheetName val="교각계산"/>
      <sheetName val="직접노무"/>
      <sheetName val="직접재료"/>
      <sheetName val="전기2005"/>
      <sheetName val="통신2005"/>
      <sheetName val="총괄집계표"/>
      <sheetName val="철콘"/>
      <sheetName val="표  지"/>
      <sheetName val="간접비계산"/>
      <sheetName val="분전반"/>
      <sheetName val="유림총괄"/>
      <sheetName val="품셈총괄"/>
      <sheetName val="표층포설및다짐"/>
      <sheetName val="공문"/>
      <sheetName val="0Title"/>
      <sheetName val="추가예산"/>
      <sheetName val="오동"/>
      <sheetName val="대조"/>
      <sheetName val="나한"/>
      <sheetName val="부하"/>
      <sheetName val="DATA테이블1 (2)"/>
      <sheetName val="건축기계설비표선정수장"/>
      <sheetName val="DB"/>
      <sheetName val="공연,전시"/>
      <sheetName val="A 견적"/>
      <sheetName val="s.v"/>
      <sheetName val="국내조달(통합-1)"/>
      <sheetName val="도담구내 개소별 명세"/>
      <sheetName val="지급자재"/>
      <sheetName val="工관리비율"/>
      <sheetName val="工완성공사율"/>
      <sheetName val="금융비용"/>
      <sheetName val="콘크리트"/>
      <sheetName val="노무단가산정"/>
      <sheetName val="인공산출"/>
      <sheetName val="주요기준"/>
      <sheetName val="자재단가비교표"/>
      <sheetName val="b_balju"/>
      <sheetName val="건설기계사용료목록"/>
      <sheetName val="집"/>
      <sheetName val="간선계산"/>
      <sheetName val="계화배수"/>
      <sheetName val="99년하반기"/>
      <sheetName val="철근집계"/>
      <sheetName val="COPING"/>
      <sheetName val="예비용"/>
      <sheetName val="기초목록"/>
      <sheetName val="단가(자재)"/>
      <sheetName val="공사추진현황"/>
      <sheetName val="와동수량"/>
      <sheetName val="직원현황"/>
      <sheetName val="품셈TABLE"/>
      <sheetName val="공정코드"/>
      <sheetName val="상행-교대(A1-A2)"/>
      <sheetName val="전기설계변경"/>
      <sheetName val="전체제잡비"/>
      <sheetName val="바닥판"/>
      <sheetName val="입력DATA"/>
      <sheetName val="부자재 적용비율"/>
      <sheetName val="인부노임"/>
      <sheetName val="원가계산서(변경)"/>
      <sheetName val="FAX"/>
      <sheetName val="조정율"/>
      <sheetName val="노임200103"/>
      <sheetName val="자재테이블"/>
      <sheetName val="양식_자재단가조사표"/>
      <sheetName val="하중계산"/>
      <sheetName val="안정성검토"/>
      <sheetName val="포장복구집계"/>
      <sheetName val="공기압축기실"/>
      <sheetName val="집수A"/>
      <sheetName val="SHEET PILE단가"/>
      <sheetName val="사유서제출현황-2"/>
      <sheetName val="수량산출서"/>
      <sheetName val="조명일위"/>
      <sheetName val="준공정산"/>
      <sheetName val="실행대비"/>
      <sheetName val="기초분물량표"/>
      <sheetName val="세부내역"/>
      <sheetName val="실행-집행"/>
      <sheetName val="특별교실"/>
      <sheetName val="5.동별횡주관경"/>
      <sheetName val="Uint보온"/>
      <sheetName val="가설공사"/>
      <sheetName val="직공비"/>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설치자재"/>
      <sheetName val="단중"/>
      <sheetName val="자재일람"/>
      <sheetName val="제출내역 (3)"/>
      <sheetName val="기성내역서표지"/>
      <sheetName val="도로일위대가표"/>
      <sheetName val="지하시설물작성"/>
      <sheetName val="노임(1차)"/>
      <sheetName val="Sheet4"/>
      <sheetName val="철근량"/>
      <sheetName val="본서하반기"/>
      <sheetName val="하반기(지구대)"/>
      <sheetName val="일위단가"/>
      <sheetName val="기계공사"/>
      <sheetName val="사전공사"/>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사급자재(1단계)"/>
      <sheetName val="수토공단위당"/>
      <sheetName val="FD"/>
      <sheetName val="99관저"/>
      <sheetName val="QandAJunior"/>
      <sheetName val="우수공집계"/>
      <sheetName val="FB25JN"/>
      <sheetName val="직접수량"/>
      <sheetName val="J형측구단위수량"/>
      <sheetName val="전기공사일위대가"/>
      <sheetName val="도로단위당"/>
      <sheetName val="횡배수관집현황(2공구)"/>
      <sheetName val="자재비"/>
      <sheetName val="일위대가서식"/>
      <sheetName val="단가표 (2)"/>
      <sheetName val="대비2"/>
      <sheetName val="2차기성내역서"/>
      <sheetName val="일위대가(계측기설치)"/>
      <sheetName val="f산출"/>
      <sheetName val="관로공정"/>
      <sheetName val="01"/>
      <sheetName val="수배전반"/>
      <sheetName val="총내역서"/>
      <sheetName val="작업일보"/>
      <sheetName val="내역서01"/>
      <sheetName val="예산서"/>
      <sheetName val="기초입력 DATA"/>
      <sheetName val="자재단가리스트"/>
      <sheetName val="자재대"/>
      <sheetName val="간지"/>
      <sheetName val="견적단가"/>
      <sheetName val="기초작업"/>
      <sheetName val="부대집계"/>
      <sheetName val="전신환매도율"/>
      <sheetName val="항목등록"/>
      <sheetName val="토목"/>
      <sheetName val="간접"/>
      <sheetName val="공사내역"/>
      <sheetName val="기성내역"/>
      <sheetName val="산출"/>
      <sheetName val="3.자재비(총괄)"/>
      <sheetName val="일용노임단가"/>
      <sheetName val="상수도토공집계표"/>
      <sheetName val="환율change"/>
      <sheetName val="이형관"/>
      <sheetName val="공종"/>
      <sheetName val="프랜트면허"/>
      <sheetName val="관급단가"/>
      <sheetName val="2.고용보험료산출근거"/>
      <sheetName val="ÀÏÀ§(PANEL)"/>
      <sheetName val="전계가"/>
      <sheetName val="기계경비_시간당_"/>
      <sheetName val="22관계"/>
      <sheetName val="22기타(L,R)"/>
      <sheetName val="22전선계"/>
      <sheetName val="월래"/>
      <sheetName val="NO.1-NO12(설계예산서)"/>
      <sheetName val="산출금액내역"/>
      <sheetName val="hvac내역서(제어동)"/>
      <sheetName val="9509"/>
      <sheetName val="1"/>
      <sheetName val="익산"/>
      <sheetName val="아파트"/>
      <sheetName val="공통비(전체)"/>
      <sheetName val="내역5"/>
      <sheetName val="리스(CIF)산출"/>
      <sheetName val="예산변경사항"/>
      <sheetName val="총체보활공정표"/>
      <sheetName val="골막이(야매)"/>
      <sheetName val="우각부보강"/>
      <sheetName val="원형1호맨홀토공수량"/>
      <sheetName val="입력정보"/>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교각토공"/>
      <sheetName val="공사비집계"/>
      <sheetName val="원가계산서 "/>
      <sheetName val="변경내역"/>
      <sheetName val="파형강관및곡선부보강및날개벽"/>
      <sheetName val="코드"/>
      <sheetName val="단위수량산출"/>
      <sheetName val="DATA 입력란"/>
      <sheetName val="구간산출"/>
      <sheetName val="단가산출(T)"/>
      <sheetName val="심사계산"/>
      <sheetName val="심사물량"/>
      <sheetName val="옥외 전력간선공사"/>
      <sheetName val="폐토수익화 "/>
      <sheetName val="GI-LIST"/>
      <sheetName val="기기리스트"/>
      <sheetName val="OPT7"/>
      <sheetName val="과천MAIN"/>
      <sheetName val="터널대가"/>
      <sheetName val="재료비"/>
      <sheetName val="노임단가 (2)"/>
      <sheetName val="원가계산서구조조정"/>
      <sheetName val="장애코드"/>
      <sheetName val="기존단가 (2)"/>
      <sheetName val="노단"/>
      <sheetName val="관리비비계상"/>
      <sheetName val="봉양~조차장간고하개명(신설)"/>
      <sheetName val="재료비집계"/>
      <sheetName val="노(97_1,97_9,98_1)1"/>
      <sheetName val="출력은_금물1"/>
      <sheetName val="_냉각수펌프1"/>
      <sheetName val="단가_1"/>
      <sheetName val="Sheet1_(2)1"/>
      <sheetName val="2F_회의실견적(5_14_일대)1"/>
      <sheetName val="1차_내역서"/>
      <sheetName val="현장관리비_산출내역"/>
      <sheetName val="토목내역서_(도급단가)"/>
      <sheetName val="WEIGHT_LIST"/>
      <sheetName val="산#2-1_(2)"/>
      <sheetName val="PSCbeam설계"/>
      <sheetName val="계산표지"/>
      <sheetName val="12.일위대가"/>
      <sheetName val="시중노임(공사)"/>
      <sheetName val="인원계획-미화"/>
      <sheetName val="P-1"/>
      <sheetName val="분석"/>
      <sheetName val="콤보박스와 리스트박스의 연결"/>
      <sheetName val="우배수"/>
      <sheetName val="품셈총괄표"/>
      <sheetName val="정산서 "/>
      <sheetName val="미드수량"/>
      <sheetName val="조도계산(가로등NEW)"/>
      <sheetName val="조명율데이타"/>
      <sheetName val="용역비내역-진짜"/>
      <sheetName val="공사비산출서"/>
      <sheetName val="한강운반비"/>
      <sheetName val="구조물공1"/>
      <sheetName val="배수및구조물공1"/>
      <sheetName val="횡배수관"/>
      <sheetName val="CP-E2 (품셈표)"/>
      <sheetName val="기타자료"/>
      <sheetName val="날개벽"/>
      <sheetName val="5흙막이"/>
      <sheetName val="덕전리"/>
      <sheetName val="도로경계블럭단위토공"/>
      <sheetName val="XL4Poppy"/>
      <sheetName val="급수"/>
      <sheetName val="1. 설계조건 2.단면가정 3. 하중계산"/>
      <sheetName val="견적서1"/>
      <sheetName val="06 일위대가목록"/>
      <sheetName val="투입내역"/>
      <sheetName val="자금신청서"/>
      <sheetName val="직접인건비"/>
      <sheetName val="일위대가(가설)"/>
      <sheetName val="산출목록표"/>
      <sheetName val="sw1"/>
      <sheetName val="NOMUBI"/>
      <sheetName val="창원- 전기공사"/>
      <sheetName val="RM목표&amp;실적"/>
      <sheetName val="빌딩코드"/>
      <sheetName val="발열량"/>
      <sheetName val="비교표"/>
      <sheetName val="단가 (2)"/>
      <sheetName val="직접시공계획서"/>
      <sheetName val="본사업"/>
      <sheetName val="전통건설"/>
      <sheetName val="설계내역2"/>
      <sheetName val="유수전환공사"/>
      <sheetName val="공종목록표"/>
      <sheetName val="기본자료"/>
      <sheetName val="노무비 "/>
      <sheetName val="평가데이터"/>
      <sheetName val="실행기초"/>
      <sheetName val="2.노임및손료"/>
      <sheetName val="부안변전"/>
      <sheetName val="전기외주내역"/>
      <sheetName val="기초목"/>
      <sheetName val="기술조건"/>
      <sheetName val="총공사내역서"/>
      <sheetName val="휴가비,급량비"/>
      <sheetName val="ES조서출력하기"/>
      <sheetName val="일위(설)"/>
      <sheetName val="S1,3"/>
      <sheetName val="수목데이타 "/>
      <sheetName val="매설지선굴착"/>
      <sheetName val="통신물량"/>
      <sheetName val="이토변실(A3-LINE)"/>
      <sheetName val="C-직노1"/>
      <sheetName val="모델링"/>
      <sheetName val="기본설계기준"/>
      <sheetName val="토목공사"/>
      <sheetName val="현장지지물물량"/>
      <sheetName val="일위_FILE"/>
      <sheetName val="수입"/>
      <sheetName val="난간,앙카"/>
      <sheetName val="시설물일위"/>
      <sheetName val="중분대수량산출"/>
      <sheetName val="잡비"/>
      <sheetName val="직원자료입력"/>
      <sheetName val="99총공사내역서"/>
      <sheetName val="Customer__x0000__x0000_Ԁ_x0000_騞컲"/>
      <sheetName val="DATA_입력란"/>
      <sheetName val="1__설계조건_2_단면가정_3__하중계산"/>
      <sheetName val="공사예산하조서(O_K)"/>
      <sheetName val="원가계산_(2)"/>
      <sheetName val="Inst_"/>
      <sheetName val="A LINE"/>
      <sheetName val="4.1단가표"/>
      <sheetName val="4.2노임단가표"/>
      <sheetName val="배관BM(일반)"/>
      <sheetName val="상하차비용(기계상차)"/>
      <sheetName val="수간보호"/>
      <sheetName val="도봉2지구"/>
      <sheetName val="산출내역서집계표"/>
      <sheetName val="기중"/>
      <sheetName val="급수 (LPM)"/>
      <sheetName val="견"/>
      <sheetName val="투찰내역"/>
      <sheetName val="ETC"/>
      <sheetName val="1-1"/>
      <sheetName val="준검 내역서"/>
      <sheetName val="유입맨홀산출"/>
      <sheetName val="97년 추정"/>
      <sheetName val="청곡지거입력"/>
      <sheetName val="단가(1)"/>
      <sheetName val="고양시"/>
      <sheetName val="영외수지"/>
      <sheetName val="일위-1"/>
      <sheetName val="일 위 목 록 표"/>
      <sheetName val="단조-노임"/>
      <sheetName val="연결원본-절대지우지말것"/>
      <sheetName val="원료"/>
      <sheetName val="시중노임"/>
      <sheetName val="값"/>
      <sheetName val="7.환경"/>
      <sheetName val="모래기초"/>
      <sheetName val="1Month+Sheet2!"/>
      <sheetName val="석축산출서"/>
      <sheetName val="unitpric"/>
      <sheetName val="기계경비시간당손료목록"/>
      <sheetName val="통합"/>
      <sheetName val="평3"/>
      <sheetName val="직접경비호표"/>
      <sheetName val="어룡"/>
      <sheetName val="이형관중량"/>
      <sheetName val="일위대가(목록)"/>
      <sheetName val="산근(목록)"/>
      <sheetName val="AHU-01"/>
      <sheetName val="관로내역원"/>
      <sheetName val="CABLE SIZE-1"/>
      <sheetName val="산출내력"/>
      <sheetName val="준공내역"/>
      <sheetName val="Data&amp;Result"/>
      <sheetName val="건설기계사_x0000__x0000_締Ȥ"/>
      <sheetName val=""/>
      <sheetName val="상세도(80)"/>
      <sheetName val="1,2공구원가계산서"/>
      <sheetName val="흙쌓기도수로설치현황"/>
      <sheetName val="샌딩 에폭시 도장"/>
      <sheetName val="일반문틀 설치"/>
      <sheetName val="스텐문틀설치"/>
      <sheetName val="1.토공집계표"/>
      <sheetName val="접속단위"/>
      <sheetName val="주차구획선수량"/>
      <sheetName val="재료할증"/>
      <sheetName val="낙찰표"/>
      <sheetName val="개별직종노임단가(2003.9)"/>
      <sheetName val="실행내역 (2)"/>
      <sheetName val="wall"/>
      <sheetName val="총괄표 "/>
      <sheetName val="기본항목 입력"/>
      <sheetName val="조사집계표(1)_솎아베기"/>
      <sheetName val="조사집계표(2)_솎아베기"/>
      <sheetName val="필지별내역서"/>
      <sheetName val="조사집계표(3)_솎아베기"/>
      <sheetName val="청곡지선토공총"/>
      <sheetName val="토공총"/>
      <sheetName val="수량이동"/>
      <sheetName val="청곡간선입력"/>
      <sheetName val="세부내역서"/>
      <sheetName val="정산내역서"/>
      <sheetName val="95년12월말"/>
      <sheetName val="BOX수량"/>
      <sheetName val="단가산출2"/>
      <sheetName val="data2"/>
      <sheetName val="배관단가조사서"/>
      <sheetName val="교대(A1-A2)"/>
      <sheetName val="교대(A1)"/>
      <sheetName val="96노임기준"/>
      <sheetName val="화산경계"/>
      <sheetName val="1단계"/>
      <sheetName val="품목"/>
      <sheetName val="동원(3)"/>
      <sheetName val="일위(집)"/>
      <sheetName val="직접노무비"/>
      <sheetName val="일  위  대  가  목  록"/>
      <sheetName val="선급비용"/>
      <sheetName val="다이꾸"/>
      <sheetName val="4.고용보험"/>
      <sheetName val="차수"/>
      <sheetName val="투찰(하수)"/>
      <sheetName val="남평내역"/>
      <sheetName val="직원관리자료"/>
      <sheetName val="관리보고"/>
      <sheetName val="재료집계표"/>
      <sheetName val="하조서"/>
      <sheetName val="제잡비"/>
      <sheetName val="결재갑지"/>
      <sheetName val="건축2"/>
      <sheetName val="수안보-MBR1"/>
      <sheetName val="PARAMETER"/>
      <sheetName val="10월"/>
      <sheetName val="기초"/>
      <sheetName val="부경"/>
      <sheetName val="견적조건"/>
      <sheetName val="database"/>
      <sheetName val="P.M 별"/>
      <sheetName val="슬래브(유곡)"/>
      <sheetName val="남양내역"/>
      <sheetName val="업체별기성내역"/>
      <sheetName val="관개"/>
      <sheetName val="17F MOCKUP B-1,B-2"/>
      <sheetName val="면적표"/>
      <sheetName val="적용률"/>
      <sheetName val="1구간FRP수량산출"/>
      <sheetName val="토공A1"/>
      <sheetName val="ATM기초철가"/>
      <sheetName val="B부대공"/>
      <sheetName val="호표"/>
      <sheetName val="설계명세"/>
      <sheetName val="산출기초(기계터파기)3열"/>
      <sheetName val="전송망집계"/>
      <sheetName val="철거수량(전송)"/>
      <sheetName val="LIST"/>
      <sheetName val="지입자재집계표"/>
      <sheetName val="Sheet15"/>
      <sheetName val="전국현황"/>
      <sheetName val="광장"/>
      <sheetName val="약품설비"/>
      <sheetName val="철콘산출"/>
      <sheetName val="본사"/>
      <sheetName val="공장"/>
      <sheetName val="개거재료산출"/>
      <sheetName val="암거 제원표-1단계"/>
      <sheetName val="하수처리장"/>
      <sheetName val="내역서_᎛⼗"/>
      <sheetName val="중질쓰레기"/>
      <sheetName val="압축공기소요량"/>
      <sheetName val="보일러물질수지"/>
      <sheetName val="B2BERP"/>
      <sheetName val="1월"/>
      <sheetName val="참조 (2)"/>
      <sheetName val="itm코드"/>
      <sheetName val="itm기준"/>
      <sheetName val="플랜트 설치"/>
      <sheetName val="산출근거1"/>
      <sheetName val="건설성적"/>
      <sheetName val="전동기"/>
      <sheetName val="MAT"/>
      <sheetName val="48평형"/>
      <sheetName val="62평형"/>
      <sheetName val="단면가정"/>
      <sheetName val="부재력정리"/>
      <sheetName val="경비"/>
      <sheetName val="현장조사"/>
      <sheetName val="4.2유효폭의 계산"/>
      <sheetName val="토공집계(rp)"/>
      <sheetName val="포승중환경개선공사_변경_"/>
      <sheetName val="전기내역서(총계)"/>
      <sheetName val="북방3터널"/>
      <sheetName val="경비2내역"/>
      <sheetName val="Front"/>
      <sheetName val="팀업무"/>
      <sheetName val="GRACE"/>
      <sheetName val="공동구수량"/>
      <sheetName val="단가대비"/>
      <sheetName val="설_(3)2"/>
      <sheetName val="설_(2)2"/>
      <sheetName val="3BL공동구_수량2"/>
      <sheetName val="Customer_Databas1"/>
      <sheetName val="토공(우물통,기타)_1"/>
      <sheetName val="_HIT-&gt;HMC_견적(3900)1"/>
      <sheetName val="AIR_SHOWER(3인용)1"/>
      <sheetName val="6PILE__(돌출)1"/>
      <sheetName val="토공_total1"/>
      <sheetName val="원가_(2)1"/>
      <sheetName val="내역서_제출1"/>
      <sheetName val="2000년_공정표1"/>
      <sheetName val="1_설계조건1"/>
      <sheetName val="세골재__T2_변경_현황"/>
      <sheetName val="갑지_을지"/>
      <sheetName val="기타_정보통신공사"/>
      <sheetName val="정거장_설계조건"/>
      <sheetName val="노무비_근거1"/>
      <sheetName val="효성CB_1P기초1"/>
      <sheetName val="내역서_"/>
      <sheetName val="전선_및_전선관1"/>
      <sheetName val="노_무_비"/>
      <sheetName val="2000_05"/>
      <sheetName val="별표_"/>
      <sheetName val="일위대가56-1_"/>
      <sheetName val="일위대가71-1_"/>
      <sheetName val="일위대가74-1_"/>
      <sheetName val="일위대가76-1_"/>
      <sheetName val="일위대가77-1_"/>
      <sheetName val="일위대가78-1_"/>
      <sheetName val="노임단가(08_01)"/>
      <sheetName val="3_2제조설비"/>
      <sheetName val="남양시작동자105노65기1_3화1_2"/>
      <sheetName val="C_전기공사"/>
      <sheetName val="국도접속_차도부수량"/>
      <sheetName val="빌딩_안내"/>
      <sheetName val="화재_탐지_설비"/>
      <sheetName val="단가대비표_(3)"/>
      <sheetName val="BSD_(2)"/>
      <sheetName val="A_견적"/>
      <sheetName val="s_v"/>
      <sheetName val="DATA테이블1_(2)"/>
      <sheetName val="1000_DB구축_부표"/>
      <sheetName val="CT_"/>
      <sheetName val="조도계산서_(도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신규_수주분(사용자_정의)"/>
      <sheetName val="각종양식"/>
      <sheetName val="설계예산서"/>
      <sheetName val="폐기물"/>
      <sheetName val="BOX단위철근"/>
      <sheetName val="주요항목별"/>
      <sheetName val="단위수량"/>
      <sheetName val="기초코드"/>
      <sheetName val="내역서(교량)전체"/>
      <sheetName val="제출내역_(2)"/>
      <sheetName val="I_설계조건"/>
      <sheetName val="집수정단면도_(2)"/>
      <sheetName val="실행내역_"/>
      <sheetName val="수원공사비"/>
      <sheetName val="기안문"/>
      <sheetName val="공사잡비"/>
      <sheetName val="제경비"/>
      <sheetName val="2,EXIST 전기실산출"/>
      <sheetName val="BH-1 (2)"/>
      <sheetName val="MAT 철근"/>
      <sheetName val="인수공규격"/>
      <sheetName val="실행간접비용"/>
      <sheetName val="업무분장"/>
      <sheetName val="광주운남을"/>
      <sheetName val="간접비 총괄표"/>
      <sheetName val="개별직종노임단가(2002.5)"/>
      <sheetName val="위치조서"/>
      <sheetName val="철집"/>
      <sheetName val="7급줄떼"/>
      <sheetName val="5.정산서"/>
      <sheetName val="예정공정표"/>
      <sheetName val="1~69"/>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투찰"/>
      <sheetName val="집수정(600-700)"/>
      <sheetName val="DATA 입력부"/>
      <sheetName val="배수통관(좌)"/>
      <sheetName val="중기조종사 단위단가"/>
      <sheetName val="SUS(150)"/>
      <sheetName val="현금예금"/>
      <sheetName val="CL분석결과"/>
      <sheetName val="일위대가(비굴착)"/>
      <sheetName val="접수부"/>
      <sheetName val="버스운행안내"/>
      <sheetName val="예방접종계획"/>
      <sheetName val="근태계획서"/>
      <sheetName val="형틀공사"/>
      <sheetName val="을-ATYPE"/>
      <sheetName val="조달단가"/>
      <sheetName val="PROJECT BRIEF(EX.NEW)"/>
      <sheetName val="강관주휀스"/>
      <sheetName val="통신원가"/>
      <sheetName val="노임단가2004(상)"/>
      <sheetName val="도로횡단-D300"/>
      <sheetName val="자재발주서"/>
      <sheetName val="대비"/>
      <sheetName val="토공사"/>
      <sheetName val="SIL98"/>
      <sheetName val="통신200헾"/>
      <sheetName val="남양구조시험동"/>
      <sheetName val="신표지1"/>
      <sheetName val="P-산#1-1(WOWA1)"/>
      <sheetName val="단중표-ST"/>
      <sheetName val="노임이"/>
      <sheetName val="시화점실행"/>
      <sheetName val="A1"/>
      <sheetName val="FAB4생산"/>
      <sheetName val="노무단가"/>
      <sheetName val="적용노임"/>
      <sheetName val="제안서입력"/>
      <sheetName val="장비선정 "/>
      <sheetName val="결재판"/>
      <sheetName val="내역서(사업소)"/>
      <sheetName val="유역면적"/>
      <sheetName val="용역비산출"/>
      <sheetName val="구분자"/>
      <sheetName val="자재목록"/>
      <sheetName val="3집"/>
      <sheetName val="정렬"/>
      <sheetName val="간접재료비산출표-27-30"/>
      <sheetName val="가시설단위수량"/>
      <sheetName val="SORCE1"/>
      <sheetName val="관급자재"/>
      <sheetName val="PAC"/>
      <sheetName val="시험물량산출"/>
      <sheetName val="노(97_1,97_9,98_1)2"/>
      <sheetName val="출력은_금물2"/>
      <sheetName val="_냉각수펌프2"/>
      <sheetName val="단가_2"/>
      <sheetName val="현장관리비_산출내역1"/>
      <sheetName val="토목내역서_(도급단가)1"/>
      <sheetName val="DATA_입력란1"/>
      <sheetName val="1__설계조건_2_단면가정_3__하중계산1"/>
      <sheetName val="1차_내역서1"/>
      <sheetName val="공사예산하조서(O_K)1"/>
      <sheetName val="원가계산_(2)1"/>
      <sheetName val="Inst_1"/>
      <sheetName val="토적표(1)"/>
      <sheetName val="노임단"/>
      <sheetName val="운반공"/>
      <sheetName val="자재단"/>
      <sheetName val="장비단"/>
      <sheetName val="재정비직인"/>
      <sheetName val="재정비내역"/>
      <sheetName val="지적고시내역"/>
      <sheetName val="적용단가표"/>
      <sheetName val="업무"/>
      <sheetName val="청산공사"/>
      <sheetName val="설직재_1"/>
      <sheetName val="기계경비산출기준"/>
      <sheetName val="경영"/>
      <sheetName val="98년"/>
      <sheetName val="실적"/>
      <sheetName val="장비집계"/>
      <sheetName val="조건"/>
      <sheetName val="구역화물"/>
      <sheetName val="단위목록"/>
      <sheetName val="시험비"/>
      <sheetName val="기계경비목록"/>
      <sheetName val="관급_File"/>
      <sheetName val="경율산정.XLS"/>
      <sheetName val="견적을지"/>
      <sheetName val="토사_PE_"/>
      <sheetName val="월별수입"/>
      <sheetName val="현대물량"/>
      <sheetName val="한일양산"/>
      <sheetName val="000000"/>
      <sheetName val="45,46"/>
      <sheetName val="하부철근수량"/>
      <sheetName val="시설일위"/>
      <sheetName val="(C)원내역"/>
      <sheetName val="옥외"/>
      <sheetName val="99년신청"/>
      <sheetName val="대덕토공총"/>
      <sheetName val="대전21토목내역서"/>
      <sheetName val="4.주beam"/>
      <sheetName val="1.우편집중내역서"/>
      <sheetName val="암거단위-1련"/>
      <sheetName val="빗물받이(910-510-410)"/>
      <sheetName val="2.실정보고개요"/>
      <sheetName val="1.위치도"/>
      <sheetName val="장비경비"/>
      <sheetName val="48단가"/>
      <sheetName val="일단의 주택지"/>
      <sheetName val="자  재"/>
      <sheetName val="건축외주"/>
      <sheetName val="송파84내역서"/>
      <sheetName val="적용품셈"/>
      <sheetName val="D-3503"/>
      <sheetName val="(포장)BOQ-실적공사"/>
      <sheetName val="노무자명부"/>
      <sheetName val="기본자료입력"/>
      <sheetName val="포장수량집계표"/>
      <sheetName val="이름표"/>
      <sheetName val="Assumption"/>
      <sheetName val="S&amp;R"/>
      <sheetName val="부하(성남)"/>
      <sheetName val="자재조사표"/>
      <sheetName val="캔개발배경"/>
      <sheetName val="시장"/>
      <sheetName val="일정표"/>
      <sheetName val="측량노임단가"/>
      <sheetName val="DB구축"/>
      <sheetName val="투찰금액"/>
      <sheetName val="점수계산1-2"/>
      <sheetName val="2공구하도급내역서"/>
      <sheetName val="1공구 건정토건 철콘"/>
      <sheetName val="적용공정"/>
      <sheetName val="동원인원"/>
      <sheetName val="기성"/>
      <sheetName val="관급자재비"/>
      <sheetName val="사급자재비"/>
      <sheetName val="부재리스트"/>
      <sheetName val="암거날개벽재료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sheetData sheetId="21"/>
      <sheetData sheetId="22"/>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sheetData sheetId="1493"/>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sheetData sheetId="1576"/>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내부예산(5101~3)"/>
      <sheetName val="Sheet1"/>
      <sheetName val="Baby일위대가"/>
      <sheetName val="금액내역서"/>
      <sheetName val="내역"/>
      <sheetName val="직노"/>
      <sheetName val="익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총집계(보류)"/>
      <sheetName val="TYPE-A 집계표"/>
      <sheetName val="TYPE-B집계표"/>
      <sheetName val="TYPE-C집계표"/>
      <sheetName val="TYPE-D집계표 "/>
      <sheetName val="TYPE-E집계표 "/>
      <sheetName val="TYPE-F집계표 "/>
      <sheetName val="TYPE-G집계표"/>
      <sheetName val="TYPE-H집계표"/>
      <sheetName val="TYPE-I집계표"/>
      <sheetName val="TYPE-J집계표"/>
      <sheetName val="TYPE-K집계표"/>
      <sheetName val="TYPE-L집계표"/>
      <sheetName val="TYPE-M집계표"/>
      <sheetName val="TYPE-N집계표"/>
      <sheetName val="TYPE-O집계표"/>
      <sheetName val="TYPE-P집계표"/>
      <sheetName val="TYPE-Q집계표"/>
      <sheetName val="TYPE-R집계표"/>
      <sheetName val="TYPE-S집계표"/>
      <sheetName val="TYPE-T집계표"/>
      <sheetName val="TYPE-U집계표"/>
      <sheetName val="TYPE-V집계표"/>
      <sheetName val="TYPE-W집계표"/>
      <sheetName val="TYPE-X집계표"/>
      <sheetName val="TYPE-Y집계표"/>
      <sheetName val="토공(우물통,기타) "/>
      <sheetName val="일위대가(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1지형측량"/>
      <sheetName val="총괄"/>
      <sheetName val="2급"/>
      <sheetName val="3급"/>
      <sheetName val="4급"/>
      <sheetName val="수준1급"/>
      <sheetName val="지형"/>
      <sheetName val="원가계산-토지적성"/>
      <sheetName val="2토지적성"/>
      <sheetName val="원가계산-환경"/>
      <sheetName val="3환경성검토"/>
      <sheetName val="원가계산-지구단위"/>
      <sheetName val="4지구단위개요"/>
      <sheetName val="4지구단위"/>
      <sheetName val="원가계산-문화재"/>
      <sheetName val="5문화재"/>
      <sheetName val="내역서"/>
    </sheetNames>
    <definedNames>
      <definedName name="매크로11"/>
      <definedName name="매크로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표지"/>
      <sheetName val="1.주요공사비증감"/>
      <sheetName val="Sheet3"/>
      <sheetName val="2.주요 공사비 증감 내역"/>
      <sheetName val="2-1.감사지적"/>
      <sheetName val="2-2.방침사항"/>
      <sheetName val="2-3.여건변경"/>
      <sheetName val="2-4.수량조정 및 기타"/>
      <sheetName val="수량증감"/>
      <sheetName val="신규단가조견표 (2)"/>
      <sheetName val="공사비"/>
      <sheetName val="공사비 (2)"/>
      <sheetName val="공사비 (3)"/>
      <sheetName val="공사량"/>
      <sheetName val="1-3.퇴직공제부금"/>
      <sheetName val="Sheet1"/>
      <sheetName val="200제1차공사비변경현황"/>
      <sheetName val="200제1차공사비변경현황 (확정)"/>
      <sheetName val="예정공정표(2000)"/>
      <sheetName val="제잡비(동아)"/>
      <sheetName val="집계표(동아)"/>
      <sheetName val="내역현황(동아)"/>
      <sheetName val="2000공사추진(동아)-변경"/>
      <sheetName val="99내역변경내역서(동아)"/>
      <sheetName val="공사개요(동아분)"/>
      <sheetName val="주요자재(동아분)"/>
      <sheetName val="공문"/>
      <sheetName val="여건보고"/>
      <sheetName val="사유서"/>
      <sheetName val="집계표 "/>
      <sheetName val="설계변경내역"/>
      <sheetName val="토공"/>
      <sheetName val="토공계획"/>
      <sheetName val="철거(BOQ)"/>
      <sheetName val="철거공집계표"/>
      <sheetName val="토공철거현황"/>
      <sheetName val="토공유동표"/>
      <sheetName val="간지"/>
      <sheetName val="목차"/>
      <sheetName val="개요"/>
      <sheetName val="집계표"/>
      <sheetName val="내역서"/>
      <sheetName val="철거집계(당)"/>
      <sheetName val="철거공집계표(당)"/>
      <sheetName val="토공철거현황(당)"/>
      <sheetName val="방음깨기수량(당)"/>
      <sheetName val="토공유동표(당)"/>
      <sheetName val="철거집계(변)"/>
      <sheetName val="철거공집계표(변)"/>
      <sheetName val="토공철거현황(변)"/>
      <sheetName val="방음깨기수량(변) "/>
      <sheetName val="토공유동표(변)"/>
      <sheetName val="수량산출"/>
      <sheetName val="Sheet2"/>
      <sheetName val="4지구단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표"/>
      <sheetName val="계림육교"/>
      <sheetName val="계림(함평)"/>
      <sheetName val="계림(장성)"/>
      <sheetName val="총괄철근"/>
      <sheetName val="총괄토공"/>
      <sheetName val="총괄(1)"/>
      <sheetName val="총괄(2)"/>
      <sheetName val="라멘철근방향별"/>
      <sheetName val="방향별토공"/>
      <sheetName val="구체방향별집계(1)"/>
      <sheetName val="구체방향별집계(2)"/>
      <sheetName val="접슬방향별집계"/>
      <sheetName val="라멘함평 철근"/>
      <sheetName val="함평토공"/>
      <sheetName val="라멘함평방향(1)"/>
      <sheetName val="라멘함평방향(2)"/>
      <sheetName val="접슬함평방향"/>
      <sheetName val="라멘장성 철근"/>
      <sheetName val="장성토공"/>
      <sheetName val="라멘장성방향(1)"/>
      <sheetName val="라멘장성방향(2)"/>
      <sheetName val="접슬장성방향 "/>
      <sheetName val="보강토수량"/>
      <sheetName val="타공종이기"/>
      <sheetName val="laroux"/>
      <sheetName val="단위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증감"/>
      <sheetName val="00상노임"/>
      <sheetName val="spec1"/>
      <sheetName val="터파기및재료"/>
    </sheetNames>
    <sheetDataSet>
      <sheetData sheetId="0"/>
      <sheetData sheetId="1" refreshError="1"/>
      <sheetData sheetId="2" refreshError="1"/>
      <sheetData sheetId="3"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준공계"/>
      <sheetName val="준공내역서"/>
      <sheetName val="준검 내역서"/>
      <sheetName val="계림(함평)"/>
      <sheetName val="계림(장성)"/>
    </sheetNames>
    <sheetDataSet>
      <sheetData sheetId="0"/>
      <sheetData sheetId="1"/>
      <sheetData sheetId="2"/>
      <sheetData sheetId="3"/>
      <sheetData sheetId="4" refreshError="1"/>
      <sheetData sheetId="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내역"/>
      <sheetName val="계림(함평)"/>
      <sheetName val="계림(장성)"/>
      <sheetName val="단위단가"/>
      <sheetName val="노무비"/>
      <sheetName val="준검 내역서"/>
      <sheetName val="2공구자재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Sheet1"/>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암거단위-1련"/>
      <sheetName val="우,오수"/>
      <sheetName val="지급자재"/>
      <sheetName val="기계공사"/>
      <sheetName val="단가산출 (2)"/>
      <sheetName val="DATE"/>
      <sheetName val="노임"/>
      <sheetName val="용산3(영광)"/>
      <sheetName val="96보완계획7.12"/>
      <sheetName val="은대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Sheet1"/>
      <sheetName val="Sheet2"/>
      <sheetName val="Sheet3"/>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VXXXXX"/>
      <sheetName val="시설물일위"/>
      <sheetName val="su1"/>
      <sheetName val="5Strand-장기처짐PCI"/>
      <sheetName val="화산경계"/>
      <sheetName val="준검 내역서"/>
      <sheetName val="I一般比"/>
      <sheetName val="목차"/>
      <sheetName val="계림(함평)"/>
      <sheetName val="계림(장성)"/>
      <sheetName val="일위대가목록"/>
      <sheetName val="3CHBDC"/>
      <sheetName val="지점별강우량"/>
      <sheetName val="내역서"/>
      <sheetName val="산출내역서"/>
    </sheetNames>
    <definedNames>
      <definedName name="수식입력매크로"/>
      <definedName name="일위규격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가결정"/>
      <sheetName val="단가조사"/>
      <sheetName val="수목일위"/>
      <sheetName val="수목집계"/>
      <sheetName val="내역서토탈"/>
      <sheetName val="내역장군"/>
      <sheetName val="수량장군"/>
      <sheetName val="내역대령"/>
      <sheetName val="수량대령"/>
      <sheetName val="내역공원"/>
      <sheetName val="수량공원"/>
      <sheetName val="내역아"/>
      <sheetName val="수량아"/>
      <sheetName val="울타리"/>
      <sheetName val="시설물일위"/>
      <sheetName val="단위단가"/>
      <sheetName val="일위대가모듈"/>
    </sheetNames>
    <definedNames>
      <definedName name="일위코드입력매크로" sheetId="17"/>
    </defined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원가"/>
      <sheetName val="내역"/>
      <sheetName val="수량"/>
      <sheetName val="시설"/>
      <sheetName val="일위목록"/>
      <sheetName val="일위대가"/>
      <sheetName val="단가대비"/>
      <sheetName val="단가산출"/>
      <sheetName val="지주산출"/>
      <sheetName val="할증"/>
      <sheetName val="지급"/>
      <sheetName val="노임"/>
      <sheetName val="품셈"/>
      <sheetName val="공간내역"/>
      <sheetName val="Module1"/>
      <sheetName val="시설물일위"/>
      <sheetName val="노무비"/>
      <sheetName val="화해(함평)"/>
      <sheetName val="화해(장성)"/>
      <sheetName val="단위단가"/>
      <sheetName val="Sheet2"/>
      <sheetName val="1차설계변경내역"/>
      <sheetName val="대구안동"/>
      <sheetName val="새공통"/>
      <sheetName val="unit 4"/>
      <sheetName val="자재단가비교표"/>
      <sheetName val="SP-B1"/>
      <sheetName val="충주"/>
      <sheetName val="데이타"/>
      <sheetName val="식재인부"/>
      <sheetName val="교통영향-2"/>
      <sheetName val="예정공정"/>
      <sheetName val="DA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시설물일위"/>
      <sheetName val="DATE"/>
    </sheetNames>
    <sheetDataSet>
      <sheetData sheetId="0" refreshError="1"/>
      <sheetData sheetId="1" refreshError="1"/>
      <sheetData sheetId="2"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YUN(MAC)"/>
      <sheetName val="manh(mac)"/>
      <sheetName val="guard(mac)"/>
      <sheetName val="단위수량 (3)"/>
      <sheetName val="배수관날개벽집계표"/>
      <sheetName val="내역서"/>
      <sheetName val="예가표"/>
    </sheetNames>
    <sheetDataSet>
      <sheetData sheetId="0" refreshError="1"/>
      <sheetData sheetId="1"/>
      <sheetData sheetId="2"/>
      <sheetData sheetId="3"/>
      <sheetData sheetId="4"/>
      <sheetData sheetId="5" refreshError="1"/>
      <sheetData sheetId="6"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Sheet1"/>
      <sheetName val="인건비.재료비단가표지"/>
      <sheetName val="환율노임"/>
      <sheetName val="실측단가"/>
      <sheetName val="재료비"/>
      <sheetName val="예측단가간지"/>
      <sheetName val="예측단가"/>
      <sheetName val="예측재료비"/>
      <sheetName val="실측단가간지"/>
      <sheetName val="실측재료비"/>
      <sheetName val="정거장단가간지"/>
      <sheetName val="정거장단가"/>
      <sheetName val="용지단가간지"/>
      <sheetName val="용지측량단가"/>
      <sheetName val="용미말뚝박기"/>
      <sheetName val="지반조사간지"/>
      <sheetName val="보오링"/>
      <sheetName val="자연시료"/>
      <sheetName val="실내시험"/>
      <sheetName val="기타간지"/>
      <sheetName val="공통 재료비 단가"/>
      <sheetName val="용지말뚝박기_도면작성비"/>
      <sheetName val="VXXXXX"/>
      <sheetName val="일위대가목록"/>
      <sheetName val="99설계기준단가"/>
      <sheetName val="일위대가"/>
      <sheetName val="노임단가"/>
      <sheetName val="기계경비"/>
      <sheetName val="내역서"/>
      <sheetName val="기본일위"/>
      <sheetName val="2.재료비"/>
      <sheetName val="1.인건비"/>
      <sheetName val="12.보오링"/>
      <sheetName val="18.공내수압탄성자연"/>
      <sheetName val="노무비단가"/>
      <sheetName val="설비단가표"/>
      <sheetName val="단가"/>
      <sheetName val="부대tu"/>
      <sheetName val="종배수관"/>
      <sheetName val="자재단가"/>
      <sheetName val="지급자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교대집계"/>
      <sheetName val="철근집계"/>
      <sheetName val="APP수량집계"/>
      <sheetName val="APP철근집계"/>
      <sheetName val="교대토공집계"/>
      <sheetName val="시점교대"/>
      <sheetName val="종점교대"/>
      <sheetName val="시점교대시점토공"/>
      <sheetName val="시점교대종점토공"/>
      <sheetName val="접속슬래브)"/>
      <sheetName val="예측단가간지"/>
    </sheetNames>
    <sheetDataSet>
      <sheetData sheetId="0" refreshError="1"/>
      <sheetData sheetId="1"/>
      <sheetData sheetId="2"/>
      <sheetData sheetId="3"/>
      <sheetData sheetId="4"/>
      <sheetData sheetId="5"/>
      <sheetData sheetId="6">
        <row r="69">
          <cell r="AG69">
            <v>77.28</v>
          </cell>
        </row>
      </sheetData>
      <sheetData sheetId="7"/>
      <sheetData sheetId="8"/>
      <sheetData sheetId="9"/>
      <sheetData sheetId="10"/>
      <sheetData sheetId="11"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찰"/>
      <sheetName val="투찰판"/>
      <sheetName val="부대입찰"/>
      <sheetName val="하도내역"/>
      <sheetName val="하도"/>
      <sheetName val="VXXXX"/>
      <sheetName val="설변현황 (사업소제출전체포함)"/>
      <sheetName val="설변현황 (사업소제출보류제외최종) (2)"/>
      <sheetName val="계획 (9.29) (제출용)"/>
      <sheetName val="내역서"/>
      <sheetName val="상황판"/>
      <sheetName val="자재인력"/>
      <sheetName val="집계장"/>
      <sheetName val="노임단가"/>
      <sheetName val="공주-교대(A1)"/>
      <sheetName val="Sheet1 (2)"/>
      <sheetName val="값"/>
      <sheetName val="변경집계2"/>
      <sheetName val="사급비"/>
      <sheetName val="설비단가표"/>
      <sheetName val="내역"/>
      <sheetName val="예측단가간지"/>
      <sheetName val="시점교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반월시설물집계"/>
      <sheetName val="학습수목"/>
      <sheetName val="학습원내역"/>
      <sheetName val="반월관수"/>
      <sheetName val="반월수목집계"/>
      <sheetName val="총괄내역"/>
      <sheetName val="진입관수"/>
      <sheetName val="진입수목"/>
      <sheetName val="진입로내역"/>
      <sheetName val="시설물"/>
      <sheetName val="단가"/>
      <sheetName val="제방수목"/>
      <sheetName val="제방내역"/>
      <sheetName val="학습원관수"/>
      <sheetName val="유지관리"/>
      <sheetName val="식재출력용"/>
      <sheetName val="식재"/>
      <sheetName val="동화시설물집계"/>
      <sheetName val="동화천내역"/>
      <sheetName val="동화천수량집계"/>
      <sheetName val="단가조사"/>
      <sheetName val="수량산출서"/>
      <sheetName val="장비산출근거"/>
      <sheetName val="laroux"/>
      <sheetName val="일위대가"/>
      <sheetName val="투찰"/>
    </sheetNames>
    <sheetDataSet>
      <sheetData sheetId="0"/>
      <sheetData sheetId="1"/>
      <sheetData sheetId="2"/>
      <sheetData sheetId="3"/>
      <sheetData sheetId="4"/>
      <sheetData sheetId="5"/>
      <sheetData sheetId="6"/>
      <sheetData sheetId="7"/>
      <sheetData sheetId="8"/>
      <sheetData sheetId="9"/>
      <sheetData sheetId="10">
        <row r="12">
          <cell r="A12">
            <v>14000</v>
          </cell>
        </row>
      </sheetData>
      <sheetData sheetId="11" refreshError="1"/>
      <sheetData sheetId="12" refreshError="1"/>
      <sheetData sheetId="13" refreshError="1"/>
      <sheetData sheetId="14"/>
      <sheetData sheetId="15"/>
      <sheetData sheetId="16"/>
      <sheetData sheetId="17"/>
      <sheetData sheetId="18" refreshError="1"/>
      <sheetData sheetId="19"/>
      <sheetData sheetId="20" refreshError="1"/>
      <sheetData sheetId="21" refreshError="1"/>
      <sheetData sheetId="22" refreshError="1"/>
      <sheetData sheetId="23"/>
      <sheetData sheetId="24" refreshError="1"/>
      <sheetData sheetId="25"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간지1"/>
      <sheetName val="도수로수량집계"/>
      <sheetName val="간지3"/>
      <sheetName val="쌓기도수로집계"/>
      <sheetName val="흙쌓기도수로설치현황"/>
      <sheetName val="간지4"/>
      <sheetName val="땅깍기도수집계"/>
      <sheetName val="땅깍기도수설치현황"/>
      <sheetName val="땅깍기부도수로"/>
      <sheetName val="투찰"/>
      <sheetName val="단가"/>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유효폭의 계산"/>
      <sheetName val="흙쌓기도수로설치현황"/>
    </sheetNames>
    <sheetDataSet>
      <sheetData sheetId="0">
        <row r="26">
          <cell r="B26">
            <v>40</v>
          </cell>
        </row>
      </sheetData>
      <sheetData sheetId="1"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가평지구총괄"/>
      <sheetName val="표지 "/>
      <sheetName val="사업계획개요"/>
      <sheetName val="사업비수지예산서"/>
      <sheetName val="설계비근거"/>
      <sheetName val="간지횡 (2)"/>
      <sheetName val="목차"/>
      <sheetName val="간지횡"/>
      <sheetName val="수원공총괄"/>
      <sheetName val="자재대"/>
      <sheetName val="수원공사비"/>
      <sheetName val="부대공총괄"/>
      <sheetName val="부대공"/>
      <sheetName val="수일집"/>
      <sheetName val="수일내"/>
      <sheetName val="공사비총괄"/>
      <sheetName val="사업비 (2)"/>
      <sheetName val="설계비근거 (2)"/>
      <sheetName val="갑지"/>
      <sheetName val="입찰"/>
      <sheetName val="현경"/>
      <sheetName val="식재인부"/>
      <sheetName val="일위대가표지"/>
      <sheetName val="라.공사비"/>
      <sheetName val="용역단가"/>
      <sheetName val="Sheet1 (2)"/>
      <sheetName val="다.도서인쇄비"/>
      <sheetName val="6.원문조성계획"/>
      <sheetName val="예측단가간지"/>
      <sheetName val="가격조사서"/>
      <sheetName val="4.2유효폭의 계산"/>
      <sheetName val="4차원가계산서"/>
      <sheetName val="계산서(곡선부)"/>
      <sheetName val="-치수표(곡선부)"/>
      <sheetName val="시중노임"/>
      <sheetName val="자재(원원+원대)"/>
      <sheetName val="일위대가"/>
      <sheetName val="가평공사비"/>
      <sheetName val="인건비"/>
      <sheetName val="개요"/>
      <sheetName val="지구단위계획"/>
      <sheetName val="도시기본계획"/>
      <sheetName val="직접인건비"/>
      <sheetName val="집계표"/>
      <sheetName val="단가"/>
      <sheetName val="5지구단위"/>
      <sheetName val="시점교대"/>
      <sheetName val="투찰"/>
      <sheetName val="공비대비"/>
      <sheetName val="우배수"/>
      <sheetName val="000 단가"/>
      <sheetName val="배수공 내역서 적용수량"/>
      <sheetName val="기본일위"/>
      <sheetName val="적용건축"/>
      <sheetName val="수량산출"/>
      <sheetName val="내역서"/>
      <sheetName val="교대(A1-A2)"/>
      <sheetName val="건설노임단가"/>
      <sheetName val="산출내역서"/>
      <sheetName val="노선측량(철도,도로신설)"/>
      <sheetName val="고분"/>
      <sheetName val="직노"/>
      <sheetName val="기계경비"/>
      <sheetName val="확정분세부"/>
      <sheetName val="확정분요약"/>
      <sheetName val="예정공정표"/>
      <sheetName val="콘_재료분리(1)"/>
      <sheetName val="날개수량1.5"/>
      <sheetName val="각형맨홀"/>
      <sheetName val="수로단위수량"/>
      <sheetName val="배수관집계"/>
      <sheetName val="횡배위치"/>
      <sheetName val="계산중"/>
      <sheetName val="1.설계조건"/>
      <sheetName val="자재운반단가일람표"/>
      <sheetName val="횡배수관집현황(2공구)"/>
      <sheetName val="수요기관총괄내역서"/>
      <sheetName val="내역"/>
      <sheetName val="N賃率-職"/>
      <sheetName val="1 설계 기준"/>
      <sheetName val="000000"/>
      <sheetName val="기초일위"/>
      <sheetName val="Sheet1"/>
      <sheetName val="간지"/>
      <sheetName val="노임단가및요율(확인)"/>
      <sheetName val="덕전리"/>
      <sheetName val="9GNG운반"/>
      <sheetName val="내역(중앙)"/>
      <sheetName val="표지_"/>
      <sheetName val="간지횡_(2)"/>
      <sheetName val="사업비_(2)"/>
      <sheetName val="설계비근거_(2)"/>
      <sheetName val="라_공사비"/>
      <sheetName val="Sheet1_(2)"/>
      <sheetName val="다_도서인쇄비"/>
      <sheetName val="DATE"/>
      <sheetName val="gyun"/>
      <sheetName val="토공"/>
      <sheetName val="SW개발내역"/>
      <sheetName val="공사요율"/>
      <sheetName val="DATA"/>
      <sheetName val="위치조서"/>
      <sheetName val="설비"/>
      <sheetName val="관리,공감"/>
      <sheetName val="개별직종노임단가(2002.5)"/>
      <sheetName val="유효폭의 계산"/>
      <sheetName val="요율"/>
      <sheetName val="별첨1(임금)"/>
      <sheetName val="노임단가"/>
      <sheetName val="노임단가표"/>
      <sheetName val="단위단가"/>
      <sheetName val="백호우계수"/>
      <sheetName val="날개벽수량표"/>
      <sheetName val="설계기준"/>
      <sheetName val="자재단가"/>
      <sheetName val="상세"/>
      <sheetName val="매매"/>
      <sheetName val="직재"/>
      <sheetName val="종배수관"/>
      <sheetName val="직접경비"/>
      <sheetName val="결재란"/>
      <sheetName val="유림골조"/>
      <sheetName val="명세서"/>
      <sheetName val="빗물받이(910-510-410)"/>
      <sheetName val="갈현동"/>
      <sheetName val="분전함신설"/>
      <sheetName val="접지1종"/>
      <sheetName val="중기사용료"/>
      <sheetName val="노임.경비단가"/>
      <sheetName val="환율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 val="일위(총괄)"/>
      <sheetName val="일위대가"/>
      <sheetName val="부단수천공"/>
      <sheetName val="내역(중앙)"/>
      <sheetName val="호표"/>
      <sheetName val="예측단가간지"/>
      <sheetName val="단가"/>
      <sheetName val="맨홀_공사비"/>
      <sheetName val="남사개략공사비산출기준"/>
      <sheetName val="자재단가"/>
      <sheetName val="수원공사비"/>
      <sheetName val="자재대"/>
      <sheetName val="Data&amp;Result"/>
      <sheetName val="4.2유효폭의 계산"/>
      <sheetName val="입찰"/>
      <sheetName val="현경"/>
      <sheetName val="TYPE-A"/>
      <sheetName val="식재인부"/>
      <sheetName val="라.공사비"/>
      <sheetName val="용역단가"/>
      <sheetName val="직접경비"/>
      <sheetName val="직접인건비"/>
      <sheetName val="형틀공사"/>
      <sheetName val="Sheet1 (2)"/>
      <sheetName val="공사비"/>
      <sheetName val="시점교대"/>
      <sheetName val="부대내역"/>
      <sheetName val="코드"/>
      <sheetName val="내역서"/>
      <sheetName val="토목"/>
      <sheetName val="종배수관"/>
      <sheetName val="일위대가표지"/>
      <sheetName val="다.도서인쇄비"/>
      <sheetName val="내역"/>
      <sheetName val="단위단가"/>
      <sheetName val="제잡비계산"/>
      <sheetName val="토사(PE)"/>
      <sheetName val="5지구단위"/>
      <sheetName val="원가계산서"/>
      <sheetName val="현장조사"/>
      <sheetName val="터파기및재료"/>
      <sheetName val="부관수량집계"/>
      <sheetName val="단위수량"/>
      <sheetName val="Sheet6"/>
      <sheetName val="상세"/>
      <sheetName val="설계"/>
      <sheetName val="합계"/>
      <sheetName val="input"/>
      <sheetName val="관거공사비"/>
      <sheetName val="도근좌표"/>
      <sheetName val="산출근거"/>
      <sheetName val="관리,공감"/>
      <sheetName val="내역(창신)"/>
      <sheetName val="간지"/>
      <sheetName val="임금"/>
      <sheetName val="용역비내역-진짜"/>
      <sheetName val="Y-WORK"/>
      <sheetName val="환경검토직접인건비"/>
      <sheetName val="환경검토직접경비"/>
      <sheetName val="gyun"/>
      <sheetName val="시중노임"/>
      <sheetName val="변경내역"/>
      <sheetName val="수자재단위당"/>
      <sheetName val="경비산출"/>
      <sheetName val="총괄내역"/>
      <sheetName val="노임단가"/>
      <sheetName val="수목단가"/>
      <sheetName val="지급자재"/>
      <sheetName val="C.배수관공"/>
      <sheetName val="교각 P3"/>
      <sheetName val="설계기준"/>
      <sheetName val="내역1"/>
      <sheetName val="일위대가(가설)"/>
      <sheetName val="수량산출"/>
      <sheetName val="자재목록"/>
      <sheetName val="노임목록"/>
      <sheetName val="유입량"/>
      <sheetName val="이형관중량"/>
      <sheetName val="일위대가(목록)"/>
      <sheetName val="산근(목록)"/>
      <sheetName val="재료비"/>
      <sheetName val="경비"/>
      <sheetName val="토공"/>
      <sheetName val="산식3"/>
      <sheetName val="부대공"/>
      <sheetName val="포장공"/>
      <sheetName val="우배수"/>
      <sheetName val="DATE"/>
      <sheetName val="유효폭의 계산"/>
      <sheetName val="간접비"/>
      <sheetName val="6.원문조성계획"/>
      <sheetName val="자재(원원+원대)"/>
      <sheetName val="물가대비표"/>
      <sheetName val="지구단위계획"/>
      <sheetName val="도시기본계획"/>
      <sheetName val="횡배수관"/>
      <sheetName val="데리네이타현황"/>
      <sheetName val="범례표"/>
      <sheetName val="공사요율"/>
      <sheetName val="노임"/>
      <sheetName val="점검총괄"/>
      <sheetName val="Baby일위대가"/>
      <sheetName val="N賃率-職"/>
      <sheetName val="교통(소요인력산정기준)"/>
      <sheetName val="사리부설"/>
      <sheetName val="빗물받이(910-510-410)"/>
      <sheetName val="다.도서인쇄비 "/>
      <sheetName val="일위대가표"/>
      <sheetName val="백호우계수"/>
      <sheetName val="배수공 내역서 적용수량"/>
      <sheetName val="총괄내역서"/>
      <sheetName val="측량노임단가"/>
      <sheetName val="공통비(전체)"/>
      <sheetName val="산출내역서집계표"/>
      <sheetName val="날개수량1.5"/>
      <sheetName val="9GNG운반"/>
      <sheetName val="기초단가"/>
      <sheetName val="실행내역"/>
      <sheetName val="일위대가 3"/>
      <sheetName val="일위대가 2"/>
      <sheetName val="본공사"/>
      <sheetName val="공내역"/>
      <sheetName val="배지거총재료집계표"/>
      <sheetName val="원형1호맨홀토공수량"/>
      <sheetName val="Sheet1"/>
      <sheetName val="코드분류"/>
      <sheetName val="정보"/>
      <sheetName val="직노"/>
      <sheetName val="매매"/>
      <sheetName val="관부설"/>
      <sheetName val="횡단굴착및 분기점폐쇄"/>
      <sheetName val="밸브설치"/>
      <sheetName val="수목데이타"/>
      <sheetName val="공사개요"/>
      <sheetName val="약품공급2"/>
      <sheetName val="SW개발내역"/>
      <sheetName val="백룡교차로"/>
      <sheetName val="예산총괄표"/>
      <sheetName val="2경간"/>
      <sheetName val="4.설계예산내역서"/>
      <sheetName val="이토변실"/>
      <sheetName val="라_공사비"/>
      <sheetName val="4_2유효폭의_계산"/>
      <sheetName val="Sheet1_(2)"/>
      <sheetName val="날개수량1_5"/>
      <sheetName val="다_도서인쇄비"/>
      <sheetName val="다_도서인쇄비_"/>
      <sheetName val="별첨2(임금)"/>
      <sheetName val="별첨2"/>
      <sheetName val="최종총괄"/>
      <sheetName val="세부산출내역서"/>
      <sheetName val="교각토공"/>
      <sheetName val="계약내역"/>
      <sheetName val="총괄표 "/>
      <sheetName val="데이타"/>
      <sheetName val="1.인건비"/>
      <sheetName val="신고분기설정참고"/>
      <sheetName val="거래처자료등록"/>
      <sheetName val="단가 및 재료비"/>
      <sheetName val="교대(A1-A2)"/>
      <sheetName val="인건비"/>
      <sheetName val="5.세운W-A"/>
      <sheetName val="단가조사"/>
      <sheetName val="단가산출"/>
      <sheetName val="조도계산"/>
      <sheetName val="R&amp;D"/>
      <sheetName val="기준단가표"/>
      <sheetName val="입력변수"/>
      <sheetName val="가격조사서"/>
      <sheetName val="2.재료비"/>
      <sheetName val="ABUT수량-A1"/>
      <sheetName val="내역서2"/>
      <sheetName val="(1)본선수량집계"/>
      <sheetName val="일위대가목록"/>
      <sheetName val="투찰"/>
      <sheetName val="노임단"/>
      <sheetName val="배수공"/>
      <sheetName val="운반공"/>
      <sheetName val="자재단"/>
      <sheetName val="장비단"/>
      <sheetName val="목차"/>
      <sheetName val="부하계산서"/>
      <sheetName val="6호기"/>
      <sheetName val="기본단가표"/>
      <sheetName val="집계표"/>
      <sheetName val="data"/>
      <sheetName val="Code"/>
      <sheetName val="화해(함평)"/>
      <sheetName val="화해(장성)"/>
      <sheetName val="(개요)"/>
      <sheetName val="별첨1(임금)"/>
      <sheetName val="부대공수량"/>
      <sheetName val="직접재료비"/>
      <sheetName val="건축공사실행"/>
      <sheetName val="SIMULATION"/>
      <sheetName val="제경비율"/>
      <sheetName val="환경일위대가"/>
      <sheetName val="재정비직인"/>
      <sheetName val="재정비내역"/>
      <sheetName val="지적고시내역"/>
      <sheetName val="수정시산표"/>
      <sheetName val="기초일위"/>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대구진천삼성APT"/>
      <sheetName val="4.2유효폭의 계산"/>
      <sheetName val="공비대비"/>
      <sheetName val="본공사"/>
      <sheetName val="우수"/>
      <sheetName val="빗물받이_910_510_410_"/>
      <sheetName val="내역서"/>
      <sheetName val="수량산출"/>
      <sheetName val="자재단가"/>
      <sheetName val="입찰"/>
      <sheetName val="현경"/>
      <sheetName val="원가계산서"/>
      <sheetName val="#REF"/>
      <sheetName val="JUCKEYK"/>
      <sheetName val="BID"/>
      <sheetName val="S0"/>
      <sheetName val="토목"/>
      <sheetName val="터파기및재료"/>
      <sheetName val="TYPE-A"/>
      <sheetName val="코드"/>
      <sheetName val="원형1호맨홀토공수량"/>
      <sheetName val="guard(mac)"/>
      <sheetName val="단위수량"/>
      <sheetName val="이름정의"/>
      <sheetName val="우각부보강"/>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조건"/>
      <sheetName val="단면제원"/>
      <sheetName val="단위중량"/>
      <sheetName val="기초강성"/>
      <sheetName val="응답수정계수"/>
      <sheetName val="MODELING"/>
      <sheetName val="해석설과"/>
      <sheetName val="수정설계지진력"/>
      <sheetName val="사용받침검토"/>
      <sheetName val="빗물받이(910-510-410)"/>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수시트"/>
      <sheetName val="산출내역서"/>
      <sheetName val="공비대비"/>
      <sheetName val="단위중량"/>
    </sheetNames>
    <sheetDataSet>
      <sheetData sheetId="0"/>
      <sheetData sheetId="1"/>
      <sheetData sheetId="2" refreshError="1"/>
      <sheetData sheetId="3"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산출내역서"/>
    </sheetNames>
    <sheetDataSet>
      <sheetData sheetId="0"/>
      <sheetData sheetId="1"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1산출"/>
      <sheetName val="1집계"/>
      <sheetName val="1기자재비"/>
      <sheetName val="2산출"/>
      <sheetName val="2집계"/>
      <sheetName val="2기자재비"/>
      <sheetName val="Sheet1"/>
      <sheetName val="Sheet2"/>
      <sheetName val="Sheet3"/>
      <sheetName val="5지구단위"/>
      <sheetName val="4차원가계산서"/>
      <sheetName val="#REF"/>
      <sheetName val="원본(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상수구조화편집부표"/>
      <sheetName val="수량산출"/>
      <sheetName val="공비대비"/>
      <sheetName val="4차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4차원가계산서"/>
      <sheetName val="배수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3-2PS"/>
      <sheetName val="단위중량"/>
      <sheetName val="노임단가"/>
      <sheetName val="CT"/>
      <sheetName val="4.2유효폭의 계산"/>
      <sheetName val="수량산출"/>
      <sheetName val="공비대비"/>
      <sheetName val="준검 내역서"/>
      <sheetName val="100만평"/>
      <sheetName val="요율"/>
      <sheetName val="상수구조화편집부표"/>
      <sheetName val="단가"/>
    </sheetNames>
    <definedNames>
      <definedName name="일위코드입력매크로"/>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TOTAL1 "/>
      <sheetName val="TOTAL2  "/>
      <sheetName val="TOTAL3"/>
      <sheetName val="3지구단위"/>
      <sheetName val="상수구조화편집부표"/>
      <sheetName val="5지구단위"/>
      <sheetName val="직접경비"/>
      <sheetName val="직접인건비"/>
      <sheetName val="기기리스트"/>
      <sheetName val="100만평"/>
      <sheetName val="9811"/>
      <sheetName val="접속도로1"/>
      <sheetName val="단가"/>
      <sheetName val="물가시세표지"/>
      <sheetName val="물가시세표"/>
      <sheetName val="물가시세비교"/>
      <sheetName val="노임단가표지"/>
      <sheetName val="노임단가"/>
      <sheetName val="일위대가조견표"/>
      <sheetName val="일위대가"/>
      <sheetName val="수량산출"/>
      <sheetName val="98수문일위"/>
      <sheetName val="터파기및재료"/>
      <sheetName val="2.가정단면"/>
      <sheetName val="재료비"/>
      <sheetName val="라.공사비"/>
      <sheetName val="다.도서인쇄비"/>
      <sheetName val="data"/>
      <sheetName val="급연97"/>
      <sheetName val="공비대비"/>
      <sheetName val="DATE"/>
      <sheetName val="Sheet2"/>
      <sheetName val="4차원가계산서"/>
      <sheetName val="①범용도입"/>
      <sheetName val="_산근5_"/>
      <sheetName val="단가산출"/>
      <sheetName val="노임"/>
      <sheetName val="설계명세"/>
      <sheetName val="환경평가"/>
      <sheetName val="인구"/>
      <sheetName val="석재장조사"/>
      <sheetName val="2. 단가"/>
      <sheetName val="수원공사비"/>
      <sheetName val="설계기준"/>
      <sheetName val="내역1"/>
      <sheetName val="적용건축"/>
      <sheetName val="9509"/>
      <sheetName val="관접합및부설"/>
      <sheetName val="토사(PE)"/>
      <sheetName val="콘_재료분리(1)"/>
      <sheetName val="#REF"/>
      <sheetName val="산출내역서집계표"/>
      <sheetName val="밸브설치"/>
      <sheetName val="예측단가간지"/>
      <sheetName val="CABLE SIZE-1"/>
      <sheetName val="도면출력"/>
      <sheetName val="자료"/>
      <sheetName val="산수배수"/>
      <sheetName val="인건비"/>
      <sheetName val="Project Brief"/>
      <sheetName val="우,오수"/>
      <sheetName val="금광1터널"/>
      <sheetName val="고창터널(고창방향)"/>
      <sheetName val="과천MAIN"/>
      <sheetName val="단가표"/>
      <sheetName val="현장관리비"/>
      <sheetName val="기초일위"/>
      <sheetName val="시설일위"/>
      <sheetName val="식재일위"/>
      <sheetName val="일위목록"/>
      <sheetName val="기본1"/>
      <sheetName val="수정일위대가"/>
      <sheetName val="금액결정"/>
      <sheetName val="기초단가"/>
      <sheetName val="중기조종사 단위단가"/>
      <sheetName val="요율"/>
      <sheetName val="DB구축"/>
      <sheetName val="빗물받이(910-510-410)"/>
      <sheetName val="검측감리공제요율"/>
      <sheetName val="시공감리공제요율"/>
      <sheetName val="책임감리공제요율"/>
      <sheetName val="N賃率-職"/>
      <sheetName val="I一般比"/>
      <sheetName val="수량산출(총괄)"/>
      <sheetName val="건설공사 감리원 배치기준"/>
      <sheetName val="4.2유효폭의 계산"/>
      <sheetName val="2007년SOURCE"/>
      <sheetName val="우배수"/>
      <sheetName val="spec1"/>
      <sheetName val="약품공급2"/>
      <sheetName val="토목"/>
      <sheetName val="20관리비율"/>
      <sheetName val="자재대"/>
      <sheetName val="지구단위계획수립(공사수행)"/>
      <sheetName val="용역단가"/>
      <sheetName val="암거단위-1련"/>
      <sheetName val="단위량당중기사용료"/>
      <sheetName val="Sens&amp;Anal"/>
      <sheetName val="현지검측내역(총괄)"/>
      <sheetName val="노무비단가"/>
      <sheetName val="날개수량1.5"/>
      <sheetName val="단가산출2"/>
      <sheetName val="단가산출1"/>
      <sheetName val="중기사용료산출근거"/>
      <sheetName val="단가 및 재료비"/>
      <sheetName val="000000"/>
      <sheetName val="단위수량"/>
      <sheetName val="노임단가명세서"/>
      <sheetName val="Data&amp;Result"/>
      <sheetName val="Sheet1"/>
      <sheetName val="내역서"/>
      <sheetName val="코드"/>
      <sheetName val="_산근2_"/>
      <sheetName val="COPING-1"/>
      <sheetName val="역T형교대-2수량"/>
      <sheetName val="기계경비"/>
      <sheetName val="하천제원"/>
      <sheetName val="직노"/>
      <sheetName val="남한강 2단계 전체분"/>
      <sheetName val="교통-근거"/>
      <sheetName val="지구단위계획"/>
      <sheetName val="쌍송교"/>
      <sheetName val="소일위대가코드표"/>
      <sheetName val="TOTAL1_"/>
      <sheetName val="TOTAL2__"/>
      <sheetName val="도로정위치부표"/>
      <sheetName val="도로조사부표"/>
      <sheetName val="수량산출내역1115"/>
      <sheetName val="ilch"/>
      <sheetName val="제직재"/>
      <sheetName val="지장물건일위대가"/>
      <sheetName val="2000년1차"/>
      <sheetName val="직재"/>
      <sheetName val="경영비율 "/>
      <sheetName val="입력변수"/>
      <sheetName val="이름정의"/>
      <sheetName val="산출근거(조건값)"/>
      <sheetName val="C.배수관공"/>
      <sheetName val="cost"/>
      <sheetName val="Sheet1 (2)"/>
      <sheetName val="데이타"/>
      <sheetName val="물량"/>
      <sheetName val="준검 내역서"/>
      <sheetName val="공통비(전체)"/>
      <sheetName val="집계표"/>
      <sheetName val="양수장토공"/>
      <sheetName val="wall"/>
      <sheetName val="Front"/>
      <sheetName val="경산"/>
      <sheetName val="대비"/>
      <sheetName val="각종단가"/>
      <sheetName val="257A1"/>
      <sheetName val="횡배수관"/>
      <sheetName val="조명일위"/>
      <sheetName val="퍼스트"/>
      <sheetName val="산출근거"/>
      <sheetName val="설직재-1"/>
      <sheetName val="설계"/>
      <sheetName val="입력"/>
      <sheetName val="변수"/>
      <sheetName val="가도공"/>
      <sheetName val="일반수량총괄"/>
      <sheetName val="구역화물"/>
      <sheetName val="단가일람"/>
      <sheetName val="부안일위"/>
      <sheetName val="노무비 근거"/>
      <sheetName val="단가산출서"/>
      <sheetName val="스파이더산출근거"/>
      <sheetName val="기계경비(시간당)"/>
      <sheetName val="램머"/>
      <sheetName val="상세"/>
      <sheetName val="지선량"/>
      <sheetName val="_산근4_"/>
      <sheetName val="중기사용료"/>
      <sheetName val="적용노임"/>
      <sheetName val="일반자재"/>
      <sheetName val="기계공사"/>
      <sheetName val="노임1"/>
      <sheetName val="자재"/>
      <sheetName val="노임2"/>
      <sheetName val="공사요율"/>
      <sheetName val="산출내역서"/>
      <sheetName val="2.재료비"/>
      <sheetName val="1.인건비"/>
      <sheetName val="분전함신설"/>
      <sheetName val="접지1종"/>
      <sheetName val="일위산출"/>
      <sheetName val="코드분류"/>
      <sheetName val="지장물조서"/>
      <sheetName val="종배수관"/>
      <sheetName val="토지조서"/>
      <sheetName val="데리네이타현황"/>
      <sheetName val="암거 제원표"/>
      <sheetName val="몰탈콘크리트"/>
      <sheetName val="실과통보용"/>
      <sheetName val="8월근태"/>
      <sheetName val="단위중량"/>
      <sheetName val="조명시설"/>
      <sheetName val="기본일위"/>
      <sheetName val="투찰가"/>
      <sheetName val="Sheet3"/>
      <sheetName val="긴급전화(단가)"/>
      <sheetName val="일위대가(가설)"/>
    </sheetNames>
    <sheetDataSet>
      <sheetData sheetId="0">
        <row r="7">
          <cell r="O7" t="str">
            <v>수평</v>
          </cell>
        </row>
      </sheetData>
      <sheetData sheetId="1">
        <row r="7">
          <cell r="O7" t="str">
            <v>수평</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refreshError="1"/>
      <sheetData sheetId="203"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표지결재"/>
      <sheetName val="설계설명서"/>
      <sheetName val="설계내역"/>
      <sheetName val="산출근거"/>
      <sheetName val="환경내역"/>
      <sheetName val="호표"/>
      <sheetName val="code"/>
      <sheetName val="환경인건비산출"/>
      <sheetName val="환경경비산출"/>
      <sheetName val="측량비"/>
      <sheetName val="산출내역"/>
      <sheetName val="직선보간"/>
      <sheetName val="배치기준"/>
      <sheetName val="양식"/>
      <sheetName val="TOTAL3"/>
    </sheetNames>
    <sheetDataSet>
      <sheetData sheetId="0">
        <row r="7">
          <cell r="G7">
            <v>5.0999999999999996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공1"/>
      <sheetName val="안정검토"/>
      <sheetName val="철근단면적"/>
      <sheetName val="안정검토(온1)"/>
      <sheetName val="통합"/>
      <sheetName val="옹벽"/>
      <sheetName val="반중력식옹벽"/>
      <sheetName val="H-pile(298x299)"/>
      <sheetName val="H-pile(250x250)"/>
      <sheetName val="#REF"/>
      <sheetName val="종단계산"/>
      <sheetName val="타공종이월수량"/>
      <sheetName val="일반수량"/>
      <sheetName val="비탈면보호공수량산출"/>
      <sheetName val="배수공"/>
      <sheetName val="단면설계"/>
      <sheetName val="8.PILE  (돌출)"/>
      <sheetName val="INPUTDATA"/>
      <sheetName val="장비집계"/>
      <sheetName val="당초내역서"/>
      <sheetName val="DATE"/>
      <sheetName val="토공(우물통,기타) "/>
      <sheetName val="기둥"/>
      <sheetName val="저판(버림100)"/>
      <sheetName val="교각1"/>
      <sheetName val="상-교대(A1-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기준"/>
      <sheetName val="표지"/>
      <sheetName val="내역서"/>
      <sheetName val="내역1"/>
      <sheetName val="1-1"/>
      <sheetName val="1-2"/>
      <sheetName val="내역2"/>
      <sheetName val="종합계획"/>
      <sheetName val="측량수량산출"/>
      <sheetName val="표석수량"/>
      <sheetName val="환경"/>
      <sheetName val="환경표지"/>
      <sheetName val="환경단가1"/>
      <sheetName val="환경단가2"/>
      <sheetName val="임금"/>
      <sheetName val="단가산출(T)"/>
      <sheetName val="총괄서"/>
      <sheetName val="TOTAL3"/>
      <sheetName val="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
      <sheetName val="총괄서"/>
    </sheetNames>
    <sheetDataSet>
      <sheetData sheetId="0" refreshError="1"/>
      <sheetData sheetId="1"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내역서"/>
      <sheetName val="기성부분조서(내역서)"/>
      <sheetName val="목차"/>
      <sheetName val="설계내역"/>
    </sheetNames>
    <sheetDataSet>
      <sheetData sheetId="0"/>
      <sheetData sheetId="1"/>
      <sheetData sheetId="2"/>
      <sheetData sheetId="3" refreshError="1"/>
      <sheetData sheetId="4"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
      <sheetName val="표지"/>
      <sheetName val="목차"/>
      <sheetName val="사유서"/>
      <sheetName val="집계표 "/>
      <sheetName val="내역서"/>
      <sheetName val="타이기"/>
      <sheetName val="자집계"/>
      <sheetName val="골재산출"/>
      <sheetName val="공구리"/>
      <sheetName val="철근"/>
      <sheetName val="공제량"/>
      <sheetName val="이월"/>
      <sheetName val="A터파기"/>
      <sheetName val="2.02"/>
      <sheetName val="2.03"/>
      <sheetName val="암거집계"/>
      <sheetName val="이기공"/>
      <sheetName val="암거공집계표"/>
      <sheetName val="변경"/>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포장골재집계표 "/>
      <sheetName val="포장골재"/>
      <sheetName val="부대공집계"/>
      <sheetName val="당유동표"/>
      <sheetName val="당타이기"/>
      <sheetName val="당자집계"/>
      <sheetName val="당배수철근"/>
      <sheetName val="선택층재"/>
      <sheetName val="당골재산출"/>
      <sheetName val="당공구리"/>
      <sheetName val="당이월"/>
      <sheetName val="당터파기"/>
      <sheetName val="당공제량"/>
      <sheetName val="당초"/>
      <sheetName val="당수량집계"/>
      <sheetName val="당골재집계표 "/>
      <sheetName val="당포장골재"/>
      <sheetName val="당부대공집계"/>
      <sheetName val="간지"/>
      <sheetName val="수량집계"/>
      <sheetName val="집계표"/>
    </sheetNames>
    <sheetDataSet>
      <sheetData sheetId="0" refreshError="1"/>
      <sheetData sheetId="1"/>
      <sheetData sheetId="2"/>
      <sheetData sheetId="3"/>
      <sheetData sheetId="4"/>
      <sheetData sheetId="5">
        <row r="4">
          <cell r="A4" t="str">
            <v>번 호</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설명서"/>
      <sheetName val="특별시방서"/>
      <sheetName val="일반시방서"/>
      <sheetName val="수량산출서"/>
      <sheetName val="콘크리트포장 수랑산출"/>
      <sheetName val="토적계산서"/>
      <sheetName val="설계내역"/>
      <sheetName val="집계표"/>
      <sheetName val="내역서"/>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백포자재단가"/>
      <sheetName val="백자재단위당"/>
      <sheetName val="백자재산출"/>
      <sheetName val="백자재운반"/>
      <sheetName val="백중기일람"/>
      <sheetName val="백중기"/>
      <sheetName val="백단가"/>
      <sheetName val="수자재단가"/>
      <sheetName val="수자재단위당"/>
      <sheetName val="단가산출"/>
      <sheetName val="Sheet1"/>
      <sheetName val="일위대가표"/>
      <sheetName val="수량산출서-2"/>
      <sheetName val="공사요율"/>
      <sheetName val="도로횡단-D300"/>
      <sheetName val="집계표"/>
      <sheetName val="DAN1"/>
      <sheetName val="TOTAL3"/>
      <sheetName val="DB구축"/>
      <sheetName val="DATE"/>
      <sheetName val="맨홀수량"/>
      <sheetName val="총괄서"/>
      <sheetName val="토목수량(공정)"/>
      <sheetName val="공비대비"/>
      <sheetName val="수원공사비"/>
      <sheetName val="송전재료비"/>
      <sheetName val="노임단가"/>
      <sheetName val="목차"/>
      <sheetName val="설비"/>
      <sheetName val="일위대가"/>
      <sheetName val="지수적용공사비내역서"/>
      <sheetName val="밸브설치"/>
      <sheetName val="#REF"/>
      <sheetName val="수량산출"/>
      <sheetName val="100만평"/>
      <sheetName val="기본일위"/>
      <sheetName val="라.공사비"/>
      <sheetName val="다.도서인쇄비"/>
      <sheetName val="수목단가"/>
      <sheetName val="시설수량표"/>
      <sheetName val="식재수량표"/>
      <sheetName val="자재단가"/>
      <sheetName val="BID"/>
      <sheetName val="지장물건일위대가"/>
      <sheetName val="2.재료비"/>
      <sheetName val="1.인건비"/>
      <sheetName val="터파기및재료"/>
      <sheetName val="덕전리"/>
      <sheetName val="식재가격"/>
      <sheetName val="식재총괄"/>
      <sheetName val="일위목록"/>
      <sheetName val="원가계산1담양캠퍼스"/>
      <sheetName val="2000년1차"/>
      <sheetName val="③내역서(전체)"/>
      <sheetName val="도서인쇄비"/>
      <sheetName val="자재대"/>
      <sheetName val="지급자재"/>
      <sheetName val="신규식재수량"/>
      <sheetName val="3지구단위"/>
      <sheetName val="내역서"/>
      <sheetName val="상수구조화편집부표"/>
      <sheetName val="0.사업개요"/>
      <sheetName val="설계내역"/>
      <sheetName val="공사비"/>
      <sheetName val="왕십리방향"/>
      <sheetName val="배수관토공산출"/>
      <sheetName val="수자재산출"/>
      <sheetName val="평자재단가"/>
      <sheetName val="평자재단위당"/>
      <sheetName val="평자재산출"/>
      <sheetName val="중기일람"/>
      <sheetName val="중기"/>
      <sheetName val="자재운반"/>
      <sheetName val="자재운반도"/>
      <sheetName val="단가"/>
      <sheetName val="작성개요"/>
      <sheetName val="공통단가"/>
      <sheetName val="평거푸집단가"/>
      <sheetName val="평콘단가"/>
      <sheetName val="평토공단가"/>
      <sheetName val="평콘단위당"/>
      <sheetName val="평콘산출"/>
      <sheetName val="가설단가"/>
      <sheetName val="평흄관단가"/>
      <sheetName val="평흄관운반비"/>
      <sheetName val="평흄관단위당"/>
      <sheetName val="평흄관산출"/>
      <sheetName val="입력조건"/>
      <sheetName val="1~69"/>
      <sheetName val="수단"/>
      <sheetName val="일위대가(가설)"/>
      <sheetName val="실행내역 "/>
      <sheetName val=""/>
      <sheetName val="[DAN1.XLS]A:\design\경수\최종\BAEKP"/>
      <sheetName val="4차원가계산서"/>
      <sheetName val="산출내역서"/>
      <sheetName val="Sheet1 (2)"/>
      <sheetName val="최종총괄"/>
      <sheetName val="진주방향"/>
      <sheetName val="마산방향"/>
      <sheetName val="마산방향철근집계"/>
      <sheetName val="관급자재"/>
      <sheetName val="조명시설"/>
      <sheetName val="배수장토목공사비"/>
      <sheetName val="자재단위당"/>
      <sheetName val="자재산출"/>
      <sheetName val="중기운반비"/>
      <sheetName val="자료"/>
      <sheetName val="교대(A1)"/>
      <sheetName val="spec1"/>
      <sheetName val="평야성토"/>
      <sheetName val="점토운반"/>
      <sheetName val="용지매수"/>
      <sheetName val="기초단가표"/>
      <sheetName val="단가일람"/>
      <sheetName val="조경일람"/>
      <sheetName val="요율"/>
      <sheetName val="96보완계획7.12"/>
      <sheetName val="접속도수량집계표"/>
      <sheetName val="산수배수"/>
      <sheetName val="자재비"/>
      <sheetName val="설계명세"/>
      <sheetName val="COPING-1"/>
      <sheetName val="역T형교대-2수량"/>
      <sheetName val="하천제원"/>
      <sheetName val="내역서 "/>
      <sheetName val="각종단가"/>
      <sheetName val="가도공"/>
      <sheetName val="지장물조서"/>
      <sheetName val="1단계"/>
      <sheetName val="동해남부선(예산서)"/>
      <sheetName val="예측단가간지"/>
      <sheetName val="수량집계"/>
      <sheetName val="직재"/>
      <sheetName val="SANTOGO"/>
      <sheetName val="설계예산서(2_소천우회토목)"/>
      <sheetName val="노무비"/>
      <sheetName val="단위수량"/>
      <sheetName val="주요재료비(원본)"/>
      <sheetName val="포장공수량집계표"/>
      <sheetName val="산출근거"/>
      <sheetName val="집계표(수배전제조구매)"/>
      <sheetName val="세부산출내역서"/>
      <sheetName val="소방공사"/>
      <sheetName val="전기공사"/>
      <sheetName val="건설공사"/>
      <sheetName val="정보통신공사"/>
      <sheetName val="상세"/>
      <sheetName val="직노"/>
      <sheetName val="횡배수관"/>
      <sheetName val="22철거수량"/>
      <sheetName val="3_2_집기비품교체주기"/>
      <sheetName val="재정비직인"/>
      <sheetName val="재정비내역"/>
      <sheetName val="지적고시내역"/>
      <sheetName val="날개수량1.5"/>
      <sheetName val="주류전체2"/>
      <sheetName val="위스키3"/>
      <sheetName val="원가계산"/>
      <sheetName val="일반수량총괄집계"/>
      <sheetName val="45,46"/>
      <sheetName val="사본 - b_balju"/>
      <sheetName val="VXXXXX"/>
      <sheetName val="피벗테이블데이터분석"/>
      <sheetName val="평거리"/>
      <sheetName val="도로단위당"/>
      <sheetName val="건축일위"/>
      <sheetName val="그라우팅일위"/>
      <sheetName val="호표"/>
      <sheetName val="약품공급2"/>
      <sheetName val="토목내역서 (도급단가) (2)"/>
      <sheetName val="공통가설공사"/>
      <sheetName val="공통(20-91)"/>
      <sheetName val="영창26"/>
      <sheetName val="내역조적"/>
      <sheetName val="총괄내역서"/>
      <sheetName val="정렬"/>
      <sheetName val="b_balju"/>
      <sheetName val="설계명세서(선로)"/>
      <sheetName val="단가표 "/>
      <sheetName val="총괄-1"/>
      <sheetName val="위치조서"/>
      <sheetName val="단가표"/>
      <sheetName val="각형맨홀"/>
      <sheetName val="1.설계설명서"/>
      <sheetName val="sw1"/>
      <sheetName val="NOMUBI"/>
      <sheetName val="자료입력"/>
      <sheetName val="단위량당중기"/>
      <sheetName val="적용토목"/>
      <sheetName val="내역"/>
      <sheetName val="도급"/>
      <sheetName val="1.취수장"/>
      <sheetName val="원가"/>
      <sheetName val="총괄표"/>
      <sheetName val="인수공규격"/>
      <sheetName val="내역서 (2)"/>
      <sheetName val="소야공정계획표"/>
      <sheetName val="입찰안"/>
      <sheetName val="6PILE  (돌출)"/>
      <sheetName val="실행철강하도"/>
      <sheetName val="총집계표"/>
      <sheetName val="수로교"/>
      <sheetName val="200"/>
      <sheetName val="소포내역 (2)"/>
      <sheetName val="2000,9월 일위"/>
      <sheetName val="페이징 배관배선"/>
      <sheetName val="자재단가 산출근거"/>
      <sheetName val="-배수구조총재료"/>
      <sheetName val="공토공단위당"/>
      <sheetName val="가설공사비"/>
      <sheetName val="도로구조공사비"/>
      <sheetName val="도로토공공사비"/>
      <sheetName val="여수토공사비"/>
      <sheetName val="범례표"/>
      <sheetName val="깨기"/>
      <sheetName val="총괄"/>
      <sheetName val="교각계산"/>
      <sheetName val="98수문일위"/>
      <sheetName val="[DAN1.XLS]A__design_______BAE_2"/>
      <sheetName val="[DAN1.XLS]A__design_______BAE_3"/>
      <sheetName val="[DAN1.XLS]A__design_______BAE_4"/>
    </sheetNames>
    <definedNames>
      <definedName name="수식입력매크로"/>
      <definedName name="일위규격매크로"/>
      <definedName name="일위코드입력매크로"/>
      <definedName name="일위화면복귀매크로"/>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refreshError="1"/>
      <sheetData sheetId="167" refreshError="1"/>
      <sheetData sheetId="168" refreshError="1"/>
      <sheetData sheetId="169" refreshError="1"/>
      <sheetData sheetId="170" refreshError="1"/>
      <sheetData sheetId="171" refreshError="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sheetData sheetId="221"/>
      <sheetData sheetId="222"/>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집계표"/>
      <sheetName val="수자재단위당"/>
    </sheetNames>
    <sheetDataSet>
      <sheetData sheetId="0"/>
      <sheetData sheetId="1"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총집계표"/>
    </sheetNames>
    <sheetDataSet>
      <sheetData sheetId="0" refreshError="1"/>
      <sheetData sheetId="1" refreshError="1"/>
      <sheetData sheetId="2" refreshError="1"/>
      <sheetData sheetId="3"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수량집계"/>
      <sheetName val="주요자재"/>
      <sheetName val="철근집계"/>
      <sheetName val="VXXXXX"/>
      <sheetName val="1-1집계"/>
      <sheetName val="1-1토공"/>
      <sheetName val="1-1수량"/>
      <sheetName val="1-2집계"/>
      <sheetName val="1-2토공"/>
      <sheetName val="1-2수량"/>
      <sheetName val="1-3~9집계"/>
      <sheetName val="1-3~9토공"/>
      <sheetName val="1-3~9수량"/>
      <sheetName val="1-10집계"/>
      <sheetName val="1-10토공"/>
      <sheetName val="1-10수량"/>
      <sheetName val="1-11집계"/>
      <sheetName val="1-11토공"/>
      <sheetName val="1-11수량"/>
      <sheetName val="1-12집계"/>
      <sheetName val="1-12토공"/>
      <sheetName val="1-12수량"/>
      <sheetName val="1-13집계"/>
      <sheetName val="1-13토공"/>
      <sheetName val="1-13수량"/>
      <sheetName val="1-3~10집계"/>
      <sheetName val="1-3~10토공"/>
      <sheetName val="1-3~10수량"/>
      <sheetName val="1-14집계"/>
      <sheetName val="1-14토공"/>
      <sheetName val="1-14수량"/>
      <sheetName val="1-3집계"/>
      <sheetName val="1-3토공"/>
      <sheetName val="1-3수량"/>
      <sheetName val="1-4집계"/>
      <sheetName val="1-4토공"/>
      <sheetName val="1-4수량"/>
      <sheetName val="1-5집계"/>
      <sheetName val="1-5토공"/>
      <sheetName val="1-5수량"/>
      <sheetName val="1-6집계"/>
      <sheetName val="1-6토공"/>
      <sheetName val="1-6수량"/>
      <sheetName val="1-7집계"/>
      <sheetName val="1-7토공"/>
      <sheetName val="1-7수량"/>
      <sheetName val="Sheet1"/>
      <sheetName val="2-1집계"/>
      <sheetName val="2-1토공"/>
      <sheetName val="2-1수량"/>
      <sheetName val="2-2집계"/>
      <sheetName val="2-2토공"/>
      <sheetName val="2-2수량"/>
      <sheetName val="2-3집계"/>
      <sheetName val="2-3토공"/>
      <sheetName val="2-3수량"/>
      <sheetName val="2-4집계"/>
      <sheetName val="2-4토공"/>
      <sheetName val="2-4수량"/>
      <sheetName val="2-5집계"/>
      <sheetName val="2-5토공"/>
      <sheetName val="2-5수량"/>
      <sheetName val="2-6집계"/>
      <sheetName val="2-6토공"/>
      <sheetName val="2-6수량"/>
      <sheetName val="2-7집계"/>
      <sheetName val="2-7토공"/>
      <sheetName val="2-7수량"/>
      <sheetName val="2-8집계"/>
      <sheetName val="2-8토공"/>
      <sheetName val="2-8수량"/>
      <sheetName val="L-1집계"/>
      <sheetName val="L-1수량"/>
      <sheetName val="L-2~3집계"/>
      <sheetName val="L-2~3수량"/>
      <sheetName val="L-4~5집계"/>
      <sheetName val="L-4~5수량"/>
      <sheetName val="L-6~7집계"/>
      <sheetName val="L-6~7수량"/>
      <sheetName val="L-8~9집계"/>
      <sheetName val="L-8~9수량"/>
      <sheetName val="L-10~11집계"/>
      <sheetName val="L-10~11수량"/>
      <sheetName val="L-12~13집계"/>
      <sheetName val="L-12~13수량"/>
      <sheetName val="L-14~15집계"/>
      <sheetName val="L-14~15수량"/>
      <sheetName val="L-16~17집계"/>
      <sheetName val="L-16~17수량"/>
      <sheetName val="L-18~19집계"/>
      <sheetName val="L-18~19수량"/>
      <sheetName val="R-1집계"/>
      <sheetName val="R-1수량"/>
      <sheetName val="R-2~3집계"/>
      <sheetName val="R-2~3수량"/>
      <sheetName val="R-4~5집계"/>
      <sheetName val="R-4~5수량"/>
      <sheetName val="R-6~7집계"/>
      <sheetName val="R-6~7수량"/>
      <sheetName val="R-8~9집계"/>
      <sheetName val="R-8~9수량"/>
      <sheetName val="R-10~11집계"/>
      <sheetName val="R-10~11수량"/>
      <sheetName val="R-12~13집계"/>
      <sheetName val="R-12~13수량"/>
      <sheetName val="R-14~15집계"/>
      <sheetName val="R-14~15수량"/>
      <sheetName val="R-16~17집계"/>
      <sheetName val="R-16~17수량"/>
      <sheetName val="R-18~19집계"/>
      <sheetName val="xxxxxx"/>
      <sheetName val="A1집계표"/>
      <sheetName val="A2집계표"/>
      <sheetName val="총괄수량"/>
      <sheetName val=" 교대토공집계표"/>
      <sheetName val="토공"/>
      <sheetName val="A1수량"/>
      <sheetName val="A2수량"/>
      <sheetName val="교대철근집계"/>
      <sheetName val="교대철근집계표"/>
      <sheetName val="#REF"/>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수량"/>
      <sheetName val="자재집계(레미콘)"/>
      <sheetName val="자재집계(철근)"/>
      <sheetName val="자재집계(골재)"/>
      <sheetName val="부대공레미콘집계"/>
      <sheetName val="부대공철근집계"/>
      <sheetName val="부대공골재집계"/>
      <sheetName val="부대공이월수량집계표"/>
      <sheetName val="부대공공제수량집계표"/>
      <sheetName val="부대공총괄수량집계표"/>
      <sheetName val="표지판설치집계표"/>
      <sheetName val="표지판기초토공수량산출"/>
      <sheetName val="표지판규격별집계표"/>
      <sheetName val="시선유도집계표"/>
      <sheetName val="데리네이타현황"/>
      <sheetName val="갈매기표지판섳치현황및집계"/>
      <sheetName val="갈매기표지판기초수량집계표"/>
      <sheetName val="갈매기표지판기초단위수량"/>
      <sheetName val="소분리대반사판"/>
      <sheetName val="도로표지병수량집계"/>
      <sheetName val="도로표지병설치현황"/>
      <sheetName val="차선도색총수량집계표"/>
      <sheetName val="차선도색집계"/>
      <sheetName val="차선도색설치현황"/>
      <sheetName val="차선도색단위수량"/>
      <sheetName val="갈매기차선도색"/>
      <sheetName val="갈매기차선도색설치현황"/>
      <sheetName val="차선도색기타집계표"/>
      <sheetName val="횡단보도수량"/>
      <sheetName val="노면표시수량"/>
      <sheetName val="가드레일"/>
      <sheetName val="가드레일 조서"/>
      <sheetName val="중분대가드레일수량"/>
      <sheetName val="중분대가드레일조서"/>
      <sheetName val="차광망설치현황"/>
      <sheetName val="낙석방지책 수량집계"/>
      <sheetName val="낙석방책 조서"/>
      <sheetName val="낙석방지책기초 수량집계"/>
      <sheetName val="낙석방책기초 조서"/>
      <sheetName val="낙석방지망설치현황"/>
      <sheetName val="방음벽설치현황"/>
      <sheetName val="방음벽기초수량집계표 (2)"/>
      <sheetName val="가설방음판넬설치현황"/>
      <sheetName val="미끄럼방지시설수량집계표"/>
      <sheetName val="미끄럼방지포장설치현황"/>
      <sheetName val="미끄럼방지 단위"/>
      <sheetName val="세륜시설1"/>
      <sheetName val="준공표지판"/>
      <sheetName val="절토부점검로수량집계표"/>
      <sheetName val="전면부점검로 단부수량집계표"/>
      <sheetName val="절토부점검로설치현황"/>
      <sheetName val="돌쌓기 수량산출 집계표"/>
      <sheetName val="돌쌓기설치현황"/>
      <sheetName val="돌쌓시 단위수량"/>
      <sheetName val="가도설치현황총집계표"/>
      <sheetName val="가도가교및가시설"/>
      <sheetName val="가도설치현황"/>
      <sheetName val="수로이설공"/>
      <sheetName val="접도구역경계표주집계표"/>
      <sheetName val="접도구역경계표주설치현황"/>
      <sheetName val="기존국도유지관리비"/>
      <sheetName val="차량충격흡수시설설치현황및집계표"/>
      <sheetName val="암파쇄방호시설수량집계표"/>
      <sheetName val="암파쇄방호시설설치현황"/>
      <sheetName val="안전시설목수량집계표"/>
      <sheetName val="안전시설목설치현황"/>
      <sheetName val="안전시설목"/>
      <sheetName val="침사지수량집계"/>
      <sheetName val="침사지설치계획"/>
      <sheetName val="침사지단위수량"/>
      <sheetName val="도로반사경"/>
      <sheetName val="보링공수량집계표"/>
      <sheetName val="보링공현황(교량)"/>
      <sheetName val="보링공현황(터널)"/>
      <sheetName val="보링공현황(절토부)"/>
      <sheetName val="공사용안내표지판수량집계표"/>
      <sheetName val="공사용안내표지판1"/>
      <sheetName val="공사용안내표지판2"/>
      <sheetName val="총집계(골재)"/>
      <sheetName val="임시"/>
      <sheetName val="방진망설치계획"/>
      <sheetName val="부대공총괄수량집계표(1)"/>
      <sheetName val="Sheet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데리네이타 설치현황</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데리네이타현황"/>
      <sheetName val="통보서"/>
      <sheetName val="청구서"/>
      <sheetName val="내역"/>
      <sheetName val="04 1"/>
      <sheetName val="백호우계수"/>
      <sheetName val="집계표"/>
      <sheetName val="DONGA3"/>
      <sheetName val="단가산출"/>
      <sheetName val="노임"/>
      <sheetName val="단가산출서"/>
      <sheetName val="BID"/>
      <sheetName val="총괄내역"/>
      <sheetName val="요율"/>
      <sheetName val="간지"/>
      <sheetName val="관거공사비"/>
      <sheetName val="현황산출서"/>
      <sheetName val="동원(3)"/>
      <sheetName val="Sheet1"/>
      <sheetName val="마산방향"/>
      <sheetName val="진주방향"/>
      <sheetName val="단위수량"/>
      <sheetName val="수량산출"/>
      <sheetName val="Sheet1 (2)"/>
      <sheetName val="#REF"/>
      <sheetName val="6PILE  (돌출)"/>
      <sheetName val="노임단가"/>
      <sheetName val="노무비단가"/>
      <sheetName val="총집계표"/>
      <sheetName val="DAN"/>
      <sheetName val="기성명세서(직영분)"/>
      <sheetName val="직영공사"/>
      <sheetName val="대로근거"/>
      <sheetName val="중로근거"/>
      <sheetName val="인상효1"/>
      <sheetName val="예측단가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refreshError="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광양전기"/>
      <sheetName val="관거공사비"/>
      <sheetName val="산출내역서집계표"/>
      <sheetName val="기초단가"/>
      <sheetName val="Y-WORK"/>
      <sheetName val="단가산출"/>
      <sheetName val="코드표"/>
      <sheetName val="집계표"/>
      <sheetName val="45,46"/>
      <sheetName val="입력"/>
      <sheetName val="표지"/>
      <sheetName val="인건비"/>
      <sheetName val="기초코드"/>
      <sheetName val="밸브설치"/>
      <sheetName val="인건비 "/>
      <sheetName val="기계단가"/>
      <sheetName val="내역서(을) "/>
      <sheetName val="Sheet1 (2)"/>
      <sheetName val="관접합및부설"/>
      <sheetName val="단가"/>
      <sheetName val="공비대비"/>
      <sheetName val="9GNG운반"/>
      <sheetName val="관급자재"/>
      <sheetName val="C-노임단가"/>
      <sheetName val="노임"/>
      <sheetName val="내역서"/>
      <sheetName val="99 조정금액"/>
      <sheetName val="교통대책내역"/>
      <sheetName val="터파기및재료"/>
      <sheetName val="Total"/>
      <sheetName val="_산근2_"/>
      <sheetName val="적용건축"/>
      <sheetName val="P.M 별"/>
      <sheetName val="자재"/>
      <sheetName val="일위대가표"/>
      <sheetName val="노무비"/>
      <sheetName val="식재인부"/>
      <sheetName val="마산방향"/>
      <sheetName val="진주방향"/>
      <sheetName val="확약서"/>
      <sheetName val="일위대가(계측기설치)"/>
      <sheetName val="부대내역"/>
      <sheetName val="제품표준규격"/>
      <sheetName val="사용자정의"/>
      <sheetName val="을지"/>
      <sheetName val="일반수량총괄집계"/>
      <sheetName val="FAB별"/>
      <sheetName val="인상효1"/>
      <sheetName val="빗물받이(910-510-410)"/>
      <sheetName val="데리네이타현황"/>
      <sheetName val="단위수량"/>
      <sheetName val="#REF"/>
      <sheetName val="6PILE  (돌출)"/>
      <sheetName val="수자재단위당"/>
      <sheetName val="사  업  비  수  지  예  산  서"/>
      <sheetName val="타공종이기"/>
      <sheetName val="자재단가"/>
      <sheetName val="기초자료"/>
      <sheetName val="Sheet1"/>
      <sheetName val="DATE"/>
      <sheetName val="Sheet2"/>
      <sheetName val="예비비계산표"/>
      <sheetName val="플랜트 설치"/>
      <sheetName val="48평단가"/>
      <sheetName val="57단가"/>
      <sheetName val="54평단가"/>
      <sheetName val="66평단가"/>
      <sheetName val="61단가"/>
      <sheetName val="89평단가"/>
      <sheetName val="84평단가"/>
      <sheetName val="맨홀수량"/>
      <sheetName val="단가 및 재료비"/>
      <sheetName val="시중노임"/>
      <sheetName val="7도장"/>
      <sheetName val="기시공토적"/>
      <sheetName val="철거산출근거"/>
      <sheetName val="총괄"/>
      <sheetName val="내역서 (2)"/>
      <sheetName val="설계예산"/>
      <sheetName val="8.수량산출 (2)"/>
      <sheetName val="수토공단위당"/>
      <sheetName val="2. 종합시운전비"/>
      <sheetName val="시운전연료"/>
      <sheetName val="일위대가_가설_"/>
      <sheetName val="수량산출"/>
      <sheetName val="중기일위대가"/>
      <sheetName val="E총15"/>
      <sheetName val="DATA"/>
      <sheetName val="개인별조서"/>
      <sheetName val="Macro1"/>
      <sheetName val="Macro3"/>
      <sheetName val="Macro2"/>
      <sheetName val="상불"/>
      <sheetName val="제경비최종"/>
      <sheetName val="1-4일위대가목차"/>
      <sheetName val="대치판정"/>
      <sheetName val="8.식재일위"/>
      <sheetName val="B시설가격"/>
      <sheetName val="2공구자재집"/>
      <sheetName val="공통자료"/>
      <sheetName val="총집계표"/>
      <sheetName val="내역"/>
      <sheetName val="할증"/>
      <sheetName val="BID"/>
      <sheetName val="간지"/>
      <sheetName val="대창(장성)"/>
      <sheetName val="마산월령동골조물량변경"/>
      <sheetName val="5.정산서"/>
      <sheetName val="2002하반기노임기준"/>
      <sheetName val="시중노임단가"/>
      <sheetName val="일위대가"/>
      <sheetName val="표지 (2)"/>
      <sheetName val="현황산출서"/>
      <sheetName val="기계설비-물가변동"/>
      <sheetName val="가시설흙막이"/>
      <sheetName val="투찰추정"/>
      <sheetName val="2공종별예산조서"/>
      <sheetName val="건축"/>
      <sheetName val="본선"/>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L"/>
      <sheetName val="COL-T"/>
      <sheetName val="저판(버림100)"/>
      <sheetName val="기둥"/>
      <sheetName val="COPING"/>
      <sheetName val="토공 (1단)"/>
      <sheetName val="금액내역서"/>
      <sheetName val="Sheet1 (2)"/>
      <sheetName val="실행철강하도"/>
      <sheetName val="일위대가(가설)"/>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
      <sheetName val="자료업체"/>
      <sheetName val="결과"/>
      <sheetName val="총괄"/>
      <sheetName val="재료계"/>
      <sheetName val="직재"/>
      <sheetName val="간재"/>
      <sheetName val="노무"/>
      <sheetName val="노임단가"/>
      <sheetName val="工간노율"/>
      <sheetName val="경비"/>
      <sheetName val="工경비율"/>
      <sheetName val="工완성공사율"/>
      <sheetName val="工산재율"/>
      <sheetName val="工안전관리율"/>
      <sheetName val="운반"/>
      <sheetName val="수리수선"/>
      <sheetName val="수선비견적"/>
      <sheetName val="工관리비율"/>
      <sheetName val="제총괄"/>
      <sheetName val="제-재료계"/>
      <sheetName val="제직재"/>
      <sheetName val="건축내역"/>
      <sheetName val="N賃率-職"/>
      <sheetName val="지구단위계획"/>
      <sheetName val="내역서"/>
      <sheetName val="96보완계획7.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가도공"/>
      <sheetName val="수량산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
      <sheetName val="원가계산서"/>
      <sheetName val="원가서"/>
      <sheetName val="일위대가(가설)"/>
      <sheetName val="COPING"/>
    </sheetNames>
    <sheetDataSet>
      <sheetData sheetId="0" refreshError="1"/>
      <sheetData sheetId="1"/>
      <sheetData sheetId="2">
        <row r="4">
          <cell r="D4">
            <v>266493739</v>
          </cell>
        </row>
      </sheetData>
      <sheetData sheetId="3" refreshError="1"/>
      <sheetData sheetId="4"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설계명세"/>
      <sheetName val="대림경상68억"/>
      <sheetName val="3.공통공사대비"/>
      <sheetName val="공문"/>
      <sheetName val="일위대가"/>
      <sheetName val="집계표"/>
      <sheetName val="강교(Sub)"/>
      <sheetName val="일반토공견적"/>
      <sheetName val="실행철강하도"/>
      <sheetName val="중기경유지급대장"/>
      <sheetName val="#REF"/>
      <sheetName val="노임"/>
      <sheetName val="Sheet1"/>
      <sheetName val="조명시설"/>
      <sheetName val="XL4Poppy"/>
      <sheetName val="일위대가(1)"/>
      <sheetName val="덕전리"/>
      <sheetName val="암거"/>
      <sheetName val="포장공"/>
      <sheetName val="배수공"/>
      <sheetName val="내역서단가산출용"/>
      <sheetName val="터파기및재료"/>
      <sheetName val="손익차9월2"/>
      <sheetName val="내역"/>
      <sheetName val="물량표"/>
      <sheetName val="갑지"/>
      <sheetName val="구미4단2"/>
      <sheetName val="인천제철"/>
      <sheetName val="FAX"/>
      <sheetName val="한강운반비"/>
      <sheetName val="예산대비"/>
      <sheetName val="DATE"/>
      <sheetName val="준검 내역서"/>
      <sheetName val="보험료"/>
      <sheetName val="규격"/>
      <sheetName val="단가조사"/>
      <sheetName val="입력"/>
      <sheetName val="부전지"/>
      <sheetName val="청천내"/>
      <sheetName val="데이타"/>
      <sheetName val="해외(원화)"/>
      <sheetName val="수량산출"/>
      <sheetName val="연습"/>
      <sheetName val="원가서"/>
      <sheetName val="기초단가"/>
      <sheetName val="APT"/>
      <sheetName val="G.R300경비"/>
      <sheetName val="주안3차A-A"/>
      <sheetName val="9GNG운반"/>
      <sheetName val="인건비 "/>
      <sheetName val="마산월령동골조물량변경"/>
      <sheetName val="인사자료총집계"/>
      <sheetName val="단가"/>
      <sheetName val="일위"/>
      <sheetName val="기본단가"/>
      <sheetName val="갑지(추정)"/>
      <sheetName val="기안"/>
      <sheetName val="N賃率-職"/>
      <sheetName val="내역서"/>
      <sheetName val="데리네이타현황"/>
      <sheetName val="_REF"/>
      <sheetName val="Apt내역"/>
      <sheetName val="Sheet4"/>
      <sheetName val="소방사항"/>
      <sheetName val="DHEQSUPT"/>
      <sheetName val="시화점실행"/>
      <sheetName val="BQ(실행)"/>
      <sheetName val="입찰안"/>
      <sheetName val="내역_FILE"/>
      <sheetName val="대치판정"/>
      <sheetName val="Sheet6"/>
      <sheetName val="구의33고"/>
      <sheetName val="9-1차이내역"/>
      <sheetName val="진천방향"/>
      <sheetName val="구조물공"/>
      <sheetName val="부대공"/>
      <sheetName val="토공"/>
      <sheetName val="중기사용료"/>
      <sheetName val="표지"/>
      <sheetName val="Total"/>
      <sheetName val="총괄"/>
      <sheetName val="database"/>
      <sheetName val="Salary(해외)"/>
      <sheetName val="연돌일위집계"/>
      <sheetName val="비교1"/>
      <sheetName val="골조시행"/>
      <sheetName val="유림골조"/>
      <sheetName val="비용"/>
      <sheetName val="단가산출"/>
      <sheetName val="98수문일위"/>
      <sheetName val="자재"/>
      <sheetName val="제잡비"/>
      <sheetName val="건축내역서 (경제상무실)"/>
      <sheetName val="가. 2006년 사업계획서"/>
      <sheetName val="집행현황"/>
      <sheetName val="통합보할공정표"/>
      <sheetName val="기본DATA"/>
      <sheetName val="금액내역서"/>
      <sheetName val="내역서적용"/>
      <sheetName val="기본자료"/>
      <sheetName val="시운전연료"/>
      <sheetName val="(A)내역서"/>
      <sheetName val="유림총괄"/>
      <sheetName val="편입용지조서"/>
      <sheetName val="원가"/>
      <sheetName val="bid"/>
      <sheetName val="MIJIBI"/>
      <sheetName val="부대tu"/>
      <sheetName val="inputdata"/>
      <sheetName val="도급원가"/>
      <sheetName val="현장경상비"/>
      <sheetName val="관로공표지"/>
      <sheetName val="콘크리트타설집계표"/>
      <sheetName val="MOTOR"/>
      <sheetName val="수자재단위당"/>
      <sheetName val="spec1"/>
      <sheetName val="날개벽수량표"/>
      <sheetName val="2.건축"/>
      <sheetName val="설계예산서"/>
      <sheetName val="일반수량총괄집계"/>
      <sheetName val="중기비"/>
      <sheetName val="첨"/>
      <sheetName val="6공구(당초)"/>
      <sheetName val="노임이"/>
      <sheetName val="설계내역서"/>
      <sheetName val="시장성초안camera"/>
      <sheetName val="6PILE  (돌출)"/>
      <sheetName val="토목(대안)"/>
      <sheetName val="인제내역"/>
      <sheetName val="건설성적"/>
      <sheetName val="도급"/>
      <sheetName val="DongCode"/>
      <sheetName val="신우"/>
      <sheetName val="일위대가표"/>
      <sheetName val="사토(신천경유)"/>
      <sheetName val="내역서(ebs)"/>
      <sheetName val="계획고"/>
      <sheetName val="실행내역서 "/>
      <sheetName val="건축"/>
      <sheetName val="출력X"/>
      <sheetName val="설비"/>
      <sheetName val="P1"/>
      <sheetName val="매매"/>
      <sheetName val="전신"/>
      <sheetName val="A-4"/>
      <sheetName val="연결임시"/>
      <sheetName val="전기단가조사서"/>
      <sheetName val="목재동바리"/>
      <sheetName val="SUMMARY"/>
      <sheetName val="PAINT"/>
      <sheetName val="매립"/>
      <sheetName val="공사"/>
      <sheetName val="면적"/>
      <sheetName val="영동(D)"/>
      <sheetName val="실행(1)"/>
      <sheetName val="CAL"/>
      <sheetName val="COPING"/>
      <sheetName val="Sheet1 (2)"/>
      <sheetName val="개산공사비"/>
      <sheetName val="건축내역"/>
      <sheetName val="해평견적"/>
      <sheetName val="6호기"/>
      <sheetName val="식재인부"/>
      <sheetName val="개요"/>
      <sheetName val="98NS-N"/>
      <sheetName val="96보완계획7.12"/>
      <sheetName val="건축-물가변동"/>
      <sheetName val="I一般比"/>
      <sheetName val="목포전화국"/>
      <sheetName val="s"/>
      <sheetName val="산출내역서집계표"/>
      <sheetName val="입찰"/>
      <sheetName val="현경"/>
      <sheetName val="노임단가"/>
      <sheetName val="2000년1차"/>
      <sheetName val="배관배선 단가조사"/>
      <sheetName val="일위대가집계"/>
      <sheetName val="증감내역서"/>
      <sheetName val="자금청구"/>
      <sheetName val="신축(단위)"/>
      <sheetName val="EACT10"/>
      <sheetName val="집계"/>
      <sheetName val="맨홀수량"/>
      <sheetName val="설비견적"/>
      <sheetName val="건축공사"/>
      <sheetName val="기계경비(시간당)"/>
      <sheetName val="램머"/>
      <sheetName val="***********************00"/>
      <sheetName val="수목데이타 "/>
      <sheetName val="식재"/>
      <sheetName val="시설물"/>
      <sheetName val="식재출력용"/>
      <sheetName val="유지관리"/>
      <sheetName val="확약서"/>
      <sheetName val="공통부대비"/>
      <sheetName val="정부노임단가"/>
      <sheetName val="청주(철골발주의뢰서)"/>
      <sheetName val="정렬"/>
      <sheetName val="분전함신설"/>
      <sheetName val="접지1종"/>
      <sheetName val="전선 및 전선관"/>
      <sheetName val="일위대가목록"/>
      <sheetName val="공조기"/>
      <sheetName val="대비"/>
      <sheetName val="건공요율"/>
      <sheetName val="준검_내역서"/>
      <sheetName val="3_공통공사대비"/>
      <sheetName val="인건비_"/>
      <sheetName val="G_R300경비"/>
      <sheetName val="건축내역서_(경제상무실)"/>
      <sheetName val="가__2006년_사업계획서"/>
      <sheetName val="실행내역서_"/>
      <sheetName val="배관배선_단가조사"/>
      <sheetName val="96보완계획7_12"/>
      <sheetName val="Sheet1_(2)"/>
      <sheetName val="수목데이타_"/>
      <sheetName val="원가계산서(남측)"/>
      <sheetName val="총물량"/>
      <sheetName val="음료실행"/>
      <sheetName val="토목내역"/>
      <sheetName val="Ⅴ-2.공종별내역"/>
      <sheetName val="보할최종(준공)only"/>
      <sheetName val="견적"/>
      <sheetName val="s.v"/>
      <sheetName val="죽원1교"/>
      <sheetName val="전기"/>
      <sheetName val="기초일위"/>
      <sheetName val="98지급계획"/>
      <sheetName val="설비단가표"/>
      <sheetName val="공사개요"/>
      <sheetName val="내역서(교량)전체"/>
      <sheetName val="제잡비계산"/>
      <sheetName val="사다리"/>
      <sheetName val="배수관공"/>
      <sheetName val="간지"/>
      <sheetName val="총괄표"/>
      <sheetName val="간접"/>
      <sheetName val="철근량"/>
      <sheetName val="97년 추정"/>
      <sheetName val="일위대가(가설)"/>
      <sheetName val="코드"/>
      <sheetName val="산근"/>
      <sheetName val="월별손익"/>
      <sheetName val="전기공사"/>
      <sheetName val="합천내역"/>
      <sheetName val="스포회원매출"/>
      <sheetName val="대차(설명자료)"/>
      <sheetName val="7 (2)"/>
      <sheetName val="공무팀"/>
      <sheetName val="플랜트 설치"/>
      <sheetName val="조건표"/>
      <sheetName val="data"/>
      <sheetName val="단양 00 아파트-세부내역"/>
      <sheetName val="장비단"/>
      <sheetName val="노임단"/>
      <sheetName val="공비대비"/>
      <sheetName val="수원공사비"/>
      <sheetName val="TYPE-A"/>
      <sheetName val="원가계산(2)"/>
      <sheetName val="원가계산"/>
      <sheetName val="변경내역을"/>
      <sheetName val="BJJIN"/>
      <sheetName val="단중표"/>
      <sheetName val="점수계산1-2"/>
      <sheetName val="견적사양비교표"/>
      <sheetName val="교통대책내역"/>
      <sheetName val="금호"/>
      <sheetName val="파이프류"/>
      <sheetName val="연부97-1"/>
      <sheetName val="공통비(전체)"/>
      <sheetName val="품목납기"/>
      <sheetName val="주차구획선수량"/>
      <sheetName val="45,46"/>
      <sheetName val="집수A"/>
      <sheetName val="집수정(600-700)"/>
      <sheetName val="골프장예산"/>
      <sheetName val="Sheet5"/>
      <sheetName val="소비자가"/>
      <sheetName val="경비"/>
      <sheetName val="배수공 주요자재 집계표"/>
      <sheetName val="총갑지"/>
      <sheetName val="전체내역서"/>
      <sheetName val="기본설계기준"/>
      <sheetName val="실행간접비용"/>
      <sheetName val="코드표"/>
      <sheetName val="9902"/>
      <sheetName val="물량산출근거"/>
      <sheetName val="가로등일위대가"/>
      <sheetName val="수량산출내역1115"/>
      <sheetName val="공사비산출내역"/>
      <sheetName val="부대입찰"/>
      <sheetName val="적격점수"/>
      <sheetName val="자재인력"/>
      <sheetName val="입찰조건"/>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보고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ABUT수량-A1"/>
      <sheetName val="설 계"/>
      <sheetName val="2공구산출내역"/>
      <sheetName val="단가조사서"/>
      <sheetName val="UNSTEADY"/>
      <sheetName val="슬래브수량"/>
      <sheetName val="협조전"/>
      <sheetName val="MAT_N048"/>
      <sheetName val="TEMP2"/>
      <sheetName val="신대방33(적용)"/>
      <sheetName val="전기일위대가"/>
      <sheetName val="금주1교"/>
      <sheetName val="내부수지예산"/>
      <sheetName val="배수내역"/>
      <sheetName val="사유서제출현황-2"/>
      <sheetName val="위치조서"/>
      <sheetName val="산출내역서"/>
      <sheetName val="조달청적격심사"/>
      <sheetName val="단면치수"/>
      <sheetName val="기초공"/>
      <sheetName val="기둥(원형)"/>
      <sheetName val="공사내역"/>
      <sheetName val="EKOG10건축"/>
      <sheetName val="공사비집계"/>
      <sheetName val="입출재고현황 (2)"/>
      <sheetName val="견적서"/>
      <sheetName val="8공구투찰내역서"/>
      <sheetName val="Sheet2"/>
      <sheetName val="TEL"/>
      <sheetName val="RAHMEN"/>
      <sheetName val="말뚝지지력산정"/>
      <sheetName val="Customer Databas"/>
      <sheetName val="전체"/>
      <sheetName val="날개벽"/>
      <sheetName val="바닥판"/>
      <sheetName val="입력DATA"/>
      <sheetName val="설계명세서"/>
      <sheetName val="1단계"/>
      <sheetName val="물가"/>
      <sheetName val="부대대비"/>
      <sheetName val="냉연집계"/>
      <sheetName val="을"/>
      <sheetName val="단가조건"/>
      <sheetName val="설계조건"/>
      <sheetName val="단위중기"/>
      <sheetName val="기계"/>
      <sheetName val="토공(완충)"/>
      <sheetName val="토목주소"/>
      <sheetName val="프랜트면허"/>
      <sheetName val="type-F"/>
      <sheetName val="design criteria"/>
      <sheetName val="working load at the btm ft."/>
      <sheetName val="plan&amp;section of foundation"/>
      <sheetName val="member design"/>
      <sheetName val="영업.일"/>
      <sheetName val="Macro1"/>
      <sheetName val="시멘트"/>
      <sheetName val="조명율표"/>
      <sheetName val="경비2내역"/>
      <sheetName val="계약내역서"/>
      <sheetName val="출력표"/>
      <sheetName val="1.설계조건"/>
      <sheetName val="6.OUTPUT"/>
      <sheetName val="단면검토"/>
      <sheetName val="지급자재"/>
      <sheetName val="hvac내역서(제어동)"/>
      <sheetName val="단면가정"/>
      <sheetName val="산출기준(파견전산실)"/>
      <sheetName val="본부소개"/>
      <sheetName val="M1"/>
      <sheetName val="2.대외공문"/>
      <sheetName val="예산변경사항"/>
      <sheetName val="일위대가목차"/>
      <sheetName val="내역서(총)"/>
      <sheetName val="2000.05"/>
      <sheetName val="BOQ건축"/>
      <sheetName val="BSD (2)"/>
      <sheetName val="BSD _2_"/>
      <sheetName val="soil bearing check"/>
      <sheetName val="Sheet3"/>
      <sheetName val="품종별-이름"/>
      <sheetName val="기계내역"/>
      <sheetName val="Budget 2004(DW)"/>
      <sheetName val="예산M12A"/>
      <sheetName val="보도경계블럭"/>
      <sheetName val="공사비예산서(토목분)"/>
      <sheetName val="1.우편집중내역서"/>
      <sheetName val="부대내역"/>
      <sheetName val="수량산출서"/>
      <sheetName val="내역(입찰)"/>
      <sheetName val="danga"/>
      <sheetName val="ilch"/>
      <sheetName val="Y-WORK"/>
      <sheetName val="날개벽(좌,우=45도,75도)"/>
      <sheetName val="가격조사서"/>
      <sheetName val="첨부파일"/>
      <sheetName val="토공계산서(부체도로)"/>
      <sheetName val="노원열병합  건축공사기성내역서"/>
      <sheetName val="1호맨홀토공"/>
      <sheetName val="말뚝물량"/>
      <sheetName val="정보매체A동"/>
      <sheetName val="ITB COST"/>
      <sheetName val="가정급수관"/>
      <sheetName val="Proposal"/>
      <sheetName val="11"/>
      <sheetName val="결과조달"/>
      <sheetName val="TB-내역서"/>
      <sheetName val="교각1"/>
      <sheetName val="UNIT"/>
      <sheetName val="PUMP"/>
      <sheetName val="일위목록"/>
      <sheetName val="공통가설"/>
      <sheetName val="산출근거"/>
      <sheetName val="대대터널 설계서"/>
      <sheetName val="I.설계조건"/>
      <sheetName val="내역표지"/>
      <sheetName val="현장"/>
      <sheetName val="옹벽"/>
      <sheetName val="INPUT"/>
      <sheetName val="CAPVC"/>
      <sheetName val="자재단가비교표"/>
      <sheetName val="보온자재단가표"/>
      <sheetName val="조경"/>
      <sheetName val="Front"/>
      <sheetName val="wall"/>
      <sheetName val="DESCRIPTION"/>
      <sheetName val="2002상반기노임기준"/>
      <sheetName val="견적조건"/>
      <sheetName val="공사개요설명서"/>
      <sheetName val="예산M5A"/>
      <sheetName val="VENDOR LIST"/>
      <sheetName val="공통비"/>
      <sheetName val="Piping(Methanol)"/>
      <sheetName val="견적가 검토"/>
      <sheetName val="FUND"/>
      <sheetName val="단면 (2)"/>
      <sheetName val="CTEMCOST"/>
      <sheetName val="재1"/>
      <sheetName val="인건비"/>
      <sheetName val="F4-F7"/>
      <sheetName val="세부내역"/>
      <sheetName val="TEST1"/>
      <sheetName val="담장산출"/>
      <sheetName val="직노"/>
      <sheetName val="기성내역서표지"/>
      <sheetName val="깨기"/>
      <sheetName val="COVER"/>
      <sheetName val="도"/>
      <sheetName val="FRT_O"/>
      <sheetName val="FAB_I"/>
      <sheetName val=" 견적서"/>
      <sheetName val="공내역"/>
      <sheetName val="설비내역서"/>
      <sheetName val="건축내역서"/>
      <sheetName val="전기내역서"/>
      <sheetName val="전신환매도율"/>
      <sheetName val="DATA1"/>
      <sheetName val="적용환율"/>
      <sheetName val="PROJECT BRIEF(EX.NEW)"/>
      <sheetName val="포장복구집계"/>
      <sheetName val="접속 SLAB,BRACKET 설계"/>
      <sheetName val="안정검토"/>
      <sheetName val="사용성검토"/>
      <sheetName val="12용지"/>
      <sheetName val="재무가정"/>
      <sheetName val="hvac(제어동)"/>
      <sheetName val="Main"/>
      <sheetName val="토적"/>
      <sheetName val="보일러"/>
      <sheetName val="SLAB&quot;1&quot;"/>
      <sheetName val="유출부"/>
      <sheetName val="안정계산"/>
      <sheetName val="요율"/>
      <sheetName val="소방"/>
      <sheetName val="산출"/>
      <sheetName val="시설일위"/>
      <sheetName val="조명일위"/>
      <sheetName val="A"/>
      <sheetName val="단가표"/>
      <sheetName val="노무비단가"/>
      <sheetName val="3차토목내역"/>
      <sheetName val="Budget 2005(DW)"/>
      <sheetName val="1련박스"/>
      <sheetName val="배수통관(좌)"/>
      <sheetName val="갑지1"/>
      <sheetName val="FB25JN"/>
      <sheetName val="자재표"/>
      <sheetName val="공틀공사"/>
      <sheetName val="퇴비산출근거"/>
      <sheetName val="99노임기준"/>
      <sheetName val="분석"/>
      <sheetName val="CODE"/>
      <sheetName val="건축원가계산서"/>
      <sheetName val="부재예실"/>
      <sheetName val="SUMMARY(S)"/>
      <sheetName val="공통(20-91)"/>
      <sheetName val="첨부1"/>
      <sheetName val="관리비"/>
      <sheetName val="현금"/>
      <sheetName val="실행"/>
      <sheetName val="하도급기성_(2)"/>
      <sheetName val="하도급단가산출_(2)"/>
      <sheetName val="입출재고현황_(2)"/>
      <sheetName val="design_criteria"/>
      <sheetName val="working_load_at_the_btm_ft_"/>
      <sheetName val="plan&amp;section_of_foundation"/>
      <sheetName val="member_design"/>
      <sheetName val="1_설계조건"/>
      <sheetName val="6_OUTPUT"/>
      <sheetName val="설_계"/>
      <sheetName val="영업_일"/>
      <sheetName val="1_우편집중내역서"/>
      <sheetName val="BSD_(2)"/>
      <sheetName val="ITB_COST"/>
      <sheetName val="Customer_Databas"/>
      <sheetName val="2000_05"/>
      <sheetName val="2_대외공문"/>
      <sheetName val="BSD__2_"/>
      <sheetName val="대로근거"/>
      <sheetName val="중로근거"/>
      <sheetName val="간접경상비"/>
      <sheetName val="설계예산"/>
      <sheetName val="1. 설계조건 2.단면가정 3. 하중계산"/>
      <sheetName val="DATA 입력란"/>
      <sheetName val="WORK"/>
      <sheetName val="숙소"/>
      <sheetName val="근고 블록 유형별 수량"/>
      <sheetName val="당진생산팀"/>
      <sheetName val="대차대조표"/>
      <sheetName val="가로등내역서"/>
      <sheetName val="woo(mac)"/>
      <sheetName val="교량전기"/>
      <sheetName val="소업1교"/>
      <sheetName val="96까지"/>
      <sheetName val="97년"/>
      <sheetName val="98이후"/>
      <sheetName val="주관사업"/>
      <sheetName val="설계"/>
      <sheetName val="진주방향"/>
      <sheetName val="토목"/>
      <sheetName val="000000"/>
      <sheetName val="8.PILE  (돌출)"/>
      <sheetName val="입력값"/>
      <sheetName val="간선계산"/>
      <sheetName val="123"/>
      <sheetName val="건축집계표"/>
      <sheetName val="일위대가표 (2)"/>
      <sheetName val="J"/>
      <sheetName val="진행 DATA (2)"/>
      <sheetName val="6-2차"/>
      <sheetName val="소운반"/>
      <sheetName val="경비_원본"/>
      <sheetName val="내역서 "/>
      <sheetName val="재집"/>
      <sheetName val="직재"/>
      <sheetName val="BREAKDOWN(철거설치)"/>
      <sheetName val="분류작업"/>
      <sheetName val="1.설계기준"/>
      <sheetName val="설비원가"/>
      <sheetName val="5사남"/>
      <sheetName val="토적1"/>
      <sheetName val="1-1"/>
      <sheetName val="전체도급"/>
      <sheetName val="AP1"/>
      <sheetName val="96수출"/>
      <sheetName val="가로등기초"/>
      <sheetName val="원형1호맨홀토공수량"/>
      <sheetName val="계약내력"/>
      <sheetName val="수로교총재료집계"/>
      <sheetName val="중기(목록)"/>
      <sheetName val="일위대가(목록)"/>
      <sheetName val="산근(목록)"/>
      <sheetName val="노무비"/>
      <sheetName val="재료비"/>
      <sheetName val="영업소실적"/>
      <sheetName val="eq_data"/>
      <sheetName val="차수"/>
      <sheetName val="FAB별"/>
      <sheetName val="기본"/>
      <sheetName val="통합"/>
      <sheetName val="물가자료"/>
      <sheetName val="Material Specification"/>
      <sheetName val="예산서"/>
      <sheetName val="AABS내역"/>
      <sheetName val="품종코드"/>
      <sheetName val="기초자료"/>
      <sheetName val="견적집계표"/>
      <sheetName val="손익(10월)"/>
      <sheetName val="항목"/>
      <sheetName val="방식총괄"/>
      <sheetName val="일위대가(계측기설치)"/>
      <sheetName val="ITEM"/>
      <sheetName val="J直材4"/>
      <sheetName val="예가표"/>
      <sheetName val="바.한일양산"/>
      <sheetName val="수목표준대가"/>
      <sheetName val="정읍농소"/>
      <sheetName val="70%"/>
      <sheetName val="10월"/>
      <sheetName val="일위_파일"/>
      <sheetName val="공정코드"/>
      <sheetName val="내역(토목2)11-7"/>
      <sheetName val="관급자재"/>
      <sheetName val="일위대가(출입)"/>
      <sheetName val="작성"/>
      <sheetName val="3.건축(현장안)"/>
      <sheetName val="2.냉난방설비공사"/>
      <sheetName val="BOX전기내역"/>
      <sheetName val="Sheet15"/>
      <sheetName val="인건-측정"/>
      <sheetName val="품의서"/>
      <sheetName val="전기BOX내역서"/>
      <sheetName val="A3.공사비 검토"/>
      <sheetName val="C3.토목_옹벽"/>
      <sheetName val="대목"/>
      <sheetName val="갑지(요약)"/>
      <sheetName val="현장관리비"/>
      <sheetName val="토사(PE)"/>
      <sheetName val="1차 내역서"/>
      <sheetName val="계수시트"/>
      <sheetName val="원가계산서"/>
      <sheetName val="전통건설"/>
      <sheetName val="패널"/>
      <sheetName val="전력"/>
      <sheetName val="1.인건비"/>
      <sheetName val="100만평"/>
      <sheetName val="하조서"/>
      <sheetName val="1.수인터널"/>
      <sheetName val="교대(A1)"/>
      <sheetName val="산수배수"/>
      <sheetName val="인구"/>
      <sheetName val="환경평가"/>
      <sheetName val="내역서 (2)"/>
      <sheetName val="06 일위대가목록"/>
      <sheetName val="지하발전소수량집계"/>
      <sheetName val="사각맨홀"/>
      <sheetName val="터널조도"/>
      <sheetName val="토적표"/>
      <sheetName val="CON'C"/>
      <sheetName val="공통가설공사"/>
      <sheetName val="단가산출서"/>
      <sheetName val="장비사양"/>
      <sheetName val="식재일위대가"/>
      <sheetName val="가도공"/>
      <sheetName val="기자재비"/>
      <sheetName val="Mc1"/>
      <sheetName val="단가비교표"/>
      <sheetName val="단가표 (2)"/>
      <sheetName val="물가시세"/>
      <sheetName val="단위중량"/>
      <sheetName val="적용건축"/>
      <sheetName val="설계변경총괄표(계산식)"/>
      <sheetName val="의왕내역"/>
      <sheetName val="단"/>
      <sheetName val="수정시산표"/>
      <sheetName val="매출채권 및 담보비율 변동"/>
      <sheetName val="설계예시"/>
      <sheetName val="완성차 미수금"/>
      <sheetName val="전기변내역"/>
      <sheetName val="기초코드"/>
      <sheetName val="내역서2안"/>
      <sheetName val="HP1AMLIST"/>
      <sheetName val="JUCKEYK"/>
      <sheetName val="분양가"/>
      <sheetName val="대가단최종"/>
      <sheetName val="분양금할인"/>
      <sheetName val="ML"/>
      <sheetName val="업무분장"/>
      <sheetName val="실행대비"/>
      <sheetName val="강북라우터"/>
      <sheetName val="콤보박스와 리스트박스의 연결"/>
      <sheetName val="이토변실(A3-LINE)"/>
      <sheetName val="식재가격"/>
      <sheetName val="식재총괄"/>
      <sheetName val="목차 및 표지"/>
      <sheetName val="1기성검사원"/>
      <sheetName val="기성검사원"/>
      <sheetName val="2기성산출범위요약서"/>
      <sheetName val="4-10"/>
      <sheetName val="설계예산2"/>
      <sheetName val="덤프트럭계수"/>
      <sheetName val="설계서을"/>
      <sheetName val="BOX수량"/>
      <sheetName val="용산1(해보)"/>
      <sheetName val="combi(wall)"/>
      <sheetName val="crude.SLAB RE-bar"/>
      <sheetName val="예산내역서"/>
      <sheetName val="총계"/>
      <sheetName val="수문일1"/>
      <sheetName val="하중계산"/>
      <sheetName val="Discount Group"/>
      <sheetName val="dtxl"/>
      <sheetName val="투찰금액"/>
      <sheetName val="부표총괄"/>
      <sheetName val="7단가"/>
      <sheetName val="Module1"/>
      <sheetName val=" "/>
      <sheetName val="국내"/>
      <sheetName val="별표 "/>
      <sheetName val="포장공수량집계표"/>
      <sheetName val="단가 및 재료비"/>
      <sheetName val="관접합및부설"/>
      <sheetName val="자재단가"/>
      <sheetName val="건축내역(진해석동)"/>
      <sheetName val="PI"/>
      <sheetName val="시산표"/>
      <sheetName val="외주가공"/>
      <sheetName val="배수내역 (2)"/>
      <sheetName val="대운산출"/>
      <sheetName val="Regenerator  Concrete Structure"/>
      <sheetName val="예산M2"/>
      <sheetName val="본장"/>
      <sheetName val="기초대가"/>
      <sheetName val="예산"/>
      <sheetName val="통계연보"/>
      <sheetName val="가설건물"/>
      <sheetName val="총체보활공정표"/>
      <sheetName val="FORM-0"/>
      <sheetName val="FORM_0"/>
      <sheetName val="부대시설"/>
      <sheetName val="1F"/>
      <sheetName val="다곡2교"/>
      <sheetName val="SG"/>
      <sheetName val="본사인상전"/>
      <sheetName val="인상효1"/>
      <sheetName val="대장"/>
      <sheetName val="인공산출"/>
      <sheetName val="예총"/>
      <sheetName val="견적대비표"/>
      <sheetName val="BASIC"/>
      <sheetName val="Baby일위대가"/>
      <sheetName val="가중치"/>
      <sheetName val="#REF!"/>
      <sheetName val="단가목록"/>
      <sheetName val="화설내"/>
      <sheetName val="건축공사집계"/>
      <sheetName val="일위대가-01"/>
      <sheetName val="품셈TABLE"/>
      <sheetName val="공사분석"/>
      <sheetName val="물량표S"/>
      <sheetName val="2.고용보험료산출근거"/>
      <sheetName val="단위세대"/>
      <sheetName val="keyword"/>
      <sheetName val="Sheet14"/>
      <sheetName val="관로토공"/>
      <sheetName val="가계부"/>
      <sheetName val="제품목록"/>
      <sheetName val="매입매출관리"/>
      <sheetName val="내역1"/>
      <sheetName val="원본"/>
      <sheetName val="난간벽단위"/>
      <sheetName val="본부장"/>
      <sheetName val="(2)자금(신용)"/>
      <sheetName val="인테리어"/>
      <sheetName val="골조"/>
      <sheetName val="실행예산"/>
      <sheetName val="사진첩"/>
      <sheetName val="국영"/>
      <sheetName val="업체별기성내역"/>
      <sheetName val="밸브설치"/>
      <sheetName val="빌딩 안내"/>
      <sheetName val="22신설수량"/>
      <sheetName val="일용노임단가2001상"/>
      <sheetName val="참조자료"/>
      <sheetName val="일위대가(건축)"/>
      <sheetName val="부재리스트"/>
      <sheetName val="철거산출근거"/>
      <sheetName val="교량하부공"/>
      <sheetName val="수량산출서 갑지"/>
      <sheetName val="손익분석"/>
      <sheetName val="200"/>
      <sheetName val="지구단위계획"/>
      <sheetName val="변경비교-을"/>
      <sheetName val="99총공사내역서"/>
      <sheetName val="구간별관경"/>
      <sheetName val="Tool"/>
      <sheetName val="그림"/>
      <sheetName val="F1"/>
      <sheetName val="TABLE DB"/>
      <sheetName val="쌍용 data base"/>
      <sheetName val="상하차비용"/>
      <sheetName val="보고"/>
      <sheetName val="유리"/>
      <sheetName val="유류수불내역2-9"/>
      <sheetName val="차선도색-연장,수량(1)"/>
      <sheetName val="울산자동제어"/>
      <sheetName val="을-ATYPE"/>
      <sheetName val="효성CB 1P기초"/>
      <sheetName val="guard(mac)"/>
      <sheetName val="1,2"/>
      <sheetName val="9,10"/>
      <sheetName val="11,12"/>
      <sheetName val="13,14"/>
      <sheetName val="15,16"/>
      <sheetName val="17,18"/>
      <sheetName val="19,20"/>
      <sheetName val="23,24"/>
      <sheetName val="25,26"/>
      <sheetName val="27,28"/>
      <sheetName val="29,30"/>
      <sheetName val="3,4"/>
      <sheetName val="31,32"/>
      <sheetName val="33,34"/>
      <sheetName val="5,6"/>
      <sheetName val="56"/>
      <sheetName val="7,8"/>
      <sheetName val="타공종이기"/>
      <sheetName val="소요자재"/>
      <sheetName val="적용기준"/>
      <sheetName val="수량집계"/>
      <sheetName val="미장"/>
      <sheetName val="철골"/>
      <sheetName val="간槜"/>
      <sheetName val="도급b_balju"/>
      <sheetName val=""/>
      <sheetName val="bm-marine"/>
      <sheetName val="월별생산"/>
      <sheetName val="0Title"/>
      <sheetName val="실행-토"/>
      <sheetName val="2001상반기노임"/>
      <sheetName val="CB"/>
      <sheetName val="실행내역"/>
      <sheetName val="여과지동"/>
      <sheetName val="시설수량표"/>
      <sheetName val="MATRLDATA"/>
      <sheetName val="FCU (2)"/>
      <sheetName val="어음수표추가테스트"/>
      <sheetName val="견적내역"/>
      <sheetName val="간접비계산"/>
      <sheetName val="도급FORM"/>
      <sheetName val="울산시산표"/>
      <sheetName val="EQT-ESTN"/>
      <sheetName val="BEND LOSS"/>
      <sheetName val="Eq. Mobilization"/>
      <sheetName val="P.M 별"/>
      <sheetName val="변경내역"/>
      <sheetName val="신상기록(지우지 말것)"/>
      <sheetName val="관로내역원"/>
      <sheetName val="inv(IT)"/>
      <sheetName val="통장출금액"/>
      <sheetName val="돈암사업"/>
      <sheetName val="목표세부명세"/>
      <sheetName val="단면"/>
      <sheetName val="16-1"/>
      <sheetName val="영업.일1"/>
      <sheetName val="고창방향"/>
      <sheetName val="자료"/>
      <sheetName val="마산방향"/>
      <sheetName val="마산방향철근집계"/>
      <sheetName val="기초"/>
      <sheetName val="구조물공1"/>
      <sheetName val="배수및구조물공1"/>
      <sheetName val="COST"/>
      <sheetName val="을지"/>
      <sheetName val="시설물기초"/>
      <sheetName val="PSCbeam설계"/>
      <sheetName val="배수장토목공사비"/>
      <sheetName val="안전시설내역서"/>
      <sheetName val="외주"/>
      <sheetName val="96노임기준"/>
      <sheetName val="적정심사"/>
      <sheetName val="자료입력"/>
      <sheetName val="단가조정"/>
      <sheetName val="평가데이터"/>
      <sheetName val="내역서(기계)"/>
      <sheetName val="투찰목록"/>
      <sheetName val="2F 회의실견적(5_14 일대)"/>
      <sheetName val="남양주댠가표"/>
      <sheetName val="단  가  대  비  표"/>
      <sheetName val="일  위  대  가  목  록"/>
      <sheetName val="굴화내역"/>
      <sheetName val="기계설비"/>
      <sheetName val="구리토평1전기"/>
      <sheetName val="하부철근수량"/>
      <sheetName val="흥양2교토공집계표"/>
      <sheetName val="도대하도변경최종정산조경"/>
      <sheetName val="물가대비표"/>
      <sheetName val="일위(설)"/>
      <sheetName val="C1ㅇ"/>
      <sheetName val="ELECTRIC"/>
      <sheetName val="자탐간선산출서"/>
      <sheetName val="TRE TABLE"/>
      <sheetName val="보할공정"/>
      <sheetName val="설비2차"/>
      <sheetName val="토공사"/>
      <sheetName val="집계표(공종별)"/>
      <sheetName val="1차설계변경내역"/>
      <sheetName val="벽체면적당일위대가"/>
      <sheetName val="일반부표"/>
      <sheetName val="DESCR㙸_x0017_￀ʐ槜⾳"/>
      <sheetName val="준검_내역서1"/>
      <sheetName val="3_공통공사대비1"/>
      <sheetName val="인건비_1"/>
      <sheetName val="G_R300경비1"/>
      <sheetName val="96보완계획7_121"/>
      <sheetName val="실행내역서_1"/>
      <sheetName val="건축내역서_(경제상무실)1"/>
      <sheetName val="가__2006년_사업계획서1"/>
      <sheetName val="수목데이타_1"/>
      <sheetName val="배관배선_단가조사1"/>
      <sheetName val="전선_및_전선관"/>
      <sheetName val="Sheet1_(2)1"/>
      <sheetName val="Ⅴ-2_공종별내역"/>
      <sheetName val="하도급기성_(2)1"/>
      <sheetName val="하도급단가산출_(2)1"/>
      <sheetName val="5호광장_(만점)"/>
      <sheetName val="인천국제_(만점)_(2)"/>
      <sheetName val="설_계1"/>
      <sheetName val="s_v"/>
      <sheetName val="배수공_주요자재_집계표"/>
      <sheetName val="단양_00_아파트-세부내역"/>
      <sheetName val="플랜트_설치"/>
      <sheetName val="97년_추정"/>
      <sheetName val="7_(2)"/>
      <sheetName val="6PILE__(돌출)"/>
      <sheetName val="2_냉난방설비공사"/>
      <sheetName val="1차_내역서"/>
      <sheetName val="단가표_(2)"/>
      <sheetName val="A3_공사비_검토"/>
      <sheetName val="C3_토목_옹벽"/>
      <sheetName val="3_건축(현장안)"/>
      <sheetName val="매출채권_및_담보비율_변동"/>
      <sheetName val="완성차_미수금"/>
      <sheetName val="2_대외공문1"/>
      <sheetName val="콤보박스와_리스트박스의_연결"/>
      <sheetName val="목차_및_표지"/>
      <sheetName val="노원열병합__건축공사기성내역서"/>
      <sheetName val="입출재고현황_(2)1"/>
      <sheetName val="Customer_Databas1"/>
      <sheetName val="design_criteria1"/>
      <sheetName val="working_load_at_the_btm_ft_1"/>
      <sheetName val="plan&amp;section_of_foundation1"/>
      <sheetName val="member_design1"/>
      <sheetName val="1_우편집중내역서1"/>
      <sheetName val="1_설계조건1"/>
      <sheetName val="영업_일1"/>
      <sheetName val="2000_051"/>
      <sheetName val="BSD_(2)1"/>
      <sheetName val="BSD__2_1"/>
      <sheetName val="soil_bearing_check"/>
      <sheetName val="Budget_2004(DW)"/>
      <sheetName val="PROJECT_BRIEF(EX_NEW)"/>
      <sheetName val="ITB_COST1"/>
      <sheetName val="6_OUTPUT1"/>
      <sheetName val="I_설계조건"/>
      <sheetName val="단면_(2)"/>
      <sheetName val="8_PILE__(돌출)"/>
      <sheetName val="대대터널_설계서"/>
      <sheetName val="접속_SLAB,BRACKET_설계"/>
      <sheetName val="Budget_2005(DW)"/>
      <sheetName val="근고_블록_유형별_수량"/>
      <sheetName val="VENDOR_LIST"/>
      <sheetName val="crude_SLAB_RE-bar"/>
      <sheetName val="내역서_"/>
      <sheetName val="1_설계기준"/>
      <sheetName val="Discount_Group"/>
      <sheetName val="_견적서"/>
      <sheetName val="바_한일양산"/>
      <sheetName val="진행_DATA_(2)"/>
      <sheetName val="_"/>
      <sheetName val="별표_"/>
      <sheetName val="2_고용보험료산출근거"/>
      <sheetName val="1_수인터널"/>
      <sheetName val="견적가_검토"/>
      <sheetName val="1__설계조건_2_단면가정_3__하중계산"/>
      <sheetName val="DATA_입력란"/>
      <sheetName val="일위대가표_(2)"/>
      <sheetName val="Material_Specification"/>
      <sheetName val="빌딩_안내"/>
      <sheetName val="203"/>
      <sheetName val="은행"/>
      <sheetName val="일위대가-택지부문(변경)"/>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sheetData sheetId="262"/>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자재집계"/>
      <sheetName val="총자재집계표"/>
      <sheetName val="자재집계"/>
      <sheetName val="자재집계표"/>
      <sheetName val="관로공표지"/>
      <sheetName val="관공집계표"/>
      <sheetName val="오수관공"/>
      <sheetName val="주택오수관"/>
      <sheetName val="주택오수관 (본선)"/>
      <sheetName val="주택오수관 (지선)"/>
      <sheetName val="상수도공"/>
      <sheetName val="주택상수관 (본선)"/>
      <sheetName val="주택상수관 (지선)"/>
      <sheetName val="토공 및 포장공"/>
      <sheetName val="토공및포장수량집계표"/>
      <sheetName val="본선포장수량산출서"/>
      <sheetName val="지선포장수량산출서"/>
      <sheetName val="토공량집계"/>
      <sheetName val="본선토공량산출"/>
      <sheetName val="지선토공량산출"/>
      <sheetName val="구조물공"/>
      <sheetName val="구조물수량집계표"/>
      <sheetName val="1-1호맨홀수량집계표"/>
      <sheetName val="1-1호맨홀수량산출서(본선)"/>
      <sheetName val="1-1호맨홀수량산출서(지선)"/>
      <sheetName val="공종별자재집계표"/>
      <sheetName val="골재집계표"/>
      <sheetName val="토공계획서"/>
      <sheetName val="토공계획서 (2)"/>
      <sheetName val="토공유동표"/>
      <sheetName val="일반토공집계표"/>
      <sheetName val="암거자재집계표"/>
      <sheetName val="철근조서"/>
      <sheetName val="암거기초수량"/>
      <sheetName val="암거조서"/>
      <sheetName val="암거날개벽기초수량"/>
      <sheetName val="구조물깨기"/>
      <sheetName val="배수공수량집계표 "/>
      <sheetName val="종배수공자재집계표"/>
      <sheetName val="종배수관기초수량 "/>
      <sheetName val="종배수관연장집계"/>
      <sheetName val="종배수관맨홀"/>
      <sheetName val="맨홀조서"/>
      <sheetName val="횡배수공자재집계표"/>
      <sheetName val="횡배수관기초수량"/>
      <sheetName val="횡배수관연장집계"/>
      <sheetName val="날개벽기초수량"/>
      <sheetName val="배수관날개벽"/>
      <sheetName val="일반관부설"/>
      <sheetName val="포장수량산출서"/>
      <sheetName val="포장토적조서"/>
      <sheetName val="덕전리"/>
      <sheetName val="원가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 val="맨홀"/>
      <sheetName val="덕전리"/>
    </sheetNames>
    <sheetDataSet>
      <sheetData sheetId="0"/>
      <sheetData sheetId="1"/>
      <sheetData sheetId="2"/>
      <sheetData sheetId="3"/>
      <sheetData sheetId="4"/>
      <sheetData sheetId="5"/>
      <sheetData sheetId="6"/>
      <sheetData sheetId="7" refreshError="1"/>
      <sheetData sheetId="8"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일위대가목록"/>
      <sheetName val="일위대가"/>
      <sheetName val="산출근거목록"/>
      <sheetName val="중기사용"/>
      <sheetName val="중기목록"/>
      <sheetName val="중기단가"/>
      <sheetName val="산출근거"/>
      <sheetName val="노임단가"/>
      <sheetName val="XL4Poppy"/>
      <sheetName val="원가서"/>
      <sheetName val="관로공표지"/>
    </sheetNames>
    <sheetDataSet>
      <sheetData sheetId="0">
        <row r="1">
          <cell r="A1" t="str">
            <v>공   종   명</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율표"/>
      <sheetName val="2000년1차"/>
      <sheetName val="2000전체분"/>
      <sheetName val="교통대책내역"/>
      <sheetName val="집계표"/>
      <sheetName val="투찰내역"/>
      <sheetName val="조명일위"/>
      <sheetName val="조경일람"/>
      <sheetName val="단가일람"/>
      <sheetName val="간접1"/>
      <sheetName val="부대공사비"/>
      <sheetName val="Total 단위경유량집계"/>
      <sheetName val="내역서"/>
      <sheetName val="99총공사내역서"/>
      <sheetName val="퍼스트"/>
      <sheetName val="차액보증"/>
      <sheetName val="BID"/>
      <sheetName val="정부노임단가"/>
      <sheetName val="#REF"/>
      <sheetName val="SLAB데이터"/>
      <sheetName val="실행내역"/>
      <sheetName val="노임"/>
      <sheetName val="접지수량"/>
      <sheetName val="sheet1"/>
      <sheetName val="지질조사"/>
      <sheetName val="약품공급2"/>
      <sheetName val="C1ㅇ"/>
      <sheetName val="MOTOR"/>
      <sheetName val="원가계산서"/>
      <sheetName val="CALCULATION"/>
      <sheetName val="RE9604"/>
      <sheetName val="전체제잡비"/>
      <sheetName val="기계경비(시간당)"/>
      <sheetName val="단가"/>
      <sheetName val="마산월령동골조물량변경"/>
      <sheetName val="내역(원안-대안)"/>
      <sheetName val="기본단가표"/>
      <sheetName val="재료집계표"/>
      <sheetName val="1,2공구원가계산서"/>
      <sheetName val="2공구산출내역"/>
      <sheetName val="1공구산출내역서"/>
      <sheetName val="실행철강하도"/>
      <sheetName val="산근"/>
      <sheetName val="내역서(전기)"/>
      <sheetName val="건축내역"/>
      <sheetName val="DANGA"/>
      <sheetName val="일위대가"/>
      <sheetName val="설계조건"/>
      <sheetName val="조명시설"/>
      <sheetName val="교각1"/>
      <sheetName val="구조물공"/>
      <sheetName val="부대공"/>
      <sheetName val="배수공"/>
      <sheetName val="토공"/>
      <sheetName val="포장공"/>
      <sheetName val="토공유동표(전체.당초)"/>
      <sheetName val="품셈TABLE"/>
      <sheetName val="준검 내역서"/>
      <sheetName val="DB"/>
      <sheetName val="제경비"/>
      <sheetName val="총공사내역서"/>
      <sheetName val="SIL98"/>
      <sheetName val="항목(1)"/>
      <sheetName val="총괄표"/>
      <sheetName val="금액내역서"/>
      <sheetName val="노임단가"/>
      <sheetName val="단위단가"/>
      <sheetName val="수량산출서"/>
      <sheetName val="적점"/>
      <sheetName val="당진1,2호기전선관설치및접지4차공사내역서-을지"/>
      <sheetName val="기계내역서"/>
      <sheetName val="1001"/>
      <sheetName val="공사개요"/>
      <sheetName val="매입세율"/>
      <sheetName val="5회토적"/>
      <sheetName val="하남내역"/>
      <sheetName val="NYS"/>
      <sheetName val="잡철물"/>
      <sheetName val="관급"/>
      <sheetName val="대포2교접속"/>
      <sheetName val="천방교접속"/>
      <sheetName val="일위목록"/>
      <sheetName val="요율"/>
      <sheetName val="기계경비일람"/>
      <sheetName val="N賃率-職"/>
      <sheetName val="자재일람"/>
      <sheetName val="일반공사"/>
      <sheetName val="현장설명"/>
      <sheetName val="산출근거"/>
      <sheetName val="1.수인터널"/>
      <sheetName val="표  지"/>
      <sheetName val="도급"/>
      <sheetName val="문학간접"/>
      <sheetName val="공사비예산서(토목분)"/>
      <sheetName val="예가내역서"/>
      <sheetName val="1.설계조건"/>
      <sheetName val="조도계산서 (도서)"/>
      <sheetName val="내역(중앙)"/>
      <sheetName val="제안서"/>
      <sheetName val="행정표준(1)"/>
      <sheetName val="행정표준(2)"/>
      <sheetName val="타공종이기"/>
      <sheetName val="참조-(1)"/>
      <sheetName val="예산서"/>
      <sheetName val="원가계산서구조조정"/>
      <sheetName val="I.설계조건"/>
      <sheetName val="설비2차"/>
      <sheetName val="관리비비계상"/>
      <sheetName val="경비2내역"/>
      <sheetName val="세부내역"/>
      <sheetName val="운반"/>
      <sheetName val="BH-1 (2)"/>
      <sheetName val="현장지지물물량"/>
      <sheetName val="총괄내역서"/>
      <sheetName val="hvac(제어동)"/>
      <sheetName val="대비"/>
      <sheetName val="자료"/>
      <sheetName val="이형관"/>
      <sheetName val="DATA"/>
      <sheetName val="을-ATYPE"/>
      <sheetName val="제1호단위수량"/>
      <sheetName val="ABUT수량-A1"/>
      <sheetName val="작성방법"/>
      <sheetName val="단가대비표"/>
      <sheetName val="기초일위"/>
      <sheetName val="시설일위"/>
      <sheetName val="오저간내역서"/>
      <sheetName val="현장관리비"/>
      <sheetName val="상-교대(A1-A2)"/>
      <sheetName val="001"/>
      <sheetName val="을"/>
      <sheetName val="4.전기"/>
      <sheetName val="직노"/>
      <sheetName val="설계서(7)"/>
      <sheetName val="예산서(6)"/>
      <sheetName val="산출내역서"/>
      <sheetName val="데이타"/>
      <sheetName val="공문"/>
      <sheetName val="일반부표"/>
      <sheetName val="횡배위치"/>
      <sheetName val="우수관매설및 우수받이"/>
      <sheetName val="직공비"/>
      <sheetName val="노원열병합  건축공사기성내역서"/>
      <sheetName val="터파기및재료"/>
      <sheetName val="초기화면"/>
      <sheetName val="폐기물"/>
      <sheetName val="인원계획"/>
      <sheetName val="신림자금"/>
      <sheetName val="운반비"/>
      <sheetName val="2000양배"/>
      <sheetName val="전기"/>
      <sheetName val="자재단가비교표"/>
      <sheetName val="결재갑지"/>
      <sheetName val="제출내역 (2)"/>
      <sheetName val="ITEM"/>
      <sheetName val="부재예실1월"/>
      <sheetName val="11.우각부 보강"/>
      <sheetName val="증감내역서"/>
      <sheetName val="11.산출(전열)"/>
      <sheetName val="6.산출(동력)"/>
      <sheetName val="7.산출(TRAY)"/>
      <sheetName val="Sheet3"/>
      <sheetName val="코드표"/>
      <sheetName val="여수토토적"/>
      <sheetName val="구조물수량집계표"/>
      <sheetName val="사업전망"/>
      <sheetName val="현장업무"/>
      <sheetName val="PIPING"/>
      <sheetName val="MSS 2"/>
      <sheetName val="전주2本1"/>
      <sheetName val="신호등일위대가"/>
      <sheetName val="프로젝트"/>
      <sheetName val="보증수수료산출"/>
      <sheetName val="도급-집계"/>
      <sheetName val="2.1  노무비 평균단가산출"/>
      <sheetName val="경비"/>
      <sheetName val="앉음벽 (2)"/>
      <sheetName val="6호기"/>
      <sheetName val="ancillary"/>
      <sheetName val="금융비용"/>
      <sheetName val="접지1종"/>
      <sheetName val="조경"/>
      <sheetName val="명세서"/>
      <sheetName val="A-4"/>
      <sheetName val="인부노임"/>
      <sheetName val="전체"/>
      <sheetName val="I一般比"/>
      <sheetName val="대전21토목내역서"/>
      <sheetName val="말뚝지지력산정"/>
      <sheetName val="일위대가표"/>
      <sheetName val="예산변경원인분석"/>
      <sheetName val="내역_ver1.0"/>
      <sheetName val="적용표"/>
      <sheetName val="설계내역서"/>
      <sheetName val="토공A"/>
      <sheetName val="3련 BOX"/>
      <sheetName val="데리네이타현황"/>
      <sheetName val="단가조사"/>
      <sheetName val="간접비계산"/>
      <sheetName val="98지급계획"/>
      <sheetName val="내   역"/>
      <sheetName val="8설7발"/>
      <sheetName val="참조"/>
      <sheetName val="간접(90)"/>
      <sheetName val="소야공정계획표"/>
      <sheetName val="INPUT"/>
      <sheetName val="실행(1)"/>
      <sheetName val="전기내역서(총계)"/>
      <sheetName val="견적조건"/>
      <sheetName val="구조물견적서"/>
      <sheetName val="입력데이타"/>
      <sheetName val="적용단가"/>
      <sheetName val="분뇨"/>
      <sheetName val="7. 현장관리비 "/>
      <sheetName val="6. 안전관리비"/>
      <sheetName val="_HIT__HMC 견적_3900_"/>
      <sheetName val="금호"/>
      <sheetName val="단가산출"/>
      <sheetName val="원가"/>
      <sheetName val="설계예산서"/>
      <sheetName val="ilch"/>
      <sheetName val="소포내역 (2)"/>
      <sheetName val="Total"/>
      <sheetName val="플랜트 설치"/>
      <sheetName val="99월별경비계획"/>
      <sheetName val="plan&amp;section of foundation"/>
      <sheetName val="pile bearing capa &amp; arrenge"/>
      <sheetName val="working load at the btm ft."/>
      <sheetName val="stability check"/>
      <sheetName val="design criteria"/>
      <sheetName val="품셈"/>
      <sheetName val="보고서 기기리스트"/>
      <sheetName val="갑지"/>
      <sheetName val="COVER"/>
      <sheetName val="여과지동"/>
      <sheetName val="기초자료"/>
      <sheetName val="토목내역"/>
      <sheetName val="사급자재"/>
      <sheetName val="기계공사"/>
      <sheetName val="봉양~조차장간고하개명(신설)"/>
      <sheetName val="일위대가(1)"/>
      <sheetName val="마산방향"/>
      <sheetName val="진주방향"/>
      <sheetName val="역T형옹벽단위수량"/>
      <sheetName val="Resource2"/>
      <sheetName val="원계약고시공및준비구분"/>
      <sheetName val="분전반"/>
      <sheetName val="lee"/>
      <sheetName val="집계표소트"/>
      <sheetName val="중기일위대가"/>
      <sheetName val="기초수량집"/>
      <sheetName val="type-F"/>
      <sheetName val="설계"/>
      <sheetName val="bearing"/>
      <sheetName val="가격조사서"/>
      <sheetName val="검암내역"/>
      <sheetName val="일위대가목록"/>
      <sheetName val="소비자가"/>
      <sheetName val="자재단가"/>
      <sheetName val="01AC"/>
      <sheetName val="정화조내역"/>
      <sheetName val="할증"/>
      <sheetName val="배수내역"/>
      <sheetName val="배수내역 (2)"/>
      <sheetName val="간이영수증"/>
      <sheetName val="Macro1"/>
      <sheetName val="연결임시"/>
      <sheetName val="13LPMCC"/>
      <sheetName val="측구터파기공수량집계"/>
      <sheetName val="배수공 시멘트 및 골재량 산출"/>
      <sheetName val="용소리교"/>
      <sheetName val="토목"/>
      <sheetName val="토목주소"/>
      <sheetName val="물량표S"/>
      <sheetName val="Macro(차단기)"/>
      <sheetName val="원가+내역"/>
      <sheetName val="JUCKEYK"/>
      <sheetName val="A 견적"/>
      <sheetName val="전기일위목록"/>
      <sheetName val="입력"/>
      <sheetName val="시멘트"/>
      <sheetName val="단가조사-2"/>
      <sheetName val="교량"/>
      <sheetName val="노임단가표"/>
      <sheetName val="5.산출(전력)"/>
      <sheetName val="광산내역"/>
      <sheetName val="내역원본"/>
      <sheetName val="결과조달"/>
      <sheetName val="예산총괄"/>
      <sheetName val="공사원가계산서"/>
      <sheetName val="제품원재"/>
      <sheetName val="소방사항"/>
      <sheetName val="70%"/>
      <sheetName val="단가집"/>
      <sheetName val="일위대가(가설)"/>
      <sheetName val="EUPDAT2"/>
      <sheetName val="5호광장_(만점)"/>
      <sheetName val="인천국제_(만점)_(2)"/>
      <sheetName val="Total_단위경유량집계"/>
      <sheetName val="준검_내역서"/>
      <sheetName val="토공유동표(전체_당초)"/>
      <sheetName val="1_수인터널"/>
      <sheetName val="내역(창신)"/>
      <sheetName val="건설성적"/>
      <sheetName val="재료비"/>
      <sheetName val="WORK"/>
      <sheetName val="99-0002"/>
      <sheetName val="asd"/>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조사표"/>
      <sheetName val="추가예산"/>
      <sheetName val="일위집계(기존)"/>
      <sheetName val="전기실-1"/>
      <sheetName val="설계서(본관)"/>
      <sheetName val="백암비스타내역"/>
      <sheetName val="조건표"/>
      <sheetName val="날개벽수량표"/>
      <sheetName val="기성내역"/>
      <sheetName val="EBSDATA"/>
      <sheetName val="산출내역서집계표"/>
      <sheetName val=" HIT-&gt;HMC 견적(3900)"/>
      <sheetName val="인사자료총집계"/>
      <sheetName val="현금흐름"/>
      <sheetName val="내역(가지)"/>
      <sheetName val="일용노임단가"/>
      <sheetName val="자재단가표"/>
      <sheetName val="별첨1-임식"/>
      <sheetName val="기본자료"/>
      <sheetName val="부속동"/>
      <sheetName val="APT"/>
      <sheetName val="구간별관경"/>
      <sheetName val="INPUT-DATA"/>
      <sheetName val="정산내역"/>
      <sheetName val="투찰추정"/>
      <sheetName val="검토"/>
      <sheetName val="총괄-1"/>
      <sheetName val="전체_1설계"/>
      <sheetName val="노임 단가"/>
      <sheetName val="배수통관(좌)"/>
      <sheetName val="spc 배관견적"/>
      <sheetName val="Cash Flow-1"/>
      <sheetName val="동방설계서"/>
      <sheetName val="1.취수장"/>
      <sheetName val="중기비"/>
      <sheetName val="신천3호용수로"/>
      <sheetName val="3.1공사현황 공정표"/>
      <sheetName val="TYPE-A"/>
      <sheetName val="지불내역(자재외)"/>
      <sheetName val="내역표지"/>
      <sheetName val="SHEET PILE단가"/>
      <sheetName val="수정2"/>
      <sheetName val="SUMMARY(S)"/>
      <sheetName val="Sheet5"/>
      <sheetName val="단가조건(02년)"/>
      <sheetName val="기기리스트"/>
      <sheetName val="전라자금"/>
      <sheetName val="전기일위대가"/>
      <sheetName val="200"/>
      <sheetName val="부대내역"/>
      <sheetName val="6PILE  (돌출)"/>
      <sheetName val="SLAB"/>
      <sheetName val="접속도로1"/>
      <sheetName val="공사비총괄"/>
      <sheetName val="건축공사"/>
      <sheetName val="BH_1 _2_"/>
      <sheetName val="전 기"/>
      <sheetName val="CORE#2"/>
      <sheetName val="표준건축비"/>
      <sheetName val="갑지(추정)"/>
      <sheetName val="b_balju"/>
      <sheetName val="일위"/>
      <sheetName val="장비단가표"/>
      <sheetName val="Customer Databas"/>
      <sheetName val="물량표"/>
      <sheetName val="기초코드"/>
      <sheetName val="퇴직금(울산천상)"/>
      <sheetName val="POL6차-PIPING"/>
      <sheetName val="공통가설"/>
      <sheetName val="덕전리"/>
      <sheetName val="unit 4"/>
      <sheetName val="1,2,3,4,5단위수량"/>
      <sheetName val="정렬"/>
      <sheetName val="Sheet2"/>
      <sheetName val="계산표지"/>
      <sheetName val="노임변동률"/>
      <sheetName val="시설물일위"/>
      <sheetName val="Y-WORK"/>
      <sheetName val="내역서1"/>
      <sheetName val="견적서"/>
      <sheetName val="WING3"/>
      <sheetName val="전입"/>
      <sheetName val="d118"/>
      <sheetName val="목차 "/>
      <sheetName val="화재 탐지 설비"/>
      <sheetName val="관급자재"/>
      <sheetName val="현장관리비참조"/>
      <sheetName val="원가총괄"/>
      <sheetName val="귀래 설계 공내역서"/>
      <sheetName val="FM"/>
      <sheetName val="중기"/>
      <sheetName val="파일구성"/>
      <sheetName val="유입량"/>
      <sheetName val="투입내역"/>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바닥판"/>
      <sheetName val="입력DATA"/>
      <sheetName val="일위대가목차"/>
      <sheetName val="시설물기초"/>
      <sheetName val="SG"/>
      <sheetName val="공정증감대ㅈ표"/>
      <sheetName val="편입토지조서"/>
      <sheetName val="예가표"/>
      <sheetName val="입찰"/>
      <sheetName val="현경"/>
      <sheetName val="중기사용료산출근거"/>
      <sheetName val="단가산출1"/>
      <sheetName val="주관사업"/>
      <sheetName val="C97상"/>
      <sheetName val="6공구(당초)"/>
      <sheetName val="공통단가"/>
      <sheetName val="1월"/>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노임이"/>
      <sheetName val="계수시트"/>
      <sheetName val="PAY"/>
      <sheetName val="원형1호맨홀토공수량"/>
      <sheetName val="설 계"/>
      <sheetName val="직접경비호표"/>
      <sheetName val="ELEC"/>
      <sheetName val="1유리"/>
      <sheetName val="#2_일위대가목록"/>
      <sheetName val="실행(ALT1)"/>
      <sheetName val="개인별 순위표"/>
      <sheetName val="INDEX"/>
      <sheetName val="프랜트면허"/>
      <sheetName val="냉천부속동"/>
      <sheetName val="네고율"/>
      <sheetName val="재집"/>
      <sheetName val="총"/>
      <sheetName val="오산갈곳"/>
      <sheetName val="안정계산"/>
      <sheetName val="단면검토"/>
      <sheetName val="2000년하반기"/>
      <sheetName val="수지예산"/>
      <sheetName val="직재"/>
      <sheetName val="전동기"/>
      <sheetName val="일위대가(집계)"/>
      <sheetName val="수량산출서집계(1-4차)"/>
      <sheetName val="기본일위"/>
      <sheetName val="모델명"/>
      <sheetName val="손익분석"/>
      <sheetName val="(1)본선수량집계"/>
      <sheetName val="PAINT"/>
      <sheetName val="EQT-ESTN"/>
      <sheetName val="장비"/>
      <sheetName val="노무"/>
      <sheetName val="세골재  T2 변경 현황"/>
      <sheetName val="1.설계기준"/>
      <sheetName val="정리계획CF평가"/>
      <sheetName val="공기압축기실"/>
      <sheetName val="원도급"/>
      <sheetName val="하도급"/>
      <sheetName val="증감분석"/>
      <sheetName val="한전일위"/>
      <sheetName val="101동"/>
      <sheetName val="단가(적용)"/>
      <sheetName val="수량산출"/>
      <sheetName val="설치"/>
      <sheetName val="저장소"/>
      <sheetName val="내역집계"/>
      <sheetName val="재료"/>
      <sheetName val="8.현장관리비"/>
      <sheetName val="7.안전관리비"/>
      <sheetName val="Macro(전선)"/>
      <sheetName val="개산공사비"/>
      <sheetName val="재개발"/>
      <sheetName val="대공종"/>
      <sheetName val="집 계 표"/>
      <sheetName val="1안"/>
      <sheetName val="BQ"/>
      <sheetName val="집계및폼"/>
      <sheetName val="04_10_11"/>
      <sheetName val="협력업체"/>
      <sheetName val="코드1"/>
      <sheetName val="코드2"/>
      <sheetName val="별표 "/>
      <sheetName val="합계"/>
      <sheetName val="부서코드표"/>
      <sheetName val="건축"/>
      <sheetName val="재료값"/>
      <sheetName val="청천내"/>
      <sheetName val="원가서"/>
      <sheetName val="인건비"/>
      <sheetName val="미드수량"/>
      <sheetName val="자동제어"/>
      <sheetName val="골조시행"/>
      <sheetName val="시운전연료비"/>
      <sheetName val="코드"/>
      <sheetName val="결재란"/>
      <sheetName val="공량산출서"/>
      <sheetName val="도담구내 개소별 명세"/>
      <sheetName val="98수문일위"/>
      <sheetName val="3.공통공사대비"/>
      <sheetName val="sub"/>
      <sheetName val="검색방"/>
      <sheetName val="자금청구"/>
      <sheetName val="관공일위대가"/>
      <sheetName val="관자재"/>
      <sheetName val="단가 및 재료비"/>
      <sheetName val="관접합및자재집계표"/>
      <sheetName val="조경수목"/>
      <sheetName val="퇴직공제부금"/>
      <sheetName val="평균노임"/>
      <sheetName val="분석"/>
      <sheetName val="시운전연료"/>
      <sheetName val="입찰보고"/>
      <sheetName val="업체자료"/>
      <sheetName val="MILL"/>
      <sheetName val="9GNG운반"/>
      <sheetName val="중사"/>
      <sheetName val="자료입력"/>
      <sheetName val="적용단위길이"/>
      <sheetName val="전기혼잡제경비(45)"/>
      <sheetName val="현장조사"/>
      <sheetName val="현금예금"/>
      <sheetName val="실행"/>
      <sheetName val="CC16-내역서"/>
      <sheetName val="환율change"/>
      <sheetName val="당초"/>
      <sheetName val="단가표"/>
      <sheetName val="시화점실행"/>
      <sheetName val="기별(종합)"/>
      <sheetName val="재료비단가"/>
      <sheetName val="공사비집계"/>
      <sheetName val="내역서 "/>
      <sheetName val="유림골조"/>
      <sheetName val="전기공사"/>
      <sheetName val="연습"/>
      <sheetName val="장비단가"/>
      <sheetName val="MSS_2"/>
      <sheetName val="가설건물"/>
      <sheetName val="분전반일위대가"/>
      <sheetName val="공사비총괄표"/>
      <sheetName val="일위대가표48"/>
      <sheetName val="10공구일위"/>
      <sheetName val="TCDB"/>
      <sheetName val="자재co"/>
      <sheetName val="범례표"/>
      <sheetName val="대림경상68억"/>
      <sheetName val="제노임"/>
      <sheetName val="산식3"/>
      <sheetName val="공통(20-91)"/>
      <sheetName val="부하LOAD"/>
      <sheetName val="지구단위계획"/>
      <sheetName val="철거산출근거"/>
      <sheetName val="건축2"/>
      <sheetName val="노무비"/>
      <sheetName val="환경평가"/>
      <sheetName val="인구"/>
      <sheetName val="수우미양가(Vlookup)"/>
      <sheetName val="건명"/>
      <sheetName val="CODE"/>
      <sheetName val="제품목록"/>
      <sheetName val="시중노임단가"/>
      <sheetName val="몰탈"/>
      <sheetName val="수량집계"/>
      <sheetName val="일정"/>
      <sheetName val="대치판정"/>
      <sheetName val="단가조사서"/>
      <sheetName val="일위단가"/>
      <sheetName val="단가적용"/>
      <sheetName val="제잡비"/>
      <sheetName val="개요"/>
      <sheetName val="소화실적"/>
      <sheetName val="단가산출서"/>
      <sheetName val="남양내역"/>
      <sheetName val="재정비내역"/>
      <sheetName val="지적고시내역"/>
      <sheetName val="골재산출"/>
      <sheetName val="포장수량집계"/>
      <sheetName val="5호광장_(만점)1"/>
      <sheetName val="인천국제_(만점)_(2)1"/>
      <sheetName val="Total_단위경유량집계1"/>
      <sheetName val="준검_내역서1"/>
      <sheetName val="토공유동표(전체_당초)1"/>
      <sheetName val="1_수인터널1"/>
      <sheetName val="BH-1_(2)1"/>
      <sheetName val="표__지1"/>
      <sheetName val="앉음벽_(2)1"/>
      <sheetName val="4_전기1"/>
      <sheetName val="노원열병합__건축공사기성내역서1"/>
      <sheetName val="I_설계조건1"/>
      <sheetName val="보고서_기기리스트1"/>
      <sheetName val="우수관매설및_우수받이1"/>
      <sheetName val="1_설계조건1"/>
      <sheetName val="조도계산서_(도서)1"/>
      <sheetName val="보고서_기기리스트"/>
      <sheetName val="입찰견적보고서"/>
      <sheetName val="상수도토공집계표"/>
      <sheetName val="교각계산"/>
      <sheetName val="7.공정표"/>
      <sheetName val="단면 (2)"/>
      <sheetName val="간접비(1)"/>
      <sheetName val="준공정산"/>
      <sheetName val="MAIN_TABLE"/>
      <sheetName val="DHEQSUPT"/>
      <sheetName val="토사(PE)"/>
      <sheetName val="실행(표지,갑,을)"/>
      <sheetName val="부대공(BOQ)"/>
      <sheetName val="세부추진"/>
      <sheetName val="상용보강"/>
      <sheetName val="AS복구"/>
      <sheetName val="중기터파기"/>
      <sheetName val="변수값"/>
      <sheetName val="중기상차"/>
      <sheetName val="2.대외공문"/>
      <sheetName val="형상"/>
      <sheetName val="집계장(대목_실행)"/>
      <sheetName val="주beam"/>
      <sheetName val="일위_파일"/>
      <sheetName val="이토변실(A3-LINE)"/>
      <sheetName val="기본단가"/>
      <sheetName val="단가(반정1교-원주)"/>
      <sheetName val="코드일람표2001년10월"/>
      <sheetName val="공사비산출내역"/>
      <sheetName val="단면가정"/>
      <sheetName val="제수변 수량집계표(보통)"/>
      <sheetName val="품목납기"/>
      <sheetName val="단중표"/>
      <sheetName val="7"/>
      <sheetName val="投标材料清单 "/>
      <sheetName val="손익차9월2"/>
      <sheetName val="득점현황"/>
      <sheetName val="노임단가 (2)"/>
      <sheetName val="참조 (2)"/>
      <sheetName val="평3"/>
      <sheetName val="옥내소화전계산서"/>
      <sheetName val="관리,공감"/>
      <sheetName val="Sheet6"/>
      <sheetName val="인력터파기"/>
      <sheetName val="사유서제출현황-2"/>
      <sheetName val="현장별"/>
      <sheetName val="토공계산서(부체도로)"/>
      <sheetName val="투찰가"/>
      <sheetName val="하중계산"/>
      <sheetName val="암거"/>
      <sheetName val="인천제철"/>
      <sheetName val="TOT"/>
      <sheetName val="내역서비교"/>
      <sheetName val="비주거용"/>
      <sheetName val="인원"/>
      <sheetName val="목차"/>
      <sheetName val="횡배수관토공수량"/>
      <sheetName val="직접비"/>
      <sheetName val="INSTR"/>
      <sheetName val="#3_일위대가목록"/>
      <sheetName val="장비비 명세서1"/>
      <sheetName val="RETAIL (ABOVE)"/>
      <sheetName val="중기사용료"/>
      <sheetName val="BJJIN"/>
      <sheetName val="5. 현장관리비(new) "/>
      <sheetName val="원본"/>
      <sheetName val="건축내역서"/>
      <sheetName val="일위대_x0000__x0000_Ԁ_x0000_䀀"/>
      <sheetName val="Sheet4"/>
      <sheetName val="1공구(입찰내역)"/>
      <sheetName val="구의33고"/>
      <sheetName val="유림총괄"/>
      <sheetName val="-배수구조총재료"/>
      <sheetName val="심사물량"/>
      <sheetName val="HVAC"/>
      <sheetName val="CODE1"/>
      <sheetName val="B"/>
      <sheetName val="정산을지"/>
      <sheetName val="6. 수량산출서"/>
      <sheetName val="2000노임기준"/>
      <sheetName val="단   산"/>
      <sheetName val="실    단"/>
      <sheetName val="점수계산1-2"/>
      <sheetName val="인부신상자료"/>
      <sheetName val="장비 (2)"/>
      <sheetName val="VE절감"/>
      <sheetName val="청주(철골발주의뢰서)"/>
      <sheetName val="분전함신설"/>
      <sheetName val="차수"/>
      <sheetName val="식재인부"/>
      <sheetName val="1단계"/>
      <sheetName val="기계실냉난방"/>
      <sheetName val="Sheet1 (2)"/>
      <sheetName val="실행대비"/>
      <sheetName val="김해토지조서"/>
      <sheetName val="기안"/>
      <sheetName val="수문일1"/>
      <sheetName val="신고조서"/>
      <sheetName val="EJ"/>
      <sheetName val="내역서을지"/>
      <sheetName val="96수출"/>
      <sheetName val="SHL"/>
      <sheetName val="적용환율"/>
      <sheetName val="공정코드"/>
      <sheetName val="통신물량"/>
      <sheetName val="기본"/>
      <sheetName val="Eq. Mobilization"/>
      <sheetName val="가시설단위수량"/>
      <sheetName val="입력정보"/>
      <sheetName val="SHEET"/>
      <sheetName val="현관"/>
      <sheetName val="일위총괄"/>
      <sheetName val="월별수입"/>
      <sheetName val="48평단가"/>
      <sheetName val="57단가"/>
      <sheetName val="54평단가"/>
      <sheetName val="66평단가"/>
      <sheetName val="61단가"/>
      <sheetName val="89평단가"/>
      <sheetName val="84평단가"/>
      <sheetName val="현장관리비데이타"/>
      <sheetName val="이월"/>
      <sheetName val="본사인상전"/>
      <sheetName val="위치"/>
      <sheetName val="단가비교"/>
      <sheetName val="MSS_21"/>
      <sheetName val="2_1__노무비_평균단가산출"/>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건축기술부대조건"/>
      <sheetName val="조작대(1연)"/>
      <sheetName val="옥외외등집계표"/>
      <sheetName val="금리계산"/>
      <sheetName val="대운반(철재)"/>
      <sheetName val="산출"/>
      <sheetName val="소방"/>
      <sheetName val="예산코드"/>
      <sheetName val="원가입력"/>
      <sheetName val="실지수기호표"/>
      <sheetName val="2련간지"/>
      <sheetName val="기준"/>
      <sheetName val="철근량"/>
      <sheetName val="울산자금"/>
      <sheetName val="용수간선"/>
      <sheetName val=""/>
      <sheetName val="공사수행방안"/>
      <sheetName val="학생내역"/>
      <sheetName val="가설식당"/>
      <sheetName val=" 갑지"/>
      <sheetName val="현장경비"/>
      <sheetName val="N賃率_職"/>
      <sheetName val="guard(mac)"/>
      <sheetName val="COST"/>
      <sheetName val="일위(시설)"/>
      <sheetName val="노무비 근거"/>
      <sheetName val="양식_자재단가조사표"/>
      <sheetName val="동해title"/>
      <sheetName val="3BL공동구 수량"/>
      <sheetName val="전선 및 전선관"/>
      <sheetName val="공조기"/>
      <sheetName val="A1"/>
      <sheetName val="재료비노무비"/>
      <sheetName val="CM 1"/>
      <sheetName val="5.동별횡주관경"/>
      <sheetName val="내역서1999.8최종"/>
      <sheetName val="Baby일위대가"/>
      <sheetName val="APT내역"/>
      <sheetName val="부대시설"/>
      <sheetName val="Sheet17"/>
      <sheetName val="LF자재단가"/>
      <sheetName val="제품정보"/>
      <sheetName val="상품수불(합산)"/>
      <sheetName val="자동세륜기"/>
      <sheetName val="wall"/>
      <sheetName val="위치조서"/>
      <sheetName val="Macro3"/>
      <sheetName val="암거 제원표"/>
      <sheetName val="도급FORM"/>
      <sheetName val="투찰"/>
      <sheetName val="확정분요약"/>
      <sheetName val="확정분세부"/>
      <sheetName val="맨홀토공"/>
      <sheetName val="맨홀수량산출"/>
      <sheetName val="제경비산출서"/>
      <sheetName val="목록"/>
      <sheetName val="콘크리트타설집계표"/>
      <sheetName val="장비집계"/>
      <sheetName val="부총"/>
      <sheetName val="토공 total"/>
      <sheetName val="도실건시"/>
      <sheetName val="도수로현황"/>
      <sheetName val="본사공가현황"/>
      <sheetName val="공기압舓⿫_x0005_"/>
      <sheetName val="공기압妐&quot;姜"/>
      <sheetName val="전산망"/>
      <sheetName val="입력데이타(비인쇄용)"/>
      <sheetName val="기성(1차) "/>
      <sheetName val="NOMUBI"/>
      <sheetName val="sw1"/>
      <sheetName val="토공(1)"/>
      <sheetName val="준공조서갑지"/>
      <sheetName val="일위대가(계측기설치)"/>
      <sheetName val="효율표"/>
      <sheetName val="비교1"/>
      <sheetName val="일위대㐀븁_x0000__x0000_退"/>
      <sheetName val="수량명세서"/>
      <sheetName val="I_설계조_x0000_"/>
      <sheetName val="일위대가집계"/>
      <sheetName val="NNV"/>
      <sheetName val="수자재단위당"/>
      <sheetName val="SCH"/>
      <sheetName val="요율표"/>
      <sheetName val="preface"/>
      <sheetName val="1.CB"/>
      <sheetName val="변수"/>
      <sheetName val="단위수량"/>
      <sheetName val="콘_재료분리(1)"/>
      <sheetName val="기계실"/>
      <sheetName val="간접"/>
      <sheetName val="일위CODE"/>
      <sheetName val="49일위"/>
      <sheetName val="22일위"/>
      <sheetName val="1회"/>
      <sheetName val="수배전(갑)"/>
      <sheetName val="실적공사비"/>
      <sheetName val="동물이동통로"/>
      <sheetName val="전압강하자료"/>
      <sheetName val="95MAKER"/>
      <sheetName val="계정"/>
      <sheetName val="구성비"/>
      <sheetName val="변경내역"/>
      <sheetName val="상반기손익차2총괄"/>
      <sheetName val="토공 토적표"/>
      <sheetName val="자재단가리스트"/>
      <sheetName val="재적표"/>
      <sheetName val="일위대가1"/>
      <sheetName val="수량산출서 (2)"/>
      <sheetName val="CON'C"/>
      <sheetName val="간접비"/>
      <sheetName val="집계표(육상)"/>
      <sheetName val="목록표"/>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에어샵공사"/>
      <sheetName val="Sheet16"/>
      <sheetName val="골조"/>
      <sheetName val="일위산출근거"/>
      <sheetName val="견내"/>
      <sheetName val="5사남"/>
      <sheetName val="자재"/>
      <sheetName val="산근1"/>
      <sheetName val="전철"/>
      <sheetName val="안정검토"/>
      <sheetName val="주bea_xdcf0_"/>
      <sheetName val="실행내역서(DCU)"/>
      <sheetName val="일위대가 "/>
      <sheetName val="1ST"/>
      <sheetName val="4 LINE"/>
      <sheetName val="7 th"/>
      <sheetName val="CTEMCOST"/>
      <sheetName val="ELECTRIC"/>
      <sheetName val="SCHEDULE"/>
      <sheetName val="관경별내역서"/>
      <sheetName val="조립1부실적"/>
      <sheetName val="경비_원본"/>
      <sheetName val="조경수량"/>
      <sheetName val="접속도수량집계표"/>
      <sheetName val="사진첩"/>
      <sheetName val="평균노_x0000_"/>
      <sheetName val="하수급견적대비"/>
      <sheetName val="설계서"/>
      <sheetName val="20관리비율"/>
      <sheetName val="조도계산서_(도서_x0000_"/>
      <sheetName val="단위중량"/>
      <sheetName val="04변경-상하"/>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전사 (2)"/>
      <sheetName val="BA (2)"/>
      <sheetName val="CP (2)"/>
      <sheetName val="시산표"/>
      <sheetName val="울산자동제어"/>
      <sheetName val="esc"/>
      <sheetName val="포장(수량)-관로부"/>
      <sheetName val="기성갑지"/>
      <sheetName val="정산서"/>
      <sheetName val="인건-측정"/>
      <sheetName val="MIJIBI"/>
      <sheetName val="0Title"/>
      <sheetName val="할빙수"/>
      <sheetName val="조직"/>
      <sheetName val="전기단가조사서"/>
      <sheetName val="MSS"/>
      <sheetName val="정화조"/>
      <sheetName val="날개수집"/>
      <sheetName val="기존단가 (2)"/>
      <sheetName val="대_x0000__x0000_"/>
      <sheetName val="REDUCER"/>
      <sheetName val="WE'T"/>
      <sheetName val="식음료"/>
      <sheetName val="apt수량"/>
      <sheetName val="현금"/>
      <sheetName val="첨부1"/>
      <sheetName val="新철폐복2"/>
      <sheetName val="新철폐복3"/>
      <sheetName val="新철폐복"/>
      <sheetName val="월별손익"/>
      <sheetName val="PI"/>
      <sheetName val="건축공사실행"/>
      <sheetName val="건축원가"/>
      <sheetName val="내역서2안"/>
      <sheetName val="물량내역서"/>
      <sheetName val="수목표준대가"/>
      <sheetName val="기초목"/>
      <sheetName val="database"/>
      <sheetName val="변경명신물량 (2)"/>
      <sheetName val="감가상각비대체내역"/>
      <sheetName val="자재집계"/>
      <sheetName val="마스터원본"/>
      <sheetName val="토목내역서"/>
      <sheetName val="LIST"/>
      <sheetName val="J"/>
      <sheetName val="수량산출서집계"/>
      <sheetName val="맨홀수량"/>
      <sheetName val="내역서(100%)"/>
      <sheetName val="F4-F7"/>
      <sheetName val="FAB별"/>
      <sheetName val="난간벽단위"/>
      <sheetName val="예산조서(전송)"/>
      <sheetName val="지급자재"/>
      <sheetName val="견적의뢰서"/>
      <sheetName val="간접경상비"/>
      <sheetName val="2"/>
      <sheetName val="집계"/>
      <sheetName val="간지"/>
      <sheetName val="현황산출서"/>
      <sheetName val="GDP"/>
      <sheetName val="일일입력"/>
      <sheetName val="품목등록"/>
      <sheetName val="아파트 "/>
      <sheetName val="유효폭의 계산"/>
      <sheetName val="다곡2교"/>
      <sheetName val="한일양산"/>
      <sheetName val="2-2.매출분석"/>
      <sheetName val="견적시담(송포2공구)"/>
      <sheetName val="(당평)자재"/>
      <sheetName val="가시설(TYPE-A)"/>
      <sheetName val="1-1평균터파기고(1)"/>
      <sheetName val="갑지.을지"/>
      <sheetName val="기타"/>
      <sheetName val="각종양식"/>
      <sheetName val="&lt;--"/>
      <sheetName val="K1자재(3차등)"/>
      <sheetName val="제수변수량"/>
      <sheetName val="95년12월말"/>
      <sheetName val="실_인건비(5월부터)"/>
      <sheetName val="현장별정리"/>
      <sheetName val="도담구내 개소별 명柖"/>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일위대가목록표"/>
      <sheetName val="송전기본"/>
      <sheetName val="물류최종8월7"/>
      <sheetName val="부대대비"/>
      <sheetName val="냉연집계"/>
      <sheetName val="15100"/>
      <sheetName val="표지 (2)"/>
      <sheetName val="을부담운반비"/>
      <sheetName val="Scenario"/>
      <sheetName val="미납품 현황"/>
      <sheetName val="건축원가계산서"/>
      <sheetName val="만년달력"/>
      <sheetName val="세목별"/>
      <sheetName val="설-원가"/>
      <sheetName val="수정계획3"/>
      <sheetName val="교대(A1)"/>
      <sheetName val="덤프트럭계수"/>
      <sheetName val="I_설계조多"/>
      <sheetName val="선정요령"/>
      <sheetName val="화설내"/>
      <sheetName val="내역1"/>
      <sheetName val="보할"/>
      <sheetName val="배수관연장조서"/>
      <sheetName val="기준액"/>
      <sheetName val="직접뀀鞖/_x0000_"/>
      <sheetName val="H-pile(298x299)"/>
      <sheetName val="H-pile(250x250)"/>
      <sheetName val="설계내역(2001)"/>
      <sheetName val="전도품의"/>
      <sheetName val="임차비용"/>
      <sheetName val="코_x0000_"/>
      <sheetName val="결재_x0000_"/>
      <sheetName val="설명서 "/>
      <sheetName val="FACTOR"/>
      <sheetName val="데이터유효성검사자료"/>
      <sheetName val="자갈,시멘트,모래산출"/>
      <sheetName val="건축집계"/>
      <sheetName val="DTCT"/>
      <sheetName val="125x125"/>
      <sheetName val="4. VOs summary"/>
      <sheetName val="SEX"/>
      <sheetName val="Quantity"/>
      <sheetName val="TOSHIBA-Structure"/>
      <sheetName val="Chiet tinh dz35"/>
      <sheetName val="RATE"/>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2분기"/>
      <sheetName val="예산실적전체당월"/>
      <sheetName val="기타#9"/>
      <sheetName val="단양 00 아파트-세부내역"/>
      <sheetName val="시추조사비"/>
      <sheetName val="기본설계기준"/>
      <sheetName val="원료"/>
      <sheetName val="미장"/>
      <sheetName val="철골"/>
      <sheetName val="학익동신동아5차CD365"/>
      <sheetName val="05년 상"/>
      <sheetName val="영흥TL(UP,DOWN) "/>
      <sheetName val="일위1"/>
      <sheetName val="자격 땡겨오기"/>
      <sheetName val="사업부구분코드"/>
      <sheetName val="급,배기팬"/>
      <sheetName val="현장실사자료"/>
      <sheetName val="우석문틀"/>
      <sheetName val="담보"/>
      <sheetName val="하조서"/>
      <sheetName val="STEEL BOX 단면설계(SEC.8)"/>
      <sheetName val="제조노임"/>
      <sheetName val="S0"/>
      <sheetName val="인입관수량총괄"/>
      <sheetName val="과업지시서"/>
      <sheetName val="인적사항(누적)"/>
      <sheetName val="제1영업소"/>
      <sheetName val="제2영업소"/>
      <sheetName val="제3영업소"/>
      <sheetName val="10"/>
      <sheetName val="11"/>
      <sheetName val="12"/>
      <sheetName val="13"/>
      <sheetName val="14"/>
      <sheetName val="15"/>
      <sheetName val="16"/>
      <sheetName val="3"/>
      <sheetName val="4"/>
      <sheetName val="5"/>
      <sheetName val="6"/>
      <sheetName val="8"/>
      <sheetName val="9"/>
      <sheetName val="2002상반기노임기준"/>
      <sheetName val="재료할증"/>
      <sheetName val="용산1(해보)"/>
      <sheetName val="ITB COST"/>
      <sheetName val="영업소실적"/>
      <sheetName val="매입"/>
      <sheetName val="4.2.1 마루높이 검토"/>
      <sheetName val=" 견적서"/>
      <sheetName val="관급현황"/>
      <sheetName val="기술조건"/>
      <sheetName val="1.내역(청.하역장전등)"/>
      <sheetName val="기계"/>
      <sheetName val="자재테이블"/>
      <sheetName val="수완하도"/>
      <sheetName val="김포내역"/>
      <sheetName val="매출그래프"/>
      <sheetName val="수계"/>
      <sheetName val="토지가격산출기초"/>
      <sheetName val="공시지가"/>
      <sheetName val="인원계획-미화"/>
      <sheetName val="안산기계장치"/>
      <sheetName val="토목도급"/>
      <sheetName val="점유현황"/>
      <sheetName val="판정1교토공"/>
      <sheetName val="WEON"/>
      <sheetName val="단가조사-1"/>
      <sheetName val="갑지_설계 내역서"/>
      <sheetName val="2.단면가정 (양곡1교)"/>
      <sheetName val="건축공사집계"/>
      <sheetName val="개요2"/>
      <sheetName val="시약"/>
      <sheetName val="토공(완충)"/>
      <sheetName val="수량계산"/>
      <sheetName val="일위산출"/>
      <sheetName val="집계장"/>
      <sheetName val="종단계산"/>
      <sheetName val="JUCK"/>
      <sheetName val="내역_verᔈ_x0000__x0000_"/>
      <sheetName val="계산_x0000__x0000_"/>
      <sheetName val="유지정비"/>
      <sheetName val="용역인건비"/>
      <sheetName val="문10"/>
      <sheetName val="7_산출(⠀榅弁䘿_x0000_"/>
      <sheetName val="수량산출서 갑지"/>
      <sheetName val="램머"/>
      <sheetName val="1,2,3,4_x0000__x0000_界Þ多⽬"/>
      <sheetName val="1,2,3,4_x0005__x0000__x0000__x0000__x0000_"/>
      <sheetName val="단가비교표_공통1"/>
      <sheetName val="8.PILE  (돌출)"/>
      <sheetName val="LD"/>
      <sheetName val="정리계槜〚_x0000__x0000_䇀"/>
      <sheetName val="일위대"/>
      <sheetName val="일위대㐀븁"/>
      <sheetName val=" FURNACE현설"/>
      <sheetName val="97 사업추정(WEKI)"/>
      <sheetName val="6_산출닑⾱_x0005__x0000_"/>
      <sheetName val="설변단가적용현황"/>
      <sheetName val="변경내역서"/>
      <sheetName val="TABLE DB"/>
      <sheetName val="쌍용 data base"/>
      <sheetName val="공량·_x0000__x0000_"/>
      <sheetName val="공량×"/>
      <sheetName val="전기2005"/>
      <sheetName val="통신2005"/>
      <sheetName val="3련_Bꨀ덽"/>
      <sheetName val="working_load_at０ʵŚÃ堠ᴕ_x0000__x0000__x0000__x0000__x0000__x0000_"/>
      <sheetName val="일반수량총괄집계"/>
      <sheetName val="2000.05"/>
      <sheetName val="오동"/>
      <sheetName val="대조"/>
      <sheetName val="나한"/>
      <sheetName val="내역(인테리어 실내)(도급)"/>
      <sheetName val="내역(인테리어 실외)(도급)"/>
      <sheetName val="일위대가(집계_x0000_"/>
      <sheetName val="산출근거#2-3"/>
      <sheetName val="설계명세"/>
      <sheetName val="6__안전관慨⻥"/>
      <sheetName val="8.설치품셈"/>
      <sheetName val="6동"/>
      <sheetName val="시운전"/>
      <sheetName val="시운전绸7"/>
      <sheetName val="조도계산서Å_x0000_Ԁ_x0000__x0000_"/>
      <sheetName val="조도계산서Å_x0000_Ԁ_x0000_耀"/>
      <sheetName val="자재기성 신청서.xlsx"/>
      <sheetName val="업체별기성내역"/>
      <sheetName val="투찰(하수)"/>
      <sheetName val="예총"/>
      <sheetName val="장비코드표 050601"/>
      <sheetName val="2007년 생산1부장비"/>
      <sheetName val="2008년 생산부전장비코드"/>
      <sheetName val="DDB부 장비 관리현황"/>
      <sheetName val="Xunit (단위환산)"/>
      <sheetName val="design_crit_x0000__x0000__x0005__x0000_"/>
      <sheetName val="단가시흥"/>
      <sheetName val="보활"/>
      <sheetName val="집행(2-1)"/>
      <sheetName val="장문교(대전)"/>
      <sheetName val="품셈 "/>
      <sheetName val="음성cable"/>
      <sheetName val="M-EMS GP-570(BIT)"/>
      <sheetName val="일위집계"/>
      <sheetName val="뚝토공"/>
      <sheetName val="3련_B䀀㽚"/>
      <sheetName val="내역서 제출"/>
      <sheetName val="돈암사업"/>
      <sheetName val="DATA LISTS"/>
      <sheetName val="주bea?"/>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수량산출목록표"/>
      <sheetName val="제수문집계"/>
      <sheetName val="구조물터파기수량집계"/>
      <sheetName val="보고"/>
      <sheetName val="계정1"/>
      <sheetName val="신대방33(적용)"/>
      <sheetName val="단가산출(T)"/>
      <sheetName val="설계예산서(2_소천우회토목)"/>
      <sheetName val="수토공단위당"/>
      <sheetName val="부안변전"/>
      <sheetName val="[입찰안.xls]직접뀀鞖/_x0000_"/>
      <sheetName val="[입찰안.xls][입찰안.xls]직접뀀鞖/_x0000_"/>
      <sheetName val="마감산출"/>
      <sheetName val="현우실적"/>
      <sheetName val="plan&amp;section_of__x0000__x0000__x0005__x0000_冰﹢Ƚ_x0000__x0000__x0000_"/>
      <sheetName val="설원"/>
      <sheetName val="Data&amp;Result"/>
      <sheetName val="0.목록1"/>
      <sheetName val="7월11일"/>
      <sheetName val="ASP"/>
      <sheetName val="원_x0000__x0000_"/>
      <sheetName val="조직관리비"/>
      <sheetName val="수선비"/>
      <sheetName val="원가명세"/>
      <sheetName val="사발차명세표"/>
      <sheetName val="손익"/>
      <sheetName val="분개장·원장"/>
      <sheetName val="소포내역_x0000__x0000__x0005__x0000_"/>
      <sheetName val="공사비예산서"/>
      <sheetName val="단_x0005__x0000_"/>
      <sheetName val="중기조종사 단위단가"/>
      <sheetName val="원가&amp;하도급원가"/>
      <sheetName val="품셈총괄표"/>
      <sheetName val="10공-_x0000_Ԁ"/>
      <sheetName val="공사비증감"/>
      <sheetName val="VXXXXXXX"/>
      <sheetName val="Bảng mã VT"/>
      <sheetName val="가로등내역서"/>
      <sheetName val="Front"/>
      <sheetName val="납부서"/>
      <sheetName val="자단"/>
      <sheetName val="토공집계표"/>
      <sheetName val="9GNG운¼"/>
      <sheetName val="토공_total"/>
      <sheetName val="공기압舓⿫"/>
      <sheetName val="기성(1차)_"/>
      <sheetName val="참조표"/>
      <sheetName val="pile_bearing_capa_&amp;_¬웰ﾕ쀀_x0005_"/>
      <sheetName val="pile_bearing_capa_&amp;_¬웰ﾕ_x0000_ﳪ_x0005_"/>
      <sheetName val="예산M12A"/>
      <sheetName val="적산"/>
      <sheetName val="CB"/>
      <sheetName val="물가시세"/>
      <sheetName val="5호광장_(만점)3"/>
      <sheetName val="인천국제_(만점)_(2)3"/>
      <sheetName val="Total_단위경유량집계3"/>
      <sheetName val="토공유동표(전체_당초)3"/>
      <sheetName val="준검_내역서3"/>
      <sheetName val="1_수인터널3"/>
      <sheetName val="BH-1_(2)3"/>
      <sheetName val="표__지3"/>
      <sheetName val="投标材料清单_2"/>
      <sheetName val="앉음벽_(2)3"/>
      <sheetName val="4_전기3"/>
      <sheetName val="_HIT__HMC_견적_3900_3"/>
      <sheetName val="I_설계조건3"/>
      <sheetName val="7__현장관리비_3"/>
      <sheetName val="6__안전관리비3"/>
      <sheetName val="노원열병합__건축공사기성내역서3"/>
      <sheetName val="1_설계조건3"/>
      <sheetName val="조도계산서_(도서)3"/>
      <sheetName val="소포내역_(2)3"/>
      <sheetName val="MSS_23"/>
      <sheetName val="11_산출(전열)3"/>
      <sheetName val="6_산출(동력)3"/>
      <sheetName val="7_산출(TRAY)3"/>
      <sheetName val="5_산출(전력)2"/>
      <sheetName val="수량산출서(전력간선_지하D_C)2"/>
      <sheetName val="우수관매설및_우수받이3"/>
      <sheetName val="11_우각부_보강3"/>
      <sheetName val="제출내역_(2)3"/>
      <sheetName val="내___역2"/>
      <sheetName val="내역_ver1_03"/>
      <sheetName val="플랜트_설치2"/>
      <sheetName val="plan&amp;section_of_foundation3"/>
      <sheetName val="pile_bearing_capa_&amp;_arrenge3"/>
      <sheetName val="working_load_at_the_btm_ft_3"/>
      <sheetName val="stability_check3"/>
      <sheetName val="design_criteria3"/>
      <sheetName val="2_1__노무비_평균단가산출2"/>
      <sheetName val="보고서_기기리스트2"/>
      <sheetName val="3련_BOX3"/>
      <sheetName val="배수내역_(2)2"/>
      <sheetName val="배수공_시멘트_및_골재량_산출2"/>
      <sheetName val="A_견적2"/>
      <sheetName val="unit_42"/>
      <sheetName val="spc_배관견적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Sheet1_(2)1"/>
      <sheetName val="Eq__Mobilization2"/>
      <sheetName val="노무비_근거1"/>
      <sheetName val="제수변_수량집계표(보통)1"/>
      <sheetName val="장비_(2)1"/>
      <sheetName val="3BL공동구_수량1"/>
      <sheetName val="5_동별횡주관경1"/>
      <sheetName val="암거_제원표1"/>
      <sheetName val="CM_11"/>
      <sheetName val="_갑지1"/>
      <sheetName val="6__수량산출서1"/>
      <sheetName val="참조_(2)1"/>
      <sheetName val="일위대가_1"/>
      <sheetName val="4_LINE1"/>
      <sheetName val="7_th1"/>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수량산출서_(2)"/>
      <sheetName val="1_CB"/>
      <sheetName val="습식및_셀프레벨링1"/>
      <sheetName val="1차_내역서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전사_(2)"/>
      <sheetName val="BA_(2)"/>
      <sheetName val="CP_(2)"/>
      <sheetName val="토공_토적표"/>
      <sheetName val="4__VOs_summary"/>
      <sheetName val="주bea"/>
      <sheetName val="변경명신물량_(2)"/>
      <sheetName val="아파트_"/>
      <sheetName val="Xunit_(단위환산)"/>
      <sheetName val="장비코드표_050601"/>
      <sheetName val="2007년_생산1부장비"/>
      <sheetName val="2008년_생산부전장비코드"/>
      <sheetName val="DDB부_장비_관리현황"/>
      <sheetName val="기존단가_(2)"/>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01. DATA"/>
      <sheetName val="BG"/>
      <sheetName val="LEGEND"/>
      <sheetName val="NOTE"/>
      <sheetName val="SCOPE OF WORK"/>
      <sheetName val="IBASE"/>
      <sheetName val="DGCT (01)"/>
      <sheetName val="Chi tiet"/>
      <sheetName val="FitOutConfCentre"/>
      <sheetName val="수량산출서집계(_x0000__x0000__x0005__x0000_"/>
      <sheetName val="수량산출서집계(_x0000__x0000__x0005__x0000_瞀"/>
      <sheetName val="공기압¬_x0000_Ԁ"/>
      <sheetName val="세부내역서"/>
      <sheetName val="공사비예"/>
      <sheetName val="b_balju_cho"/>
      <sheetName val="장비가동"/>
      <sheetName val="정리계槜で_x0000__x0000_ｐ"/>
      <sheetName val="정리계槜で_x0000__x0000_㟠"/>
      <sheetName val="식재"/>
      <sheetName val="시설물"/>
      <sheetName val="식재출력용"/>
      <sheetName val="유지관리"/>
      <sheetName val="(원)기흥상갈"/>
      <sheetName val="공사직종별노임"/>
      <sheetName val="적용토목"/>
      <sheetName val="#2 노임단가"/>
      <sheetName val="부안일위"/>
      <sheetName val="만봉용지매수비(총괄)"/>
      <sheetName val="DHEQ㧈讄䰀漐"/>
      <sheetName val="노무비계"/>
      <sheetName val="CONCRETE"/>
      <sheetName val="전기혼잡제경⻉ⴋԯ_x0000_缀"/>
      <sheetName val="노임단가 및 기계경비"/>
      <sheetName val="심사계산"/>
      <sheetName val="A LINE"/>
      <sheetName val="수량"/>
      <sheetName val="거래처CODE"/>
      <sheetName val="교량전기"/>
      <sheetName val="wbs2차"/>
      <sheetName val="일위(토,포,부)"/>
      <sheetName val="현장"/>
      <sheetName val="차량(구)"/>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내역서(삼호)"/>
      <sheetName val="의견양식"/>
      <sheetName val="대차대조표"/>
      <sheetName val="손익계산서"/>
      <sheetName val="이익잉여금"/>
      <sheetName val="1-7(재가공내역)"/>
      <sheetName val="[입찰안.xls][입찰안.xls][입찰안.xls]B_46"/>
      <sheetName val="[입찰안.xls][입찰안.xls][입찰안.xls]B_44"/>
      <sheetName val="[입찰안.xls][입찰안.xls][입찰안.xls]B__2"/>
      <sheetName val="[입찰안.xls][입찰안.xls][입찰안.xls]B_45"/>
      <sheetName val="[입찰안.xls][입찰안.xls][입찰안.xls]B__5"/>
      <sheetName val="[입찰안.xls][입찰안.xls][입찰안.xls]B__3"/>
      <sheetName val="[입찰안.xls][입찰안.xls][입찰안.xls]B__8"/>
      <sheetName val="[입찰안.xls][입찰안.xls][입찰안.xls]B__4"/>
      <sheetName val="[입찰안.xls][입찰안.xls][입찰안.xls]B__7"/>
      <sheetName val="[입찰안.xls][입찰안.xls][입찰안.xls]B__6"/>
      <sheetName val="[입찰안.xls][입찰안.xls][입찰안.xls]B__9"/>
      <sheetName val="[입찰안.xls][입찰안.xls][입찰안.xls]B_10"/>
      <sheetName val="[입찰안.xls][입찰안.xls][입찰안.xls]B_12"/>
      <sheetName val="[입찰안.xls][입찰안.xls][입찰안.xls]B_14"/>
      <sheetName val="[입찰안.xls][입찰안.xls][입찰안.xls]B_13"/>
      <sheetName val="[입찰안.xls][입찰안.xls][입찰안.xls]B_11"/>
      <sheetName val="[입찰안.xls][입찰안.xls][입찰안.xls]B_16"/>
      <sheetName val="[입찰안.xls][입찰안.xls][입찰안.xls]B_15"/>
      <sheetName val="[입찰안.xls][입찰안.xls][입찰안.xls]B_18"/>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현장경비(공사금액별)"/>
      <sheetName val="자격증"/>
      <sheetName val="제잡비1"/>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5"/>
      <sheetName val="[입찰안.xls][입찰안.xls][입찰안.xls]B_32"/>
      <sheetName val="[입찰안.xls][입찰안.xls][입찰안.xls]B_40"/>
      <sheetName val="[입찰안.xls][입찰안.xls][입찰안.xls]B_34"/>
      <sheetName val="[입찰안.xls][입찰안.xls][입찰안.xls]B_41"/>
      <sheetName val="[입찰안.xls][입찰안.xls][입찰안.xls]B_36"/>
      <sheetName val="[입찰안.xls][입찰안.xls][입찰안.xls]B_37"/>
      <sheetName val="[입찰안.xls][입찰안.xls][입찰안.xls]B_42"/>
      <sheetName val="발주내역"/>
      <sheetName val="nhôm 1,2mm"/>
      <sheetName val="nhôm 1,4mm"/>
      <sheetName val="[입찰안.xls][입찰안.xls][입찰안.xls]B_38"/>
      <sheetName val="[입찰안.xls][입찰안.xls][입찰안.xls]B_39"/>
      <sheetName val="[입찰안.xls][입찰안.xls][입찰안.xls]B_43"/>
      <sheetName val="발주A"/>
      <sheetName val="H-PILE수량집계"/>
      <sheetName val="1,2,3,4"/>
      <sheetName val="NM2"/>
      <sheetName val="NW1"/>
      <sheetName val="NW2"/>
      <sheetName val="PW3"/>
      <sheetName val="PW4"/>
      <sheetName val="SC1"/>
      <sheetName val="DNW"/>
      <sheetName val="N+"/>
      <sheetName val="NE"/>
      <sheetName val="P+"/>
      <sheetName val="PM"/>
      <sheetName val="PE"/>
      <sheetName val="So sanh"/>
      <sheetName val="주bea_"/>
      <sheetName val="cal1"/>
      <sheetName val="bqmpaloc"/>
      <sheetName val="5호광장_(만점)5"/>
      <sheetName val="인천국제_(만점)_(2)5"/>
      <sheetName val="Total_단위경유량집계5"/>
      <sheetName val="토공유동표(전체_당초)5"/>
      <sheetName val="준검_내역서5"/>
      <sheetName val="1_수인터널5"/>
      <sheetName val="BH-1_(2)5"/>
      <sheetName val="표__지5"/>
      <sheetName val="投标材料清单_4"/>
      <sheetName val="4_전기5"/>
      <sheetName val="1_설계조건5"/>
      <sheetName val="조도계산서_(도서)5"/>
      <sheetName val="I_설계조건5"/>
      <sheetName val="11_우각부_보강5"/>
      <sheetName val="제출내역_(2)5"/>
      <sheetName val="우수관매설및_우수받이5"/>
      <sheetName val="11_산출(전열)5"/>
      <sheetName val="6_산출(동력)5"/>
      <sheetName val="7_산출(TRAY)5"/>
      <sheetName val="노원열병합__건축공사기성내역서5"/>
      <sheetName val="앉음벽_(2)5"/>
      <sheetName val="MSS_25"/>
      <sheetName val="2_1__노무비_평균단가산출4"/>
      <sheetName val="내역_ver1_05"/>
      <sheetName val="plan&amp;section_of_foundation5"/>
      <sheetName val="pile_bearing_capa_&amp;_arrenge5"/>
      <sheetName val="working_load_at_the_btm_ft_5"/>
      <sheetName val="stability_check5"/>
      <sheetName val="design_criteria5"/>
      <sheetName val="보고서_기기리스트4"/>
      <sheetName val="7__현장관리비_5"/>
      <sheetName val="6__안전관리비5"/>
      <sheetName val="3련_BOX5"/>
      <sheetName val="소포내역_(2)5"/>
      <sheetName val="배수공_시멘트_및_골재량_산출4"/>
      <sheetName val="_HIT__HMC_견적_3900_5"/>
      <sheetName val="배수내역_(2)4"/>
      <sheetName val="spc_배관견적4"/>
      <sheetName val="5_산출(전력)4"/>
      <sheetName val="수량산출서(전력간선_지하D_C)4"/>
      <sheetName val="내___역4"/>
      <sheetName val="플랜트_설치4"/>
      <sheetName val="A_견적4"/>
      <sheetName val="unit_44"/>
      <sheetName val="Customer_Databas4"/>
      <sheetName val="_HIT-&gt;HMC_견적(3900)4"/>
      <sheetName val="전_기4"/>
      <sheetName val="SHEET_PILE단가4"/>
      <sheetName val="목차_4"/>
      <sheetName val="화재_탐지_설비4"/>
      <sheetName val="6PILE__(돌출)4"/>
      <sheetName val="세골재__T2_변경_현황4"/>
      <sheetName val="BH_1__2_4"/>
      <sheetName val="개인별_순위표4"/>
      <sheetName val="1_취수장4"/>
      <sheetName val="Cash_Flow-14"/>
      <sheetName val="3_1공사현황_공정표4"/>
      <sheetName val="2차전체변경예정_(2)4"/>
      <sheetName val="노임_단가4"/>
      <sheetName val="내역서_4"/>
      <sheetName val="8_현장관리비4"/>
      <sheetName val="7_안전관리비4"/>
      <sheetName val="귀래_설계_공내역서4"/>
      <sheetName val="설_계4"/>
      <sheetName val="1_설계기준4"/>
      <sheetName val="집_계_표4"/>
      <sheetName val="별표_4"/>
      <sheetName val="도담구내_개소별_명세4"/>
      <sheetName val="도담구내_개소별_명柖3"/>
      <sheetName val="danh_muc_vat_tu3"/>
      <sheetName val="Register-BG_NCC3"/>
      <sheetName val="Data_23"/>
      <sheetName val="TB_chính3"/>
      <sheetName val="Steel_pipe3"/>
      <sheetName val="Ref_pipe+Ins3"/>
      <sheetName val="Plastic_pipe3"/>
      <sheetName val="Air_Grilles3"/>
      <sheetName val="노임단가_(2)4"/>
      <sheetName val="3_공통공사대비4"/>
      <sheetName val="단___산3"/>
      <sheetName val="실____단3"/>
      <sheetName val="단가_및_재료비4"/>
      <sheetName val="전선_및_전선관3"/>
      <sheetName val="장비비_명세서14"/>
      <sheetName val="7_공정표4"/>
      <sheetName val="단면_(2)4"/>
      <sheetName val="RETAIL_(ABOVE)4"/>
      <sheetName val="5__현장관리비(new)_4"/>
      <sheetName val="내역서1999_8최종3"/>
      <sheetName val="2_대외공문4"/>
      <sheetName val="Cost_bd-&quot;A&quot;3"/>
      <sheetName val="Sheet1_(2)3"/>
      <sheetName val="1차_내역서3"/>
      <sheetName val="장비_(2)3"/>
      <sheetName val="3BL공동구_수량3"/>
      <sheetName val="5_동별횡주관경3"/>
      <sheetName val="암거_제원표3"/>
      <sheetName val="Eq__Mobilization4"/>
      <sheetName val="노무비_근거3"/>
      <sheetName val="제수변_수량집계표(보통)3"/>
      <sheetName val="CM_13"/>
      <sheetName val="_갑지3"/>
      <sheetName val="6__수량산출서3"/>
      <sheetName val="참조_(2)3"/>
      <sheetName val="1_CB2"/>
      <sheetName val="일위대가_3"/>
      <sheetName val="4_LINE3"/>
      <sheetName val="7_th3"/>
      <sheetName val="수량산출서_(2)2"/>
      <sheetName val="토공_total2"/>
      <sheetName val="기성(1차)_2"/>
      <sheetName val="습식및_셀프레벨링3"/>
      <sheetName val="BSD_(2)2"/>
      <sheetName val="바_한일양산2"/>
      <sheetName val="Project_Brief2"/>
      <sheetName val="영업_일12"/>
      <sheetName val="기기_내역서2"/>
      <sheetName val="4__VOs_summary2"/>
      <sheetName val="일위대가56-1_2"/>
      <sheetName val="일위대가71-1_2"/>
      <sheetName val="일위대가74-1_2"/>
      <sheetName val="일위대가76-1_2"/>
      <sheetName val="일위대가77-1_2"/>
      <sheetName val="일위대가78-1_2"/>
      <sheetName val="_소방공사_산출근거2"/>
      <sheetName val="토공_토적표2"/>
      <sheetName val="변경명신물량_(2)2"/>
      <sheetName val="전사_(2)2"/>
      <sheetName val="BA_(2)2"/>
      <sheetName val="CP_(2)2"/>
      <sheetName val="Bảng_mã_VT2"/>
      <sheetName val="Chiet_tinh_dz352"/>
      <sheetName val="기존단가_(2)2"/>
      <sheetName val="Elec_LG"/>
      <sheetName val="ESTI_"/>
      <sheetName val="D_&amp;_W_sizes"/>
      <sheetName val="Gia_vat_tu"/>
      <sheetName val="dtct_cong"/>
      <sheetName val="DATA_LISTS"/>
      <sheetName val="Phan tich ca may"/>
      <sheetName val="Chenh lech ca may"/>
      <sheetName val="TLg CN&amp;Laixe"/>
      <sheetName val="TLg CN&amp;Laixe (2)"/>
      <sheetName val="TLg Laitau"/>
      <sheetName val="TLg Laitau (2)"/>
      <sheetName val="0"/>
      <sheetName val="Cọc nhồi"/>
      <sheetName val="SCOPE_OF_WORK"/>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Xunit_(단위환산)1"/>
      <sheetName val="아파트_1"/>
      <sheetName val="장비코드표_0506011"/>
      <sheetName val="2007년_생산1부장비1"/>
      <sheetName val="2008년_생산부전장비코드1"/>
      <sheetName val="DDB부_장비_관리현황1"/>
      <sheetName val="DGCT_(01)"/>
      <sheetName val="Chi_tiet"/>
      <sheetName val="01__DATA"/>
      <sheetName val="nhôm_1,2mm"/>
      <sheetName val="nhôm_1,4mm"/>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빗물받이(910-510-410)"/>
      <sheetName val="[입찰안.xls][입찰안.xls][입찰안.xls]B_52"/>
      <sheetName val="[입찰안.xls][입찰안.xls][입찰안.xls]B_54"/>
      <sheetName val="[입찰안.xls][입찰안.xls][입찰안.xls]B_53"/>
      <sheetName val="1,2,3,4_x0005_"/>
      <sheetName val="EXCHANGE RATE"/>
      <sheetName val="자재대"/>
      <sheetName val="시운전壒》"/>
      <sheetName val="design_crit"/>
      <sheetName val="정리계槜〚"/>
      <sheetName val="총괄집계표"/>
      <sheetName val="[입찰안.xls][입찰안.xls][입찰안.xls]B_47"/>
      <sheetName val="[입찰안.xls][입찰안.xls][입찰안.xls]B_49"/>
      <sheetName val="[입찰안.xls][입찰안.xls][입찰안.xls]B_48"/>
      <sheetName val="[입찰안.xls][입찰안.xls][입찰안.xls]B_50"/>
      <sheetName val="상세손익"/>
      <sheetName val="배수로집계"/>
      <sheetName val="참고자료"/>
      <sheetName val="CableSchedule"/>
      <sheetName val="수량산출서집´_x0000_Ԁ_x0000_耀֜䌛"/>
      <sheetName val="입상내역"/>
      <sheetName val="PROJ. DATA"/>
      <sheetName val=" Beams Sched "/>
      <sheetName val="조경수볰"/>
      <sheetName val="Gian"/>
      <sheetName val="[입찰안.xls][입찰안.xls][입찰안.xls]___2"/>
      <sheetName val="[입찰안.xls][입찰안.xls][입찰안.xls]___3"/>
      <sheetName val="[입찰안.xls][입찰안.xls][입찰안.xls]B_51"/>
      <sheetName val="design_c_x0000__x0000_Ȑꙭî_x0000_"/>
      <sheetName val="Tiepdia"/>
      <sheetName val="DG"/>
      <sheetName val="할증 "/>
      <sheetName val="eq_data"/>
      <sheetName val="간접비 총괄표"/>
      <sheetName val="[입찰안.xls][입찰안.xls][입찰안.xls]B_55"/>
      <sheetName val="45,46"/>
      <sheetName val="일위대가갂窹"/>
      <sheetName val="일위대가_x0000__x0000_렀"/>
      <sheetName val="일위대가耀쾑_x0000_"/>
      <sheetName val="중강당 내역"/>
      <sheetName val="일위총괄표"/>
      <sheetName val="일위대가ꤥ"/>
      <sheetName val="교대(A1-A2)"/>
      <sheetName val="Sheet15"/>
      <sheetName val="본사업"/>
      <sheetName val="총투자비"/>
      <sheetName val="재학생"/>
      <sheetName val="PL98"/>
      <sheetName val="bs"/>
      <sheetName val="BSM9601"/>
      <sheetName val="10공-"/>
      <sheetName val="손익차9월頀"/>
      <sheetName val="pile_bearing_ca怀꿟세_x0000_䘀뤙_x0000__x0000_Ԁ_x0000_"/>
      <sheetName val="견적비교표 (2)"/>
      <sheetName val="작성방법(지우지마세요)"/>
      <sheetName val="결재방(지우지 마세요)"/>
      <sheetName val="6-1.보오링(1)"/>
      <sheetName val="[입찰안.xls][입찰안.xls][입찰안.xls]B_59"/>
      <sheetName val="[입찰안.xls][입찰안.xls][입찰안.xls]B_57"/>
      <sheetName val="[입찰안.xls][입찰안.xls][입찰안.xls]B_58"/>
      <sheetName val="[입찰안.xls][입찰안.xls][입찰안.xls]B_56"/>
      <sheetName val="[입찰안.xls][입찰안.xls][입찰안.xls]B_61"/>
      <sheetName val="[입찰안.xls][입찰안.xls][입찰안.xls]B_60"/>
      <sheetName val="[입찰안.xls][입찰안.xls][입찰안.xls]B_63"/>
      <sheetName val="[입찰안.xls][입찰안.xls][입찰안.xls]B_62"/>
      <sheetName val="[입찰안.xls][입찰안.xls][입찰안.xls]B_64"/>
      <sheetName val="[입찰안.xls][입찰안.xls][입찰안.xls]B_78"/>
      <sheetName val="[입찰안.xls][입찰안.xls][입찰안.xls]B_82"/>
      <sheetName val="[입찰안.xls][입찰안.xls][입찰안.xls]B_79"/>
      <sheetName val="내역_ver1_"/>
      <sheetName val="내역_ver1_뀀"/>
      <sheetName val="[입찰안.xls][입찰안.xls][입찰안.xls]B_65"/>
      <sheetName val="[입찰안.xls][입찰안.xls][입찰안.xls]B_66"/>
      <sheetName val="[입찰안.xls][입찰안.xls][입찰안.xls]B_68"/>
      <sheetName val="[입찰안.xls][입찰안.xls][입찰안.xls]B_67"/>
      <sheetName val="[입찰안.xls][입찰안.xls][입찰안.xls]B_69"/>
      <sheetName val="[입찰안.xls][입찰안.xls][입찰안.xls]B_70"/>
      <sheetName val="[입찰안.xls][입찰안.xls][입찰안.xls]B_71"/>
      <sheetName val="[입찰안.xls][입찰안.xls][입찰안.xls]B_72"/>
      <sheetName val="[입찰안.xls][입찰안.xls][입찰안.xls]B_73"/>
      <sheetName val="[입찰안.xls][입찰안.xls][입찰안.xls]B_74"/>
      <sheetName val="[입찰안.xls][입찰안.xls][입찰안.xls]B_77"/>
      <sheetName val="[입찰안.xls][입찰안.xls][입찰안.xls]B_75"/>
      <sheetName val="[입찰안.xls][입찰안.xls][입찰안.xls]B_76"/>
      <sheetName val="NP-총정리"/>
      <sheetName val="노.표-조"/>
      <sheetName val="DNTT"/>
      <sheetName val="RAB AR&amp;STR"/>
      <sheetName val="Isolasi Luar Dalam"/>
      <sheetName val="Isolasi Luar"/>
      <sheetName val="Div26 - Elect"/>
      <sheetName val="5호광장_(만점)6"/>
      <sheetName val="인천국제_(만점)_(2)6"/>
      <sheetName val="Total_단위경유량집계6"/>
      <sheetName val="준검_내역서6"/>
      <sheetName val="토공유동표(전체_당초)6"/>
      <sheetName val="1_수인터널6"/>
      <sheetName val="4_전기6"/>
      <sheetName val="BH-1_(2)6"/>
      <sheetName val="표__지6"/>
      <sheetName val="1_설계조건6"/>
      <sheetName val="조도계산서_(도서)6"/>
      <sheetName val="I_설계조건6"/>
      <sheetName val="11_우각부_보강6"/>
      <sheetName val="제출내역_(2)6"/>
      <sheetName val="우수관매설및_우수받이6"/>
      <sheetName val="11_산출(전열)6"/>
      <sheetName val="6_산출(동력)6"/>
      <sheetName val="7_산출(TRAY)6"/>
      <sheetName val="노원열병합__건축공사기성내역서6"/>
      <sheetName val="앉음벽_(2)6"/>
      <sheetName val="MSS_26"/>
      <sheetName val="2_1__노무비_평균단가산출5"/>
      <sheetName val="내역_ver1_06"/>
      <sheetName val="plan&amp;section_of_foundation6"/>
      <sheetName val="pile_bearing_capa_&amp;_arrenge6"/>
      <sheetName val="working_load_at_the_btm_ft_6"/>
      <sheetName val="stability_check6"/>
      <sheetName val="design_criteria6"/>
      <sheetName val="보고서_기기리스트5"/>
      <sheetName val="7__현장관리비_6"/>
      <sheetName val="6__안전관리비6"/>
      <sheetName val="3련_BOX6"/>
      <sheetName val="소포내역_(2)6"/>
      <sheetName val="배수공_시멘트_및_골재량_산출5"/>
      <sheetName val="_HIT__HMC_견적_3900_6"/>
      <sheetName val="배수내역_(2)5"/>
      <sheetName val="spc_배관견적5"/>
      <sheetName val="投标材料清单_5"/>
      <sheetName val="5_산출(전력)5"/>
      <sheetName val="수량산출서(전력간선_지하D_C)5"/>
      <sheetName val="내___역5"/>
      <sheetName val="플랜트_설치5"/>
      <sheetName val="A_견적5"/>
      <sheetName val="unit_45"/>
      <sheetName val="Customer_Databas5"/>
      <sheetName val="_HIT-&gt;HMC_견적(3900)5"/>
      <sheetName val="전_기5"/>
      <sheetName val="SHEET_PILE단가5"/>
      <sheetName val="목차_5"/>
      <sheetName val="화재_탐지_설비5"/>
      <sheetName val="6PILE__(돌출)5"/>
      <sheetName val="세골재__T2_변경_현황5"/>
      <sheetName val="BH_1__2_5"/>
      <sheetName val="개인별_순위표5"/>
      <sheetName val="1_취수장5"/>
      <sheetName val="Cash_Flow-15"/>
      <sheetName val="3_1공사현황_공정표5"/>
      <sheetName val="2차전체변경예정_(2)5"/>
      <sheetName val="노임_단가5"/>
      <sheetName val="내역서_5"/>
      <sheetName val="8_현장관리비5"/>
      <sheetName val="7_안전관리비5"/>
      <sheetName val="귀래_설계_공내역서5"/>
      <sheetName val="설_계5"/>
      <sheetName val="1_설계기준5"/>
      <sheetName val="집_계_표5"/>
      <sheetName val="별표_5"/>
      <sheetName val="도담구내_개소별_명세5"/>
      <sheetName val="도담구내_개소별_명柖4"/>
      <sheetName val="danh_muc_vat_tu4"/>
      <sheetName val="Register-BG_NCC4"/>
      <sheetName val="Data_24"/>
      <sheetName val="TB_chính4"/>
      <sheetName val="Steel_pipe4"/>
      <sheetName val="Ref_pipe+Ins4"/>
      <sheetName val="Plastic_pipe4"/>
      <sheetName val="Air_Grilles4"/>
      <sheetName val="노임단가_(2)5"/>
      <sheetName val="3_공통공사대비5"/>
      <sheetName val="단___산4"/>
      <sheetName val="실____단4"/>
      <sheetName val="단가_및_재료비5"/>
      <sheetName val="전선_및_전선관4"/>
      <sheetName val="장비비_명세서15"/>
      <sheetName val="7_공정표5"/>
      <sheetName val="단면_(2)5"/>
      <sheetName val="RETAIL_(ABOVE)5"/>
      <sheetName val="5__현장관리비(new)_5"/>
      <sheetName val="내역서1999_8최종4"/>
      <sheetName val="2_대외공문5"/>
      <sheetName val="Sheet1_(2)4"/>
      <sheetName val="Cost_bd-&quot;A&quot;4"/>
      <sheetName val="1차_내역서4"/>
      <sheetName val="장비_(2)4"/>
      <sheetName val="3BL공동구_수량4"/>
      <sheetName val="5_동별횡주관경4"/>
      <sheetName val="암거_제원표4"/>
      <sheetName val="Eq__Mobilization5"/>
      <sheetName val="노무비_근거4"/>
      <sheetName val="제수변_수량집계표(보통)4"/>
      <sheetName val="6__수량산출서4"/>
      <sheetName val="_갑지4"/>
      <sheetName val="1_CB3"/>
      <sheetName val="CM_14"/>
      <sheetName val="일위대가_4"/>
      <sheetName val="4_LINE4"/>
      <sheetName val="7_th4"/>
      <sheetName val="참조_(2)4"/>
      <sheetName val="수량산출서_(2)3"/>
      <sheetName val="토공_total3"/>
      <sheetName val="기성(1차)_3"/>
      <sheetName val="습식및_셀프레벨링4"/>
      <sheetName val="BSD_(2)3"/>
      <sheetName val="바_한일양산3"/>
      <sheetName val="Project_Brief3"/>
      <sheetName val="영업_일13"/>
      <sheetName val="기기_내역서3"/>
      <sheetName val="일위대가56-1_3"/>
      <sheetName val="일위대가71-1_3"/>
      <sheetName val="일위대가74-1_3"/>
      <sheetName val="일위대가76-1_3"/>
      <sheetName val="일위대가77-1_3"/>
      <sheetName val="일위대가78-1_3"/>
      <sheetName val="_소방공사_산출근거3"/>
      <sheetName val="토공_토적표3"/>
      <sheetName val="4__VOs_summary3"/>
      <sheetName val="변경명신물량_(2)3"/>
      <sheetName val="전사_(2)3"/>
      <sheetName val="BA_(2)3"/>
      <sheetName val="CP_(2)3"/>
      <sheetName val="Bảng_mã_VT3"/>
      <sheetName val="Chiet_tinh_dz353"/>
      <sheetName val="기존단가_(2)3"/>
      <sheetName val="Xunit_(단위환산)2"/>
      <sheetName val="Elec_LG1"/>
      <sheetName val="ESTI_1"/>
      <sheetName val="아파트_2"/>
      <sheetName val="장비코드표_0506012"/>
      <sheetName val="2007년_생산1부장비2"/>
      <sheetName val="2008년_생산부전장비코드2"/>
      <sheetName val="DDB부_장비_관리현황2"/>
      <sheetName val="갑지_을지1"/>
      <sheetName val="유효폭의_계산1"/>
      <sheetName val="미납품_현황1"/>
      <sheetName val="DATA_LISTS1"/>
      <sheetName val="SCOPE_OF_WORK1"/>
      <sheetName val="D_&amp;_W_sizes1"/>
      <sheetName val="Gia_vat_tu1"/>
      <sheetName val="dtct_cong1"/>
      <sheetName val="DGCT_(01)1"/>
      <sheetName val="ITB_COST1"/>
      <sheetName val="Chi_tiet1"/>
      <sheetName val="nhôm_1,2mm1"/>
      <sheetName val="nhôm_1,4mm1"/>
      <sheetName val="01__DATA1"/>
      <sheetName val="Phan_tich_ca_may"/>
      <sheetName val="Chenh_lech_ca_may"/>
      <sheetName val="TLg_CN&amp;Laixe"/>
      <sheetName val="TLg_CN&amp;Laixe_(2)"/>
      <sheetName val="TLg_Laitau"/>
      <sheetName val="TLg_Laitau_(2)"/>
      <sheetName val="STEEL_BOX_단면설계(SEC_8)1"/>
      <sheetName val="2-2_매출분석1"/>
      <sheetName val="설명서_1"/>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So_sanh"/>
      <sheetName val="Measure_1306"/>
      <sheetName val="EE_(3)"/>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U.P_Breakdown"/>
      <sheetName val="B-B"/>
      <sheetName val="計算条件"/>
      <sheetName val="8521"/>
      <sheetName val="SITE-E"/>
      <sheetName val="諸経費"/>
      <sheetName val="清水計算営業税率関連"/>
      <sheetName val="General"/>
      <sheetName val="장悱_x0017_"/>
      <sheetName val="PTDGDT"/>
      <sheetName val="Cong"/>
      <sheetName val="GC산출"/>
      <sheetName val="일위대??Ԁ?䀀"/>
      <sheetName val="일위대㐀븁??退"/>
      <sheetName val="I_설계조?"/>
      <sheetName val="조도계산서_(도서?"/>
      <sheetName val="대??"/>
      <sheetName val="plan&amp;section_of_"/>
      <sheetName val="조도계산서Å"/>
      <sheetName val="소포내역"/>
      <sheetName val="1,2,3,4"/>
      <sheetName val="6_산출닑⾱"/>
      <sheetName val="예산"/>
      <sheetName val="POL6차-PIPÁ_x0000_Ԁ"/>
      <sheetName val="POL6차-PIPⶌ쌈"/>
      <sheetName val="General Data"/>
      <sheetName val="노임변ᡆ콞"/>
      <sheetName val="각종단가"/>
      <sheetName val="조도계산서Ì_x0000_Ԁ_x0000_耀"/>
      <sheetName val="실행내역서 "/>
      <sheetName val="특수선일위대가"/>
      <sheetName val="테이블"/>
      <sheetName val="을지"/>
      <sheetName val="TOWER 12TON"/>
      <sheetName val="표지_(2)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4_2_1_마루높이_검토1"/>
      <sheetName val="TABLE_DB"/>
      <sheetName val="쌍용_data_base"/>
      <sheetName val="_견적서1"/>
      <sheetName val="수량산출서_갑지1"/>
      <sheetName val="품셈_"/>
      <sheetName val="M-EMS_GP-570(BIT)"/>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중기조종사_단위단가"/>
      <sheetName val="pile_bearing_capa_&amp;_¬웰ﾕ쀀"/>
      <sheetName val="pile_bearing_capa_&amp;_¬웰ﾕﳪ"/>
      <sheetName val="8_설치품셈"/>
      <sheetName val="0_목록1"/>
      <sheetName val="[입찰안_xls][입찰안_xls][입찰안_xls]___2"/>
      <sheetName val="내역(인테리어_실내)(도급)"/>
      <sheetName val="내역(인테리어_실외)(도급)"/>
      <sheetName val="pile_bearing_capa_&amp;_¬웰ﾕ"/>
      <sheetName val="[입찰안.xls][입찰안.xls][입찰안.xls]B_80"/>
      <sheetName val="[입찰안.xls][입찰안.xls][입찰안.xls]B_81"/>
      <sheetName val="[입찰안.xls][입찰안.xls][입찰안.xls]B_83"/>
      <sheetName val="[입찰안.xls][입찰안.xls][입찰안.xls]B_85"/>
      <sheetName val="[입찰안.xls][입찰안.xls][입찰안.xls]B_84"/>
      <sheetName val="[입찰안.xls][입찰안.xls][입찰안.xls]B_89"/>
      <sheetName val="[입찰안.xls][입찰안.xls][입찰안.xls]B_86"/>
      <sheetName val="[입찰안.xls][입찰안.xls][입찰안.xls]B_87"/>
      <sheetName val="[입찰안.xls][입찰안.xls][입찰안.xls]B_88"/>
      <sheetName val="[입찰안.xls][입찰안.xls][입찰안.xls]_144"/>
      <sheetName val="자가"/>
      <sheetName val="[입찰안.xls][입찰안.xls][입찰안.xls]_147"/>
      <sheetName val="[입찰안.xls][입찰안.xls][입찰안.xls]_146"/>
      <sheetName val="유효폭의_계산2"/>
      <sheetName val="2-2_매출분석2"/>
      <sheetName val="2_단면가정_(양곡1교)2"/>
      <sheetName val="갑지_을지2"/>
      <sheetName val="설명서_2"/>
      <sheetName val="STEEL_BOX_단면설계(SEC_8)2"/>
      <sheetName val="미납품_현황2"/>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19_07월_세_계1"/>
      <sheetName val="19_07항목별(시트복사금지100번쓰기)1"/>
      <sheetName val="19_05월1"/>
      <sheetName val="_FURNACE현설1"/>
      <sheetName val="97_사업추정(WEKI)1"/>
      <sheetName val="8_설치품셈1"/>
      <sheetName val="내역서_제출2"/>
      <sheetName val="TABLE_DB1"/>
      <sheetName val="쌍용_data_base1"/>
      <sheetName val="중기조종사_단위단가1"/>
      <sheetName val="자재기성_신청서_xlsx1"/>
      <sheetName val="0_목록11"/>
      <sheetName val="[입찰안_xls][입찰안_xls][입찰안_xls]___1"/>
      <sheetName val="내역(인테리어_실내)(도급)1"/>
      <sheetName val="내역(인테리어_실외)(도급)1"/>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So_sanh1"/>
      <sheetName val="[입찰안_xls][입찰안_xls][입찰안_xls]B__1"/>
      <sheetName val="[입찰안_xls][입찰안_xls][입찰안_xls]B__4"/>
      <sheetName val="PROJ__DATA1"/>
      <sheetName val="_Beams_Sched_1"/>
      <sheetName val="노원열병합__건축공사기성내역_x0000_"/>
      <sheetName val="적용비율"/>
      <sheetName val="기계경비산출기준"/>
      <sheetName val="공사투입계획(변경결의)19.9"/>
      <sheetName val="노무비 월별지급현황19.9"/>
      <sheetName val="갑지(외주기성)19.9"/>
      <sheetName val="단면ⲴǾ"/>
      <sheetName val="공기압¬"/>
      <sheetName val="정리계槜で"/>
      <sheetName val="수량산출서집계("/>
      <sheetName val="수량산출서집´"/>
      <sheetName val="BOQ"/>
      <sheetName val="1.R18 BF"/>
      <sheetName val="A"/>
      <sheetName val="G"/>
      <sheetName val="F-B"/>
      <sheetName val="H-J"/>
      <sheetName val="6.External works-R18"/>
      <sheetName val="[입찰안.xls][입찰안.xls][입찰안.xls]B_94"/>
      <sheetName val="[입찰안.xls][입찰안.xls][입찰안.xls]B_93"/>
      <sheetName val="[입찰안.xls][입찰안.xls][입찰안.xls]B_91"/>
      <sheetName val="[입찰안.xls][입찰안.xls][입찰안.xls]B_90"/>
      <sheetName val="[입찰안.xls][입찰안.xls][입찰안.xls]B_92"/>
      <sheetName val="[입찰안.xls][입찰안.xls][입찰안.xls]B_96"/>
      <sheetName val="[입찰안.xls][입찰안.xls][입찰안.xls]B_95"/>
      <sheetName val="[입찰안.xls][입찰안.xls][입찰안.xls]B_97"/>
      <sheetName val="Requirement(Work Crew)"/>
      <sheetName val="일위대가목록(ems)"/>
      <sheetName val="[입찰안.xls][입찰안.xls][입찰안.xls]B_98"/>
      <sheetName val="[입찰안.xls][입찰안.xls][입찰안.xls]_100"/>
      <sheetName val="[입찰안.xls][입찰안.xls][입찰안.xls]B_99"/>
      <sheetName val="[입찰안.xls][입찰안.xls][입찰안.xls]_101"/>
      <sheetName val="[입찰안.xls][입찰안.xls][입찰안.xls]_103"/>
      <sheetName val="[입찰안.xls][입찰안.xls][입찰안.xls]_102"/>
      <sheetName val="[입찰안.xls][입찰안.xls][입찰안.xls]_104"/>
      <sheetName val="[입찰안.xls][입찰안.xls][입찰안.xls]_105"/>
      <sheetName val="[입찰안.xls][입찰안.xls][입찰안.xls]_107"/>
      <sheetName val="노임단가(일반)"/>
      <sheetName val="[입찰안.xls][입찰안.xls][입찰안.xls]_108"/>
      <sheetName val="[입찰안.xls][입찰안.xls][입찰안.xls]_106"/>
      <sheetName val="[입찰안.xls][입찰안.xls][입찰안.xls]_110"/>
      <sheetName val="[입찰안.xls][입찰안.xls][입찰안.xls]_109"/>
      <sheetName val="[입찰안.xls][입찰안.xls][입찰안.xls]_115"/>
      <sheetName val="[입찰안.xls][입찰안.xls][입찰안.xls]_111"/>
      <sheetName val="[입찰안.xls][입찰안.xls][입찰안.xls]_113"/>
      <sheetName val="[입찰안.xls][입찰안.xls][입찰안.xls]_112"/>
      <sheetName val="[입찰안.xls][입찰안.xls][입찰안.xls]_114"/>
      <sheetName val="[입찰안.xls][입찰안.xls][입찰안.xls]_117"/>
      <sheetName val="[입찰안.xls][입찰안.xls][입찰안.xls]_116"/>
      <sheetName val="[입찰안.xls][입찰안.xls][입찰안.xls]_122"/>
      <sheetName val="[입찰안.xls][입찰안.xls][입찰안.xls]_120"/>
      <sheetName val="[입찰안.xls][입찰안.xls][입찰안.xls]_118"/>
      <sheetName val="[입찰안.xls][입찰안.xls][입찰안.xls]_119"/>
      <sheetName val="[입찰안.xls][입찰안.xls][입찰안.xls]_121"/>
      <sheetName val="원본자재"/>
      <sheetName val="[입찰안.xls][입찰안.xls][입찰안.xls]_124"/>
      <sheetName val="[입찰안.xls][입찰안.xls][입찰안.xls]_123"/>
      <sheetName val="[입찰안.xls][입찰안.xls][입찰안.xls]_131"/>
      <sheetName val="[입찰안.xls][입찰안.xls][입찰안.xls]_128"/>
      <sheetName val="[입찰안.xls][입찰안.xls][입찰안.xls]_125"/>
      <sheetName val="[입찰안.xls][입찰안.xls][입찰안.xls]_126"/>
      <sheetName val="[입찰안.xls][입찰안.xls][입찰안.xls]_127"/>
      <sheetName val="[입찰안.xls][입찰안.xls][입찰안.xls]_129"/>
      <sheetName val="[입찰안.xls][입찰안.xls][입찰안.xls]_130"/>
      <sheetName val="[입찰안.xls][입찰안.xls][입찰안.xls]_132"/>
      <sheetName val="특별땅고르기"/>
      <sheetName val="설명"/>
      <sheetName val="[입찰안.xls][입찰안.xls][입찰안.xls]_140"/>
      <sheetName val="[입찰안.xls][입찰안.xls][입찰안.xls]_135"/>
      <sheetName val="[입찰안.xls][입찰안.xls][입찰안.xls]_134"/>
      <sheetName val="[입찰안.xls][입찰안.xls][입찰안.xls]_133"/>
      <sheetName val="[입찰안.xls][입찰안.xls][입찰안.xls]_139"/>
      <sheetName val="[입찰안.xls][입찰안.xls][입찰안.xls]_136"/>
      <sheetName val="[입찰안.xls][입찰안.xls][입찰안.xls]_137"/>
      <sheetName val="[입찰안.xls][입찰안.xls][입찰안.xls]_138"/>
      <sheetName val="[입찰안.xls][입찰안.xls][입찰안.xls]_142"/>
      <sheetName val="[입찰안.xls][입찰안.xls][입찰안.xls]_141"/>
      <sheetName val="[입찰안.xls][입찰안.xls][입찰안.xls]_143"/>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입찰안.xls][입찰안.xls][입찰안.xls]_145"/>
      <sheetName val="[입찰안.xls][입찰안.xls][입찰안.xls]_148"/>
      <sheetName val="[입찰안.xls][입찰안.xls][입찰안.xls]_151"/>
      <sheetName val="[입찰안.xls][입찰안.xls][입찰안.xls]_153"/>
      <sheetName val="[입찰안.xls][입찰안.xls][입찰안.xls]_149"/>
      <sheetName val="[입찰안.xls][입찰안.xls][입찰안.xls]_150"/>
      <sheetName val="[입찰안.xls][입찰안.xls][입찰안.xls]_156"/>
      <sheetName val="[입찰안.xls][입찰안.xls][입찰안.xls]_152"/>
      <sheetName val="[입찰안.xls][입찰안.xls][입찰안.xls]_154"/>
      <sheetName val="[입찰안.xls][입찰안.xls][입찰안.xls]_155"/>
      <sheetName val="[입찰안.xls][입찰안.xls][입찰안.xls]_159"/>
      <sheetName val="[입찰안.xls][입찰안.xls][입찰안.xls]_157"/>
      <sheetName val="[입찰안.xls][입찰안.xls][입찰안.xls]_158"/>
      <sheetName val="[입찰안.xls][입찰안.xls][입찰안.xls]_160"/>
      <sheetName val="[입찰안.xls][입찰안.xls][입찰안.xls]_176"/>
      <sheetName val="Sheet2 (2)"/>
      <sheetName val="[입찰안.xls][입찰안.xls][입찰안.xls]_161"/>
      <sheetName val="[입찰안.xls][입찰안.xls][입찰안.xls]_164"/>
      <sheetName val="[입찰안.xls][입찰안.xls][입찰안.xls]_162"/>
      <sheetName val="[입찰안.xls][입찰안.xls][입찰안.xls]_165"/>
      <sheetName val="[입찰안.xls][입찰안.xls][입찰안.xls]_163"/>
      <sheetName val="[입찰안.xls][입찰안.xls][입찰안.xls]_177"/>
      <sheetName val="[입찰안.xls][입찰안.xls][입찰안.xls]_170"/>
      <sheetName val="[입찰안.xls][입찰안.xls][입찰안.xls]_166"/>
      <sheetName val="[입찰안.xls][입찰안.xls][입찰안.xls]_167"/>
      <sheetName val="[입찰안.xls][입찰안.xls][입찰안.xls]_168"/>
      <sheetName val="[입찰안.xls][입찰안.xls][입찰안.xls]_169"/>
      <sheetName val="[입찰안.xls][입찰안.xls][입찰안.xls]_173"/>
      <sheetName val="[입찰안.xls][입찰안.xls][입찰안.xls]_172"/>
      <sheetName val="[입찰안.xls][입찰안.xls][입찰안.xls]_175"/>
      <sheetName val="[입찰안.xls][입찰안.xls][입찰안.xls]_171"/>
      <sheetName val="[입찰안.xls][입찰안.xls][입찰안.xls]_174"/>
      <sheetName val="[입찰안.xls][입찰안.xls][입찰안.xls]_178"/>
      <sheetName val="[입찰안.xls][입찰안.xls][입찰안.xls]_185"/>
      <sheetName val="[입찰안.xls][입찰안.xls][입찰안.xls]_181"/>
      <sheetName val="[입찰안.xls][입찰안.xls][입찰안.xls]_183"/>
      <sheetName val="표준차도부연장집계-ASP"/>
      <sheetName val="[입찰안.xls][입찰안.xls][입찰안.xls]_179"/>
      <sheetName val="[입찰안.xls][입찰안.xls][입찰안.xls]_180"/>
      <sheetName val="[입찰안.xls][입찰안.xls][입찰안.xls]_184"/>
      <sheetName val="[입찰안.xls][입찰안.xls][입찰안.xls]_182"/>
      <sheetName val="[입찰안.xls][입찰안.xls][입찰안.xls]_188"/>
      <sheetName val="경서-통신"/>
      <sheetName val="정산변경"/>
      <sheetName val="Cable임피던스"/>
      <sheetName val="Mc1"/>
      <sheetName val="영창26"/>
      <sheetName val="중기가격"/>
      <sheetName val="[입찰안.xls][입찰안.xls][입찰안.xls]_186"/>
      <sheetName val="[입찰안.xls][입찰안.xls][입찰안.xls]_187"/>
      <sheetName val="[입찰안.xls][입찰안.xls][입찰안.xls]_189"/>
      <sheetName val="공사착공계"/>
      <sheetName val="3련_BÈ_x0000_"/>
      <sheetName val="[입찰안.xls][입찰안.xls][입찰안.xls]_190"/>
      <sheetName val="[입찰안.xls][입찰안.xls][입찰안.xls]_192"/>
      <sheetName val="[입찰안.xls][입찰안.xls][입찰안.xls]_191"/>
      <sheetName val="[입찰안.xls][입찰안.xls][입찰안.xls]_200"/>
      <sheetName val="[입찰안.xls][입찰안.xls][입찰안.xls]_197"/>
      <sheetName val="[입찰안.xls][입찰안.xls][입찰안.xls]_193"/>
      <sheetName val="[입찰안.xls][입찰안.xls][입찰안.xls]_194"/>
      <sheetName val="[입찰안.xls][입찰안.xls][입찰안.xls]___4"/>
      <sheetName val="0001new"/>
      <sheetName val="남양시작동자105노65기1.3화1.2"/>
      <sheetName val="조경내역서"/>
      <sheetName val="운반비(시흥)"/>
      <sheetName val="POL6차-PIPÁ"/>
      <sheetName val="[입찰안.xls][입찰안.xls][입찰안.xls]_195"/>
      <sheetName val="[입찰안.xls][입찰안.xls][입찰안.xls]_196"/>
      <sheetName val="[입찰안.xls][입찰안.xls][입찰안.xls]_198"/>
      <sheetName val="[입찰안.xls][입찰안.xls][입찰안.xls]_199"/>
      <sheetName val="[입찰안.xls][입찰안.xls][입찰안.xls]_201"/>
      <sheetName val="[입찰안.xls][입찰안.xls][입찰안.xls]_202"/>
      <sheetName val="plan&amp;section_of__x0000__x0000_Ā_x0000__x0005__x0000_翹_x0000_조ꤟ"/>
      <sheetName val="6__안전관_x0000__x0000_"/>
      <sheetName val="C_DATA"/>
      <sheetName val="사다리"/>
      <sheetName val="지하시설물작성"/>
      <sheetName val="산출서"/>
      <sheetName val="위치도"/>
      <sheetName val="토공집계(r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sheetData sheetId="844"/>
      <sheetData sheetId="845" refreshError="1"/>
      <sheetData sheetId="846"/>
      <sheetData sheetId="847"/>
      <sheetData sheetId="848"/>
      <sheetData sheetId="849"/>
      <sheetData sheetId="850" refreshError="1"/>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refreshError="1"/>
      <sheetData sheetId="1101" refreshError="1"/>
      <sheetData sheetId="1102"/>
      <sheetData sheetId="1103"/>
      <sheetData sheetId="1104"/>
      <sheetData sheetId="1105" refreshError="1"/>
      <sheetData sheetId="1106" refreshError="1"/>
      <sheetData sheetId="1107"/>
      <sheetData sheetId="1108" refreshError="1"/>
      <sheetData sheetId="1109"/>
      <sheetData sheetId="1110" refreshError="1"/>
      <sheetData sheetId="1111" refreshError="1"/>
      <sheetData sheetId="1112" refreshError="1"/>
      <sheetData sheetId="1113" refreshError="1"/>
      <sheetData sheetId="1114" refreshError="1"/>
      <sheetData sheetId="1115" refreshError="1"/>
      <sheetData sheetId="1116"/>
      <sheetData sheetId="1117"/>
      <sheetData sheetId="1118"/>
      <sheetData sheetId="1119"/>
      <sheetData sheetId="1120"/>
      <sheetData sheetId="1121"/>
      <sheetData sheetId="1122"/>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sheetData sheetId="1139"/>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sheetData sheetId="1162"/>
      <sheetData sheetId="1163"/>
      <sheetData sheetId="1164"/>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sheetData sheetId="1255"/>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sheetData sheetId="1558"/>
      <sheetData sheetId="1559"/>
      <sheetData sheetId="1560"/>
      <sheetData sheetId="1561"/>
      <sheetData sheetId="1562"/>
      <sheetData sheetId="1563"/>
      <sheetData sheetId="1564"/>
      <sheetData sheetId="1565"/>
      <sheetData sheetId="1566"/>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sheetData sheetId="1611"/>
      <sheetData sheetId="1612"/>
      <sheetData sheetId="1613" refreshError="1"/>
      <sheetData sheetId="1614" refreshError="1"/>
      <sheetData sheetId="1615" refreshError="1"/>
      <sheetData sheetId="1616" refreshError="1"/>
      <sheetData sheetId="1617" refreshError="1"/>
      <sheetData sheetId="1618" refreshError="1"/>
      <sheetData sheetId="1619" refreshError="1"/>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refreshError="1"/>
      <sheetData sheetId="1767" refreshError="1"/>
      <sheetData sheetId="1768" refreshError="1"/>
      <sheetData sheetId="1769" refreshError="1"/>
      <sheetData sheetId="1770"/>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sheetData sheetId="1795"/>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sheetData sheetId="1952" refreshError="1"/>
      <sheetData sheetId="1953" refreshError="1"/>
      <sheetData sheetId="1954"/>
      <sheetData sheetId="1955"/>
      <sheetData sheetId="1956"/>
      <sheetData sheetId="1957"/>
      <sheetData sheetId="1958"/>
      <sheetData sheetId="1959"/>
      <sheetData sheetId="1960"/>
      <sheetData sheetId="1961"/>
      <sheetData sheetId="1962"/>
      <sheetData sheetId="1963"/>
      <sheetData sheetId="1964"/>
      <sheetData sheetId="1965" refreshError="1"/>
      <sheetData sheetId="1966" refreshError="1"/>
      <sheetData sheetId="1967" refreshError="1"/>
      <sheetData sheetId="1968" refreshError="1"/>
      <sheetData sheetId="1969" refreshError="1"/>
      <sheetData sheetId="1970" refreshError="1"/>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refreshError="1"/>
      <sheetData sheetId="2018" refreshError="1"/>
      <sheetData sheetId="2019" refreshError="1"/>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refreshError="1"/>
      <sheetData sheetId="2037" refreshError="1"/>
      <sheetData sheetId="2038"/>
      <sheetData sheetId="2039"/>
      <sheetData sheetId="2040"/>
      <sheetData sheetId="204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sheetData sheetId="2060" refreshError="1"/>
      <sheetData sheetId="2061" refreshError="1"/>
      <sheetData sheetId="2062"/>
      <sheetData sheetId="2063"/>
      <sheetData sheetId="2064" refreshError="1"/>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sheetData sheetId="2234" refreshError="1"/>
      <sheetData sheetId="2235" refreshError="1"/>
      <sheetData sheetId="2236" refreshError="1"/>
      <sheetData sheetId="2237" refreshError="1"/>
      <sheetData sheetId="2238" refreshError="1"/>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refreshError="1"/>
      <sheetData sheetId="2254" refreshError="1"/>
      <sheetData sheetId="2255" refreshError="1"/>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refreshError="1"/>
      <sheetData sheetId="2290"/>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sheetData sheetId="2305"/>
      <sheetData sheetId="2306"/>
      <sheetData sheetId="2307"/>
      <sheetData sheetId="2308"/>
      <sheetData sheetId="2309"/>
      <sheetData sheetId="2310"/>
      <sheetData sheetId="2311"/>
      <sheetData sheetId="2312"/>
      <sheetData sheetId="2313"/>
      <sheetData sheetId="2314" refreshError="1"/>
      <sheetData sheetId="2315" refreshError="1"/>
      <sheetData sheetId="2316" refreshError="1"/>
      <sheetData sheetId="2317" refreshError="1"/>
      <sheetData sheetId="2318" refreshError="1"/>
      <sheetData sheetId="2319" refreshError="1"/>
      <sheetData sheetId="2320"/>
      <sheetData sheetId="2321"/>
      <sheetData sheetId="2322"/>
      <sheetData sheetId="2323"/>
      <sheetData sheetId="2324" refreshError="1"/>
      <sheetData sheetId="2325"/>
      <sheetData sheetId="2326"/>
      <sheetData sheetId="2327"/>
      <sheetData sheetId="2328" refreshError="1"/>
      <sheetData sheetId="2329"/>
      <sheetData sheetId="2330"/>
      <sheetData sheetId="2331"/>
      <sheetData sheetId="2332"/>
      <sheetData sheetId="2333"/>
      <sheetData sheetId="2334" refreshError="1"/>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sheetData sheetId="2346"/>
      <sheetData sheetId="2347" refreshError="1"/>
      <sheetData sheetId="2348"/>
      <sheetData sheetId="2349"/>
      <sheetData sheetId="2350"/>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sheetData sheetId="2360"/>
      <sheetData sheetId="236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sheetData sheetId="2375" refreshError="1"/>
      <sheetData sheetId="2376" refreshError="1"/>
      <sheetData sheetId="2377" refreshError="1"/>
      <sheetData sheetId="2378" refreshError="1"/>
      <sheetData sheetId="2379" refreshError="1"/>
      <sheetData sheetId="2380" refreshError="1"/>
      <sheetData sheetId="238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sheetData sheetId="2407"/>
      <sheetData sheetId="2408" refreshError="1"/>
      <sheetData sheetId="2409" refreshError="1"/>
      <sheetData sheetId="2410"/>
      <sheetData sheetId="2411" refreshError="1"/>
      <sheetData sheetId="2412"/>
      <sheetData sheetId="2413"/>
      <sheetData sheetId="2414"/>
      <sheetData sheetId="2415"/>
      <sheetData sheetId="2416" refreshError="1"/>
      <sheetData sheetId="2417" refreshError="1"/>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refreshError="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sheetData sheetId="2599" refreshError="1"/>
      <sheetData sheetId="2600"/>
      <sheetData sheetId="2601" refreshError="1"/>
      <sheetData sheetId="2602"/>
      <sheetData sheetId="2603"/>
      <sheetData sheetId="2604"/>
      <sheetData sheetId="2605"/>
      <sheetData sheetId="2606"/>
      <sheetData sheetId="2607" refreshError="1"/>
      <sheetData sheetId="2608" refreshError="1"/>
      <sheetData sheetId="2609" refreshError="1"/>
      <sheetData sheetId="2610" refreshError="1"/>
      <sheetData sheetId="2611"/>
      <sheetData sheetId="2612"/>
      <sheetData sheetId="2613" refreshError="1"/>
      <sheetData sheetId="2614" refreshError="1"/>
      <sheetData sheetId="2615" refreshError="1"/>
      <sheetData sheetId="2616" refreshError="1"/>
      <sheetData sheetId="2617"/>
      <sheetData sheetId="2618"/>
      <sheetData sheetId="2619"/>
      <sheetData sheetId="2620"/>
      <sheetData sheetId="2621"/>
      <sheetData sheetId="2622"/>
      <sheetData sheetId="2623"/>
      <sheetData sheetId="2624" refreshError="1"/>
      <sheetData sheetId="2625"/>
      <sheetData sheetId="2626" refreshError="1"/>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refreshError="1"/>
      <sheetData sheetId="2651" refreshError="1"/>
      <sheetData sheetId="2652" refreshError="1"/>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sheetData sheetId="2698"/>
      <sheetData sheetId="2699"/>
      <sheetData sheetId="2700"/>
      <sheetData sheetId="2701"/>
      <sheetData sheetId="2702"/>
      <sheetData sheetId="2703"/>
      <sheetData sheetId="2704"/>
      <sheetData sheetId="2705"/>
      <sheetData sheetId="2706"/>
      <sheetData sheetId="2707" refreshError="1"/>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refreshError="1"/>
      <sheetData sheetId="2937" refreshError="1"/>
      <sheetData sheetId="2938" refreshError="1"/>
      <sheetData sheetId="2939" refreshError="1"/>
      <sheetData sheetId="2940"/>
      <sheetData sheetId="2941"/>
      <sheetData sheetId="2942"/>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sheetData sheetId="2955"/>
      <sheetData sheetId="2956"/>
      <sheetData sheetId="2957"/>
      <sheetData sheetId="2958"/>
      <sheetData sheetId="2959"/>
      <sheetData sheetId="2960"/>
      <sheetData sheetId="2961"/>
      <sheetData sheetId="2962" refreshError="1"/>
      <sheetData sheetId="2963" refreshError="1"/>
      <sheetData sheetId="2964"/>
      <sheetData sheetId="2965"/>
      <sheetData sheetId="2966"/>
      <sheetData sheetId="2967"/>
      <sheetData sheetId="2968"/>
      <sheetData sheetId="2969" refreshError="1"/>
      <sheetData sheetId="2970"/>
      <sheetData sheetId="2971" refreshError="1"/>
      <sheetData sheetId="2972" refreshError="1"/>
      <sheetData sheetId="2973" refreshError="1"/>
      <sheetData sheetId="2974" refreshError="1"/>
      <sheetData sheetId="2975"/>
      <sheetData sheetId="2976"/>
      <sheetData sheetId="2977"/>
      <sheetData sheetId="2978"/>
      <sheetData sheetId="2979"/>
      <sheetData sheetId="2980"/>
      <sheetData sheetId="2981"/>
      <sheetData sheetId="2982"/>
      <sheetData sheetId="2983"/>
      <sheetData sheetId="2984"/>
      <sheetData sheetId="2985" refreshError="1"/>
      <sheetData sheetId="2986"/>
      <sheetData sheetId="2987"/>
      <sheetData sheetId="2988"/>
      <sheetData sheetId="2989"/>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sheetData sheetId="3001" refreshError="1"/>
      <sheetData sheetId="3002" refreshError="1"/>
      <sheetData sheetId="3003"/>
      <sheetData sheetId="3004" refreshError="1"/>
      <sheetData sheetId="3005" refreshError="1"/>
      <sheetData sheetId="3006" refreshError="1"/>
      <sheetData sheetId="3007"/>
      <sheetData sheetId="3008" refreshError="1"/>
      <sheetData sheetId="3009" refreshError="1"/>
      <sheetData sheetId="3010"/>
      <sheetData sheetId="3011"/>
      <sheetData sheetId="3012"/>
      <sheetData sheetId="3013"/>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refreshError="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refreshError="1"/>
      <sheetData sheetId="3063"/>
      <sheetData sheetId="3064"/>
      <sheetData sheetId="3065"/>
      <sheetData sheetId="3066"/>
      <sheetData sheetId="3067"/>
      <sheetData sheetId="3068" refreshError="1"/>
      <sheetData sheetId="3069" refreshError="1"/>
      <sheetData sheetId="3070" refreshError="1"/>
      <sheetData sheetId="3071" refreshError="1"/>
      <sheetData sheetId="3072" refreshError="1"/>
      <sheetData sheetId="3073" refreshError="1"/>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refreshError="1"/>
      <sheetData sheetId="3087" refreshError="1"/>
      <sheetData sheetId="3088" refreshError="1"/>
      <sheetData sheetId="3089" refreshError="1"/>
      <sheetData sheetId="3090" refreshError="1"/>
      <sheetData sheetId="3091" refreshError="1"/>
      <sheetData sheetId="3092"/>
      <sheetData sheetId="3093"/>
      <sheetData sheetId="3094"/>
      <sheetData sheetId="3095"/>
      <sheetData sheetId="3096"/>
      <sheetData sheetId="3097"/>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원가계산서"/>
      <sheetName val="집계표"/>
      <sheetName val="예산서"/>
      <sheetName val="일위대가분류체계"/>
      <sheetName val="일위대가집계표"/>
      <sheetName val="일위대가"/>
      <sheetName val="단가비교표"/>
      <sheetName val="단가산출-1"/>
      <sheetName val="단가산출-2 "/>
      <sheetName val="단가산출-3"/>
      <sheetName val="단가산출-4(터파기)"/>
      <sheetName val="PRINT"/>
      <sheetName val="노무비 근거"/>
      <sheetName val="ABUT수량-A1"/>
      <sheetName val="자  재"/>
      <sheetName val="건축외주"/>
      <sheetName val="규준틀"/>
      <sheetName val="내역서"/>
    </sheetNames>
    <sheetDataSet>
      <sheetData sheetId="0" refreshError="1"/>
      <sheetData sheetId="1" refreshError="1"/>
      <sheetData sheetId="2" refreshError="1"/>
      <sheetData sheetId="3">
        <row r="3">
          <cell r="A3" t="str">
            <v>A-1</v>
          </cell>
        </row>
      </sheetData>
      <sheetData sheetId="4" refreshError="1"/>
      <sheetData sheetId="5" refreshError="1"/>
      <sheetData sheetId="6">
        <row r="1">
          <cell r="C1" t="str">
            <v>호표</v>
          </cell>
        </row>
      </sheetData>
      <sheetData sheetId="7">
        <row r="4">
          <cell r="P4">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주-함양)배수공 BOQ"/>
      <sheetName val="배수공주요자재집계표"/>
      <sheetName val="배수공철근집계표"/>
      <sheetName val="배수공시멘트및골재량산출"/>
      <sheetName val="배수공콘크리트및몰탈집계표"/>
      <sheetName val="     배수공 레미콘집계표     "/>
      <sheetName val="타공종이기수량"/>
      <sheetName val="타공종이월수량"/>
      <sheetName val="가배수관패쇄단위수량"/>
      <sheetName val="가배수관패쇄집계표"/>
      <sheetName val="1단계"/>
      <sheetName val="환경평가"/>
      <sheetName val="인구"/>
      <sheetName val="수량산출"/>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관로공표지"/>
      <sheetName val="예산서"/>
      <sheetName val="일위대가"/>
    </sheetNames>
    <sheetDataSet>
      <sheetData sheetId="0" refreshError="1"/>
      <sheetData sheetId="1" refreshError="1"/>
      <sheetData sheetId="2" refreshError="1"/>
      <sheetData sheetId="3" refreshError="1"/>
      <sheetData sheetId="4"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원"/>
      <sheetName val="1"/>
      <sheetName val="Sheet1"/>
      <sheetName val="Sheet1 (2)"/>
      <sheetName val="Sheet2"/>
      <sheetName val="Sheet3"/>
      <sheetName val="터파기및재료"/>
      <sheetName val="환경평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공구산출내역서"/>
      <sheetName val="1,2공구원가계산서"/>
      <sheetName val="2공구산출내역"/>
      <sheetName val="1공구원가계산"/>
      <sheetName val="2공구원가계산"/>
      <sheetName val="터널굴착단산"/>
      <sheetName val="장약패턴90M2"/>
      <sheetName val="토공산근"/>
      <sheetName val="단가산출근거"/>
      <sheetName val="터널구조물산근"/>
      <sheetName val="도로구조물산근"/>
      <sheetName val="Sheet1"/>
      <sheetName val="Sheet2"/>
      <sheetName val="Sheet3"/>
      <sheetName val="2004년 공정표(터널공)"/>
      <sheetName val="2004년 공정표(토공,배수구조물)"/>
      <sheetName val="공종별 수량"/>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공사비"/>
      <sheetName val="단가산출"/>
      <sheetName val="일위대가"/>
      <sheetName val="가드레일산근"/>
      <sheetName val="수량집계표"/>
      <sheetName val="수량"/>
      <sheetName val="단가비교"/>
      <sheetName val="적용2002"/>
      <sheetName val="중기"/>
      <sheetName val="구조물공수량명세서"/>
      <sheetName val="갑"/>
      <sheetName val="2공구(갑)"/>
      <sheetName val="2공구(을)"/>
      <sheetName val="선급금공제"/>
      <sheetName val="원가계산서"/>
      <sheetName val="실행철강하도"/>
      <sheetName val="중기조종사 단위단가"/>
      <sheetName val="내역"/>
      <sheetName val="70%"/>
      <sheetName val="일위집계(기존)"/>
      <sheetName val="자재단가"/>
      <sheetName val="1_2공구원가계산서"/>
      <sheetName val="95조경공"/>
      <sheetName val="공정집계_국별"/>
      <sheetName val="데이타"/>
      <sheetName val="식재인부"/>
      <sheetName val="AS포장복구 "/>
      <sheetName val="운반공"/>
      <sheetName val="여과지동"/>
      <sheetName val="기초자료"/>
      <sheetName val="터파기및재료"/>
      <sheetName val="DANGA"/>
      <sheetName val="내역서2안"/>
      <sheetName val="단가조사"/>
      <sheetName val="투찰내역"/>
      <sheetName val="증감내역서"/>
      <sheetName val="설계"/>
      <sheetName val="기초단가"/>
      <sheetName val="내역서"/>
      <sheetName val="토공유동표(전체.당초)"/>
      <sheetName val="#REF"/>
      <sheetName val="지급자재"/>
      <sheetName val="퍼스트"/>
      <sheetName val="잔수량(작성)"/>
      <sheetName val="공사비집계"/>
      <sheetName val="원가"/>
      <sheetName val="도급내역서(한줄)"/>
      <sheetName val="공사비증감"/>
      <sheetName val="교대(A1-A2)"/>
      <sheetName val="식재"/>
      <sheetName val="시설물"/>
      <sheetName val="식재출력용"/>
      <sheetName val="유지관리"/>
      <sheetName val="단가"/>
      <sheetName val="입찰품의서"/>
      <sheetName val="하수급견적대비"/>
      <sheetName val="원가현황"/>
      <sheetName val="노임"/>
      <sheetName val="기흥하도용"/>
      <sheetName val="ESC(K치)"/>
      <sheetName val="1단계"/>
      <sheetName val="Sheet22"/>
      <sheetName val="준검 내역서"/>
      <sheetName val="코드표"/>
      <sheetName val="입찰안"/>
      <sheetName val="토적표"/>
      <sheetName val="집계표"/>
      <sheetName val="수곡내역"/>
      <sheetName val="2.대외공문"/>
      <sheetName val="JUCKEYK"/>
      <sheetName val="설비"/>
      <sheetName val="시설물일위"/>
      <sheetName val="가설공사"/>
      <sheetName val="단가결정"/>
      <sheetName val="내역아"/>
      <sheetName val="울타리"/>
      <sheetName val="자재일위(경)"/>
      <sheetName val="A-4"/>
      <sheetName val="우선실시설계(토목)"/>
      <sheetName val="우선실시설계(건축)"/>
      <sheetName val="배수내역"/>
      <sheetName val="헐기"/>
      <sheetName val="적현로"/>
      <sheetName val="전체내역"/>
      <sheetName val="을 2"/>
      <sheetName val="을 1"/>
      <sheetName val="원도급"/>
      <sheetName val="하도급"/>
      <sheetName val="2월분"/>
      <sheetName val="기계경비(시간당)"/>
      <sheetName val="기"/>
      <sheetName val="전선(총)"/>
      <sheetName val="원가계산(2)"/>
      <sheetName val="화재 탐지 설비"/>
      <sheetName val="기본설계기준"/>
      <sheetName val="원가계산서(변경)"/>
      <sheetName val="산출내역서집계표"/>
      <sheetName val="테이블"/>
      <sheetName val="설계예산"/>
      <sheetName val="수량산출"/>
      <sheetName val="저"/>
      <sheetName val="남평내역"/>
      <sheetName val="관급"/>
      <sheetName val="적격점수&lt;300억미만&gt;"/>
      <sheetName val="기성내역"/>
      <sheetName val="부대내역"/>
      <sheetName val="토공(1)"/>
      <sheetName val="차수공(1)"/>
      <sheetName val="제출내역 (2)"/>
      <sheetName val="2련간지"/>
      <sheetName val="FILE1"/>
      <sheetName val="투찰"/>
      <sheetName val="대전-교대(A1-A2)"/>
      <sheetName val="토목을"/>
      <sheetName val="DATE"/>
      <sheetName val="금호"/>
      <sheetName val="인건비"/>
      <sheetName val="기초코드"/>
      <sheetName val="1공구원가계산서"/>
      <sheetName val="투찰금액"/>
      <sheetName val="목차"/>
      <sheetName val="단가 및 재료비"/>
      <sheetName val="중기사용료산출근거"/>
      <sheetName val="인구"/>
      <sheetName val="환경평가"/>
      <sheetName val="총공사내역서"/>
      <sheetName val="노임단가"/>
      <sheetName val="산출근거"/>
      <sheetName val="일일"/>
      <sheetName val="사업관리"/>
      <sheetName val="수목데이타"/>
      <sheetName val="중기솔뇨"/>
      <sheetName val="배수관연장조서"/>
      <sheetName val="총괄내역서"/>
      <sheetName val="9GNG운반"/>
      <sheetName val="안양동교 1안"/>
      <sheetName val="백암비스타내역"/>
      <sheetName val="공통가설"/>
      <sheetName val="내역서 (2)"/>
      <sheetName val="2004년_공정표(터널공)"/>
      <sheetName val="2004년_공정표(토공,배수구조물)"/>
      <sheetName val="공종별_수량"/>
      <sheetName val="1공구_단가_(정원)"/>
      <sheetName val="1공구_단가_(산광)"/>
      <sheetName val="1공구_단가_(용호)"/>
      <sheetName val="간지_(2)"/>
      <sheetName val="2공구_단가(인성)"/>
      <sheetName val="2공구_단가(대동)"/>
      <sheetName val="2공구_단가(산광)"/>
      <sheetName val="중기조종사_단위단가"/>
      <sheetName val="토공유동표(전체_당초)"/>
      <sheetName val="단가일람"/>
      <sheetName val="조경일람"/>
      <sheetName val="총괄표"/>
      <sheetName val="DATA"/>
      <sheetName val="입찰"/>
      <sheetName val="현경"/>
      <sheetName val="말뚝설계"/>
      <sheetName val="설계조건"/>
      <sheetName val="교각계산"/>
      <sheetName val="일위목록"/>
      <sheetName val="본선토량운반계산서(1)0"/>
      <sheetName val="내역서(교량)전체"/>
      <sheetName val="위치조서"/>
      <sheetName val="갑지"/>
      <sheetName val="앵커구조계산"/>
      <sheetName val="가중치"/>
      <sheetName val="날개벽(좌,우=45도,75도)"/>
      <sheetName val="4)유동표"/>
      <sheetName val="원가서"/>
      <sheetName val="흥양2교토공집계표"/>
      <sheetName val="bid"/>
      <sheetName val="조작대(18)"/>
      <sheetName val="교각토공"/>
      <sheetName val="롤러"/>
      <sheetName val="배수공"/>
      <sheetName val="2000년1차"/>
      <sheetName val="단가산출서(기계)"/>
      <sheetName val="중기명"/>
      <sheetName val="주민번호"/>
      <sheetName val="Sheet1 (2)"/>
      <sheetName val="수량산출서"/>
      <sheetName val="Sheet5"/>
      <sheetName val="내역5"/>
      <sheetName val="시화점실행"/>
      <sheetName val="명세표(콘크리트) (3)"/>
      <sheetName val="◀암거위치"/>
      <sheetName val="ABUT수량-A1"/>
      <sheetName val="품셈TABLE"/>
      <sheetName val="기자재비"/>
      <sheetName val="일위대가목록"/>
      <sheetName val="단가산출서"/>
      <sheetName val="C3"/>
      <sheetName val="S0"/>
      <sheetName val="우수공,맨홀,집수정"/>
      <sheetName val="총괄집계표"/>
      <sheetName val="전체"/>
      <sheetName val="소야공정계획표"/>
      <sheetName val="98수문일위"/>
      <sheetName val="06 일위대가목록"/>
      <sheetName val="맨홀수량산출(A-LINE)"/>
      <sheetName val="6차2회변경내역서"/>
      <sheetName val="Mc1"/>
      <sheetName val="노임 단가"/>
      <sheetName val="맨홀수량산출"/>
      <sheetName val="2004년䀠공정표(터널공)"/>
      <sheetName val="적용2042"/>
      <sheetName val="A1"/>
      <sheetName val="진주방향"/>
      <sheetName val="대비2"/>
      <sheetName val="CT"/>
      <sheetName val="이월"/>
      <sheetName val="일위대가표"/>
      <sheetName val="초곡1교(일반)"/>
      <sheetName val="내역원본"/>
      <sheetName val="당사실시1"/>
      <sheetName val="일반수량총괄집계"/>
      <sheetName val="단위수량"/>
      <sheetName val="견적"/>
      <sheetName val="현장별"/>
      <sheetName val="물가대비표"/>
      <sheetName val="요율"/>
      <sheetName val="FB25JN"/>
      <sheetName val="토사(PE)"/>
      <sheetName val="백호우계수"/>
      <sheetName val="일위대가목차"/>
      <sheetName val="sand토적"/>
      <sheetName val="플랜트 설치"/>
      <sheetName val="샌딩 에폭시 도장"/>
      <sheetName val="노무비"/>
      <sheetName val="변경내역"/>
      <sheetName val="경비"/>
      <sheetName val="실행간접비"/>
      <sheetName val="일위대가(1)"/>
      <sheetName val="방수"/>
      <sheetName val="학생내역"/>
      <sheetName val="2공구하도급내역서"/>
      <sheetName val="안정검토"/>
      <sheetName val="inputdata"/>
      <sheetName val="프랜트면허"/>
      <sheetName val="토목주소"/>
      <sheetName val="기본단가표"/>
      <sheetName val="유인물비 집계표"/>
      <sheetName val="노임단가 및 기계경비"/>
      <sheetName val="1"/>
      <sheetName val="sh1"/>
      <sheetName val="공종"/>
      <sheetName val="점수계산1-2"/>
      <sheetName val="감가상각"/>
      <sheetName val="2_대외공문"/>
      <sheetName val="을_2"/>
      <sheetName val="을_1"/>
      <sheetName val="화재_탐지_설비"/>
      <sheetName val="AS포장복구_"/>
      <sheetName val="명세서"/>
      <sheetName val="조명시설"/>
    </sheetNames>
    <sheetDataSet>
      <sheetData sheetId="0" refreshError="1"/>
      <sheetData sheetId="1" refreshError="1"/>
      <sheetData sheetId="2" refreshError="1"/>
      <sheetData sheetId="3"/>
      <sheetData sheetId="4">
        <row r="174">
          <cell r="F174">
            <v>598915604.60000002</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1,2공구원가계산서"/>
      <sheetName val="1공구산출내역서"/>
      <sheetName val="2공구산출내역"/>
    </sheetNames>
    <sheetDataSet>
      <sheetData sheetId="0" refreshError="1"/>
      <sheetData sheetId="1" refreshError="1"/>
      <sheetData sheetId="2" refreshError="1"/>
      <sheetData sheetId="3"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구"/>
      <sheetName val="환경평가"/>
      <sheetName val="산수배수"/>
      <sheetName val="단가조사"/>
      <sheetName val="TOTAL3"/>
      <sheetName val="1공구원가계산서"/>
      <sheetName val="1공구산출내역서"/>
      <sheetName val="자재단가"/>
      <sheetName val="단가산출(T)"/>
      <sheetName val="공단"/>
      <sheetName val="공비대비"/>
      <sheetName val="선급금신청서"/>
      <sheetName val="2공구산출내역"/>
      <sheetName val="덕전리"/>
      <sheetName val="터파기및재료"/>
      <sheetName val="내역서"/>
      <sheetName val="차액보증"/>
      <sheetName val="1,2공구원가계산서"/>
      <sheetName val="여과지동"/>
      <sheetName val="기초자료"/>
      <sheetName val="sheet1"/>
      <sheetName val="원가계산서"/>
      <sheetName val="당초명세(평)"/>
      <sheetName val="sm"/>
      <sheetName val="투찰내역"/>
      <sheetName val="설계기준"/>
      <sheetName val="DATE"/>
      <sheetName val="INDEX"/>
      <sheetName val="노임단가"/>
      <sheetName val="환경인력"/>
      <sheetName val="총괄내역서"/>
      <sheetName val="단가"/>
      <sheetName val="내역서2안"/>
      <sheetName val="일위대가(1)"/>
      <sheetName val="공종단가"/>
      <sheetName val="내역"/>
      <sheetName val="운반공"/>
      <sheetName val="심사물량"/>
      <sheetName val="일위대가"/>
      <sheetName val="96보완계획7.12"/>
      <sheetName val="sh1"/>
      <sheetName val="노임단가 및 기계경비"/>
      <sheetName val="2000년1차"/>
      <sheetName val="갑지"/>
      <sheetName val="단가 및 재료비"/>
      <sheetName val="화재 탐지 설비"/>
      <sheetName val="위치도"/>
      <sheetName val="집계표"/>
      <sheetName val="산근목록"/>
      <sheetName val="공통(20-91)"/>
      <sheetName val="개요"/>
      <sheetName val="00상노임"/>
      <sheetName val="B부대공"/>
      <sheetName val=" HIT-&gt;HMC 견적(3900)"/>
      <sheetName val="토공유동표(전체.당초)"/>
      <sheetName val="실행철강하도"/>
      <sheetName val="중기사용료산출근거"/>
      <sheetName val="대림경상68억"/>
      <sheetName val="Sheet1 (2)"/>
      <sheetName val="산출내역서집계표"/>
      <sheetName val="지구단위계획"/>
      <sheetName val="06 일위대가목록"/>
      <sheetName val="도근좌표"/>
      <sheetName val="표지"/>
      <sheetName val="구간별"/>
      <sheetName val="_HIT-&gt;HMC_견적(3900)"/>
      <sheetName val="재정비직인"/>
      <sheetName val="재정비내역"/>
      <sheetName val="지적고시내역"/>
      <sheetName val="위치조서"/>
      <sheetName val="직접경비"/>
      <sheetName val="공사비"/>
      <sheetName val="관급"/>
      <sheetName val="1단계"/>
      <sheetName val="대가표(품셈)"/>
      <sheetName val="터널조도"/>
      <sheetName val="토목"/>
      <sheetName val="내역서01"/>
      <sheetName val="2련간지"/>
      <sheetName val="수량산출서-2"/>
      <sheetName val="data"/>
      <sheetName val="목록"/>
      <sheetName val="3지구단위"/>
      <sheetName val="우수공,맨홀,집수정"/>
      <sheetName val="5지구단위"/>
      <sheetName val="관접합및부설"/>
      <sheetName val="공정집계_국별"/>
      <sheetName val="설비"/>
      <sheetName val="수자재단위당"/>
      <sheetName val="원가서"/>
      <sheetName val="기초단가"/>
      <sheetName val="조명율표"/>
      <sheetName val="일위"/>
      <sheetName val="이형관중량"/>
      <sheetName val="직접인건비"/>
      <sheetName val="노임단가명세서"/>
      <sheetName val="수량산출"/>
      <sheetName val="이름표"/>
      <sheetName val="단위수량"/>
      <sheetName val="감리원배치기준"/>
      <sheetName val="책임감리공제요율"/>
      <sheetName val="등급별 배치기준"/>
      <sheetName val="Sens&amp;Anal"/>
      <sheetName val="현장조사"/>
      <sheetName val="기본단가표"/>
      <sheetName val="단가조사표(노무비)"/>
      <sheetName val="XL4Poppy"/>
      <sheetName val="호표"/>
      <sheetName val="감가상각"/>
      <sheetName val="신호등일위대가"/>
      <sheetName val="신우"/>
      <sheetName val="중기조종사 단위단가"/>
    </sheetNames>
    <sheetDataSet>
      <sheetData sheetId="0" refreshError="1">
        <row r="17">
          <cell r="G17">
            <v>153805</v>
          </cell>
        </row>
        <row r="19">
          <cell r="G19">
            <v>90147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TYPE-A"/>
      <sheetName val="TYPE-B"/>
      <sheetName val="인구"/>
      <sheetName val="환경평가"/>
      <sheetName val="1,2공구원가계산서"/>
      <sheetName val="1공구산출내역서"/>
      <sheetName val="일위"/>
      <sheetName val="투찰내역"/>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비예산서"/>
      <sheetName val="재료비"/>
      <sheetName val="노무비"/>
      <sheetName val="일위대가 "/>
      <sheetName val="품셈"/>
      <sheetName val="고동,고철"/>
      <sheetName val="견적비교(수배전반)"/>
      <sheetName val="견적비교(조명기구)"/>
      <sheetName val="산출총괄표"/>
      <sheetName val="집계표"/>
      <sheetName val="기성율 산출"/>
      <sheetName val="익산설계"/>
      <sheetName val="TYPE-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면첩"/>
      <sheetName val="자재"/>
      <sheetName val="모래"/>
      <sheetName val="콘량"/>
      <sheetName val="콘량 (2)"/>
      <sheetName val="콘량 (3)"/>
      <sheetName val="계수"/>
      <sheetName val="공사일지"/>
      <sheetName val="장비현황"/>
      <sheetName val="공종별현황"/>
      <sheetName val="주요작업내용"/>
      <sheetName val="Sheet1"/>
      <sheetName val="공사일지 (2)"/>
      <sheetName val="공정현황"/>
      <sheetName val="공사일지비용산정"/>
      <sheetName val="공사일지비용산정 (2)"/>
      <sheetName val="장비수"/>
      <sheetName val="Macro1"/>
      <sheetName val="Macro2"/>
      <sheetName val="1,2공구원가계산서"/>
      <sheetName val="1공구산출내역서"/>
      <sheetName val="TYPE-A"/>
      <sheetName val="인구"/>
      <sheetName val="환경평가"/>
      <sheetName val="변경공사"/>
    </sheetNames>
    <definedNames>
      <definedName name="이윤"/>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지우기</v>
          </cell>
        </row>
      </sheetData>
      <sheetData sheetId="18">
        <row r="1">
          <cell r="A1" t="str">
            <v>인쇄</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면첩"/>
      <sheetName val="자재"/>
      <sheetName val="모래"/>
      <sheetName val="콘량"/>
      <sheetName val="콘량 (2)"/>
      <sheetName val="콘량 (3)"/>
      <sheetName val="계수"/>
      <sheetName val="공사일지"/>
      <sheetName val="장비현황"/>
      <sheetName val="공종별현황"/>
      <sheetName val="주요작업내용"/>
      <sheetName val="Sheet1"/>
      <sheetName val="공사일지 (2)"/>
      <sheetName val="공정현황"/>
      <sheetName val="공사일지비용산정"/>
      <sheetName val="공사일지비용산정 (2)"/>
      <sheetName val="장비수"/>
      <sheetName val="Macro1"/>
      <sheetName val="단가산출(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일1"/>
      <sheetName val="일2"/>
      <sheetName val="일3"/>
      <sheetName val="일4"/>
      <sheetName val="일5"/>
      <sheetName val="일6"/>
      <sheetName val="일7"/>
      <sheetName val="일8"/>
      <sheetName val="일9"/>
      <sheetName val="일10"/>
      <sheetName val="일11"/>
      <sheetName val="일12"/>
      <sheetName val="일13"/>
      <sheetName val="일14"/>
      <sheetName val="일15"/>
      <sheetName val="일16"/>
      <sheetName val="일17"/>
      <sheetName val="일18"/>
      <sheetName val="일19"/>
      <sheetName val="일20"/>
      <sheetName val="일21"/>
      <sheetName val="일22"/>
      <sheetName val="일23"/>
      <sheetName val="일24"/>
      <sheetName val="일25"/>
      <sheetName val="자재단가비교표"/>
      <sheetName val="차량운반및하차비"/>
      <sheetName val="인력운반비"/>
      <sheetName val="크레인사용"/>
      <sheetName val="자재단가비교표1월"/>
      <sheetName val="일15 (2)"/>
      <sheetName val="일26"/>
      <sheetName val="총원가"/>
      <sheetName val="경비"/>
      <sheetName val="경비내역"/>
      <sheetName val="사급자재"/>
      <sheetName val="이설자재"/>
      <sheetName val="일위대가노무비"/>
      <sheetName val="총괄표"/>
      <sheetName val="총괄표(신설)"/>
      <sheetName val="동원인원총괄표"/>
      <sheetName val="내1"/>
      <sheetName val="내2"/>
      <sheetName val="내3"/>
      <sheetName val="내4"/>
      <sheetName val="내5"/>
      <sheetName val="내6"/>
      <sheetName val="내7"/>
      <sheetName val="내8"/>
      <sheetName val="내9"/>
      <sheetName val="내10"/>
      <sheetName val="내11"/>
      <sheetName val="내12"/>
      <sheetName val="내13"/>
      <sheetName val="내14"/>
      <sheetName val="내15"/>
      <sheetName val="내16"/>
      <sheetName val="내17"/>
      <sheetName val="내18"/>
      <sheetName val="동원인원(신설)"/>
      <sheetName val="노1"/>
      <sheetName val="노2"/>
      <sheetName val="노3"/>
      <sheetName val="노4"/>
      <sheetName val="노5"/>
      <sheetName val="노6"/>
      <sheetName val="노7"/>
      <sheetName val="노8"/>
      <sheetName val="노9"/>
      <sheetName val="노10"/>
      <sheetName val="노11"/>
      <sheetName val="노12"/>
      <sheetName val="노13"/>
      <sheetName val="노14"/>
      <sheetName val="노15"/>
      <sheetName val="노16"/>
      <sheetName val="노17"/>
      <sheetName val="노18"/>
      <sheetName val="01.내역서"/>
      <sheetName val="동원인력 총괄표"/>
      <sheetName val="공종별 동원인력 총괄표 "/>
      <sheetName val="01.노력산출서"/>
      <sheetName val="01. 원효전화국산출서"/>
      <sheetName val="Module1"/>
      <sheetName val="공종별원가(남건)"/>
      <sheetName val="목차"/>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일위목록"/>
      <sheetName val="단가산출(T)"/>
      <sheetName val="1-19"/>
      <sheetName val="갑지"/>
      <sheetName val="내역"/>
      <sheetName val="집계표"/>
      <sheetName val="약품공급2"/>
      <sheetName val="산출내역서"/>
      <sheetName val="교통대책내역"/>
      <sheetName val="WING3"/>
      <sheetName val="노임단가"/>
      <sheetName val="자재단가"/>
      <sheetName val="1단계"/>
      <sheetName val="목차 "/>
      <sheetName val="철근량"/>
      <sheetName val="일위대가"/>
      <sheetName val="일위(시설)"/>
      <sheetName val="(양식)내역서, 동원인력, 자재단가"/>
      <sheetName val="#2_일위대가목록"/>
      <sheetName val="설계기준"/>
      <sheetName val="guard(mac)"/>
      <sheetName val="코드표"/>
      <sheetName val="퍼스트"/>
      <sheetName val="제경비"/>
      <sheetName val="공사원가계산서"/>
      <sheetName val="품셈"/>
      <sheetName val="2000노임기준"/>
      <sheetName val="설계예산서"/>
      <sheetName val="폐기물"/>
      <sheetName val="우배수"/>
      <sheetName val="일위대가목록표"/>
      <sheetName val="현장경비"/>
      <sheetName val="DATE"/>
      <sheetName val="1공구산출내역서"/>
      <sheetName val="P1(좌,우)"/>
      <sheetName val="일위대가목록"/>
      <sheetName val="철근집계"/>
      <sheetName val="중기일위대가"/>
      <sheetName val="기존단가 (2)"/>
      <sheetName val="#REF"/>
      <sheetName val="SP-B1"/>
      <sheetName val="토 적 표"/>
      <sheetName val="노임"/>
      <sheetName val="일위CODE"/>
      <sheetName val="부하계산서"/>
      <sheetName val="상수도토공집계표"/>
      <sheetName val="내역서"/>
      <sheetName val="원가계산서"/>
      <sheetName val="일위집계(기존)"/>
      <sheetName val="9GNG운반"/>
      <sheetName val="일위수량"/>
      <sheetName val="직재"/>
      <sheetName val="KMT물량"/>
      <sheetName val="증감대비"/>
      <sheetName val="유치원내역"/>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설계예산서"/>
      <sheetName val="폐기물"/>
      <sheetName val="자재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DATA"/>
      <sheetName val="사업개요"/>
      <sheetName val="내용별 기술자 투입인원"/>
      <sheetName val="투입인원"/>
      <sheetName val="현장조사"/>
      <sheetName val="내역서"/>
      <sheetName val="자재단가비교표"/>
      <sheetName val="일위목록"/>
      <sheetName val="단가비교표"/>
      <sheetName val="예산서"/>
      <sheetName val="일위대가"/>
    </sheetNames>
    <sheetDataSet>
      <sheetData sheetId="0"/>
      <sheetData sheetId="1"/>
      <sheetData sheetId="2"/>
      <sheetData sheetId="3"/>
      <sheetData sheetId="4">
        <row r="25">
          <cell r="J25">
            <v>0</v>
          </cell>
        </row>
        <row r="51">
          <cell r="J51">
            <v>254</v>
          </cell>
        </row>
      </sheetData>
      <sheetData sheetId="5"/>
      <sheetData sheetId="6" refreshError="1"/>
      <sheetData sheetId="7" refreshError="1"/>
      <sheetData sheetId="8" refreshError="1"/>
      <sheetData sheetId="9" refreshError="1"/>
      <sheetData sheetId="10"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점검표"/>
      <sheetName val="점검사항"/>
      <sheetName val="집계표"/>
      <sheetName val="품질시험계획"/>
      <sheetName val="타이틀"/>
      <sheetName val="추가편입조서"/>
      <sheetName val="추가편입내역"/>
      <sheetName val="98공정계획표"/>
      <sheetName val="97공정계획표"/>
      <sheetName val="Sheet16"/>
      <sheetName val="호안추가"/>
      <sheetName val="보완계획안"/>
      <sheetName val="추"/>
      <sheetName val="김용철"/>
      <sheetName val="추진상황"/>
      <sheetName val="범례표"/>
      <sheetName val="자재사용계획"/>
      <sheetName val="관급자재내역"/>
      <sheetName val="잔공계획"/>
      <sheetName val="보완결과"/>
      <sheetName val="보완결과 (2)"/>
      <sheetName val="보완계획"/>
      <sheetName val="잔공계획 (2)"/>
      <sheetName val="추가편입내역 (2)"/>
      <sheetName val="공정표"/>
      <sheetName val="추진점검표"/>
      <sheetName val="점검"/>
      <sheetName val="점검결과"/>
      <sheetName val="자재일람"/>
      <sheetName val="일위대가목록"/>
      <sheetName val="현장조사"/>
      <sheetName val="96보완계획7.12"/>
      <sheetName val="인건비(환율)"/>
      <sheetName val="기계경비"/>
      <sheetName val="단가산출(T)"/>
      <sheetName val="자재단가비교표"/>
      <sheetName val="산출서"/>
      <sheetName val="산출내역서"/>
      <sheetName val="data"/>
      <sheetName val="유평기타문서"/>
      <sheetName val="자재"/>
      <sheetName val="노임"/>
      <sheetName val="중기"/>
      <sheetName val="일위대가"/>
      <sheetName val="기초단가"/>
      <sheetName val="퍼스트"/>
      <sheetName val="BID"/>
      <sheetName val="토목"/>
      <sheetName val="상수도토공집계표"/>
      <sheetName val="인구"/>
      <sheetName val="환경평가"/>
      <sheetName val="설비"/>
      <sheetName val="영흥TL(UP,DOWN) "/>
      <sheetName val="운반공"/>
      <sheetName val="설계기준"/>
      <sheetName val="조건표 (2)"/>
      <sheetName val="00상노임"/>
      <sheetName val="일위"/>
      <sheetName val="판정1교토공"/>
      <sheetName val="토공수량산출"/>
      <sheetName val="토적계산서"/>
      <sheetName val="7.현장조사"/>
      <sheetName val="재료값"/>
      <sheetName val="유입량"/>
      <sheetName val="구간별"/>
      <sheetName val="-15.0"/>
      <sheetName val="XL4Poppy"/>
      <sheetName val="설계예산서"/>
      <sheetName val="폐기물"/>
      <sheetName val="일위목록"/>
      <sheetName val="요율"/>
      <sheetName val="지구단위계획"/>
      <sheetName val="자재단가"/>
      <sheetName val="관급자재"/>
      <sheetName val="범용개발순소요비용"/>
      <sheetName val="보완결과_(2)"/>
      <sheetName val="잔공계획_(2)"/>
      <sheetName val="추가편입내역_(2)"/>
      <sheetName val="산근9사전재해영향소요인력"/>
      <sheetName val="지급자재"/>
      <sheetName val="단가조사서"/>
      <sheetName val="6-1.보오링(1)"/>
      <sheetName val="10공구일위"/>
      <sheetName val="각종단가"/>
      <sheetName val="(당평)자재"/>
      <sheetName val="자료"/>
      <sheetName val="재료비"/>
      <sheetName val="기계경비(시간당)"/>
      <sheetName val="램머"/>
      <sheetName val="토목공사"/>
      <sheetName val="우수공,맨홀,집수정"/>
      <sheetName val="자재대"/>
      <sheetName val="5)수리분석내역 "/>
      <sheetName val="골재집계"/>
      <sheetName val="-레미콘집계"/>
      <sheetName val="-몰탈콘크리트"/>
      <sheetName val="자갈,시멘트,모래산출"/>
      <sheetName val="-철근집계"/>
      <sheetName val="포장재료(1)"/>
      <sheetName val="-흄관집계"/>
      <sheetName val="경산"/>
      <sheetName val="초기화면"/>
      <sheetName val="직접경비"/>
      <sheetName val="직접인건비"/>
      <sheetName val="청천내"/>
      <sheetName val="도급예산내역서봉투"/>
      <sheetName val="공사원가계산서"/>
      <sheetName val="설계산출표지"/>
      <sheetName val="도급예산내역서총괄표"/>
      <sheetName val="을부담운반비"/>
      <sheetName val="운반비산출"/>
      <sheetName val="공수"/>
      <sheetName val="산근"/>
      <sheetName val="기초자료입력"/>
      <sheetName val="설계명세서"/>
      <sheetName val="내역서"/>
      <sheetName val="측량단가"/>
      <sheetName val="일위대가-1"/>
      <sheetName val="각형맨홀"/>
      <sheetName val="공사비"/>
      <sheetName val="공구"/>
      <sheetName val="직접경비산출근거"/>
      <sheetName val="계산서(곡선부)"/>
      <sheetName val="-치수표(곡선부)"/>
      <sheetName val="현장경비"/>
      <sheetName val="평가데이터"/>
      <sheetName val="#REF"/>
      <sheetName val="구천"/>
      <sheetName val="2003상반기노임기준"/>
      <sheetName val="Sens&amp;Anal"/>
      <sheetName val="IS&lt;양식27&gt;"/>
      <sheetName val="총투자비산정"/>
      <sheetName val="유지관리비등"/>
      <sheetName val="SANBAISU"/>
      <sheetName val=""/>
      <sheetName val="용수량(생활용수)"/>
      <sheetName val="사통"/>
      <sheetName val="DATE"/>
      <sheetName val="변수"/>
      <sheetName val="단가 및 재료비"/>
      <sheetName val="일반수량"/>
      <sheetName val="산출근거"/>
      <sheetName val="위치조서"/>
      <sheetName val="일위(시설)"/>
      <sheetName val="주차구획선수량"/>
      <sheetName val="건축내역"/>
      <sheetName val="공통가설"/>
      <sheetName val="1공구원가계산서"/>
      <sheetName val="1공구산출내역서"/>
      <sheetName val="2공구산출내역"/>
      <sheetName val="6공구(당초)"/>
      <sheetName val="공종 "/>
      <sheetName val="급(배)수관"/>
      <sheetName val="2000노임기준"/>
      <sheetName val="Y-WORK"/>
      <sheetName val="내역"/>
      <sheetName val="4.장비손료"/>
      <sheetName val="측구터파기공수량집계"/>
      <sheetName val="배수공 시멘트 및 골재량 산출"/>
      <sheetName val="구조물터파기수량집계"/>
      <sheetName val="지구단위계획 수립"/>
      <sheetName val="대림경상68억"/>
      <sheetName val="터파기및재료"/>
      <sheetName val="산수배수"/>
      <sheetName val="플랜트 설치"/>
      <sheetName val="상-교대(A1-A2)"/>
      <sheetName val="목차 "/>
      <sheetName val="수량산출서"/>
      <sheetName val="18.공내수압탄성자연"/>
      <sheetName val="직노"/>
      <sheetName val="99노임기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설계예산서"/>
      <sheetName val="내역서"/>
      <sheetName val="잡비"/>
      <sheetName val="잡비계산서"/>
      <sheetName val="Sheet5"/>
      <sheetName val="Sheet6"/>
      <sheetName val="Sheet7"/>
      <sheetName val="Sheet8"/>
      <sheetName val="Sheet9"/>
      <sheetName val="Sheet10"/>
      <sheetName val="Sheet11"/>
      <sheetName val="Sheet12"/>
      <sheetName val="Sheet13"/>
      <sheetName val="Sheet14"/>
      <sheetName val="Sheet15"/>
      <sheetName val="Sheet16"/>
      <sheetName val="폐기물"/>
      <sheetName val="범례표"/>
      <sheetName val="현장조사"/>
    </sheetNames>
    <sheetDataSet>
      <sheetData sheetId="0" refreshError="1"/>
      <sheetData sheetId="1"/>
      <sheetData sheetId="2">
        <row r="21">
          <cell r="J21">
            <v>19115629.449999999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현장조사"/>
      <sheetName val="내역서"/>
    </sheetNames>
    <sheetDataSet>
      <sheetData sheetId="0" refreshError="1"/>
      <sheetData sheetId="1" refreshError="1"/>
      <sheetData sheetId="2" refreshError="1"/>
      <sheetData sheetId="3"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준공계"/>
      <sheetName val="준공내역서"/>
      <sheetName val="준검 내역서"/>
      <sheetName val="표지"/>
      <sheetName val="변경이유서"/>
      <sheetName val="집계표"/>
      <sheetName val="내역서"/>
      <sheetName val="수량집계당초"/>
      <sheetName val="당초토적"/>
      <sheetName val="집계"/>
      <sheetName val="지사집계"/>
      <sheetName val="영업소집계"/>
      <sheetName val="비목군별공사비산출내역"/>
      <sheetName val="k"/>
      <sheetName val="총괄서"/>
      <sheetName val="#REF"/>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널조도"/>
      <sheetName val="노임"/>
      <sheetName val="수안보-MBR1"/>
      <sheetName val="제수"/>
      <sheetName val="공기"/>
      <sheetName val="우각부보강"/>
      <sheetName val="상수도토공집계표"/>
      <sheetName val="1.설계조건"/>
      <sheetName val="A-4"/>
      <sheetName val="실행철강하도"/>
      <sheetName val="2000년1차"/>
      <sheetName val="2000전체분"/>
      <sheetName val="암거날개벽재료집계"/>
      <sheetName val="외천교"/>
      <sheetName val="직노"/>
      <sheetName val="설계조건"/>
      <sheetName val="DATE"/>
      <sheetName val="상부집계표"/>
      <sheetName val="FOOTING단면력"/>
      <sheetName val="준공정산"/>
      <sheetName val="깬잡석1.3"/>
      <sheetName val="#REF"/>
      <sheetName val="WORK"/>
      <sheetName val="초기화면"/>
      <sheetName val="중산교"/>
      <sheetName val="검토"/>
      <sheetName val="노임단가"/>
      <sheetName val="접속도수량집계표"/>
      <sheetName val="1.설계기준"/>
      <sheetName val="자재일람"/>
      <sheetName val="조도계산서 (도서)"/>
      <sheetName val="부하(성남)"/>
      <sheetName val="방호벽"/>
      <sheetName val="Sheet1 (2)"/>
      <sheetName val="INPUT"/>
      <sheetName val="9GNG운반"/>
      <sheetName val="단가산출"/>
      <sheetName val="약품공급2"/>
      <sheetName val="J直材4"/>
      <sheetName val="3련 BOX"/>
      <sheetName val="설계"/>
      <sheetName val="내역"/>
      <sheetName val="자재단가비교표"/>
      <sheetName val="4)유동표"/>
      <sheetName val="구조물집계"/>
      <sheetName val="토공집계"/>
      <sheetName val="미드수량"/>
      <sheetName val="설계예산서"/>
      <sheetName val="북방3터널"/>
      <sheetName val="소야공정계획표"/>
      <sheetName val="96보완계획7.12"/>
      <sheetName val="재료비"/>
      <sheetName val="COPING"/>
      <sheetName val="Sheet1"/>
      <sheetName val="공사비집계"/>
      <sheetName val="MOTOR"/>
      <sheetName val="견적서"/>
      <sheetName val="8.PILE  (돌출)"/>
      <sheetName val="일위대가(계측기설치)"/>
      <sheetName val="접속도로1"/>
      <sheetName val="C"/>
      <sheetName val="자료"/>
      <sheetName val="중사"/>
      <sheetName val="위치조서"/>
      <sheetName val="산출근거"/>
      <sheetName val="BQ"/>
      <sheetName val="간지"/>
      <sheetName val="98수문일위"/>
      <sheetName val="횡배위치"/>
      <sheetName val="한강운반비"/>
      <sheetName val="터파기및재료"/>
      <sheetName val="공통(20-91)"/>
      <sheetName val="전차선로 물량표"/>
      <sheetName val="자재"/>
      <sheetName val="부하계산서"/>
      <sheetName val="입찰안"/>
      <sheetName val="Sheet17"/>
      <sheetName val="준검 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물가"/>
      <sheetName val="중기산출근거"/>
      <sheetName val="단가산출"/>
      <sheetName val="호표"/>
      <sheetName val="산근"/>
      <sheetName val="공사비"/>
      <sheetName val="ABUT수량-A1"/>
    </sheetNames>
    <sheetDataSet>
      <sheetData sheetId="0"/>
      <sheetData sheetId="1"/>
      <sheetData sheetId="2"/>
      <sheetData sheetId="3"/>
      <sheetData sheetId="4"/>
      <sheetData sheetId="5">
        <row r="48">
          <cell r="C48">
            <v>320</v>
          </cell>
        </row>
      </sheetData>
      <sheetData sheetId="6"/>
      <sheetData sheetId="7"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d(mac)"/>
      <sheetName val="산근"/>
    </sheetNames>
    <sheetDataSet>
      <sheetData sheetId="0">
        <row r="1">
          <cell r="A1" t="str">
            <v>chekjum</v>
          </cell>
        </row>
      </sheetData>
      <sheetData sheetId="1"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자재집계"/>
      <sheetName val="구체수량"/>
      <sheetName val="토공수량"/>
      <sheetName val="철근"/>
      <sheetName val="최종집계표"/>
    </sheetNames>
    <definedNames>
      <definedName name="수식입력매크로"/>
      <definedName name="일위코드입력매크로"/>
    </definedNames>
    <sheetDataSet>
      <sheetData sheetId="0" refreshError="1"/>
      <sheetData sheetId="1"/>
      <sheetData sheetId="2"/>
      <sheetData sheetId="3"/>
      <sheetData sheetId="4"/>
      <sheetData sheetId="5"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일반구간"/>
      <sheetName val="차선도색집계"/>
      <sheetName val="노즈부차선도색"/>
      <sheetName val="차선도색설치현황"/>
      <sheetName val="노면표시"/>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표지병설치현황"/>
      <sheetName val="곡선유도표지판 단위"/>
      <sheetName val="미끄럼방지시설"/>
      <sheetName val="미끄럼 현황"/>
      <sheetName val="미끄럼방지 단위"/>
      <sheetName val="낙석방지책"/>
      <sheetName val="낙석방지책 수량집계"/>
      <sheetName val="낙석방책 조서"/>
      <sheetName val="낙석방책 단위"/>
      <sheetName val="낙석방지망 조서"/>
      <sheetName val="암파쇄방호시설"/>
      <sheetName val="세륜세차시설"/>
      <sheetName val="가설방음판넬"/>
      <sheetName val="수목이식"/>
      <sheetName val="보도,경계석 집계1"/>
      <sheetName val="보도,경계석 집계2"/>
      <sheetName val="연장조서"/>
      <sheetName val="방진망설치계획"/>
      <sheetName val="침사지설치계획"/>
      <sheetName val="가설방음판넬 (2)"/>
      <sheetName val="침사지수량집계"/>
      <sheetName val="차선도색총수량집계표"/>
      <sheetName val="노면표시수량"/>
      <sheetName val="침사지단위수량"/>
      <sheetName val="차선도색기타집계표"/>
      <sheetName val="기본단가표"/>
      <sheetName val="입찰안"/>
      <sheetName val="노무단가"/>
      <sheetName val="단가집계"/>
      <sheetName val="중복일위"/>
      <sheetName val="노임"/>
      <sheetName val="물가"/>
      <sheetName val="암거 제원표-1단계"/>
      <sheetName val="내역서"/>
      <sheetName val="일위대가"/>
      <sheetName val="입력변수"/>
      <sheetName val="부대공"/>
      <sheetName val="guard(mac)"/>
      <sheetName val="DATE"/>
      <sheetName val="대포2교접속"/>
      <sheetName val="천방교접속"/>
      <sheetName val="#REF"/>
      <sheetName val="중기"/>
      <sheetName val="교각1"/>
      <sheetName val="중기조종사 단위단가"/>
      <sheetName val="1~69"/>
      <sheetName val="조명율표"/>
      <sheetName val="반포2차"/>
      <sheetName val="단가대비표"/>
      <sheetName val="ABUT수량-A1"/>
      <sheetName val="터파기및재료"/>
      <sheetName val="일위대가목록"/>
      <sheetName val="토목(도급)(27)"/>
      <sheetName val="조경일람"/>
      <sheetName val="세부내역"/>
      <sheetName val="조명시설"/>
      <sheetName val="선급금신청서"/>
      <sheetName val="철근량"/>
      <sheetName val="수량산출목록표"/>
      <sheetName val="내역서적용수량"/>
      <sheetName val="내역서1"/>
      <sheetName val="앉음벽 (2)"/>
      <sheetName val="2000년1차"/>
      <sheetName val="신호등일위대가"/>
      <sheetName val="재개발"/>
      <sheetName val="차액보증"/>
      <sheetName val="산출근거"/>
      <sheetName val="산근"/>
      <sheetName val="총중목"/>
      <sheetName val="공사착공계"/>
      <sheetName val="실행철강하도"/>
      <sheetName val="품셈TABLE"/>
      <sheetName val="조건표 (2)"/>
      <sheetName val="간접1"/>
      <sheetName val="맨홀수량산출"/>
      <sheetName val="2000전체분"/>
      <sheetName val="노임단가"/>
      <sheetName val="단가표"/>
      <sheetName val="배수로집계"/>
      <sheetName val="암거 제원표"/>
      <sheetName val="옹벽기초자료"/>
      <sheetName val="현황산출서"/>
      <sheetName val="8설7발"/>
      <sheetName val="준검 내역서"/>
      <sheetName val="공사비증감"/>
      <sheetName val="조명일위"/>
      <sheetName val="검암내역"/>
      <sheetName val="중기운반자재총(구조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A1" t="str">
            <v>데리네이타 설치현황</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띠철근량"/>
      <sheetName val="기초"/>
      <sheetName val="지반지지력"/>
      <sheetName val="철근량"/>
      <sheetName val="주beam"/>
      <sheetName val="암거 제원표-1단계"/>
      <sheetName val="바닥판"/>
      <sheetName val="입력DATA"/>
      <sheetName val="중기"/>
      <sheetName val="COPING"/>
      <sheetName val="데리네이타현황"/>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
      <sheetName val="기사현황"/>
      <sheetName val="공서추진현황(설계서)"/>
      <sheetName val="콘생산단가"/>
      <sheetName val="골재단가산출"/>
      <sheetName val="시멘트단가"/>
      <sheetName val="사진첩"/>
      <sheetName val="사진대지"/>
      <sheetName val="사진대지 (5×7)"/>
      <sheetName val="노임"/>
      <sheetName val="노임 (2)"/>
      <sheetName val="콘량"/>
      <sheetName val="진도보고"/>
      <sheetName val="표지"/>
      <sheetName val="배수관"/>
      <sheetName val="Sheet2"/>
      <sheetName val="지장물조사"/>
      <sheetName val="서명"/>
      <sheetName val="횡단면"/>
      <sheetName val="산청1교"/>
      <sheetName val="진동소음"/>
      <sheetName val="검측의뢰서"/>
      <sheetName val="Sheet3"/>
      <sheetName val="Sheet4"/>
      <sheetName val="Sheet1"/>
      <sheetName val="교량받침"/>
      <sheetName val="Sheet6"/>
      <sheetName val="공사일지표지"/>
      <sheetName val="Sheet5"/>
      <sheetName val="Sheet8"/>
      <sheetName val="Sheet7"/>
      <sheetName val="Sheet9"/>
      <sheetName val="견적서"/>
      <sheetName val="Sheet10"/>
      <sheetName val="공사추진"/>
      <sheetName val="Sheet12"/>
      <sheetName val="Sheet12 (2)"/>
      <sheetName val="세골재  T2 변경 현황"/>
      <sheetName val="철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내역"/>
      <sheetName val="지급자재"/>
      <sheetName val="철근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 val="일위대가"/>
      <sheetName val="#REF"/>
      <sheetName val="Customer Databas"/>
      <sheetName val="보증수수료산출"/>
      <sheetName val="공사비총괄표"/>
      <sheetName val="품셈TABLE"/>
      <sheetName val="조명율표"/>
      <sheetName val="원가"/>
      <sheetName val="철근량"/>
      <sheetName val="터파기및재료"/>
      <sheetName val="101동"/>
      <sheetName val="설계산출기초"/>
      <sheetName val="도급예산내역서봉투"/>
      <sheetName val="공사원가계산서"/>
      <sheetName val="설계산출표지"/>
      <sheetName val="도급예산내역서총괄표"/>
      <sheetName val="을부담운반비"/>
      <sheetName val="운반비산출"/>
      <sheetName val="단가비교"/>
      <sheetName val="오동"/>
      <sheetName val="대조"/>
      <sheetName val="나한"/>
      <sheetName val="2000년1차"/>
      <sheetName val="2000전체분"/>
      <sheetName val="조건표 (2)"/>
      <sheetName val="재료"/>
      <sheetName val="내역(~2"/>
      <sheetName val="내역"/>
      <sheetName val="공사착공계"/>
      <sheetName val="중기"/>
      <sheetName val="바닥판"/>
      <sheetName val="지급자재"/>
      <sheetName val="입력DATA"/>
      <sheetName val="단가비교표_공통1"/>
      <sheetName val="총괄표"/>
      <sheetName val="노무비단가"/>
      <sheetName val="건축"/>
      <sheetName val="내역_ver1.0"/>
      <sheetName val="암거단위"/>
      <sheetName val="99년하반기"/>
      <sheetName val="입찰안"/>
      <sheetName val="노임단가"/>
      <sheetName val="6호기"/>
      <sheetName val="기초일위"/>
      <sheetName val="수목단가"/>
      <sheetName val="시설수량표"/>
      <sheetName val="시설일위"/>
      <sheetName val="식재수량표"/>
      <sheetName val="식재일위"/>
      <sheetName val="자재단가"/>
      <sheetName val="교각1"/>
      <sheetName val="#3_일위대가목록"/>
      <sheetName val="제잡비계산"/>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갑지"/>
      <sheetName val="간지"/>
      <sheetName val="내역적용수량"/>
      <sheetName val="자재집계표"/>
      <sheetName val="토공량집계표"/>
      <sheetName val="토공량"/>
      <sheetName val="배수공자재수량집계표"/>
      <sheetName val="배수공사수량집계"/>
      <sheetName val="배수공사"/>
      <sheetName val="사면보강자재수량집계표"/>
      <sheetName val="사면보강공사집계"/>
      <sheetName val="FRP"/>
      <sheetName val="억지말뚝외"/>
      <sheetName val="골재집계표"/>
      <sheetName val="철근집계표"/>
      <sheetName val="레미콘집계표"/>
      <sheetName val="암거단위"/>
      <sheetName val="일위대가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적용"/>
      <sheetName val="콘크리트집계"/>
      <sheetName val="철근집계"/>
      <sheetName val="토공집계"/>
      <sheetName val="수량집계표"/>
      <sheetName val="타공종이월"/>
      <sheetName val="표지판"/>
      <sheetName val="표지판설치현황"/>
      <sheetName val="표지판기초 집계"/>
      <sheetName val="표지판 단위"/>
      <sheetName val="차선도색"/>
      <sheetName val="차선도색설치현황"/>
      <sheetName val="차선도색기타집계표"/>
      <sheetName val="노면표시수량"/>
      <sheetName val="횡단보도수량"/>
      <sheetName val="차선도색-노면표지"/>
      <sheetName val="횡단보도"/>
      <sheetName val="가드레일"/>
      <sheetName val="가드레일 조서"/>
      <sheetName val="가드휀스"/>
      <sheetName val="가드휀스 조서"/>
      <sheetName val="표지병"/>
      <sheetName val="시선유도집계표"/>
      <sheetName val="데리네이타현황"/>
      <sheetName val="갈매기표지"/>
      <sheetName val="갈매기표지현황"/>
      <sheetName val="곡선유도표지판 단위"/>
      <sheetName val="미끄럼 현황"/>
      <sheetName val="미끄럼방지 단위"/>
      <sheetName val="낙석방지책"/>
      <sheetName val="낙석방책 조서"/>
      <sheetName val="낙석방책 단위"/>
      <sheetName val="낙석방지망 조서"/>
      <sheetName val="암파쇄방호시설"/>
      <sheetName val="세륜세차시설"/>
      <sheetName val="가설방음판넬"/>
      <sheetName val="수목이식"/>
      <sheetName val="보차도,보도설치현황"/>
      <sheetName val="보도,경계석 집계1"/>
      <sheetName val="보도,경계석 집계2"/>
      <sheetName val="연장조서"/>
      <sheetName val="노면표시"/>
      <sheetName val="일반구간"/>
      <sheetName val="적용토목"/>
      <sheetName val="날개벽수량표"/>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1">
          <cell r="A1" t="str">
            <v>데리네이타 설치현황</v>
          </cell>
        </row>
        <row r="2">
          <cell r="A2" t="str">
            <v>측              점</v>
          </cell>
        </row>
        <row r="3">
          <cell r="A3" t="str">
            <v>시점</v>
          </cell>
        </row>
        <row r="4">
          <cell r="A4" t="str">
            <v>총    계</v>
          </cell>
        </row>
        <row r="5">
          <cell r="A5" t="str">
            <v>0-047</v>
          </cell>
        </row>
        <row r="6">
          <cell r="A6" t="str">
            <v>0-047</v>
          </cell>
        </row>
        <row r="7">
          <cell r="A7">
            <v>102</v>
          </cell>
        </row>
        <row r="8">
          <cell r="A8">
            <v>102</v>
          </cell>
        </row>
        <row r="9">
          <cell r="A9">
            <v>235</v>
          </cell>
        </row>
        <row r="10">
          <cell r="A10">
            <v>300</v>
          </cell>
        </row>
        <row r="11">
          <cell r="A11">
            <v>305</v>
          </cell>
        </row>
        <row r="12">
          <cell r="A12">
            <v>609</v>
          </cell>
        </row>
        <row r="13">
          <cell r="A13">
            <v>609</v>
          </cell>
        </row>
        <row r="14">
          <cell r="A14">
            <v>715</v>
          </cell>
        </row>
        <row r="15">
          <cell r="A15">
            <v>715</v>
          </cell>
        </row>
        <row r="16">
          <cell r="A16">
            <v>786</v>
          </cell>
        </row>
        <row r="17">
          <cell r="A17">
            <v>786</v>
          </cell>
        </row>
        <row r="18">
          <cell r="A18">
            <v>885</v>
          </cell>
        </row>
        <row r="19">
          <cell r="A19">
            <v>885</v>
          </cell>
        </row>
        <row r="20">
          <cell r="A20">
            <v>1340</v>
          </cell>
        </row>
        <row r="21">
          <cell r="A21">
            <v>1340</v>
          </cell>
        </row>
        <row r="22">
          <cell r="A22">
            <v>1416</v>
          </cell>
        </row>
        <row r="23">
          <cell r="A23">
            <v>1416</v>
          </cell>
        </row>
        <row r="24">
          <cell r="A24">
            <v>1482</v>
          </cell>
        </row>
        <row r="25">
          <cell r="A25">
            <v>1482</v>
          </cell>
        </row>
        <row r="26">
          <cell r="A26">
            <v>1566</v>
          </cell>
        </row>
        <row r="27">
          <cell r="A27">
            <v>1566</v>
          </cell>
        </row>
        <row r="28">
          <cell r="A28">
            <v>1698</v>
          </cell>
        </row>
        <row r="29">
          <cell r="A29">
            <v>1698</v>
          </cell>
        </row>
        <row r="30">
          <cell r="A30">
            <v>2080</v>
          </cell>
        </row>
        <row r="31">
          <cell r="A31">
            <v>2080</v>
          </cell>
        </row>
        <row r="32">
          <cell r="A32">
            <v>2206</v>
          </cell>
        </row>
        <row r="33">
          <cell r="A33">
            <v>2206</v>
          </cell>
        </row>
        <row r="34">
          <cell r="A34">
            <v>2440</v>
          </cell>
        </row>
        <row r="35">
          <cell r="A35">
            <v>2440</v>
          </cell>
        </row>
        <row r="36">
          <cell r="A36">
            <v>2610</v>
          </cell>
        </row>
        <row r="37">
          <cell r="A37">
            <v>2750</v>
          </cell>
        </row>
        <row r="38">
          <cell r="A38">
            <v>2750</v>
          </cell>
        </row>
        <row r="39">
          <cell r="A39">
            <v>2969</v>
          </cell>
        </row>
        <row r="40">
          <cell r="A40">
            <v>2969</v>
          </cell>
        </row>
        <row r="41">
          <cell r="A41">
            <v>3435</v>
          </cell>
        </row>
        <row r="42">
          <cell r="A42">
            <v>3435</v>
          </cell>
        </row>
        <row r="43">
          <cell r="A43">
            <v>3616</v>
          </cell>
        </row>
        <row r="44">
          <cell r="A44">
            <v>3616</v>
          </cell>
        </row>
        <row r="45">
          <cell r="A45">
            <v>3779</v>
          </cell>
        </row>
        <row r="46">
          <cell r="A46">
            <v>3779</v>
          </cell>
        </row>
        <row r="47">
          <cell r="A47">
            <v>3894</v>
          </cell>
        </row>
        <row r="48">
          <cell r="A48">
            <v>3894</v>
          </cell>
        </row>
        <row r="49">
          <cell r="A49">
            <v>4063</v>
          </cell>
        </row>
        <row r="50">
          <cell r="A50">
            <v>4190</v>
          </cell>
        </row>
        <row r="51">
          <cell r="A51">
            <v>4190</v>
          </cell>
        </row>
        <row r="52">
          <cell r="A52">
            <v>4449</v>
          </cell>
        </row>
        <row r="53">
          <cell r="A53">
            <v>4449</v>
          </cell>
        </row>
        <row r="54">
          <cell r="A54">
            <v>4559</v>
          </cell>
        </row>
        <row r="55">
          <cell r="A55">
            <v>4559</v>
          </cell>
        </row>
        <row r="56">
          <cell r="A56">
            <v>4702</v>
          </cell>
        </row>
        <row r="57">
          <cell r="A57">
            <v>4702</v>
          </cell>
        </row>
        <row r="58">
          <cell r="A58">
            <v>4959</v>
          </cell>
        </row>
        <row r="59">
          <cell r="A59">
            <v>4959</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virus"/>
      <sheetName val="폐기물 결재"/>
      <sheetName val="결재표지 (2)"/>
      <sheetName val="토공집계표"/>
      <sheetName val="집계표2"/>
      <sheetName val="총괄"/>
      <sheetName val="구조물헐기집계"/>
      <sheetName val="계단헐기"/>
      <sheetName val="본선토공및자재"/>
      <sheetName val="측구공수량집계"/>
      <sheetName val="측구위치조서"/>
      <sheetName val="측구수량"/>
      <sheetName val="암거총집계"/>
      <sheetName val="암거위치조서"/>
      <sheetName val="암거구체집계"/>
      <sheetName val="box1련"/>
      <sheetName val="횡배수집계"/>
      <sheetName val="횡.위치"/>
      <sheetName val="횡.단수"/>
      <sheetName val="배.기"/>
      <sheetName val="배.토"/>
      <sheetName val="배수관공"/>
      <sheetName val="집.수 (횡)"/>
      <sheetName val="집수정 (TYPE-1)"/>
      <sheetName val="본선포장"/>
      <sheetName val="Sheet4"/>
      <sheetName val="Sheet3"/>
      <sheetName val="일위대가표"/>
      <sheetName val="사다리"/>
      <sheetName val="조명시설"/>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현장"/>
      <sheetName val="예산M11A"/>
      <sheetName val="내역"/>
      <sheetName val="#REF"/>
      <sheetName val="기본일위"/>
      <sheetName val="J直材4"/>
      <sheetName val="I一般比"/>
      <sheetName val="5공철탑검토표"/>
      <sheetName val="4공철탑검토"/>
      <sheetName val="골재산출"/>
      <sheetName val="MAIN_TABLE"/>
      <sheetName val="교통대책내역"/>
      <sheetName val="백암비스타내역"/>
      <sheetName val="기초자료"/>
      <sheetName val="공사비총괄표"/>
      <sheetName val="출자한도"/>
      <sheetName val="건축내역"/>
      <sheetName val="101동"/>
      <sheetName val="2000년1차"/>
      <sheetName val="2000전체분"/>
      <sheetName val="3BL공동구 수량"/>
      <sheetName val="일대-1"/>
      <sheetName val="KKK"/>
      <sheetName val="공사개요(서광주)"/>
      <sheetName val="CTEMCOST"/>
      <sheetName val="재료"/>
      <sheetName val="식재인부"/>
      <sheetName val="단가조사"/>
      <sheetName val="설직재-1"/>
      <sheetName val="기본단가표"/>
      <sheetName val="영창26"/>
      <sheetName val="일위대가목차"/>
      <sheetName val="N賃率-職"/>
      <sheetName val="요율"/>
      <sheetName val="본공사"/>
      <sheetName val="적용토목"/>
      <sheetName val="갑지"/>
      <sheetName val="조명율표"/>
      <sheetName val="본체"/>
      <sheetName val="자료"/>
      <sheetName val="총괄표"/>
      <sheetName val="노무비"/>
      <sheetName val="6PILE  (돌출)"/>
      <sheetName val="설계서"/>
      <sheetName val="asd"/>
      <sheetName val="기초내역서"/>
      <sheetName val="수량산출"/>
      <sheetName val="대가목록표"/>
      <sheetName val="실행"/>
      <sheetName val="갑지(추정)"/>
      <sheetName val="경산"/>
      <sheetName val="단가산출"/>
      <sheetName val="지하"/>
      <sheetName val="산근"/>
      <sheetName val="금액내역서"/>
      <sheetName val="산출근거"/>
      <sheetName val="대공종"/>
      <sheetName val="물가자료"/>
      <sheetName val="AIR SHOWER(3인용)"/>
      <sheetName val="차수공개요"/>
      <sheetName val="철탑공사"/>
      <sheetName val="예산"/>
      <sheetName val="Customer Databas"/>
      <sheetName val="스포회원매출"/>
      <sheetName val="노임"/>
      <sheetName val="수주추정"/>
      <sheetName val="당초"/>
      <sheetName val="식생블럭단위수량"/>
      <sheetName val="노임,재료비"/>
      <sheetName val="토공 total"/>
      <sheetName val="기술부대조건"/>
      <sheetName val="교각별철근수량집계표"/>
      <sheetName val="토공(우물통,기타) "/>
      <sheetName val="산출내역서"/>
      <sheetName val="지질조사"/>
      <sheetName val="코드표"/>
      <sheetName val="재료비노무비"/>
      <sheetName val="NYS"/>
      <sheetName val="단중표"/>
      <sheetName val="위생설비"/>
      <sheetName val="교수설계"/>
      <sheetName val="LF자재단가"/>
      <sheetName val="자재단가"/>
      <sheetName val="데이타"/>
      <sheetName val="DATA"/>
      <sheetName val="공사직종별노임"/>
      <sheetName val="RE9604"/>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특외대"/>
      <sheetName val="중기"/>
      <sheetName val="Sheet5"/>
      <sheetName val="조명시설"/>
      <sheetName val="노무,재료"/>
      <sheetName val="견적"/>
      <sheetName val="원가 (2)"/>
      <sheetName val=" HIT-&gt;HMC 견적(3900)"/>
      <sheetName val="LEGEND"/>
      <sheetName val="Sheet6"/>
      <sheetName val="도급기성"/>
      <sheetName val="설비단가표"/>
      <sheetName val="연부97-1"/>
      <sheetName val="조건표"/>
      <sheetName val="자갈,시멘트,모래산출"/>
      <sheetName val="오수공수량집계표"/>
      <sheetName val="율촌법률사무소2내역"/>
      <sheetName val="사다리"/>
      <sheetName val="CIVIL4"/>
      <sheetName val="표지"/>
      <sheetName val="원가계산서"/>
      <sheetName val="노 무 비"/>
      <sheetName val="견적서"/>
      <sheetName val="공통가설공사"/>
      <sheetName val="카메라"/>
      <sheetName val="목록"/>
      <sheetName val="데리네이타현황"/>
      <sheetName val="102역사"/>
      <sheetName val="상가분양"/>
      <sheetName val="내역서2안"/>
      <sheetName val="철거산출근거"/>
      <sheetName val="설_(3)"/>
      <sheetName val="설_(2)"/>
      <sheetName val="3BL공동구_수량"/>
      <sheetName val="내역(원안-대안)"/>
      <sheetName val="배수내역"/>
      <sheetName val="기흥하도용"/>
      <sheetName val="guard(mac)"/>
      <sheetName val="입찰안"/>
      <sheetName val="기계경비(시간당)"/>
      <sheetName val="반포2차"/>
      <sheetName val="Baby일위대가"/>
      <sheetName val="을지"/>
      <sheetName val="단"/>
      <sheetName val="96정변2"/>
      <sheetName val="대치판정"/>
      <sheetName val="원가서"/>
      <sheetName val="공사개요"/>
      <sheetName val="조경일람"/>
      <sheetName val="일위대가1"/>
      <sheetName val="본체철근표"/>
      <sheetName val="아파트건축"/>
      <sheetName val="6호기"/>
      <sheetName val="부대공Ⅱ"/>
      <sheetName val="전기일위목록"/>
      <sheetName val="도급견적가"/>
      <sheetName val="당진1,2호기전선관설치및접지4차공사내역서-을지"/>
      <sheetName val="유림콘도"/>
      <sheetName val="200"/>
      <sheetName val="3본사"/>
      <sheetName val="간접1"/>
      <sheetName val="장비가동"/>
      <sheetName val="48전력선로일위"/>
      <sheetName val="단가표"/>
      <sheetName val="산출-설비"/>
      <sheetName val="봉방동근생"/>
      <sheetName val="주beam"/>
      <sheetName val="기계공사비집계(원안)"/>
      <sheetName val="sub"/>
      <sheetName val="기타 정보통신공사"/>
      <sheetName val="첨부1"/>
      <sheetName val="약품공급2"/>
      <sheetName val="1.설계조건"/>
      <sheetName val="내역서(중수)"/>
      <sheetName val="CAT_5"/>
      <sheetName val="단가비교표_공통1"/>
      <sheetName val="물량입력"/>
      <sheetName val="DATE"/>
      <sheetName val="시설물기초"/>
      <sheetName val=" 냉각수펌프"/>
      <sheetName val="AHU집계"/>
      <sheetName val="토공"/>
      <sheetName val="청주(철골발주의뢰서)"/>
      <sheetName val="제작비추산총괄표"/>
      <sheetName val="갑"/>
      <sheetName val="하도급원가계산총괄표(식재)"/>
      <sheetName val="공사착공계"/>
      <sheetName val="물량표"/>
      <sheetName val="Customer_Databas"/>
      <sheetName val="토공_total"/>
      <sheetName val="_HIT-&gt;HMC_견적(3900)"/>
      <sheetName val="토공(우물통,기타)_"/>
      <sheetName val="AIR_SHOWER(3인용)"/>
      <sheetName val="노(97_1,97_9,98_1)"/>
      <sheetName val="6PILE__(돌출)"/>
      <sheetName val="원가_(2)"/>
      <sheetName val="부하자료"/>
      <sheetName val="찍기"/>
      <sheetName val="특별땅고르기"/>
      <sheetName val="계약서"/>
      <sheetName val="일위(철거)"/>
      <sheetName val="민감도"/>
      <sheetName val="금액집계"/>
      <sheetName val="공통가설"/>
      <sheetName val="ELEC"/>
      <sheetName val="9GNG운반"/>
      <sheetName val="001"/>
      <sheetName val="단위내역서"/>
      <sheetName val="저"/>
      <sheetName val="설계조건"/>
      <sheetName val="토공집계표"/>
      <sheetName val="국내"/>
      <sheetName val="내역서 제출"/>
      <sheetName val="2000년 공정표"/>
      <sheetName val="터파기및재료"/>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E총15"/>
      <sheetName val="단위단가"/>
      <sheetName val="내역(설계)"/>
      <sheetName val="INPUT"/>
      <sheetName val="세부내역서(전기)"/>
      <sheetName val="내역서 "/>
      <sheetName val="공조기휀"/>
      <sheetName val="통합집계표"/>
      <sheetName val="단가일람"/>
      <sheetName val="부대내역"/>
      <sheetName val="세골재  T2 변경 현황"/>
      <sheetName val="시멘트"/>
      <sheetName val="내역표지"/>
      <sheetName val="유기공정"/>
      <sheetName val="갑지.을지"/>
      <sheetName val="실행철강하도"/>
      <sheetName val="BID"/>
      <sheetName val="일위대가(1)"/>
      <sheetName val="Sheet7(ㅅ)"/>
      <sheetName val="총수량집계표"/>
      <sheetName val="직접공사비"/>
      <sheetName val="JUCKEYK"/>
      <sheetName val="별표"/>
      <sheetName val="일위"/>
      <sheetName val="손익분석"/>
      <sheetName val="자재표"/>
      <sheetName val="역공종"/>
      <sheetName val="N賃率_職"/>
      <sheetName val="제-노임"/>
      <sheetName val="제직재"/>
      <sheetName val="갑지1"/>
      <sheetName val="전선 및 전선관"/>
      <sheetName val="현장관리비참조"/>
      <sheetName val="부대"/>
      <sheetName val="일위CODE"/>
      <sheetName val="gyun"/>
      <sheetName val="암거단위"/>
      <sheetName val="별표 "/>
      <sheetName val="PIPING"/>
      <sheetName val="내역서(기성청구)"/>
      <sheetName val="수량총괄"/>
      <sheetName val="노무비단가"/>
      <sheetName val="내역관리1"/>
      <sheetName val="내역서1"/>
      <sheetName val="입력변수"/>
      <sheetName val="일위(시설)"/>
      <sheetName val="공사입찰정보입력"/>
      <sheetName val="내역서중"/>
      <sheetName val="백룡교차로"/>
      <sheetName val="산정교차로"/>
      <sheetName val="신영교차로"/>
      <sheetName val="3.2제조설비"/>
      <sheetName val="적용건축"/>
      <sheetName val="Inst."/>
      <sheetName val="01상노임"/>
      <sheetName val="도급자재"/>
      <sheetName val="2공구산출내역"/>
      <sheetName val="건축원가"/>
      <sheetName val="#3_일위대가목록"/>
      <sheetName val="기초일위"/>
      <sheetName val="ITEM"/>
      <sheetName val="원본"/>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1공구산출내역서"/>
      <sheetName val="지점장"/>
      <sheetName val="단가대비표 (3)"/>
      <sheetName val="원가총괄"/>
      <sheetName val="수량산출(생반)"/>
      <sheetName val="일반전기C"/>
      <sheetName val="청곡지선입력"/>
      <sheetName val="적용단위길이"/>
      <sheetName val="피벗테이블데이터분석"/>
      <sheetName val="COST"/>
      <sheetName val="직재"/>
      <sheetName val="재집"/>
      <sheetName val="Sheet1 (2)"/>
      <sheetName val="조명율"/>
      <sheetName val="(1)본선수량집계"/>
      <sheetName val="Macro1"/>
      <sheetName val="1000 DB구축 부표"/>
      <sheetName val="CT "/>
      <sheetName val="발신정보"/>
      <sheetName val="기초대가"/>
      <sheetName val="조도계산서 (도서)"/>
      <sheetName val="명세서"/>
      <sheetName val="총괄내역"/>
      <sheetName val="구리토평1전기"/>
      <sheetName val="C.전기공사"/>
      <sheetName val="J-EQ"/>
      <sheetName val="하이테콤직원"/>
      <sheetName val="맨홀수량산출"/>
      <sheetName val="개요"/>
      <sheetName val="노임단가(08.01)"/>
      <sheetName val="현장관리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유림골조"/>
      <sheetName val="품셈"/>
      <sheetName val="변경내역(전체)"/>
      <sheetName val="날개벽수량표"/>
      <sheetName val="신우"/>
      <sheetName val="전기내역"/>
      <sheetName val="을"/>
      <sheetName val="참조자료"/>
      <sheetName val="98지급계획"/>
      <sheetName val="20관리비율"/>
      <sheetName val="연습"/>
      <sheetName val="접지수량"/>
      <sheetName val="교각계산"/>
      <sheetName val="직접노무"/>
      <sheetName val="직접재료"/>
      <sheetName val="계측기"/>
      <sheetName val="예가표"/>
      <sheetName val="전기2005"/>
      <sheetName val="통신2005"/>
      <sheetName val="총괄집계표"/>
      <sheetName val="자료입력"/>
      <sheetName val="철콘"/>
      <sheetName val="표  지"/>
      <sheetName val="패널"/>
      <sheetName val="간접비계산"/>
      <sheetName val="그림"/>
      <sheetName val="그림2"/>
      <sheetName val="분전반"/>
      <sheetName val="내역서적용수량"/>
      <sheetName val="가도공"/>
      <sheetName val="유림총괄"/>
      <sheetName val="작성"/>
      <sheetName val="출력은 금물"/>
      <sheetName val="일위대가(건축)"/>
      <sheetName val="간접비"/>
      <sheetName val="청도공장"/>
      <sheetName val="간접(90)"/>
      <sheetName val="입상내역"/>
      <sheetName val="품셈총괄"/>
      <sheetName val="교각1"/>
      <sheetName val="표층포설및다짐"/>
      <sheetName val="전기"/>
      <sheetName val="인적사항"/>
      <sheetName val="단재적표"/>
      <sheetName val="설계"/>
      <sheetName val="투찰가"/>
      <sheetName val="공문"/>
      <sheetName val="수목표준대가"/>
      <sheetName val="Total"/>
      <sheetName val="예산총괄"/>
      <sheetName val="옥외계측"/>
      <sheetName val="CODE"/>
      <sheetName val="전체"/>
      <sheetName val="인공"/>
      <sheetName val="단가 "/>
      <sheetName val="COVER"/>
      <sheetName val="ESCO개보수공사"/>
      <sheetName val="일위목록"/>
      <sheetName val="지급자재"/>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중기일위대가"/>
      <sheetName val="0Title"/>
      <sheetName val="추가예산"/>
      <sheetName val="빌딩 안내"/>
      <sheetName val="화재 탐지 설비"/>
      <sheetName val="DATA테이블1 (2)"/>
      <sheetName val="건축기계설비표선정수장"/>
      <sheetName val="DB"/>
      <sheetName val="공연,전시"/>
      <sheetName val="A 견적"/>
      <sheetName val="s.v"/>
      <sheetName val="국내조달(통합-1)"/>
      <sheetName val="보증수수료산출"/>
      <sheetName val="도담구내 개소별 명세"/>
      <sheetName val="철근중량"/>
      <sheetName val="ABUT수량-A1"/>
      <sheetName val="工관리비율"/>
      <sheetName val="工완성공사율"/>
      <sheetName val="정거장 설계조건"/>
      <sheetName val="오동"/>
      <sheetName val="대조"/>
      <sheetName val="나한"/>
      <sheetName val="물가시세"/>
      <sheetName val="부하"/>
      <sheetName val="주요기준"/>
      <sheetName val="제경비율"/>
      <sheetName val="기본가정"/>
      <sheetName val="자재단가비교표"/>
      <sheetName val="단가대비표"/>
      <sheetName val="터널조도"/>
      <sheetName val="b_balju"/>
      <sheetName val="인공산출"/>
      <sheetName val="노무단가산정"/>
      <sheetName val="2000.05"/>
      <sheetName val="구의33고"/>
      <sheetName val="구성1"/>
      <sheetName val="구성2"/>
      <sheetName val="구성3"/>
      <sheetName val="구성4"/>
      <sheetName val="도급내역서(재노경)"/>
      <sheetName val="16-1"/>
      <sheetName val="와동수량"/>
      <sheetName val="직원현황"/>
      <sheetName val="ELECTRIC"/>
      <sheetName val="품셈TABLE"/>
      <sheetName val="99년하반기"/>
      <sheetName val="말뚝지지력산정"/>
      <sheetName val="산출0"/>
      <sheetName val="금융비용"/>
      <sheetName val="콘크리트"/>
      <sheetName val="철근집계"/>
      <sheetName val="COPING"/>
      <sheetName val="건설기계사용료목록"/>
      <sheetName val="단가조사서"/>
      <sheetName val="집"/>
      <sheetName val="간선계산"/>
      <sheetName val="계화배수"/>
      <sheetName val="공정코드"/>
      <sheetName val="예비용"/>
      <sheetName val="상행-교대(A1-A2)"/>
      <sheetName val="전기설계변경"/>
      <sheetName val="기초목록"/>
      <sheetName val="단가(자재)"/>
      <sheetName val="공사추진현황"/>
      <sheetName val="입력"/>
      <sheetName val="&lt;--"/>
      <sheetName val="단가 및 재료비"/>
      <sheetName val="1차 내역서"/>
      <sheetName val="현장경비"/>
      <sheetName val="포승중환경개선공사(변경)"/>
      <sheetName val="처리단락"/>
      <sheetName val="건축부하"/>
      <sheetName val="약전닥트"/>
      <sheetName val="일지-H"/>
      <sheetName val="김포IO"/>
      <sheetName val="LD"/>
      <sheetName val="FA설치명세"/>
      <sheetName val="흙쌓기도수로설치현황"/>
      <sheetName val="도로일위대가표"/>
      <sheetName val="시중노임"/>
      <sheetName val="설계명세"/>
      <sheetName val="7.환경"/>
      <sheetName val="도로횡단-D300"/>
      <sheetName val="진흥지역조서(구역밖)"/>
      <sheetName val="내역전기"/>
      <sheetName val="견적(100%)"/>
      <sheetName val="기초자료입력"/>
      <sheetName val="조명일위"/>
      <sheetName val="가설공사"/>
      <sheetName val="실행(1)"/>
      <sheetName val="가락화장을지"/>
      <sheetName val="기초입력"/>
      <sheetName val="단가비교"/>
      <sheetName val="BSD (2)"/>
      <sheetName val="화의-현금흐름"/>
      <sheetName val="전체제잡비"/>
      <sheetName val="바닥판"/>
      <sheetName val="입력DATA"/>
      <sheetName val="직공비"/>
      <sheetName val="Uint보온"/>
      <sheetName val="견적업체"/>
      <sheetName val="MOTOR"/>
      <sheetName val="교사기준면적(초등)"/>
      <sheetName val="Y-WORK"/>
      <sheetName val="일위대가 "/>
      <sheetName val="건축공사"/>
      <sheetName val="신규 수주분(사용자 정의)"/>
      <sheetName val="동해title"/>
      <sheetName val="수량산출서"/>
      <sheetName val="원가계산서(변경)"/>
      <sheetName val="국도접속 차도부수량"/>
      <sheetName val="부자재 적용비율"/>
      <sheetName val="인부노임"/>
      <sheetName val="FAX"/>
      <sheetName val="집수정토공"/>
      <sheetName val="설계명세서"/>
      <sheetName val="남양시작동자105노65기1.3화1.2"/>
      <sheetName val="조정율"/>
      <sheetName val="노임200103"/>
      <sheetName val="자재테이블"/>
      <sheetName val="정부노임단가"/>
      <sheetName val="내역서(삼호)"/>
      <sheetName val="1구간BOQ"/>
      <sheetName val="일위대가(출입)"/>
      <sheetName val="EJ"/>
      <sheetName val="대,유,램"/>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구천"/>
      <sheetName val="토사(PE)"/>
      <sheetName val="양식_자재단가조사표"/>
      <sheetName val="하중계산"/>
      <sheetName val="안정성검토"/>
      <sheetName val="설계기준"/>
      <sheetName val="포장복구집계"/>
      <sheetName val="공기압축기실"/>
      <sheetName val="집수A"/>
      <sheetName val="참고"/>
      <sheetName val="SHEET PILE단가"/>
      <sheetName val="사유서제출현황-2"/>
      <sheetName val="준공정산"/>
      <sheetName val="실행대비"/>
      <sheetName val="일위총괄표"/>
      <sheetName val="기초분물량표"/>
      <sheetName val="세부내역"/>
      <sheetName val="실행-집행"/>
      <sheetName val="특별교실"/>
      <sheetName val="직원자료입력"/>
      <sheetName val="4.고용보험"/>
      <sheetName val="휴가비,급량비"/>
      <sheetName val="골조"/>
      <sheetName val="총공사내역서"/>
      <sheetName val="토목"/>
      <sheetName val="투찰내역"/>
      <sheetName val="자재일람"/>
      <sheetName val="유입맨홀산출"/>
      <sheetName val="ETC"/>
      <sheetName val="1-1"/>
      <sheetName val="합의경상"/>
      <sheetName val="철근량"/>
      <sheetName val="대목"/>
      <sheetName val="상수도토공집계표"/>
      <sheetName val="BF12-R0"/>
      <sheetName val="직접시공계획서"/>
      <sheetName val="ATM기초철가"/>
      <sheetName val="담장산출"/>
      <sheetName val="퍼스트"/>
      <sheetName val="base"/>
      <sheetName val="중질쓰레기"/>
      <sheetName val="압축공기소요량"/>
      <sheetName val="보일러물질수지"/>
      <sheetName val="B2BERP"/>
      <sheetName val="원가계산서구조조정"/>
      <sheetName val="B부대공"/>
      <sheetName val="1월"/>
      <sheetName val="사전공사"/>
      <sheetName val="물집"/>
      <sheetName val="기계설비표선정수장"/>
      <sheetName val="기초일위대가"/>
      <sheetName val="산출기초"/>
      <sheetName val="기계내역"/>
      <sheetName val="소방"/>
      <sheetName val="COL"/>
      <sheetName val="2F 회의실견적(5_14 일대)"/>
      <sheetName val="Sheet38"/>
      <sheetName val="부속동"/>
      <sheetName val="1안"/>
      <sheetName val="부대공"/>
      <sheetName val="포장공"/>
      <sheetName val="ilch"/>
      <sheetName val="골조시행"/>
      <sheetName val="샘플표지"/>
      <sheetName val="대보~세기"/>
      <sheetName val="대운반(철재)"/>
      <sheetName val="쌍송교"/>
      <sheetName val="수지예산"/>
      <sheetName val="직원관리자료"/>
      <sheetName val="5.동별횡주관경"/>
      <sheetName val="참조 (2)"/>
      <sheetName val="세부내역서"/>
      <sheetName val="17F MOCKUP B-1,B-2"/>
      <sheetName val="기성내역서표지"/>
      <sheetName val="어룡"/>
      <sheetName val="P-1"/>
      <sheetName val="itm코드"/>
      <sheetName val="itm기준"/>
      <sheetName val="97년 추정"/>
      <sheetName val="본서하반기"/>
      <sheetName val="하반기(지구대)"/>
      <sheetName val="Sheet4"/>
      <sheetName val="CL분석결과"/>
      <sheetName val="백호우계수"/>
      <sheetName val="단조-노임"/>
      <sheetName val="기본항목 입력"/>
      <sheetName val="조사집계표(1)_솎아베기"/>
      <sheetName val="조사집계표(2)_솎아베기"/>
      <sheetName val="필지별내역서"/>
      <sheetName val="조사집계표(3)_솎아베기"/>
      <sheetName val="1Month+Sheet2!"/>
      <sheetName val="문학간접"/>
      <sheetName val="2.노임및손료"/>
      <sheetName val="영외수지"/>
      <sheetName val="일위-1"/>
      <sheetName val="석축산출서"/>
      <sheetName val="unitpric"/>
      <sheetName val="기계경비시간당손료목록"/>
      <sheetName val="연결원본-절대지우지말것"/>
      <sheetName val="앉음벽 (2)"/>
      <sheetName val="1,2공구원가계산서"/>
      <sheetName val="일 위 목 록 표"/>
      <sheetName val="지하시설물작성"/>
      <sheetName val="간접"/>
      <sheetName val="항목등록"/>
      <sheetName val="노임(1차)"/>
      <sheetName val="모래기초"/>
      <sheetName val="설계예시"/>
      <sheetName val="2,EXIST 전기실산출"/>
      <sheetName val="위치조서"/>
      <sheetName val="중기사용료산출근거"/>
      <sheetName val="샌딩 에폭시 도장"/>
      <sheetName val="일반문틀 설치"/>
      <sheetName val="스텐문틀설치"/>
      <sheetName val="주안3차A-A"/>
      <sheetName val="간접경상비"/>
      <sheetName val="Cost bd-&quot;A&quot;"/>
      <sheetName val="AHU-01"/>
      <sheetName val="포승중환경개선공사_변경_"/>
      <sheetName val="일위단가"/>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본사업"/>
      <sheetName val="제출내역 (3)"/>
      <sheetName val="하조서"/>
      <sheetName val="시운전연료비"/>
      <sheetName val="예산명세서"/>
      <sheetName val="품목"/>
      <sheetName val="공헾⾵_x0005_"/>
      <sheetName val="일위대가(계측기설치)"/>
      <sheetName val="f산출"/>
      <sheetName val="자재단가리스트"/>
      <sheetName val="관로공정"/>
      <sheetName val="작업일보"/>
      <sheetName val="내역서01"/>
      <sheetName val="01"/>
      <sheetName val="수배전반"/>
      <sheetName val="총내역서"/>
      <sheetName val="예산서"/>
      <sheetName val="사급자재(1단계)"/>
      <sheetName val="기초입력 DATA"/>
      <sheetName val="자재대"/>
      <sheetName val="간지"/>
      <sheetName val="견적단가"/>
      <sheetName val="기초작업"/>
      <sheetName val="부대집계"/>
      <sheetName val="전신환매도율"/>
      <sheetName val="PROJECT BRIEF(EX.NEW)"/>
      <sheetName val="투자-국내2"/>
      <sheetName val="기존단가 (2)"/>
      <sheetName val="형틀공사"/>
      <sheetName val="일위(집)"/>
      <sheetName val="환율change"/>
      <sheetName val="3.자재비(총괄)"/>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투찰(하수)"/>
      <sheetName val="4.2내역서"/>
      <sheetName val="공통(20-91)"/>
      <sheetName val="설-원가"/>
      <sheetName val="설치자재"/>
      <sheetName val="단중"/>
      <sheetName val="#2_일위대가목록"/>
      <sheetName val="흥양2교토공집계표"/>
      <sheetName val="양식(직판용)"/>
      <sheetName val="상세도(80)"/>
      <sheetName val="통신원가"/>
      <sheetName val="다이꾸"/>
      <sheetName val="준공내역"/>
      <sheetName val="동원(3)"/>
      <sheetName val="강관주휀스"/>
      <sheetName val="Data&amp;Result"/>
      <sheetName val="99총공사내역서"/>
      <sheetName val="매출채권"/>
      <sheetName val="공급집계 (현대-우림)"/>
      <sheetName val="노임단가 (2)"/>
      <sheetName val="개거재료산출"/>
      <sheetName val=" 토목 처리장도급내역서 "/>
      <sheetName val="기안1"/>
      <sheetName val="기성내역"/>
      <sheetName val="주차구획선수량"/>
      <sheetName val="재료할증"/>
      <sheetName val="단위수량산출"/>
      <sheetName val="낙찰표"/>
      <sheetName val="개별직종노임단가(2003.9)"/>
      <sheetName val="실행내역 (2)"/>
      <sheetName val="업무분장"/>
      <sheetName val="관개"/>
      <sheetName val="값"/>
      <sheetName val="교대(A1-A2)"/>
      <sheetName val="XL4Poppy"/>
      <sheetName val="ES조서출력하기"/>
      <sheetName val="광주운남을"/>
      <sheetName val="사업부배부A"/>
      <sheetName val="전계가"/>
      <sheetName val="산출금액내역"/>
      <sheetName val="용역비내역-진짜"/>
      <sheetName val="관급단가"/>
      <sheetName val="공사비산출서"/>
      <sheetName val="WEIGHT LIST"/>
      <sheetName val="한강운반비"/>
      <sheetName val="단가 (2)"/>
      <sheetName val="파일의이용"/>
      <sheetName val="NO.1-NO12(설계예산서)"/>
      <sheetName val="인건비"/>
      <sheetName val="2.고용보험료산출근거"/>
      <sheetName val="ÀÏÀ§(PANEL)"/>
      <sheetName val="산출"/>
      <sheetName val="현장관리비 산출내역"/>
      <sheetName val="토목내역서 (도급단가)"/>
      <sheetName val="기둥(원형)"/>
      <sheetName val="기초공"/>
      <sheetName val="수공기"/>
      <sheetName val="특수기호강도거푸집"/>
      <sheetName val="종배수관면벽신"/>
      <sheetName val="종배수관(신)"/>
      <sheetName val="1"/>
      <sheetName val="기안문"/>
      <sheetName val="폐토수익화 "/>
      <sheetName val="원료"/>
      <sheetName val="주요항목별"/>
      <sheetName val="이형관중량"/>
      <sheetName val="단가산출(T)"/>
      <sheetName val="일위대가(목록)"/>
      <sheetName val="산근(목록)"/>
      <sheetName val="재료비"/>
      <sheetName val="총괄표 "/>
      <sheetName val="약품설비"/>
      <sheetName val="간접비 총괄표"/>
      <sheetName val="개별직종노임단가(2002.5)"/>
      <sheetName val="설계예산서"/>
      <sheetName val="폐기물"/>
      <sheetName val="1.토공집계표"/>
      <sheetName val="접속단위"/>
      <sheetName val="직접경비호표"/>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현장조사"/>
      <sheetName val="4.2유효폭의 계산"/>
      <sheetName val="수원공사비"/>
      <sheetName val="투찰"/>
      <sheetName val="각종양식"/>
      <sheetName val="MAT"/>
      <sheetName val="면적표"/>
      <sheetName val="토공A1"/>
      <sheetName val="실행기초"/>
      <sheetName val="적용률"/>
      <sheetName val="1구간FRP수량산출"/>
      <sheetName val="B-data"/>
      <sheetName val="천방교접속"/>
      <sheetName val="대포2교접속"/>
      <sheetName val="관리보고"/>
      <sheetName val="준검 내역서"/>
      <sheetName val="결재갑지"/>
      <sheetName val="제잡비"/>
      <sheetName val="건축2"/>
      <sheetName val="wall"/>
      <sheetName val="상반기손익차2총괄"/>
      <sheetName val="Summary Sheets"/>
      <sheetName val="2.대외공문"/>
      <sheetName val="효동"/>
      <sheetName val="ND"/>
      <sheetName val="원본(갑지)"/>
      <sheetName val="철콘산출"/>
      <sheetName val="노임단가2004(상)"/>
      <sheetName val="가감수량"/>
      <sheetName val="중기조종사 단위단가"/>
      <sheetName val="성곽공사"/>
      <sheetName val="고시단가"/>
      <sheetName val="Macro(MCC)"/>
      <sheetName val="공사내역"/>
      <sheetName val="공내역"/>
      <sheetName val="DATA 입력부"/>
      <sheetName val="배수통관(좌)"/>
      <sheetName val="계화배수(3대)"/>
      <sheetName val="수량간지"/>
      <sheetName val="이름"/>
      <sheetName val="BOX단위철근"/>
      <sheetName val="철집"/>
      <sheetName val="예정공정표"/>
      <sheetName val="암거 제원표-1단계"/>
      <sheetName val="하수처리장"/>
      <sheetName val="시점교대"/>
      <sheetName val="48평형"/>
      <sheetName val="62평형"/>
      <sheetName val="미장&amp;수장공사"/>
      <sheetName val="청곡지거입력"/>
      <sheetName val="청곡지선토공총"/>
      <sheetName val="토공총"/>
      <sheetName val="슬래브(유곡)"/>
      <sheetName val="Front"/>
      <sheetName val="업체별기성내역"/>
      <sheetName val="통합"/>
      <sheetName val="옹벽"/>
      <sheetName val="변경내역"/>
      <sheetName val="일용노임단가"/>
      <sheetName val="남양내역"/>
      <sheetName val="차수"/>
      <sheetName val="남평내역"/>
      <sheetName val="재료집계표"/>
      <sheetName val="95년12월말"/>
      <sheetName val="선급비용"/>
      <sheetName val="LIST"/>
      <sheetName val="산출근거1"/>
      <sheetName val="공사미수"/>
      <sheetName val="인사자료총집계"/>
      <sheetName val="원가계산 (2)"/>
      <sheetName val="가로등내역서"/>
      <sheetName val="70%"/>
      <sheetName val="내역(100%)"/>
      <sheetName val="전기일위대가"/>
      <sheetName val="배수공"/>
      <sheetName val="건축기성"/>
      <sheetName val="원내역"/>
      <sheetName val="BOQ(전체)"/>
      <sheetName val="주소"/>
      <sheetName val="일위목록-기"/>
      <sheetName val="건설성적"/>
      <sheetName val="수토공단위당"/>
      <sheetName val="인건-측정"/>
      <sheetName val="조건표 (2)"/>
      <sheetName val="우수공집계"/>
      <sheetName val="전기단가조사서"/>
      <sheetName val="단가산출2"/>
      <sheetName val="공사진행"/>
      <sheetName val="지입자재집계표"/>
      <sheetName val="여과지동"/>
      <sheetName val="호표"/>
      <sheetName val="청곡간선입력"/>
      <sheetName val="산출기초(기계터파기)3열"/>
      <sheetName val="전송망집계"/>
      <sheetName val="철거수량(전송)"/>
      <sheetName val="Sheet15"/>
      <sheetName val="전국현황"/>
      <sheetName val="산출내력"/>
      <sheetName val="BOX수량"/>
      <sheetName val="광장"/>
      <sheetName val="공사잡비"/>
      <sheetName val="GRACE"/>
      <sheetName val="설계내역서"/>
      <sheetName val="대비"/>
      <sheetName val="전동기"/>
      <sheetName val="원형1호맨홀토공수량"/>
      <sheetName val=" 소방공사 산출근거"/>
      <sheetName val="노임변동률"/>
      <sheetName val="잡철물"/>
      <sheetName val="측량요율"/>
      <sheetName val="1유리"/>
      <sheetName val="자재발주서"/>
      <sheetName val="WING3"/>
      <sheetName val="청학계"/>
      <sheetName val="기계공사"/>
      <sheetName val="현금예금"/>
      <sheetName val="일위대가(비굴착)"/>
      <sheetName val="진주방향"/>
      <sheetName val="접수부"/>
      <sheetName val="버스운행안내"/>
      <sheetName val="예방접종계획"/>
      <sheetName val="근태계획서"/>
      <sheetName val="플랜트 설치"/>
      <sheetName val="북방3터널"/>
      <sheetName val="단가대비"/>
      <sheetName val="공동구수량"/>
      <sheetName val="설_(3)2"/>
      <sheetName val="설_(2)2"/>
      <sheetName val="3BL공동구_수량2"/>
      <sheetName val="내역서_제출1"/>
      <sheetName val="2000년_공정표1"/>
      <sheetName val="1_설계조건1"/>
      <sheetName val="_냉각수펌프1"/>
      <sheetName val="갑지_을지"/>
      <sheetName val="기타_정보통신공사"/>
      <sheetName val="정거장_설계조건"/>
      <sheetName val="노무비_근거1"/>
      <sheetName val="효성CB_1P기초1"/>
      <sheetName val="전선_및_전선관1"/>
      <sheetName val="2000_05"/>
      <sheetName val="일위대가56-1_"/>
      <sheetName val="일위대가71-1_"/>
      <sheetName val="일위대가74-1_"/>
      <sheetName val="일위대가76-1_"/>
      <sheetName val="일위대가77-1_"/>
      <sheetName val="일위대가78-1_"/>
      <sheetName val="노임단가(08_01)"/>
      <sheetName val="남양시작동자105노65기1_3화1_2"/>
      <sheetName val="출력은_금물1"/>
      <sheetName val="C_전기공사"/>
      <sheetName val="국도접속_차도부수량"/>
      <sheetName val="빌딩_안내"/>
      <sheetName val="화재_탐지_설비"/>
      <sheetName val="BSD_(2)"/>
      <sheetName val="Sheet1_(2)"/>
      <sheetName val="단가_1"/>
      <sheetName val="A_견적"/>
      <sheetName val="s_v"/>
      <sheetName val="DATA테이블1_(2)"/>
      <sheetName val="1000_DB구축_부표"/>
      <sheetName val="CT_"/>
      <sheetName val="조도계산서_(도서)"/>
      <sheetName val="1차_내역서"/>
      <sheetName val="일위대가_"/>
      <sheetName val="표__지"/>
      <sheetName val="97년_추정"/>
      <sheetName val="SHEET_PILE단가"/>
      <sheetName val="도담구내_개소별_명세"/>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2F_회의실견적(5_14_일대)"/>
      <sheetName val="신규_수주분(사용자_정의)"/>
      <sheetName val="현장관리비_산출내역"/>
      <sheetName val="원가계산_(2)"/>
      <sheetName val="토목내역서_(도급단가)"/>
      <sheetName val="팀업무"/>
      <sheetName val="전기내역서(총계)"/>
      <sheetName val="견적내역서"/>
      <sheetName val="견적조건"/>
      <sheetName val="남양구조시험동"/>
      <sheetName val="신표지1"/>
      <sheetName val="P-산#1-1(WOWA1)"/>
      <sheetName val="단중표-ST"/>
      <sheetName val="노임이"/>
      <sheetName val="설계내역2"/>
      <sheetName val="점수계산1-2"/>
      <sheetName val="수안보-MBR1"/>
      <sheetName val="담보"/>
      <sheetName val="220 (2)"/>
      <sheetName val="경비2내역"/>
      <sheetName val="P.M 별"/>
      <sheetName val="본사"/>
      <sheetName val="공장"/>
      <sheetName val="평3"/>
      <sheetName val="직접노무비"/>
      <sheetName val="도급"/>
      <sheetName val="PARAMETER"/>
      <sheetName val="10월"/>
      <sheetName val="기초"/>
      <sheetName val="부경"/>
      <sheetName val="전기외주내역"/>
      <sheetName val="database"/>
      <sheetName val="평가데이터"/>
      <sheetName val="S1,3"/>
      <sheetName val="A1"/>
      <sheetName val="정산내역서"/>
      <sheetName val="B부대0"/>
      <sheetName val="말뚝지/_x0000__x0013_"/>
      <sheetName val="전담운영PM"/>
      <sheetName val="전통건설"/>
      <sheetName val="유수전환공사"/>
      <sheetName val="대로근거"/>
      <sheetName val="관로토공"/>
      <sheetName val="우수관"/>
      <sheetName val="공종목록표"/>
      <sheetName val="프랜트면허"/>
      <sheetName val="기본자료"/>
      <sheetName val="노무비 "/>
      <sheetName val="부안변전"/>
      <sheetName val="기초목"/>
      <sheetName val="현장관리비데이타"/>
      <sheetName val="기술조건"/>
      <sheetName val="손익"/>
      <sheetName val="제노임"/>
      <sheetName val="연환"/>
      <sheetName val="tggwan(mac)"/>
      <sheetName val="예산총괄표"/>
      <sheetName val="공주-교대(A1)"/>
      <sheetName val="일위대가내역"/>
      <sheetName val="C3"/>
      <sheetName val="납부서"/>
      <sheetName val="Mc1"/>
      <sheetName val="사업수지"/>
      <sheetName val="표지1"/>
      <sheetName val="산출근거(단청공사)"/>
      <sheetName val="POL6차-PIPING"/>
      <sheetName val="물량"/>
      <sheetName val="산#2-1 (2)"/>
      <sheetName val="산#3-1"/>
      <sheetName val="공량산출서"/>
      <sheetName val="TANK견적대지"/>
      <sheetName val="단가조사-1"/>
      <sheetName val="단가조사-2"/>
      <sheetName val="도시계획인력산정"/>
      <sheetName val="집수정(600-700)"/>
      <sheetName val="(4-2)열관류값-2"/>
      <sheetName val="BOX전기내역"/>
      <sheetName val="길어깨(현황)"/>
      <sheetName val="한전일위"/>
      <sheetName val="합천내역"/>
      <sheetName val="공사예산하조서(O.K)"/>
      <sheetName val="합의서"/>
      <sheetName val="증감대비"/>
      <sheetName val="수량집계"/>
      <sheetName val="산출내역서집계표"/>
      <sheetName val="관급_File"/>
      <sheetName val="공종"/>
      <sheetName val="가로등"/>
      <sheetName val="이형관"/>
      <sheetName val="48단가"/>
      <sheetName val="ELECT쀀⻰_x0000_"/>
      <sheetName val="공㐬ȟⱈ"/>
      <sheetName val="관로내역원"/>
      <sheetName val="1 자원총괄"/>
      <sheetName val="차압계산"/>
      <sheetName val="설계예/"/>
      <sheetName val="공劰.勼"/>
      <sheetName val="공韛⾶_x0005_"/>
      <sheetName val="공_x0005__x0000_"/>
      <sheetName val="선체-H"/>
      <sheetName val="토공사"/>
      <sheetName val="SIL98"/>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단가_및_재료비"/>
      <sheetName val="[KKK.XLS]설계예/"/>
      <sheetName val="[KKK.XLS][KKK.XLS]설계예/"/>
      <sheetName val="[KKK.XLS][KKK.XLS][KKK.XLS]설계예/"/>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기성금내역서"/>
      <sheetName val="매립"/>
      <sheetName val="토목주소"/>
      <sheetName val="공ମ⿩_x0005_"/>
      <sheetName val="인수공규격"/>
      <sheetName val="실행간접비용"/>
      <sheetName val="일위대가(4층원격堘"/>
      <sheetName val="MAT 철근"/>
      <sheetName val="일위대가(4층원격朂"/>
      <sheetName val="도급실행(본관-주차장)"/>
      <sheetName val="BH-1 (2)"/>
      <sheetName val="일위대가(4층원격_x0005_"/>
      <sheetName val="세부내焀"/>
      <sheetName val="3BL공동구_桐ݾ蔌"/>
      <sheetName val="Macro(전선)"/>
      <sheetName val="퍼ԯ_x0000_"/>
      <sheetName val="3BL공동구__x0000__x0000_"/>
      <sheetName val="3BL공동구_厠į召"/>
      <sheetName val="蠀Ⲃ"/>
      <sheetName val="저⺄"/>
      <sheetName val="부재리스트"/>
      <sheetName val="실행내역 "/>
      <sheetName val="구분자"/>
      <sheetName val="기계경비_시간당_"/>
      <sheetName val="22관계"/>
      <sheetName val="22기타(L,R)"/>
      <sheetName val="22전선계"/>
      <sheetName val="월래"/>
      <sheetName val="연결관단위"/>
      <sheetName val="중기단가"/>
      <sheetName val="중기목록"/>
      <sheetName val="수량이동"/>
      <sheetName val="일위산출"/>
      <sheetName val="투입내역"/>
      <sheetName val="원"/>
      <sheetName val="제안서입력"/>
      <sheetName val="장비선정 "/>
      <sheetName val="P1(좌,우)"/>
      <sheetName val="hvac내역서(제어동)"/>
      <sheetName val="9509"/>
      <sheetName val="인부신상자료"/>
      <sheetName val="산정표"/>
      <sheetName val="내역서_᎛⼗"/>
      <sheetName val="부하집계"/>
      <sheetName val="관리비비계상"/>
      <sheetName val="개요2"/>
      <sheetName val="HWP참조"/>
      <sheetName val="인원계획-미화"/>
      <sheetName val="시중노임단가"/>
      <sheetName val="noyim"/>
      <sheetName val="7급줄떼"/>
      <sheetName val="지점별강우량"/>
      <sheetName val="자재운반단가일람표"/>
      <sheetName val="상시"/>
      <sheetName val="접속도로1"/>
      <sheetName val="가설공_x0000_"/>
      <sheetName val="말뚝지_x0000__x0000_ﯲ"/>
      <sheetName val="말뚝지怀4Ე"/>
      <sheetName val="범례표"/>
      <sheetName val="우배수"/>
      <sheetName val="APT"/>
      <sheetName val="울산자동제어"/>
      <sheetName val="자재"/>
      <sheetName val="단위수량"/>
      <sheetName val="관급자재"/>
      <sheetName val="분전함신설"/>
      <sheetName val="접지1종"/>
      <sheetName val="마산월령동골조물량변경"/>
      <sheetName val="공비대비"/>
      <sheetName val="기본사항"/>
      <sheetName val="환산"/>
      <sheetName val="기계설비"/>
      <sheetName val="건축공사실행"/>
      <sheetName val="수량"/>
      <sheetName val="기본자료 "/>
      <sheetName val="제1호단위수량"/>
      <sheetName val="5.정산서"/>
      <sheetName val="1~69"/>
      <sheetName val="참조코드"/>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기타"/>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수량(침구보관창고-21평)"/>
      <sheetName val="10공구일위"/>
      <sheetName val="노임자재단가"/>
      <sheetName val="기본DATA"/>
      <sheetName val="단면가정"/>
      <sheetName val="부재력정리"/>
      <sheetName val="경비"/>
      <sheetName val="토피 5m"/>
      <sheetName val="SUS(150)"/>
      <sheetName val="FAB4생산"/>
      <sheetName val="시화점실행"/>
      <sheetName val="내역(가지)"/>
      <sheetName val="Resource2"/>
      <sheetName val="내역서관리"/>
      <sheetName val="98수문일위"/>
      <sheetName val="기준표"/>
      <sheetName val="소각장스케줄"/>
      <sheetName val="도시가스현황"/>
      <sheetName val="5사남"/>
      <sheetName val="내역1공구"/>
      <sheetName val="급수"/>
      <sheetName val="sw1"/>
      <sheetName val="NOMUBI"/>
      <sheetName val="용산1(해보)"/>
      <sheetName val="CABLE SIZE-1"/>
      <sheetName val="[KKK.XLS][KKK.XLS]말뚝지/_x0000__x0013_"/>
      <sheetName val="부자재_적용비율"/>
      <sheetName val="일위대가목록_"/>
      <sheetName val="하鄘8눰"/>
      <sheetName val="관집계"/>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단가표 (2)"/>
      <sheetName val="대비2"/>
      <sheetName val="2차기성내역서"/>
      <sheetName val="DAN"/>
      <sheetName val="공사비"/>
      <sheetName val="1공구내역"/>
      <sheetName val="60명당사(총괄)"/>
      <sheetName val="공종별내역서"/>
      <sheetName val="SG"/>
      <sheetName val="요약&amp;결과"/>
      <sheetName val="금융"/>
      <sheetName val="일위목록데이타"/>
      <sheetName val="화전내"/>
      <sheetName val="성곽내역서"/>
      <sheetName val="danga"/>
      <sheetName val="TEMP"/>
      <sheetName val="JA"/>
      <sheetName val="인테리어내역"/>
      <sheetName val="횡배수관토공수량"/>
      <sheetName val="총괄내역서"/>
      <sheetName val="제안서"/>
      <sheetName val="행정표준(1)"/>
      <sheetName val="행정표준(2)"/>
      <sheetName val="수량산출목록표"/>
      <sheetName val="000000"/>
      <sheetName val="무시"/>
      <sheetName val="견적대비 견적서"/>
      <sheetName val="미드수량"/>
      <sheetName val="갑  지"/>
      <sheetName val="품셈총괄표"/>
      <sheetName val="봉양~조차장간고하개명(신설)"/>
      <sheetName val="5"/>
      <sheetName val="1.검토서"/>
      <sheetName val="지급자재단가"/>
      <sheetName val="BS(5월-경리과)"/>
      <sheetName val="공정외주"/>
      <sheetName val="채권(하반기)"/>
      <sheetName val="집 계 표"/>
      <sheetName val="일  위  대  가  목  록"/>
      <sheetName val="PSCbeam설계"/>
      <sheetName val=" 갑지"/>
      <sheetName val="ysn"/>
      <sheetName val="제안실적sum조회"/>
      <sheetName val="VXXXXXXX"/>
      <sheetName val="하자접수대장"/>
      <sheetName val="SUM"/>
      <sheetName val="경비산출"/>
      <sheetName val="기본정보입력"/>
      <sheetName val="코드"/>
      <sheetName val="영업.일1"/>
      <sheetName val="기뇣đ"/>
      <sheetName val="분_x0000__x0000_"/>
      <sheetName val="분券%"/>
      <sheetName val="중간"/>
      <sheetName val="카렌스센터계량기설치공사"/>
      <sheetName val="실행갑지"/>
      <sheetName val="상하차비용(기계상차)"/>
      <sheetName val="수간보호"/>
      <sheetName val="운반비"/>
      <sheetName val="중사"/>
      <sheetName val="대"/>
      <sheetName val="엔지니어링"/>
      <sheetName val="대림경상68억"/>
      <sheetName val="입력정보"/>
      <sheetName val="소총괄표1"/>
      <sheetName val="냉온수유니트"/>
      <sheetName val="진단세부현황"/>
      <sheetName val="300XL 세관"/>
      <sheetName val="인건비 "/>
      <sheetName val="견적(100%"/>
      <sheetName val="견적(100%ᓈ"/>
      <sheetName val="견적(100%䃈"/>
      <sheetName val="견적(100%耀"/>
      <sheetName val="견적(100%저"/>
      <sheetName val="견적(100%_x0000_"/>
      <sheetName val="대가호표"/>
      <sheetName val="3.공통공사대비"/>
      <sheetName val="콘크리트타설집계표"/>
      <sheetName val="[KKK.XLS]말뚝지/_x0000__x0013_"/>
      <sheetName val="전선(총)"/>
      <sheetName val="견적(100%"/>
      <sheetName val="견적(100%_x0008_"/>
      <sheetName val="5.지붕"/>
      <sheetName val="철근콘크리트"/>
      <sheetName val="#REF!"/>
      <sheetName val="기계경비산출기준"/>
      <sheetName val="기초단가"/>
      <sheetName val="경영"/>
      <sheetName val="98년"/>
      <sheetName val="실적"/>
      <sheetName val="DATA테이블"/>
      <sheetName val="DATA테이블_x0000__x0000_Ԁ_x0000_쀀"/>
      <sheetName val="맨홀수량산출(2호)"/>
      <sheetName val="가감수량(2호)"/>
      <sheetName val="시약"/>
      <sheetName val=" 총괄표"/>
      <sheetName val="99-0002"/>
      <sheetName val="회사정보"/>
      <sheetName val="MECH"/>
      <sheetName val="일위_FILE"/>
      <sheetName val="터널대가"/>
      <sheetName val="예정(3)"/>
      <sheetName val="소포내역 (2)"/>
      <sheetName val="단1"/>
      <sheetName val="품셈T_x0010__x0000_⺨ࢠ"/>
      <sheetName val="광주주공"/>
      <sheetName val="조업일수"/>
      <sheetName val="B.O.M"/>
      <sheetName val="생산매출 (4)"/>
      <sheetName val="시산표"/>
      <sheetName val="STANDARD (상)-참고"/>
      <sheetName val="정철호"/>
      <sheetName val="FUEL FILLER"/>
      <sheetName val="수주이월"/>
      <sheetName val="1호맨홀토공"/>
      <sheetName val="공내역서"/>
      <sheetName val="2공구내역서"/>
      <sheetName val="분祍⿪"/>
      <sheetName val="변경총괄지(1)"/>
      <sheetName val="(C)원내역"/>
      <sheetName val="관리비"/>
      <sheetName val="작성방법"/>
      <sheetName val="자재(원원+원대)"/>
      <sheetName val="법면단"/>
      <sheetName val="1단계 (2)"/>
      <sheetName val="수 량 명 세 서 - 1"/>
      <sheetName val="내역서(교량)전체"/>
      <sheetName val="구역화물"/>
      <sheetName val="단위목록"/>
      <sheetName val="시험비"/>
      <sheetName val="기계경비목록"/>
      <sheetName val="견적을지"/>
      <sheetName val="입찰보고"/>
      <sheetName val="철근"/>
      <sheetName val="MEMORY"/>
      <sheetName val="식재일위대"/>
      <sheetName val="      "/>
      <sheetName val="편입토지조서"/>
      <sheetName val="통신200헾"/>
      <sheetName val="CP-E2 (품셈표)"/>
      <sheetName val="내역서(사업소)"/>
      <sheetName val="유역면적"/>
      <sheetName val="Tool"/>
      <sheetName val="공사비예산서(토목분)"/>
      <sheetName val="원가계산서(남측)"/>
      <sheetName val="정산서 "/>
      <sheetName val="매입-계약"/>
      <sheetName val="중기손료"/>
      <sheetName val="소운반"/>
      <sheetName val="집수정단면도 (2)"/>
      <sheetName val="노무"/>
      <sheetName val="INDEX"/>
      <sheetName val="적점"/>
      <sheetName val="원하대비"/>
      <sheetName val="원도급"/>
      <sheetName val="하도급"/>
      <sheetName val="기기리스트"/>
      <sheetName val="4.전기"/>
      <sheetName val="형상"/>
      <sheetName val="전기공사 산출집계"/>
      <sheetName val="전기공사 산출"/>
      <sheetName val="3.면적&amp;세대(입력)"/>
      <sheetName val="7-1노임"/>
      <sheetName val="7-2경비"/>
      <sheetName val="Sheet16"/>
      <sheetName val="냉천부속동"/>
      <sheetName val="96수출"/>
      <sheetName val="홍보비디오"/>
      <sheetName val="시중노임(공사)"/>
      <sheetName val="ELECTR_x0000__x0000_"/>
      <sheetName val="P3"/>
      <sheetName val="13LPMCC"/>
      <sheetName val="급수 (LPM)"/>
      <sheetName val="도로정위치부표"/>
      <sheetName val="도로조사부표"/>
      <sheetName val="내역1"/>
      <sheetName val="부하계산서"/>
      <sheetName val="우각부보강"/>
      <sheetName val="비교1"/>
      <sheetName val="공통단가"/>
      <sheetName val="기준FACTOR"/>
      <sheetName val="산출목록표"/>
      <sheetName val="계산표지"/>
      <sheetName val="장비집계"/>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피엘"/>
      <sheetName val="총괄갑 "/>
      <sheetName val="프로젝트"/>
      <sheetName val="일위대가(가설)"/>
      <sheetName val="토공집계(rp)"/>
      <sheetName val="AS접수관리"/>
      <sheetName val=""/>
      <sheetName val="사업분석"/>
      <sheetName val="노단"/>
      <sheetName val="자단"/>
      <sheetName val="도담구내 개소별퇍놲ԯ"/>
      <sheetName val="B"/>
      <sheetName val="Data(인원)"/>
      <sheetName val="sensitivity"/>
      <sheetName val="수지차(년)"/>
      <sheetName val="사업성"/>
      <sheetName val="점검총괄"/>
      <sheetName val="인구"/>
      <sheetName val="직접인건비"/>
      <sheetName val="평균터파기고(1-2,ASP)"/>
      <sheetName val="TOTAL3"/>
      <sheetName val="창호"/>
      <sheetName val="가설제외"/>
      <sheetName val="기타공사"/>
      <sheetName val="제경비"/>
      <sheetName val="시설물일위"/>
      <sheetName val="총물량"/>
      <sheetName val="일위대가-1"/>
      <sheetName val="PAC"/>
      <sheetName val="부대공수량산출"/>
      <sheetName val="공_x0000_"/>
      <sheetName val="공_x0005__x0000__x0000_"/>
      <sheetName val="공铌ó_x0000_"/>
      <sheetName val="공䐠"/>
      <sheetName val="공㽐-ૐ"/>
      <sheetName val="[KKK.XLS]________C____________6"/>
      <sheetName val="[KKK.XLS]________C____________2"/>
      <sheetName val="[KKK.XLS]________C____________4"/>
      <sheetName val="[KKK.XLS]________C____________3"/>
      <sheetName val="[KKK.XLS]________C____________5"/>
      <sheetName val="우수"/>
      <sheetName val="FAB별"/>
      <sheetName val="국내조달(통㼨«ㅌʖ"/>
      <sheetName val="국내조달(통翈ï헾⽺"/>
      <sheetName val="국내조달(통蕘¯헾『"/>
      <sheetName val="국내조달(통聈O肌O"/>
      <sheetName val="고등학교"/>
      <sheetName val="21301동"/>
      <sheetName val="중계I"/>
      <sheetName val="날개벽"/>
      <sheetName val="0506생활권구적"/>
      <sheetName val="토목수량산출"/>
      <sheetName val="10-1.훼손지 가.부지"/>
      <sheetName val="일_위_목_록_표"/>
      <sheetName val="1_우편집중내역서"/>
      <sheetName val="기준정보1"/>
      <sheetName val="자가"/>
      <sheetName val="암거공"/>
      <sheetName val="하반기(지구대ო"/>
      <sheetName val="990430_당초"/>
      <sheetName val="투찰금액"/>
      <sheetName val="2공구하도급내역서"/>
      <sheetName val="1공구 건정토건 철콘"/>
      <sheetName val="적용공정"/>
      <sheetName val="동원인원"/>
      <sheetName val="견적의뢰"/>
      <sheetName val="토적표(광혁측량)"/>
      <sheetName val="★도급내역"/>
      <sheetName val="설계서을"/>
      <sheetName val="명세"/>
      <sheetName val="단산"/>
      <sheetName val="일대"/>
      <sheetName val="덕전리"/>
      <sheetName val="시운전연료"/>
      <sheetName val="산출근거 "/>
      <sheetName val="입찰"/>
      <sheetName val="현경"/>
      <sheetName val="토공집계"/>
      <sheetName val="본실행경비"/>
      <sheetName val="미익SUB"/>
      <sheetName val="자재목록"/>
      <sheetName val="회사개황최종"/>
      <sheetName val="견적서1"/>
      <sheetName val="아파트"/>
      <sheetName val="공통비(전체)"/>
      <sheetName val="익산"/>
      <sheetName val="잡비계산"/>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Pier 3"/>
      <sheetName val="예산변경사항"/>
      <sheetName val="총체보활공정표"/>
      <sheetName val="중기 부표"/>
      <sheetName val="2.단면가정"/>
      <sheetName val="남양시작동자105노65㠀⺃簀⺃︀쫕ԯ_x0000_"/>
      <sheetName val="남양시작동자105노65︀䋕ԯ_x0000_缀_x0000__x0000__x0000_"/>
      <sheetName val="10동"/>
      <sheetName val="토공 totൡý"/>
      <sheetName val="설비"/>
      <sheetName val="D"/>
      <sheetName val="현장경상비"/>
      <sheetName val="AS포장복구 "/>
      <sheetName val="청천내"/>
      <sheetName val="공리일"/>
      <sheetName val="2003 일위대가"/>
      <sheetName val="(A)내역서"/>
      <sheetName val="시행예산"/>
      <sheetName val="공통비총괄표"/>
      <sheetName val="공종단가"/>
      <sheetName val="6-1. 관개량조서"/>
      <sheetName val="교각토공"/>
      <sheetName val="공사비집계"/>
      <sheetName val="6공구(당초)"/>
      <sheetName val="제출내역 (2)"/>
      <sheetName val="마산방향"/>
      <sheetName val="마산방향철근집계"/>
      <sheetName val="9811"/>
      <sheetName val="S0"/>
      <sheetName val="수목데이타 "/>
      <sheetName val="남대문빌딩"/>
      <sheetName val="경영혁신본부"/>
      <sheetName val="본부별사업계획2차"/>
      <sheetName val="감가상각"/>
      <sheetName val="지질조사분석"/>
      <sheetName val="2. 공원조도"/>
      <sheetName val="FJ단가"/>
      <sheetName val="7.지층별제원"/>
      <sheetName val="변경관급자재"/>
      <sheetName val="4.본실행통합내역서"/>
      <sheetName val="★개략견적"/>
      <sheetName val="일(4)"/>
      <sheetName val="1단계"/>
      <sheetName val="구조물공집계"/>
      <sheetName val="갑(전기)"/>
      <sheetName val="밸브설치"/>
      <sheetName val="순공사비"/>
      <sheetName val="Ⅱ1-0타"/>
      <sheetName val="도급내역서(က_x0000_ࠀ돬"/>
      <sheetName val="도급내역서(栀襙܆㦎"/>
      <sheetName val="도급내역서(/_x0000__xd800_Ù"/>
      <sheetName val="도급내역서(/_x0000_⠀D"/>
      <sheetName val="공柖7_x0000_"/>
      <sheetName val="우수데이터"/>
      <sheetName val="항목별진도율"/>
      <sheetName val="A1.스케쥴"/>
      <sheetName val="C1.공사개요"/>
      <sheetName val="I.설계조건"/>
      <sheetName val="집수정(1)"/>
      <sheetName val="인원"/>
      <sheetName val="LG제품"/>
      <sheetName val="IW-LIST"/>
      <sheetName val="3.면적"/>
      <sheetName val="열린교실"/>
      <sheetName val="도봉2지구"/>
      <sheetName val="대덕토공총"/>
      <sheetName val="TYPE-A"/>
      <sheetName val="1호맨홀가감수량"/>
      <sheetName val="선급금신청서"/>
      <sheetName val="7급줄떼공"/>
      <sheetName val="설치내역"/>
      <sheetName val="일대목록표"/>
      <sheetName val="직원명단"/>
      <sheetName val="copy"/>
      <sheetName val="총(신설)"/>
      <sheetName val="제품목록"/>
      <sheetName val="공사비예산서"/>
      <sheetName val="참조"/>
      <sheetName val="INFORM"/>
      <sheetName val="9-1차이내역"/>
      <sheetName val="EQUIPMENT -2"/>
      <sheetName val="TEL"/>
      <sheetName val="도급내역׃⽚"/>
      <sheetName val="도급내역׃⾺_x0000__x0000_鎀_x0000_"/>
      <sheetName val="도급내역׃⾺_x0000__x0000_映_x0000_"/>
      <sheetName val="도급내역׃⾺_x0000__x0000_淈_x0000_"/>
      <sheetName val="도급내역׃⾺_x0000__x0000_윀_x0000_"/>
      <sheetName val="도급내역׃⾺_x0000__x0000_靰_x0000_"/>
      <sheetName val="도급내역׃⾺_x0000__x0000_筠_x0000_"/>
      <sheetName val="도급내역׃⾺_x0000__x0000_珰_x0000_"/>
      <sheetName val="도급내역׃⾺_x0000__x0000_觘_x0000_"/>
      <sheetName val="도급내역׃⾺_x0000__x0000_椰_x0000_"/>
      <sheetName val="도급내역薨(藬(헾⽉"/>
      <sheetName val="도급내역헾⼖_x0005__x0000__x0000_"/>
      <sheetName val="도급내역׃⽚_x0000__x0000_ⶐ_x0000_"/>
      <sheetName val="직접경비"/>
      <sheetName val="Zip_Code"/>
      <sheetName val="잔존년수"/>
      <sheetName val="일위집계표"/>
      <sheetName val="96"/>
      <sheetName val="가정급수관"/>
      <sheetName val="오억미만"/>
      <sheetName val="공ꙭĕ_x0000_"/>
      <sheetName val="공ꙭ_x0017__x0000_"/>
      <sheetName val="공ꙭ"/>
      <sheetName val="공_x0002__x0000_듰"/>
      <sheetName val="일위대가(4_x0005_"/>
      <sheetName val="공_xdbe6_¶攰"/>
      <sheetName val="공◸̝쿆"/>
      <sheetName val="공◸ʣ쿆"/>
      <sheetName val="공䗠ἓ㹐"/>
      <sheetName val="공䗠ἓ⍸"/>
      <sheetName val="본내역"/>
      <sheetName val="환율"/>
      <sheetName val="마포토정"/>
      <sheetName val="일위산출근거"/>
      <sheetName val="내역 (2)"/>
      <sheetName val="b_balju-단가단가단가"/>
      <sheetName val="적용단가표"/>
      <sheetName val="H-pile(298x299)"/>
      <sheetName val="H-pile(250x250)"/>
      <sheetName val="소업1교"/>
      <sheetName val="일집"/>
      <sheetName val="8.PILE  (돌출)"/>
      <sheetName val="전기변내역"/>
      <sheetName val="단가산출서 (2)"/>
      <sheetName val="단가비교용"/>
      <sheetName val="일계표"/>
      <sheetName val="리스(CIF)산출"/>
      <sheetName val="GI-LIST"/>
      <sheetName val="예총"/>
      <sheetName val="공종별집계"/>
      <sheetName val="3F"/>
      <sheetName val="수리결과"/>
      <sheetName val="OPT7"/>
      <sheetName val="과천MAIN"/>
      <sheetName val="장애코드"/>
      <sheetName val="재료비집계"/>
      <sheetName val="지주토목내역서"/>
      <sheetName val="A조"/>
      <sheetName val="덤프트럭계수"/>
      <sheetName val="단가및재료비"/>
      <sheetName val="기계경비일람"/>
      <sheetName val="일위대가(여기까지)"/>
      <sheetName val="초기화면"/>
      <sheetName val="예산내역서"/>
      <sheetName val="물가대비표"/>
      <sheetName val="맨홀조서"/>
      <sheetName val="일위(설)"/>
      <sheetName val="공종구간"/>
      <sheetName val="총계"/>
      <sheetName val="동수"/>
      <sheetName val="옥외"/>
      <sheetName val="비주거용"/>
      <sheetName val="코드일람표2001년10월"/>
      <sheetName val="10.단가산출"/>
      <sheetName val="15100"/>
      <sheetName val="명단"/>
      <sheetName val="예산조서(전송)"/>
      <sheetName val="북부"/>
      <sheetName val="할증 "/>
      <sheetName val="EACT10"/>
      <sheetName val="EKOG10건축"/>
      <sheetName val="DATA-UPS"/>
      <sheetName val="지급자재여부"/>
      <sheetName val="기별(종합)"/>
      <sheetName val="전체도급"/>
      <sheetName val="참고(3)고정비"/>
      <sheetName val="정렬"/>
      <sheetName val="자재단가비轀ய"/>
      <sheetName val="자재단가비錠茏"/>
      <sheetName val="계약용량(서포)"/>
      <sheetName val="조경"/>
      <sheetName val="총괄수량집계표"/>
      <sheetName val="골막이(야매)"/>
      <sheetName val="기타자료"/>
      <sheetName val="DATA 입력란"/>
      <sheetName val="기계경비"/>
      <sheetName val="종배수관면벽구"/>
      <sheetName val="자재 발주서-91"/>
      <sheetName val="경비계산서"/>
      <sheetName val="교량"/>
      <sheetName val="보증수수료산"/>
      <sheetName val="2F_회의실견적_5_14_일대_"/>
      <sheetName val="WEIGHT_LIST"/>
      <sheetName val="산#2-1_(2)"/>
      <sheetName val="2F_회의실견적(5_14_일대)1"/>
      <sheetName val="2F_회의실견적_5_14_일대_1"/>
      <sheetName val="3BL공동구_수량3"/>
      <sheetName val="출력은_금물2"/>
      <sheetName val="_냉각수펌프2"/>
      <sheetName val="단가_2"/>
      <sheetName val="Sheet1_(2)1"/>
      <sheetName val="설_(3)3"/>
      <sheetName val="설_(2)3"/>
      <sheetName val="1_설계조건2"/>
      <sheetName val="일위대가목록_1"/>
      <sheetName val="1차_내역서1"/>
      <sheetName val="전선_및_전선관2"/>
      <sheetName val="내역서_제출2"/>
      <sheetName val="남양시작동자105노65기1_3화1_21"/>
      <sheetName val="현장관리비_산출내역1"/>
      <sheetName val="1000_DB구축_부표1"/>
      <sheetName val="CT_1"/>
      <sheetName val="조도계산서_(도서)1"/>
      <sheetName val="노무비_근거2"/>
      <sheetName val="효성CB_1P기초2"/>
      <sheetName val="2000년_공정표2"/>
      <sheetName val="C_전기공사1"/>
      <sheetName val="갑지_을지1"/>
      <sheetName val="기타_정보통신공사1"/>
      <sheetName val="표__지1"/>
      <sheetName val="노임단가(08_01)1"/>
      <sheetName val="일위대가56-1_1"/>
      <sheetName val="일위대가71-1_1"/>
      <sheetName val="일위대가74-1_1"/>
      <sheetName val="일위대가76-1_1"/>
      <sheetName val="일위대가77-1_1"/>
      <sheetName val="일위대가78-1_1"/>
      <sheetName val="화재_탐지_설비1"/>
      <sheetName val="일위대가_1"/>
      <sheetName val="DATA테이블1_(2)1"/>
      <sheetName val="A_견적1"/>
      <sheetName val="s_v1"/>
      <sheetName val="도담구내_개소별_명세1"/>
      <sheetName val="빌딩_안내1"/>
      <sheetName val="정거장_설계조건1"/>
      <sheetName val="2000_051"/>
      <sheetName val="신규_수주분(사용자_정의)1"/>
      <sheetName val="BSD_(2)1"/>
      <sheetName val="단가_및_재료비1"/>
      <sheetName val="국도접속_차도부수량1"/>
      <sheetName val="WEIGHT_LIST1"/>
      <sheetName val="산#2-1_(2)1"/>
      <sheetName val="토목내역서_(도급단가)1"/>
      <sheetName val="효율표"/>
      <sheetName val="양수장내역"/>
      <sheetName val="우수받이"/>
      <sheetName val="관급자재비"/>
      <sheetName val="사급자재비"/>
      <sheetName val="전등,DC등 내역서"/>
      <sheetName val="2총괄내역서"/>
      <sheetName val="일위집계(기존)"/>
      <sheetName val="MB5B"/>
      <sheetName val="전말제"/>
      <sheetName val="일위대가(4층원격匸"/>
      <sheetName val="정산"/>
      <sheetName val="소방사항"/>
      <sheetName val="공렏_x001d_"/>
      <sheetName val="전체손익"/>
      <sheetName val="총투자비"/>
      <sheetName val="공통자료"/>
      <sheetName val="정거장 설_x0000__x0000__x0005_"/>
      <sheetName val="각종단가"/>
      <sheetName val="06 일위대가목록"/>
      <sheetName val="일위대가표집계표"/>
      <sheetName val="아파트 "/>
      <sheetName val="중기솔뇨"/>
      <sheetName val="표     지"/>
      <sheetName val="산출내역집계표"/>
      <sheetName val="사유서 (2)"/>
      <sheetName val="사유서"/>
      <sheetName val="설계변경검토내용"/>
      <sheetName val="주요내용-1"/>
      <sheetName val="도급자서식-1"/>
      <sheetName val="도급자서식-2"/>
      <sheetName val="원가참조"/>
      <sheetName val="K-16 (실행)"/>
      <sheetName val="SUM (EDWARD)"/>
      <sheetName val="기준단가현황"/>
      <sheetName val="공사개요(입력)"/>
      <sheetName val="그림모음"/>
      <sheetName val="등급별 배치기준"/>
      <sheetName val="토목내역"/>
      <sheetName val="Sheet13"/>
      <sheetName val="Sheet14"/>
      <sheetName val="Sheet9"/>
      <sheetName val="단가1"/>
      <sheetName val="5-(하)설비"/>
      <sheetName val="노임단가명세표"/>
      <sheetName val="신고조서"/>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sheetData sheetId="1716"/>
      <sheetData sheetId="1717" refreshError="1"/>
      <sheetData sheetId="1718" refreshError="1"/>
      <sheetData sheetId="1719" refreshError="1"/>
      <sheetData sheetId="1720"/>
      <sheetData sheetId="1721"/>
      <sheetData sheetId="1722"/>
      <sheetData sheetId="1723"/>
      <sheetData sheetId="1724"/>
      <sheetData sheetId="1725"/>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sheetData sheetId="1739"/>
      <sheetData sheetId="1740"/>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sheetData sheetId="2036" refreshError="1"/>
      <sheetData sheetId="2037" refreshError="1"/>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내역"/>
      <sheetName val="공잡비"/>
      <sheetName val="지촌덕평"/>
      <sheetName val="지덕잡비"/>
      <sheetName val="200"/>
      <sheetName val="cka"/>
      <sheetName val="2000년1차"/>
      <sheetName val="2000년1차잡비"/>
      <sheetName val="신규단가"/>
      <sheetName val="단가리스트"/>
      <sheetName val="입력"/>
      <sheetName val="Sheet1"/>
      <sheetName val="STANDARD"/>
      <sheetName val="토공 total"/>
      <sheetName val="직노"/>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총괄"/>
      <sheetName val="군관리계획"/>
      <sheetName val="토지적성평가"/>
      <sheetName val="교통성검토"/>
      <sheetName val="교통성검토직접경비"/>
      <sheetName val="환경성검토"/>
      <sheetName val="환경성검토직접경비"/>
      <sheetName val="기초조사"/>
      <sheetName val="지형도면고시"/>
      <sheetName val="항공측량총괄표"/>
      <sheetName val="항공측량일위_지형"/>
      <sheetName val="항공측량대가근거_지형"/>
      <sheetName val="항공측량수량산출"/>
      <sheetName val="항공측량설계제원_1"/>
      <sheetName val="항공측량설계제원_2"/>
      <sheetName val="항공측량노임단가"/>
      <sheetName val="항공측량간지양식"/>
      <sheetName val="200"/>
      <sheetName val="직노"/>
      <sheetName val="고시단가"/>
      <sheetName val="데리네이타현황"/>
    </sheetNames>
    <sheetDataSet>
      <sheetData sheetId="0" refreshError="1"/>
      <sheetData sheetId="1" refreshError="1"/>
      <sheetData sheetId="2"/>
      <sheetData sheetId="3"/>
      <sheetData sheetId="4"/>
      <sheetData sheetId="5" refreshError="1"/>
      <sheetData sheetId="6"/>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집계표"/>
      <sheetName val="내역서"/>
      <sheetName val="물량증감대비표"/>
      <sheetName val="토적표"/>
      <sheetName val="200"/>
      <sheetName val="항공측량노임단가"/>
    </sheetNames>
    <sheetDataSet>
      <sheetData sheetId="0"/>
      <sheetData sheetId="1"/>
      <sheetData sheetId="2">
        <row r="101">
          <cell r="A101" t="str">
            <v xml:space="preserve">         D13</v>
          </cell>
        </row>
      </sheetData>
      <sheetData sheetId="3"/>
      <sheetData sheetId="4"/>
      <sheetData sheetId="5" refreshError="1"/>
      <sheetData sheetId="6" refreshError="1"/>
    </sheetDataSet>
  </externalBook>
</externalLink>
</file>

<file path=xl/externalLinks/externalLink3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서 갑지"/>
      <sheetName val="횡방향"/>
      <sheetName val="중기조종사 단위단가"/>
      <sheetName val="항공측량노임단가"/>
      <sheetName val="5)수리분석내역 "/>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Sheet1"/>
      <sheetName val="laroux"/>
      <sheetName val="일반수량집계표"/>
      <sheetName val="철근집계표"/>
      <sheetName val="라멘일반수량집계표"/>
      <sheetName val="라멘철근집계표"/>
      <sheetName val="Type-1(RH1~4)"/>
      <sheetName val="Type-2(RH5~7)"/>
      <sheetName val="Type-3(RH8~9)"/>
      <sheetName val="접속슬래브"/>
      <sheetName val="방호벽"/>
      <sheetName val="옹벽일반수량집계표"/>
      <sheetName val="옹벽철근"/>
      <sheetName val="옹    벽"/>
      <sheetName val="공가용가도"/>
      <sheetName val="Sheet2"/>
      <sheetName val="Sheet3"/>
      <sheetName val="삽도"/>
      <sheetName val="일반수량집계"/>
      <sheetName val="교각철근집계표"/>
      <sheetName val="토공집계표"/>
      <sheetName val="PIER1"/>
      <sheetName val="PIER2"/>
      <sheetName val="내역서"/>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Set>
  </externalBook>
</externalLink>
</file>

<file path=xl/externalLinks/externalLink3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근량"/>
      <sheetName val="SLAB&quot;1&quot;"/>
      <sheetName val="SLAB&quot;2&quot;"/>
      <sheetName val="SLAB&quot;3,4,5,6,7,8,9,10&quot;"/>
      <sheetName val="항공측량노임단가"/>
      <sheetName val="200"/>
      <sheetName val="수량산출서 갑지"/>
    </sheetNames>
    <sheetDataSet>
      <sheetData sheetId="0" refreshError="1"/>
      <sheetData sheetId="1"/>
      <sheetData sheetId="2" refreshError="1"/>
      <sheetData sheetId="3"/>
      <sheetData sheetId="4" refreshError="1"/>
      <sheetData sheetId="5" refreshError="1"/>
      <sheetData sheetId="6" refreshError="1"/>
    </sheetDataSet>
  </externalBook>
</externalLink>
</file>

<file path=xl/externalLinks/externalLink3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예산서"/>
      <sheetName val="갑지"/>
      <sheetName val="총계"/>
      <sheetName val="내역(1)"/>
      <sheetName val="내역(2)"/>
      <sheetName val="산근"/>
      <sheetName val="계측기집계"/>
      <sheetName val="견적대비"/>
      <sheetName val="목차"/>
      <sheetName val="일위표"/>
      <sheetName val="단가"/>
      <sheetName val="노임"/>
      <sheetName val="토적계산서"/>
      <sheetName val="입찰보고"/>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자료입력"/>
      <sheetName val="SLAB&quot;1&quot;"/>
    </sheetNames>
    <sheetDataSet>
      <sheetData sheetId="0" refreshError="1"/>
      <sheetData sheetId="1" refreshError="1"/>
      <sheetData sheetId="2" refreshError="1"/>
    </sheetDataSet>
  </externalBook>
</externalLink>
</file>

<file path=xl/externalLinks/externalLink3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0CM"/>
      <sheetName val="입력자료(노무비)"/>
      <sheetName val="물가시세표"/>
      <sheetName val="기계경비 목록"/>
      <sheetName val="기계경비산출근거"/>
      <sheetName val="표준품셈-중기경비"/>
      <sheetName val="SLAB&quot;1&quot;"/>
      <sheetName val="자료입력"/>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3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리네이타집계표"/>
      <sheetName val="곡선유도표지판수량집계표"/>
      <sheetName val="데리네이타설치현황1"/>
      <sheetName val="데리네이타설치현황2"/>
      <sheetName val="비탈면보호공수량집계표"/>
      <sheetName val="비탈면보호공수량산출"/>
      <sheetName val="비탈면보호공설치현황"/>
      <sheetName val="돌붙임수량산출"/>
      <sheetName val="수로이설현황"/>
      <sheetName val="차선도색수량집계표1"/>
      <sheetName val="차선도색수량집계표2"/>
      <sheetName val="RAMP노즈부"/>
      <sheetName val="laroux"/>
      <sheetName val="수량명세서"/>
      <sheetName val="내역서적용수량"/>
      <sheetName val="부대공자재 총"/>
      <sheetName val="표지판설치집계표"/>
      <sheetName val="표지판기초토공수량산출"/>
      <sheetName val="표지판설치현황"/>
      <sheetName val="차선도색수량집계표"/>
      <sheetName val="본선차선"/>
      <sheetName val="버스정차대"/>
      <sheetName val="주차장"/>
      <sheetName val="횡단보도"/>
      <sheetName val="평면교차"/>
      <sheetName val="노즈부"/>
      <sheetName val="가드레일수량집계표"/>
      <sheetName val="가드레일수량산출"/>
      <sheetName val="표지병집계"/>
      <sheetName val="표지병"/>
      <sheetName val="가로수분집계표"/>
      <sheetName val="가로수분"/>
      <sheetName val="방음벽수량집계표"/>
      <sheetName val="방음벽설치현황 "/>
      <sheetName val="미끄럼집계"/>
      <sheetName val="미끄럼"/>
      <sheetName val="미끄럼산출"/>
      <sheetName val="1"/>
      <sheetName val="DATE"/>
      <sheetName val="1062-X방향 "/>
      <sheetName val="공사요율"/>
      <sheetName val="입력자료(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3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구조계산간지"/>
      <sheetName val="수량산출서"/>
      <sheetName val="Sheet2"/>
      <sheetName val="집수정(600-700)"/>
      <sheetName val="#REF"/>
      <sheetName val="토사(PE)"/>
      <sheetName val="DATE"/>
      <sheetName val="Sheet3"/>
      <sheetName val="철근총괄집계표"/>
      <sheetName val="터파기및재료"/>
      <sheetName val="빗물받이(910-510-410)"/>
      <sheetName val="우수"/>
      <sheetName val="피벗테이블데이터분석"/>
      <sheetName val="포장공사"/>
      <sheetName val="설계예산서"/>
      <sheetName val="내역1"/>
      <sheetName val="설계기준"/>
      <sheetName val="INPUT"/>
      <sheetName val="MODELING"/>
      <sheetName val="노임단가"/>
      <sheetName val="부대내역"/>
      <sheetName val="총괄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계획서"/>
      <sheetName val="공사비총괄표"/>
      <sheetName val="공사개요 및 설명서"/>
      <sheetName val="시방서"/>
      <sheetName val="표지2"/>
      <sheetName val="사급자재총괄표(공종별)"/>
      <sheetName val="사급자재총괄표(건축동별)"/>
      <sheetName val="공정표"/>
      <sheetName val="예산서(건축)"/>
      <sheetName val="공사비집계표"/>
      <sheetName val="표지3"/>
      <sheetName val="내역총괄(스포츠센타)"/>
      <sheetName val="내역서(스포츠센타)"/>
      <sheetName val="내역총괄(문화센타)"/>
      <sheetName val="내역서(문화센타)"/>
      <sheetName val="내역총괄(홍보전시관)"/>
      <sheetName val="내역서(홍보전시관)"/>
      <sheetName val="내역총괄(안내실)"/>
      <sheetName val="내역서(안내실)"/>
      <sheetName val="내역총괄(운동장관람석)"/>
      <sheetName val="내역서(운동장관람석)"/>
      <sheetName val="내역총괄(전망대)"/>
      <sheetName val="내역서(전망대)"/>
      <sheetName val="내역총괄(연결브릿지)"/>
      <sheetName val="내역서(연결브릿지)"/>
      <sheetName val="내역총괄(수공간)"/>
      <sheetName val="내역서(수공간)"/>
      <sheetName val="내역총괄(진입로)"/>
      <sheetName val="내역서(진입로)"/>
      <sheetName val="내역총괄(야외공연장)"/>
      <sheetName val="내역서(야외공연장)"/>
      <sheetName val="내역총괄(파고라)"/>
      <sheetName val="내역서(파고라)"/>
      <sheetName val="요율표(건축)"/>
      <sheetName val="표지7"/>
      <sheetName val="일위대가목록"/>
      <sheetName val="일위대가"/>
      <sheetName val="표지10"/>
      <sheetName val="주요자재산출근거"/>
      <sheetName val="노무비및적용요율표"/>
      <sheetName val="표지11"/>
      <sheetName val="한전장비부표"/>
      <sheetName val="표지12)"/>
      <sheetName val="장비별표(오거보링)(Ø400)(12M)"/>
      <sheetName val="장비별표(오거보링)(Ø400)(13M)"/>
      <sheetName val="별표(1)"/>
      <sheetName val="별표(2)"/>
      <sheetName val="지질주상도"/>
      <sheetName val="표지13"/>
      <sheetName val="단가대비표"/>
      <sheetName val="업체견적서"/>
      <sheetName val="자료입력"/>
      <sheetName val="data"/>
      <sheetName val="기본일위"/>
      <sheetName val="비탈면보호공수량산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Set>
  </externalBook>
</externalLink>
</file>

<file path=xl/externalLinks/externalLink3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TYPE-A"/>
      <sheetName val="TYPE-B"/>
      <sheetName val="수량산출서 갑지"/>
      <sheetName val="품셈TABLE"/>
    </sheetNames>
    <sheetDataSet>
      <sheetData sheetId="0"/>
      <sheetData sheetId="1"/>
      <sheetData sheetId="2"/>
      <sheetData sheetId="3" refreshError="1"/>
      <sheetData sheetId="4" refreshError="1"/>
    </sheetDataSet>
  </externalBook>
</externalLink>
</file>

<file path=xl/externalLinks/externalLink3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TYPE-A"/>
      <sheetName val="98수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3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총괄"/>
      <sheetName val="원가계산-측량"/>
      <sheetName val="1지형측량"/>
      <sheetName val="총괄"/>
      <sheetName val="2급"/>
      <sheetName val="3급"/>
      <sheetName val="4급"/>
      <sheetName val="수준1급"/>
      <sheetName val="지형"/>
      <sheetName val="원가계산-용도변경"/>
      <sheetName val="2용도변경(회동)"/>
      <sheetName val="2용도변경(녹진)"/>
      <sheetName val="원가계산-지구단위"/>
      <sheetName val="3지구단위개요"/>
      <sheetName val="3지구단위"/>
      <sheetName val="원가계산-기본계획"/>
      <sheetName val="4기본계획"/>
      <sheetName val="원가계산-토지적성"/>
      <sheetName val="5토지적성"/>
      <sheetName val="토지적성내역"/>
      <sheetName val="원가계산-사업"/>
      <sheetName val="6개발사업"/>
      <sheetName val="원가계산-토질"/>
      <sheetName val="7토질조사"/>
      <sheetName val="원가계산-환경"/>
      <sheetName val="8환경영향"/>
      <sheetName val="원가계산-재해"/>
      <sheetName val="9재해영향"/>
      <sheetName val="원가계산-교통"/>
      <sheetName val="10교통영향"/>
      <sheetName val="원가계산-기본설계"/>
      <sheetName val="11기본설계"/>
      <sheetName val="TYPE-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지방식개발계획(면적식)"/>
      <sheetName val="환지방식개발계획(절충식)"/>
      <sheetName val="환지방식개발계획(평가식)"/>
      <sheetName val="도시재개발계획(면적식)"/>
      <sheetName val="도시재개발계획(절충식)"/>
      <sheetName val="도시재개발계획(평가식)"/>
      <sheetName val="도시재개발계획(기본계획)"/>
      <sheetName val="Sheet1"/>
      <sheetName val="지구단위계획(제주)"/>
      <sheetName val="산업단지개발계획"/>
      <sheetName val="주택단지개발계획"/>
      <sheetName val="유통단지개발계획"/>
      <sheetName val="주거환경개선사업계획"/>
      <sheetName val="지구단위계획"/>
      <sheetName val="재해영향평가"/>
      <sheetName val="표서식"/>
      <sheetName val="노임단가"/>
      <sheetName val="표지"/>
      <sheetName val="표준품셈"/>
      <sheetName val="3지구단위"/>
      <sheetName val="수량산출"/>
      <sheetName val="설계"/>
      <sheetName val="내역표지"/>
      <sheetName val="항공측량노임단가"/>
      <sheetName val="TYPE-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지구단위계획"/>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laroux"/>
      <sheetName val="BOX수량집계"/>
      <sheetName val="암거단위"/>
      <sheetName val="날개벽"/>
      <sheetName val="날개벽토공"/>
      <sheetName val="날개벽뒷채움"/>
      <sheetName val="난간벽,차수벽"/>
      <sheetName val="BOX현황"/>
      <sheetName val="100000"/>
      <sheetName val="200000"/>
      <sheetName val="300000"/>
      <sheetName val="400000"/>
      <sheetName val="500000"/>
      <sheetName val="VXXXXX"/>
      <sheetName val="횡배수관수량집계"/>
      <sheetName val="횡배수관면벽"/>
      <sheetName val="횡면벽단위수량 "/>
      <sheetName val="횡배수관기초"/>
      <sheetName val="날개벽1.5"/>
      <sheetName val="배수날개토공,공제수량"/>
      <sheetName val="날개벽단위수량"/>
      <sheetName val="날개치수및토공단위수량"/>
      <sheetName val="TYPE-2"/>
      <sheetName val="TYPE-3"/>
      <sheetName val="평균H"/>
      <sheetName val="횡배수관연장조서"/>
      <sheetName val="집수정수량"/>
      <sheetName val="집수정토공300"/>
      <sheetName val="집수정토공 600"/>
      <sheetName val="집수정토공 800"/>
      <sheetName val="box-간지"/>
      <sheetName val="구조물집계표"/>
      <sheetName val="암거1수량"/>
      <sheetName val="Sheet1"/>
      <sheetName val="암거단위-2련"/>
      <sheetName val="터파기고(box)"/>
      <sheetName val="암거공-송암"/>
    </sheetNames>
    <definedNames>
      <definedName name="일위코드입력매크로"/>
    </definedNames>
    <sheetDataSet>
      <sheetData sheetId="0"/>
      <sheetData sheetId="1" refreshError="1"/>
      <sheetData sheetId="2"/>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externalLinks/externalLink3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설명서"/>
      <sheetName val="특별시방서"/>
      <sheetName val="일반시방서"/>
      <sheetName val="수량산출서"/>
      <sheetName val="흄관단면도"/>
      <sheetName val="토적계산서"/>
      <sheetName val="레벨야장"/>
      <sheetName val="날개벽"/>
      <sheetName val="지구단위계획"/>
      <sheetName val="방일3리 용수로 수량+설명+시방+토적"/>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3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경기장 견적"/>
      <sheetName val="내역서"/>
      <sheetName val="날개벽수량표"/>
      <sheetName val="4.장비손료"/>
    </sheetNames>
    <sheetDataSet>
      <sheetData sheetId="0" refreshError="1"/>
      <sheetData sheetId="1" refreshError="1"/>
      <sheetData sheetId="2" refreshError="1"/>
      <sheetData sheetId="3" refreshError="1"/>
    </sheetDataSet>
  </externalBook>
</externalLink>
</file>

<file path=xl/externalLinks/externalLink3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준검 내역서"/>
      <sheetName val="공문"/>
      <sheetName val="준공계"/>
      <sheetName val="준공내역서"/>
      <sheetName val="표지"/>
      <sheetName val="변경이유서"/>
      <sheetName val="집계표"/>
      <sheetName val="내역서"/>
      <sheetName val="수량집계당초"/>
      <sheetName val="당초토적"/>
      <sheetName val="집계"/>
      <sheetName val="지사집계"/>
      <sheetName val="영업소집계"/>
      <sheetName val="비목군별공사비산출내역"/>
      <sheetName val="k"/>
      <sheetName val="(2)자금(신용)"/>
      <sheetName val="#REF"/>
      <sheetName val="앵커구조계산"/>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차구획선수량"/>
      <sheetName val="차선도색집계"/>
      <sheetName val="주차구획선집계"/>
      <sheetName val="횡단보도수량집계"/>
      <sheetName val="횡단보도수량산출"/>
      <sheetName val="일방통행표시"/>
      <sheetName val="일방통행표시집계"/>
      <sheetName val="휀스수량산출"/>
      <sheetName val="포장면적"/>
      <sheetName val="휀스수량집계"/>
      <sheetName val="DATE"/>
      <sheetName val="대로근거"/>
      <sheetName val="중로근거"/>
      <sheetName val="준검 내역서"/>
      <sheetName val="COPING"/>
      <sheetName val="Sheet5"/>
      <sheetName val="내역서"/>
      <sheetName val="INPU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
      <sheetName val="준검 내역서"/>
      <sheetName val="관접합및부설"/>
      <sheetName val="총괄-1"/>
      <sheetName val="A LINE"/>
      <sheetName val="터파기및재료"/>
      <sheetName val="신우"/>
      <sheetName val="골재산출"/>
      <sheetName val="#REF"/>
      <sheetName val="주차구획선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두성표지"/>
      <sheetName val="중앙"/>
      <sheetName val="신진갑"/>
      <sheetName val="신진을"/>
      <sheetName val="두성"/>
      <sheetName val="단면 (2)"/>
      <sheetName val="설계조건"/>
      <sheetName val="안정계산"/>
      <sheetName val="단면검토"/>
      <sheetName val="신우"/>
      <sheetName val="일위대가표"/>
      <sheetName val="원본(갑지)"/>
      <sheetName val="내역서"/>
      <sheetName val="N賃率-職"/>
      <sheetName val="도로횡단-D300"/>
      <sheetName val="수자재단위당"/>
      <sheetName val="4-3 보온 기본물량집계"/>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교표"/>
      <sheetName val="목차"/>
      <sheetName val="간지"/>
      <sheetName val="결과"/>
      <sheetName val="원가집"/>
      <sheetName val="총괄"/>
      <sheetName val="재료집"/>
      <sheetName val="직재"/>
      <sheetName val="간재"/>
      <sheetName val="노무집"/>
      <sheetName val="노무계"/>
      <sheetName val="노임단가"/>
      <sheetName val="상여,퇴직율"/>
      <sheetName val="간노율"/>
      <sheetName val="노무발생"/>
      <sheetName val="경비"/>
      <sheetName val="경비율"/>
      <sheetName val="경비조정-1"/>
      <sheetName val="경비조정-2"/>
      <sheetName val="소모품"/>
      <sheetName val="소모공구"/>
      <sheetName val="일반관리비율"/>
      <sheetName val="손익-전문"/>
      <sheetName val="손익-한국"/>
      <sheetName val="제조-전문"/>
      <sheetName val="제조-한국"/>
      <sheetName val="총괄(SW)"/>
      <sheetName val="인건비"/>
      <sheetName val="제&amp;기"/>
      <sheetName val="조사원가"/>
      <sheetName val="제작&amp;성능검사"/>
      <sheetName val="이후 자료"/>
      <sheetName val="11년 제조노임"/>
      <sheetName val="Sheet1"/>
      <sheetName val="제비율"/>
      <sheetName val="작업시간"/>
      <sheetName val="일위"/>
      <sheetName val="수량산출"/>
      <sheetName val="지구단위계획"/>
      <sheetName val="날개벽수량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ow r="1">
          <cell r="A1" t="str">
            <v>&lt; 표 1 &gt;</v>
          </cell>
        </row>
      </sheetData>
      <sheetData sheetId="28">
        <row r="1">
          <cell r="A1" t="str">
            <v>&lt; 표 2 &gt;</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면벽재료집계표"/>
      <sheetName val="면벽재료집계표(토공제외)"/>
      <sheetName val="면벽단위수량"/>
      <sheetName val="연장산출(좌,우)"/>
      <sheetName val="MYUN(MAC)"/>
      <sheetName val="manh(mac)"/>
      <sheetName val="guard(mac)"/>
      <sheetName val="기계경비"/>
    </sheetNames>
    <sheetDataSet>
      <sheetData sheetId="0"/>
      <sheetData sheetId="1"/>
      <sheetData sheetId="2"/>
      <sheetData sheetId="3"/>
      <sheetData sheetId="4"/>
      <sheetData sheetId="5"/>
      <sheetData sheetId="6">
        <row r="1">
          <cell r="C1" t="str">
            <v>bs_chekplus</v>
          </cell>
        </row>
      </sheetData>
      <sheetData sheetId="7" refreshError="1"/>
    </sheetDataSet>
  </externalBook>
</externalLink>
</file>

<file path=xl/externalLinks/externalLink3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 val="날개벽수량표"/>
      <sheetName val="내역서"/>
      <sheetName val="신우"/>
      <sheetName val="범례표"/>
      <sheetName val="자재단가"/>
      <sheetName val="관일"/>
      <sheetName val="기계경비"/>
      <sheetName val="용수간선"/>
      <sheetName val="설비"/>
      <sheetName val="지구단위계획"/>
      <sheetName val="코드표"/>
      <sheetName val="교각1"/>
      <sheetName val="내역서(전기)"/>
      <sheetName val="수자재단위당"/>
      <sheetName val="#REF"/>
      <sheetName val="3지구단위"/>
      <sheetName val="대로근거"/>
      <sheetName val="사각맨홀"/>
      <sheetName val="기초단가"/>
      <sheetName val="환경인력"/>
      <sheetName val="노임"/>
      <sheetName val="집계표"/>
      <sheetName val="BID"/>
      <sheetName val="수량산출"/>
      <sheetName val="주차구획선수량"/>
      <sheetName val="조명시설"/>
      <sheetName val="부하계산서"/>
      <sheetName val="부하(성남)"/>
      <sheetName val="현장조사"/>
      <sheetName val="원본(갑지)"/>
      <sheetName val="일위대가(가설)"/>
      <sheetName val="일위"/>
      <sheetName val="ABUT수량-A1"/>
      <sheetName val="용소리교"/>
      <sheetName val="일위대가-택지부문(변경)"/>
      <sheetName val="건축도면 진행자료"/>
      <sheetName val="포장복구집계"/>
      <sheetName val="내역"/>
      <sheetName val="단가"/>
      <sheetName val="TYPE-A"/>
      <sheetName val="터파기및재료"/>
      <sheetName val="우배수"/>
      <sheetName val="DATE"/>
      <sheetName val="상수도토공집계표"/>
      <sheetName val="일위대가"/>
      <sheetName val="지급자재"/>
      <sheetName val="각형맨홀"/>
      <sheetName val="데리네이타현황"/>
      <sheetName val="지장물건일위대가"/>
      <sheetName val="라.공사비"/>
      <sheetName val="다.도서인쇄비"/>
      <sheetName val="6PILE  (돌출)"/>
      <sheetName val="맨홀"/>
      <sheetName val="SANTOGO"/>
      <sheetName val="사통"/>
      <sheetName val="일위대가(직접인건비)"/>
      <sheetName val="설계내역서(전체)"/>
      <sheetName val="적용토목"/>
      <sheetName val="인건비"/>
      <sheetName val="재해-호표"/>
      <sheetName val="직접인건비"/>
      <sheetName val="표지"/>
      <sheetName val="VXXXXX"/>
      <sheetName val="준검 내역서"/>
      <sheetName val="접속도로1"/>
      <sheetName val="직접경비산출근거"/>
      <sheetName val="품셈TABLE"/>
      <sheetName val="MAIN"/>
      <sheetName val="STEEL BOX 단면설계(SEC.8)"/>
      <sheetName val="96보완계획7_12"/>
      <sheetName val="전신환매도율"/>
      <sheetName val="항공측량노임단가"/>
      <sheetName val="N賃率-職"/>
      <sheetName val="구조물토적"/>
      <sheetName val="2.재료비"/>
      <sheetName val="1.인건비"/>
      <sheetName val="산출내역서"/>
      <sheetName val="포장재료집계표"/>
      <sheetName val="-몰탈콘크리트"/>
      <sheetName val="-배수구조물공토공"/>
      <sheetName val="횡배수관재료-"/>
      <sheetName val="계산서(직선부)"/>
      <sheetName val="콘크리트측구연장"/>
      <sheetName val="포장공"/>
      <sheetName val="날개벽"/>
      <sheetName val="토목공사일반"/>
      <sheetName val="하조서"/>
      <sheetName val="배관단가조사서"/>
      <sheetName val="자재단가비교표"/>
      <sheetName val="단가산출(기본계획)"/>
      <sheetName val="보험료"/>
      <sheetName val="guard(mac)"/>
      <sheetName val="노임단가"/>
      <sheetName val="data"/>
      <sheetName val="98수문일위"/>
      <sheetName val="일위대가목록"/>
      <sheetName val="XL4Poppy"/>
      <sheetName val="DAN"/>
      <sheetName val="대치판정"/>
      <sheetName val="산근1(인건비)"/>
      <sheetName val="각형우수맨홀"/>
      <sheetName val="설계내역서"/>
      <sheetName val="위치조서"/>
      <sheetName val="직접경비"/>
      <sheetName val="일반수량"/>
      <sheetName val="설계"/>
      <sheetName val="G.R300경비"/>
      <sheetName val="내역서 "/>
      <sheetName val="횡배수관토공수량"/>
      <sheetName val="단가산출(T)"/>
      <sheetName val="사업비"/>
      <sheetName val="조성원가DATA"/>
      <sheetName val="4.내진설계"/>
      <sheetName val="월별수입"/>
      <sheetName val="변경총괄지(1)"/>
      <sheetName val="직노"/>
      <sheetName val="4.장비손료"/>
      <sheetName val="단가 및 재료비"/>
      <sheetName val="2000년1차"/>
      <sheetName val="환"/>
      <sheetName val="기초코드"/>
      <sheetName val="단위중량"/>
      <sheetName val="원가계산"/>
      <sheetName val="공사설계서"/>
      <sheetName val="날개수량1.5"/>
      <sheetName val="파형강관집계"/>
      <sheetName val="예측단가간지"/>
      <sheetName val="입찰안"/>
      <sheetName val="연습"/>
      <sheetName val="요율표"/>
      <sheetName val="옹벽수량집계"/>
      <sheetName val="품종별월계"/>
      <sheetName val="설계명세서"/>
      <sheetName val="수목데이타"/>
      <sheetName val="VENT"/>
      <sheetName val="지주설치제원"/>
      <sheetName val="회사정보"/>
      <sheetName val="인건비(환율)"/>
      <sheetName val="보차도경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8"/>
  <sheetViews>
    <sheetView view="pageBreakPreview" zoomScaleNormal="100" zoomScaleSheetLayoutView="100" workbookViewId="0">
      <selection sqref="A1:AH12"/>
    </sheetView>
  </sheetViews>
  <sheetFormatPr defaultRowHeight="13.5"/>
  <cols>
    <col min="1" max="19" width="3.125" style="747" customWidth="1"/>
    <col min="20" max="20" width="24.625" style="747" customWidth="1"/>
    <col min="21" max="36" width="3.125" style="747" customWidth="1"/>
    <col min="37" max="256" width="9" style="747"/>
    <col min="257" max="275" width="3.125" style="747" customWidth="1"/>
    <col min="276" max="276" width="24.625" style="747" customWidth="1"/>
    <col min="277" max="292" width="3.125" style="747" customWidth="1"/>
    <col min="293" max="512" width="9" style="747"/>
    <col min="513" max="531" width="3.125" style="747" customWidth="1"/>
    <col min="532" max="532" width="24.625" style="747" customWidth="1"/>
    <col min="533" max="548" width="3.125" style="747" customWidth="1"/>
    <col min="549" max="768" width="9" style="747"/>
    <col min="769" max="787" width="3.125" style="747" customWidth="1"/>
    <col min="788" max="788" width="24.625" style="747" customWidth="1"/>
    <col min="789" max="804" width="3.125" style="747" customWidth="1"/>
    <col min="805" max="1024" width="9" style="747"/>
    <col min="1025" max="1043" width="3.125" style="747" customWidth="1"/>
    <col min="1044" max="1044" width="24.625" style="747" customWidth="1"/>
    <col min="1045" max="1060" width="3.125" style="747" customWidth="1"/>
    <col min="1061" max="1280" width="9" style="747"/>
    <col min="1281" max="1299" width="3.125" style="747" customWidth="1"/>
    <col min="1300" max="1300" width="24.625" style="747" customWidth="1"/>
    <col min="1301" max="1316" width="3.125" style="747" customWidth="1"/>
    <col min="1317" max="1536" width="9" style="747"/>
    <col min="1537" max="1555" width="3.125" style="747" customWidth="1"/>
    <col min="1556" max="1556" width="24.625" style="747" customWidth="1"/>
    <col min="1557" max="1572" width="3.125" style="747" customWidth="1"/>
    <col min="1573" max="1792" width="9" style="747"/>
    <col min="1793" max="1811" width="3.125" style="747" customWidth="1"/>
    <col min="1812" max="1812" width="24.625" style="747" customWidth="1"/>
    <col min="1813" max="1828" width="3.125" style="747" customWidth="1"/>
    <col min="1829" max="2048" width="9" style="747"/>
    <col min="2049" max="2067" width="3.125" style="747" customWidth="1"/>
    <col min="2068" max="2068" width="24.625" style="747" customWidth="1"/>
    <col min="2069" max="2084" width="3.125" style="747" customWidth="1"/>
    <col min="2085" max="2304" width="9" style="747"/>
    <col min="2305" max="2323" width="3.125" style="747" customWidth="1"/>
    <col min="2324" max="2324" width="24.625" style="747" customWidth="1"/>
    <col min="2325" max="2340" width="3.125" style="747" customWidth="1"/>
    <col min="2341" max="2560" width="9" style="747"/>
    <col min="2561" max="2579" width="3.125" style="747" customWidth="1"/>
    <col min="2580" max="2580" width="24.625" style="747" customWidth="1"/>
    <col min="2581" max="2596" width="3.125" style="747" customWidth="1"/>
    <col min="2597" max="2816" width="9" style="747"/>
    <col min="2817" max="2835" width="3.125" style="747" customWidth="1"/>
    <col min="2836" max="2836" width="24.625" style="747" customWidth="1"/>
    <col min="2837" max="2852" width="3.125" style="747" customWidth="1"/>
    <col min="2853" max="3072" width="9" style="747"/>
    <col min="3073" max="3091" width="3.125" style="747" customWidth="1"/>
    <col min="3092" max="3092" width="24.625" style="747" customWidth="1"/>
    <col min="3093" max="3108" width="3.125" style="747" customWidth="1"/>
    <col min="3109" max="3328" width="9" style="747"/>
    <col min="3329" max="3347" width="3.125" style="747" customWidth="1"/>
    <col min="3348" max="3348" width="24.625" style="747" customWidth="1"/>
    <col min="3349" max="3364" width="3.125" style="747" customWidth="1"/>
    <col min="3365" max="3584" width="9" style="747"/>
    <col min="3585" max="3603" width="3.125" style="747" customWidth="1"/>
    <col min="3604" max="3604" width="24.625" style="747" customWidth="1"/>
    <col min="3605" max="3620" width="3.125" style="747" customWidth="1"/>
    <col min="3621" max="3840" width="9" style="747"/>
    <col min="3841" max="3859" width="3.125" style="747" customWidth="1"/>
    <col min="3860" max="3860" width="24.625" style="747" customWidth="1"/>
    <col min="3861" max="3876" width="3.125" style="747" customWidth="1"/>
    <col min="3877" max="4096" width="9" style="747"/>
    <col min="4097" max="4115" width="3.125" style="747" customWidth="1"/>
    <col min="4116" max="4116" width="24.625" style="747" customWidth="1"/>
    <col min="4117" max="4132" width="3.125" style="747" customWidth="1"/>
    <col min="4133" max="4352" width="9" style="747"/>
    <col min="4353" max="4371" width="3.125" style="747" customWidth="1"/>
    <col min="4372" max="4372" width="24.625" style="747" customWidth="1"/>
    <col min="4373" max="4388" width="3.125" style="747" customWidth="1"/>
    <col min="4389" max="4608" width="9" style="747"/>
    <col min="4609" max="4627" width="3.125" style="747" customWidth="1"/>
    <col min="4628" max="4628" width="24.625" style="747" customWidth="1"/>
    <col min="4629" max="4644" width="3.125" style="747" customWidth="1"/>
    <col min="4645" max="4864" width="9" style="747"/>
    <col min="4865" max="4883" width="3.125" style="747" customWidth="1"/>
    <col min="4884" max="4884" width="24.625" style="747" customWidth="1"/>
    <col min="4885" max="4900" width="3.125" style="747" customWidth="1"/>
    <col min="4901" max="5120" width="9" style="747"/>
    <col min="5121" max="5139" width="3.125" style="747" customWidth="1"/>
    <col min="5140" max="5140" width="24.625" style="747" customWidth="1"/>
    <col min="5141" max="5156" width="3.125" style="747" customWidth="1"/>
    <col min="5157" max="5376" width="9" style="747"/>
    <col min="5377" max="5395" width="3.125" style="747" customWidth="1"/>
    <col min="5396" max="5396" width="24.625" style="747" customWidth="1"/>
    <col min="5397" max="5412" width="3.125" style="747" customWidth="1"/>
    <col min="5413" max="5632" width="9" style="747"/>
    <col min="5633" max="5651" width="3.125" style="747" customWidth="1"/>
    <col min="5652" max="5652" width="24.625" style="747" customWidth="1"/>
    <col min="5653" max="5668" width="3.125" style="747" customWidth="1"/>
    <col min="5669" max="5888" width="9" style="747"/>
    <col min="5889" max="5907" width="3.125" style="747" customWidth="1"/>
    <col min="5908" max="5908" width="24.625" style="747" customWidth="1"/>
    <col min="5909" max="5924" width="3.125" style="747" customWidth="1"/>
    <col min="5925" max="6144" width="9" style="747"/>
    <col min="6145" max="6163" width="3.125" style="747" customWidth="1"/>
    <col min="6164" max="6164" width="24.625" style="747" customWidth="1"/>
    <col min="6165" max="6180" width="3.125" style="747" customWidth="1"/>
    <col min="6181" max="6400" width="9" style="747"/>
    <col min="6401" max="6419" width="3.125" style="747" customWidth="1"/>
    <col min="6420" max="6420" width="24.625" style="747" customWidth="1"/>
    <col min="6421" max="6436" width="3.125" style="747" customWidth="1"/>
    <col min="6437" max="6656" width="9" style="747"/>
    <col min="6657" max="6675" width="3.125" style="747" customWidth="1"/>
    <col min="6676" max="6676" width="24.625" style="747" customWidth="1"/>
    <col min="6677" max="6692" width="3.125" style="747" customWidth="1"/>
    <col min="6693" max="6912" width="9" style="747"/>
    <col min="6913" max="6931" width="3.125" style="747" customWidth="1"/>
    <col min="6932" max="6932" width="24.625" style="747" customWidth="1"/>
    <col min="6933" max="6948" width="3.125" style="747" customWidth="1"/>
    <col min="6949" max="7168" width="9" style="747"/>
    <col min="7169" max="7187" width="3.125" style="747" customWidth="1"/>
    <col min="7188" max="7188" width="24.625" style="747" customWidth="1"/>
    <col min="7189" max="7204" width="3.125" style="747" customWidth="1"/>
    <col min="7205" max="7424" width="9" style="747"/>
    <col min="7425" max="7443" width="3.125" style="747" customWidth="1"/>
    <col min="7444" max="7444" width="24.625" style="747" customWidth="1"/>
    <col min="7445" max="7460" width="3.125" style="747" customWidth="1"/>
    <col min="7461" max="7680" width="9" style="747"/>
    <col min="7681" max="7699" width="3.125" style="747" customWidth="1"/>
    <col min="7700" max="7700" width="24.625" style="747" customWidth="1"/>
    <col min="7701" max="7716" width="3.125" style="747" customWidth="1"/>
    <col min="7717" max="7936" width="9" style="747"/>
    <col min="7937" max="7955" width="3.125" style="747" customWidth="1"/>
    <col min="7956" max="7956" width="24.625" style="747" customWidth="1"/>
    <col min="7957" max="7972" width="3.125" style="747" customWidth="1"/>
    <col min="7973" max="8192" width="9" style="747"/>
    <col min="8193" max="8211" width="3.125" style="747" customWidth="1"/>
    <col min="8212" max="8212" width="24.625" style="747" customWidth="1"/>
    <col min="8213" max="8228" width="3.125" style="747" customWidth="1"/>
    <col min="8229" max="8448" width="9" style="747"/>
    <col min="8449" max="8467" width="3.125" style="747" customWidth="1"/>
    <col min="8468" max="8468" width="24.625" style="747" customWidth="1"/>
    <col min="8469" max="8484" width="3.125" style="747" customWidth="1"/>
    <col min="8485" max="8704" width="9" style="747"/>
    <col min="8705" max="8723" width="3.125" style="747" customWidth="1"/>
    <col min="8724" max="8724" width="24.625" style="747" customWidth="1"/>
    <col min="8725" max="8740" width="3.125" style="747" customWidth="1"/>
    <col min="8741" max="8960" width="9" style="747"/>
    <col min="8961" max="8979" width="3.125" style="747" customWidth="1"/>
    <col min="8980" max="8980" width="24.625" style="747" customWidth="1"/>
    <col min="8981" max="8996" width="3.125" style="747" customWidth="1"/>
    <col min="8997" max="9216" width="9" style="747"/>
    <col min="9217" max="9235" width="3.125" style="747" customWidth="1"/>
    <col min="9236" max="9236" width="24.625" style="747" customWidth="1"/>
    <col min="9237" max="9252" width="3.125" style="747" customWidth="1"/>
    <col min="9253" max="9472" width="9" style="747"/>
    <col min="9473" max="9491" width="3.125" style="747" customWidth="1"/>
    <col min="9492" max="9492" width="24.625" style="747" customWidth="1"/>
    <col min="9493" max="9508" width="3.125" style="747" customWidth="1"/>
    <col min="9509" max="9728" width="9" style="747"/>
    <col min="9729" max="9747" width="3.125" style="747" customWidth="1"/>
    <col min="9748" max="9748" width="24.625" style="747" customWidth="1"/>
    <col min="9749" max="9764" width="3.125" style="747" customWidth="1"/>
    <col min="9765" max="9984" width="9" style="747"/>
    <col min="9985" max="10003" width="3.125" style="747" customWidth="1"/>
    <col min="10004" max="10004" width="24.625" style="747" customWidth="1"/>
    <col min="10005" max="10020" width="3.125" style="747" customWidth="1"/>
    <col min="10021" max="10240" width="9" style="747"/>
    <col min="10241" max="10259" width="3.125" style="747" customWidth="1"/>
    <col min="10260" max="10260" width="24.625" style="747" customWidth="1"/>
    <col min="10261" max="10276" width="3.125" style="747" customWidth="1"/>
    <col min="10277" max="10496" width="9" style="747"/>
    <col min="10497" max="10515" width="3.125" style="747" customWidth="1"/>
    <col min="10516" max="10516" width="24.625" style="747" customWidth="1"/>
    <col min="10517" max="10532" width="3.125" style="747" customWidth="1"/>
    <col min="10533" max="10752" width="9" style="747"/>
    <col min="10753" max="10771" width="3.125" style="747" customWidth="1"/>
    <col min="10772" max="10772" width="24.625" style="747" customWidth="1"/>
    <col min="10773" max="10788" width="3.125" style="747" customWidth="1"/>
    <col min="10789" max="11008" width="9" style="747"/>
    <col min="11009" max="11027" width="3.125" style="747" customWidth="1"/>
    <col min="11028" max="11028" width="24.625" style="747" customWidth="1"/>
    <col min="11029" max="11044" width="3.125" style="747" customWidth="1"/>
    <col min="11045" max="11264" width="9" style="747"/>
    <col min="11265" max="11283" width="3.125" style="747" customWidth="1"/>
    <col min="11284" max="11284" width="24.625" style="747" customWidth="1"/>
    <col min="11285" max="11300" width="3.125" style="747" customWidth="1"/>
    <col min="11301" max="11520" width="9" style="747"/>
    <col min="11521" max="11539" width="3.125" style="747" customWidth="1"/>
    <col min="11540" max="11540" width="24.625" style="747" customWidth="1"/>
    <col min="11541" max="11556" width="3.125" style="747" customWidth="1"/>
    <col min="11557" max="11776" width="9" style="747"/>
    <col min="11777" max="11795" width="3.125" style="747" customWidth="1"/>
    <col min="11796" max="11796" width="24.625" style="747" customWidth="1"/>
    <col min="11797" max="11812" width="3.125" style="747" customWidth="1"/>
    <col min="11813" max="12032" width="9" style="747"/>
    <col min="12033" max="12051" width="3.125" style="747" customWidth="1"/>
    <col min="12052" max="12052" width="24.625" style="747" customWidth="1"/>
    <col min="12053" max="12068" width="3.125" style="747" customWidth="1"/>
    <col min="12069" max="12288" width="9" style="747"/>
    <col min="12289" max="12307" width="3.125" style="747" customWidth="1"/>
    <col min="12308" max="12308" width="24.625" style="747" customWidth="1"/>
    <col min="12309" max="12324" width="3.125" style="747" customWidth="1"/>
    <col min="12325" max="12544" width="9" style="747"/>
    <col min="12545" max="12563" width="3.125" style="747" customWidth="1"/>
    <col min="12564" max="12564" width="24.625" style="747" customWidth="1"/>
    <col min="12565" max="12580" width="3.125" style="747" customWidth="1"/>
    <col min="12581" max="12800" width="9" style="747"/>
    <col min="12801" max="12819" width="3.125" style="747" customWidth="1"/>
    <col min="12820" max="12820" width="24.625" style="747" customWidth="1"/>
    <col min="12821" max="12836" width="3.125" style="747" customWidth="1"/>
    <col min="12837" max="13056" width="9" style="747"/>
    <col min="13057" max="13075" width="3.125" style="747" customWidth="1"/>
    <col min="13076" max="13076" width="24.625" style="747" customWidth="1"/>
    <col min="13077" max="13092" width="3.125" style="747" customWidth="1"/>
    <col min="13093" max="13312" width="9" style="747"/>
    <col min="13313" max="13331" width="3.125" style="747" customWidth="1"/>
    <col min="13332" max="13332" width="24.625" style="747" customWidth="1"/>
    <col min="13333" max="13348" width="3.125" style="747" customWidth="1"/>
    <col min="13349" max="13568" width="9" style="747"/>
    <col min="13569" max="13587" width="3.125" style="747" customWidth="1"/>
    <col min="13588" max="13588" width="24.625" style="747" customWidth="1"/>
    <col min="13589" max="13604" width="3.125" style="747" customWidth="1"/>
    <col min="13605" max="13824" width="9" style="747"/>
    <col min="13825" max="13843" width="3.125" style="747" customWidth="1"/>
    <col min="13844" max="13844" width="24.625" style="747" customWidth="1"/>
    <col min="13845" max="13860" width="3.125" style="747" customWidth="1"/>
    <col min="13861" max="14080" width="9" style="747"/>
    <col min="14081" max="14099" width="3.125" style="747" customWidth="1"/>
    <col min="14100" max="14100" width="24.625" style="747" customWidth="1"/>
    <col min="14101" max="14116" width="3.125" style="747" customWidth="1"/>
    <col min="14117" max="14336" width="9" style="747"/>
    <col min="14337" max="14355" width="3.125" style="747" customWidth="1"/>
    <col min="14356" max="14356" width="24.625" style="747" customWidth="1"/>
    <col min="14357" max="14372" width="3.125" style="747" customWidth="1"/>
    <col min="14373" max="14592" width="9" style="747"/>
    <col min="14593" max="14611" width="3.125" style="747" customWidth="1"/>
    <col min="14612" max="14612" width="24.625" style="747" customWidth="1"/>
    <col min="14613" max="14628" width="3.125" style="747" customWidth="1"/>
    <col min="14629" max="14848" width="9" style="747"/>
    <col min="14849" max="14867" width="3.125" style="747" customWidth="1"/>
    <col min="14868" max="14868" width="24.625" style="747" customWidth="1"/>
    <col min="14869" max="14884" width="3.125" style="747" customWidth="1"/>
    <col min="14885" max="15104" width="9" style="747"/>
    <col min="15105" max="15123" width="3.125" style="747" customWidth="1"/>
    <col min="15124" max="15124" width="24.625" style="747" customWidth="1"/>
    <col min="15125" max="15140" width="3.125" style="747" customWidth="1"/>
    <col min="15141" max="15360" width="9" style="747"/>
    <col min="15361" max="15379" width="3.125" style="747" customWidth="1"/>
    <col min="15380" max="15380" width="24.625" style="747" customWidth="1"/>
    <col min="15381" max="15396" width="3.125" style="747" customWidth="1"/>
    <col min="15397" max="15616" width="9" style="747"/>
    <col min="15617" max="15635" width="3.125" style="747" customWidth="1"/>
    <col min="15636" max="15636" width="24.625" style="747" customWidth="1"/>
    <col min="15637" max="15652" width="3.125" style="747" customWidth="1"/>
    <col min="15653" max="15872" width="9" style="747"/>
    <col min="15873" max="15891" width="3.125" style="747" customWidth="1"/>
    <col min="15892" max="15892" width="24.625" style="747" customWidth="1"/>
    <col min="15893" max="15908" width="3.125" style="747" customWidth="1"/>
    <col min="15909" max="16128" width="9" style="747"/>
    <col min="16129" max="16147" width="3.125" style="747" customWidth="1"/>
    <col min="16148" max="16148" width="24.625" style="747" customWidth="1"/>
    <col min="16149" max="16164" width="3.125" style="747" customWidth="1"/>
    <col min="16165" max="16384" width="9" style="747"/>
  </cols>
  <sheetData>
    <row r="1" spans="1:36" ht="20.100000000000001" customHeight="1" thickTop="1">
      <c r="A1" s="742"/>
      <c r="B1" s="743"/>
      <c r="C1" s="743"/>
      <c r="D1" s="743"/>
      <c r="E1" s="743"/>
      <c r="F1" s="743"/>
      <c r="G1" s="743"/>
      <c r="H1" s="743"/>
      <c r="I1" s="743"/>
      <c r="J1" s="743"/>
      <c r="K1" s="743"/>
      <c r="L1" s="743"/>
      <c r="M1" s="743"/>
      <c r="N1" s="743"/>
      <c r="O1" s="743"/>
      <c r="P1" s="743"/>
      <c r="Q1" s="743"/>
      <c r="R1" s="743"/>
      <c r="S1" s="743"/>
      <c r="T1" s="743"/>
      <c r="U1" s="743"/>
      <c r="V1" s="743"/>
      <c r="W1" s="743"/>
      <c r="X1" s="743"/>
      <c r="Y1" s="743"/>
      <c r="Z1" s="743"/>
      <c r="AA1" s="743"/>
      <c r="AB1" s="743"/>
      <c r="AC1" s="743"/>
      <c r="AD1" s="743"/>
      <c r="AE1" s="743"/>
      <c r="AF1" s="743"/>
      <c r="AG1" s="743"/>
      <c r="AH1" s="744"/>
      <c r="AI1" s="745"/>
      <c r="AJ1" s="746"/>
    </row>
    <row r="2" spans="1:36" ht="20.100000000000001" customHeight="1">
      <c r="A2" s="748"/>
      <c r="B2" s="749" t="s">
        <v>1342</v>
      </c>
      <c r="C2" s="750"/>
      <c r="D2" s="750"/>
      <c r="E2" s="751"/>
      <c r="F2" s="751"/>
      <c r="G2" s="751"/>
      <c r="H2" s="751"/>
      <c r="I2" s="751"/>
      <c r="J2" s="751"/>
      <c r="K2" s="751"/>
      <c r="L2" s="751"/>
      <c r="M2" s="751"/>
      <c r="N2" s="751"/>
      <c r="O2" s="751"/>
      <c r="P2" s="751"/>
      <c r="Q2" s="751"/>
      <c r="R2" s="751"/>
      <c r="S2" s="751"/>
      <c r="T2" s="751"/>
      <c r="U2" s="751"/>
      <c r="V2" s="751"/>
      <c r="W2" s="751"/>
      <c r="X2" s="751"/>
      <c r="Y2" s="751"/>
      <c r="Z2" s="751"/>
      <c r="AA2" s="751"/>
      <c r="AB2" s="751"/>
      <c r="AC2" s="751"/>
      <c r="AD2" s="751"/>
      <c r="AE2" s="751"/>
      <c r="AF2" s="751"/>
      <c r="AG2" s="751"/>
      <c r="AH2" s="752"/>
      <c r="AI2" s="753"/>
      <c r="AJ2" s="754"/>
    </row>
    <row r="3" spans="1:36" ht="20.100000000000001" customHeight="1">
      <c r="A3" s="755"/>
      <c r="B3" s="756"/>
      <c r="C3" s="756"/>
      <c r="D3" s="756"/>
      <c r="E3" s="756"/>
      <c r="F3" s="756"/>
      <c r="G3" s="756"/>
      <c r="H3" s="756"/>
      <c r="I3" s="756"/>
      <c r="J3" s="756"/>
      <c r="K3" s="756"/>
      <c r="L3" s="756"/>
      <c r="M3" s="756"/>
      <c r="N3" s="756"/>
      <c r="O3" s="756"/>
      <c r="P3" s="756"/>
      <c r="Q3" s="756"/>
      <c r="R3" s="756"/>
      <c r="S3" s="756"/>
      <c r="T3" s="756"/>
      <c r="U3" s="756"/>
      <c r="V3" s="756"/>
      <c r="W3" s="756"/>
      <c r="X3" s="756"/>
      <c r="Y3" s="756"/>
      <c r="Z3" s="756"/>
      <c r="AA3" s="756"/>
      <c r="AB3" s="756"/>
      <c r="AC3" s="756"/>
      <c r="AD3" s="756"/>
      <c r="AE3" s="756"/>
      <c r="AF3" s="756"/>
      <c r="AG3" s="756"/>
      <c r="AH3" s="757"/>
      <c r="AI3" s="745"/>
      <c r="AJ3" s="746"/>
    </row>
    <row r="4" spans="1:36" ht="27.75" customHeight="1">
      <c r="A4" s="748"/>
      <c r="B4" s="758"/>
      <c r="C4" s="751"/>
      <c r="D4" s="751"/>
      <c r="E4" s="751"/>
      <c r="F4" s="759"/>
      <c r="G4" s="751"/>
      <c r="H4" s="751"/>
      <c r="I4" s="751"/>
      <c r="J4" s="751"/>
      <c r="K4" s="751"/>
      <c r="L4" s="751"/>
      <c r="M4" s="751"/>
      <c r="N4" s="751"/>
      <c r="O4" s="751"/>
      <c r="P4" s="751"/>
      <c r="Q4" s="751"/>
      <c r="R4" s="751"/>
      <c r="S4" s="751"/>
      <c r="T4" s="751"/>
      <c r="U4" s="751"/>
      <c r="V4" s="751"/>
      <c r="W4" s="751"/>
      <c r="X4" s="751"/>
      <c r="Y4" s="751"/>
      <c r="Z4" s="751"/>
      <c r="AA4" s="751"/>
      <c r="AB4" s="751"/>
      <c r="AC4" s="751"/>
      <c r="AD4" s="751"/>
      <c r="AE4" s="751"/>
      <c r="AF4" s="751"/>
      <c r="AG4" s="751"/>
      <c r="AH4" s="752"/>
      <c r="AI4" s="753"/>
      <c r="AJ4" s="754"/>
    </row>
    <row r="5" spans="1:36" ht="27.75" customHeight="1">
      <c r="A5" s="748"/>
      <c r="B5" s="751"/>
      <c r="C5" s="751"/>
      <c r="D5" s="751"/>
      <c r="E5" s="751"/>
      <c r="F5" s="751"/>
      <c r="G5" s="751"/>
      <c r="H5" s="751"/>
      <c r="I5" s="751"/>
      <c r="J5" s="751"/>
      <c r="K5" s="751"/>
      <c r="L5" s="751"/>
      <c r="M5" s="751"/>
      <c r="N5" s="751"/>
      <c r="O5" s="751"/>
      <c r="P5" s="751"/>
      <c r="Q5" s="751"/>
      <c r="R5" s="751"/>
      <c r="S5" s="751"/>
      <c r="T5" s="751"/>
      <c r="U5" s="751"/>
      <c r="V5" s="751"/>
      <c r="W5" s="751"/>
      <c r="X5" s="751"/>
      <c r="Y5" s="751"/>
      <c r="Z5" s="751"/>
      <c r="AA5" s="751"/>
      <c r="AB5" s="751"/>
      <c r="AC5" s="751"/>
      <c r="AD5" s="751"/>
      <c r="AE5" s="751"/>
      <c r="AF5" s="751"/>
      <c r="AG5" s="751"/>
      <c r="AH5" s="752"/>
      <c r="AI5" s="753"/>
      <c r="AJ5" s="754"/>
    </row>
    <row r="6" spans="1:36" ht="20.100000000000001" customHeight="1">
      <c r="A6" s="755"/>
      <c r="B6" s="756"/>
      <c r="C6" s="756"/>
      <c r="D6" s="756"/>
      <c r="E6" s="756"/>
      <c r="F6" s="756"/>
      <c r="G6" s="756"/>
      <c r="H6" s="756"/>
      <c r="I6" s="756"/>
      <c r="J6" s="756"/>
      <c r="K6" s="756"/>
      <c r="L6" s="756"/>
      <c r="M6" s="756"/>
      <c r="N6" s="756"/>
      <c r="O6" s="756"/>
      <c r="P6" s="756"/>
      <c r="Q6" s="756"/>
      <c r="R6" s="756"/>
      <c r="S6" s="756"/>
      <c r="T6" s="756"/>
      <c r="U6" s="756"/>
      <c r="V6" s="756"/>
      <c r="W6" s="756"/>
      <c r="X6" s="756"/>
      <c r="Y6" s="756"/>
      <c r="Z6" s="756"/>
      <c r="AA6" s="756"/>
      <c r="AB6" s="756"/>
      <c r="AC6" s="756"/>
      <c r="AD6" s="756"/>
      <c r="AE6" s="756"/>
      <c r="AF6" s="756"/>
      <c r="AG6" s="756"/>
      <c r="AH6" s="757"/>
      <c r="AI6" s="745"/>
      <c r="AJ6" s="746"/>
    </row>
    <row r="7" spans="1:36" ht="20.100000000000001" customHeight="1">
      <c r="A7" s="755"/>
      <c r="B7" s="756"/>
      <c r="C7" s="756"/>
      <c r="D7" s="756"/>
      <c r="E7" s="756"/>
      <c r="F7" s="756"/>
      <c r="G7" s="756"/>
      <c r="H7" s="756"/>
      <c r="I7" s="756"/>
      <c r="J7" s="756"/>
      <c r="K7" s="756"/>
      <c r="L7" s="756"/>
      <c r="M7" s="756"/>
      <c r="N7" s="756"/>
      <c r="O7" s="756"/>
      <c r="P7" s="756"/>
      <c r="Q7" s="756"/>
      <c r="R7" s="756"/>
      <c r="S7" s="756"/>
      <c r="T7" s="756"/>
      <c r="U7" s="756"/>
      <c r="V7" s="756"/>
      <c r="W7" s="756"/>
      <c r="X7" s="756"/>
      <c r="Y7" s="756"/>
      <c r="Z7" s="756"/>
      <c r="AA7" s="756"/>
      <c r="AB7" s="756"/>
      <c r="AC7" s="756"/>
      <c r="AD7" s="756"/>
      <c r="AE7" s="756"/>
      <c r="AF7" s="756"/>
      <c r="AG7" s="756"/>
      <c r="AH7" s="757"/>
      <c r="AI7" s="745"/>
      <c r="AJ7" s="746"/>
    </row>
    <row r="8" spans="1:36" ht="25.5" customHeight="1">
      <c r="A8" s="755"/>
      <c r="B8" s="756"/>
      <c r="C8" s="756"/>
      <c r="D8" s="756"/>
      <c r="E8" s="756"/>
      <c r="F8" s="756"/>
      <c r="G8" s="756"/>
      <c r="H8" s="756"/>
      <c r="I8" s="756"/>
      <c r="J8" s="756"/>
      <c r="K8" s="756"/>
      <c r="L8" s="756" t="s">
        <v>1344</v>
      </c>
      <c r="M8" s="756"/>
      <c r="N8" s="756"/>
      <c r="O8" s="760"/>
      <c r="P8" s="756"/>
      <c r="Q8" s="756"/>
      <c r="R8" s="756"/>
      <c r="S8" s="756"/>
      <c r="T8" s="756"/>
      <c r="U8" s="756"/>
      <c r="V8" s="756"/>
      <c r="W8" s="756"/>
      <c r="X8" s="756"/>
      <c r="Y8" s="756"/>
      <c r="Z8" s="756"/>
      <c r="AA8" s="756"/>
      <c r="AB8" s="756"/>
      <c r="AC8" s="756"/>
      <c r="AD8" s="756"/>
      <c r="AE8" s="756"/>
      <c r="AF8" s="756"/>
      <c r="AG8" s="756"/>
      <c r="AH8" s="757"/>
      <c r="AI8" s="745"/>
      <c r="AJ8" s="746"/>
    </row>
    <row r="9" spans="1:36" ht="75.75" customHeight="1">
      <c r="A9" s="815" t="s">
        <v>1372</v>
      </c>
      <c r="B9" s="816"/>
      <c r="C9" s="816"/>
      <c r="D9" s="816"/>
      <c r="E9" s="816"/>
      <c r="F9" s="816"/>
      <c r="G9" s="816"/>
      <c r="H9" s="816"/>
      <c r="I9" s="816"/>
      <c r="J9" s="816"/>
      <c r="K9" s="816"/>
      <c r="L9" s="816"/>
      <c r="M9" s="816"/>
      <c r="N9" s="816"/>
      <c r="O9" s="816"/>
      <c r="P9" s="816"/>
      <c r="Q9" s="816"/>
      <c r="R9" s="816"/>
      <c r="S9" s="816"/>
      <c r="T9" s="816"/>
      <c r="U9" s="816"/>
      <c r="V9" s="816"/>
      <c r="W9" s="816"/>
      <c r="X9" s="816"/>
      <c r="Y9" s="816"/>
      <c r="Z9" s="816"/>
      <c r="AA9" s="816"/>
      <c r="AB9" s="816"/>
      <c r="AC9" s="816"/>
      <c r="AD9" s="816"/>
      <c r="AE9" s="816"/>
      <c r="AF9" s="816"/>
      <c r="AG9" s="816"/>
      <c r="AH9" s="817"/>
      <c r="AI9" s="745"/>
      <c r="AJ9" s="746"/>
    </row>
    <row r="10" spans="1:36" ht="51.75" customHeight="1">
      <c r="A10" s="755"/>
      <c r="B10" s="761"/>
      <c r="C10" s="761"/>
      <c r="D10" s="761"/>
      <c r="E10" s="762"/>
      <c r="F10" s="762"/>
      <c r="G10" s="762"/>
      <c r="H10" s="762"/>
      <c r="I10" s="762"/>
      <c r="J10" s="762"/>
      <c r="K10" s="762"/>
      <c r="L10" s="762"/>
      <c r="M10" s="762"/>
      <c r="N10" s="762"/>
      <c r="O10" s="762"/>
      <c r="P10" s="762"/>
      <c r="Q10" s="762"/>
      <c r="R10" s="762"/>
      <c r="S10" s="762"/>
      <c r="T10" s="762"/>
      <c r="U10" s="762"/>
      <c r="V10" s="762"/>
      <c r="W10" s="762"/>
      <c r="X10" s="762"/>
      <c r="Y10" s="762"/>
      <c r="Z10" s="762"/>
      <c r="AA10" s="762"/>
      <c r="AB10" s="762"/>
      <c r="AC10" s="762"/>
      <c r="AD10" s="762"/>
      <c r="AE10" s="761"/>
      <c r="AF10" s="761"/>
      <c r="AG10" s="761"/>
      <c r="AH10" s="763"/>
      <c r="AI10" s="745"/>
      <c r="AJ10" s="746"/>
    </row>
    <row r="11" spans="1:36" ht="20.100000000000001" customHeight="1">
      <c r="A11" s="755"/>
      <c r="B11" s="756"/>
      <c r="C11" s="756"/>
      <c r="D11" s="756"/>
      <c r="E11" s="756"/>
      <c r="F11" s="756"/>
      <c r="G11" s="756"/>
      <c r="H11" s="756"/>
      <c r="I11" s="756"/>
      <c r="J11" s="756"/>
      <c r="K11" s="756"/>
      <c r="L11" s="756"/>
      <c r="M11" s="756"/>
      <c r="N11" s="756"/>
      <c r="O11" s="756"/>
      <c r="P11" s="756"/>
      <c r="Q11" s="756"/>
      <c r="R11" s="756"/>
      <c r="S11" s="756"/>
      <c r="T11" s="756"/>
      <c r="U11" s="756"/>
      <c r="V11" s="756"/>
      <c r="W11" s="756"/>
      <c r="X11" s="756"/>
      <c r="Y11" s="756"/>
      <c r="Z11" s="756"/>
      <c r="AA11" s="756"/>
      <c r="AB11" s="756"/>
      <c r="AC11" s="756"/>
      <c r="AD11" s="756"/>
      <c r="AE11" s="756"/>
      <c r="AF11" s="756"/>
      <c r="AG11" s="756"/>
      <c r="AH11" s="757"/>
      <c r="AI11" s="745"/>
      <c r="AJ11" s="746"/>
    </row>
    <row r="12" spans="1:36" ht="20.100000000000001" customHeight="1">
      <c r="A12" s="755"/>
      <c r="B12" s="756"/>
      <c r="C12" s="756"/>
      <c r="D12" s="756"/>
      <c r="E12" s="756"/>
      <c r="F12" s="756"/>
      <c r="G12" s="756"/>
      <c r="H12" s="756"/>
      <c r="I12" s="756"/>
      <c r="J12" s="756"/>
      <c r="K12" s="756"/>
      <c r="L12" s="756"/>
      <c r="M12" s="756"/>
      <c r="N12" s="756"/>
      <c r="O12" s="756"/>
      <c r="P12" s="756"/>
      <c r="Q12" s="756"/>
      <c r="R12" s="756"/>
      <c r="S12" s="756"/>
      <c r="T12" s="756"/>
      <c r="U12" s="756"/>
      <c r="V12" s="756"/>
      <c r="W12" s="756"/>
      <c r="X12" s="756"/>
      <c r="Y12" s="756"/>
      <c r="Z12" s="756"/>
      <c r="AA12" s="756"/>
      <c r="AB12" s="756"/>
      <c r="AC12" s="756"/>
      <c r="AD12" s="756"/>
      <c r="AE12" s="756"/>
      <c r="AF12" s="756"/>
      <c r="AG12" s="756"/>
      <c r="AH12" s="757"/>
      <c r="AI12" s="745"/>
      <c r="AJ12" s="746"/>
    </row>
    <row r="13" spans="1:36" ht="20.100000000000001" customHeight="1">
      <c r="A13" s="755"/>
      <c r="B13" s="756"/>
      <c r="C13" s="756"/>
      <c r="D13" s="756"/>
      <c r="E13" s="756"/>
      <c r="F13" s="756"/>
      <c r="G13" s="756"/>
      <c r="H13" s="756"/>
      <c r="I13" s="756"/>
      <c r="J13" s="756"/>
      <c r="K13" s="756"/>
      <c r="L13" s="756"/>
      <c r="M13" s="756"/>
      <c r="N13" s="756"/>
      <c r="O13" s="756"/>
      <c r="P13" s="756"/>
      <c r="Q13" s="756"/>
      <c r="R13" s="756"/>
      <c r="S13" s="756"/>
      <c r="T13" s="756"/>
      <c r="U13" s="756"/>
      <c r="V13" s="756"/>
      <c r="W13" s="756"/>
      <c r="X13" s="756"/>
      <c r="Y13" s="756"/>
      <c r="Z13" s="756"/>
      <c r="AA13" s="756"/>
      <c r="AB13" s="756"/>
      <c r="AC13" s="756"/>
      <c r="AD13" s="756"/>
      <c r="AE13" s="756"/>
      <c r="AF13" s="756"/>
      <c r="AG13" s="756"/>
      <c r="AH13" s="757"/>
      <c r="AI13" s="745"/>
      <c r="AJ13" s="746"/>
    </row>
    <row r="14" spans="1:36" ht="42" customHeight="1">
      <c r="A14" s="755"/>
      <c r="B14" s="818" t="s">
        <v>1367</v>
      </c>
      <c r="C14" s="819"/>
      <c r="D14" s="819"/>
      <c r="E14" s="819"/>
      <c r="F14" s="819"/>
      <c r="G14" s="819"/>
      <c r="H14" s="819"/>
      <c r="I14" s="819"/>
      <c r="J14" s="819"/>
      <c r="K14" s="819"/>
      <c r="L14" s="819"/>
      <c r="M14" s="819"/>
      <c r="N14" s="819"/>
      <c r="O14" s="819"/>
      <c r="P14" s="819"/>
      <c r="Q14" s="819"/>
      <c r="R14" s="819"/>
      <c r="S14" s="819"/>
      <c r="T14" s="819"/>
      <c r="U14" s="819"/>
      <c r="V14" s="819"/>
      <c r="W14" s="819"/>
      <c r="X14" s="819"/>
      <c r="Y14" s="819"/>
      <c r="Z14" s="819"/>
      <c r="AA14" s="819"/>
      <c r="AB14" s="819"/>
      <c r="AC14" s="819"/>
      <c r="AD14" s="819"/>
      <c r="AE14" s="819"/>
      <c r="AF14" s="819"/>
      <c r="AG14" s="819"/>
      <c r="AH14" s="757"/>
      <c r="AI14" s="745"/>
      <c r="AJ14" s="746"/>
    </row>
    <row r="15" spans="1:36" ht="20.100000000000001" customHeight="1">
      <c r="A15" s="755"/>
      <c r="B15" s="756"/>
      <c r="C15" s="756"/>
      <c r="D15" s="756"/>
      <c r="E15" s="756"/>
      <c r="F15" s="756"/>
      <c r="G15" s="756"/>
      <c r="H15" s="756"/>
      <c r="I15" s="756"/>
      <c r="J15" s="756"/>
      <c r="K15" s="756"/>
      <c r="L15" s="756"/>
      <c r="M15" s="756"/>
      <c r="N15" s="756"/>
      <c r="O15" s="756"/>
      <c r="P15" s="756"/>
      <c r="Q15" s="756"/>
      <c r="R15" s="756"/>
      <c r="S15" s="756"/>
      <c r="T15" s="756"/>
      <c r="U15" s="756"/>
      <c r="V15" s="756"/>
      <c r="W15" s="756"/>
      <c r="X15" s="756"/>
      <c r="Y15" s="756"/>
      <c r="Z15" s="756"/>
      <c r="AA15" s="756"/>
      <c r="AB15" s="756"/>
      <c r="AC15" s="756"/>
      <c r="AD15" s="756"/>
      <c r="AE15" s="756"/>
      <c r="AF15" s="756"/>
      <c r="AG15" s="756"/>
      <c r="AH15" s="757"/>
      <c r="AI15" s="745"/>
      <c r="AJ15" s="746"/>
    </row>
    <row r="16" spans="1:36" ht="20.100000000000001" customHeight="1">
      <c r="A16" s="755"/>
      <c r="B16" s="756"/>
      <c r="C16" s="756"/>
      <c r="D16" s="756"/>
      <c r="E16" s="756"/>
      <c r="F16" s="756"/>
      <c r="G16" s="756"/>
      <c r="H16" s="756"/>
      <c r="I16" s="756"/>
      <c r="J16" s="756"/>
      <c r="K16" s="756"/>
      <c r="L16" s="756"/>
      <c r="M16" s="756"/>
      <c r="N16" s="756"/>
      <c r="O16" s="756"/>
      <c r="P16" s="756"/>
      <c r="Q16" s="756"/>
      <c r="R16" s="756"/>
      <c r="S16" s="756"/>
      <c r="T16" s="756"/>
      <c r="U16" s="756"/>
      <c r="V16" s="756"/>
      <c r="W16" s="756"/>
      <c r="X16" s="756"/>
      <c r="Y16" s="756"/>
      <c r="Z16" s="756"/>
      <c r="AA16" s="756"/>
      <c r="AB16" s="756"/>
      <c r="AC16" s="756"/>
      <c r="AD16" s="756"/>
      <c r="AE16" s="756"/>
      <c r="AF16" s="756"/>
      <c r="AG16" s="756"/>
      <c r="AH16" s="757"/>
      <c r="AI16" s="745"/>
      <c r="AJ16" s="746"/>
    </row>
    <row r="17" spans="1:36" ht="20.100000000000001" customHeight="1" thickBot="1">
      <c r="A17" s="764"/>
      <c r="B17" s="765"/>
      <c r="C17" s="765"/>
      <c r="D17" s="765"/>
      <c r="E17" s="765"/>
      <c r="F17" s="765"/>
      <c r="G17" s="765"/>
      <c r="H17" s="765"/>
      <c r="I17" s="765"/>
      <c r="J17" s="765"/>
      <c r="K17" s="765"/>
      <c r="L17" s="765"/>
      <c r="M17" s="765"/>
      <c r="N17" s="765"/>
      <c r="O17" s="765"/>
      <c r="P17" s="765"/>
      <c r="Q17" s="765"/>
      <c r="R17" s="765"/>
      <c r="S17" s="765"/>
      <c r="T17" s="765"/>
      <c r="U17" s="765"/>
      <c r="V17" s="765"/>
      <c r="W17" s="765"/>
      <c r="X17" s="765"/>
      <c r="Y17" s="765"/>
      <c r="Z17" s="765"/>
      <c r="AA17" s="765"/>
      <c r="AB17" s="765"/>
      <c r="AC17" s="765"/>
      <c r="AD17" s="765"/>
      <c r="AE17" s="765"/>
      <c r="AF17" s="765"/>
      <c r="AG17" s="765"/>
      <c r="AH17" s="766"/>
      <c r="AI17" s="745"/>
      <c r="AJ17" s="746"/>
    </row>
    <row r="18" spans="1:36" ht="14.25" thickTop="1"/>
  </sheetData>
  <mergeCells count="2">
    <mergeCell ref="A9:AH9"/>
    <mergeCell ref="B14:AG14"/>
  </mergeCells>
  <phoneticPr fontId="3" type="noConversion"/>
  <printOptions horizontalCentered="1"/>
  <pageMargins left="0.94488188976377963" right="0.47244094488188981" top="0.82677165354330717" bottom="0.78740157480314965" header="0.31496062992125984" footer="0.31496062992125984"/>
  <pageSetup paperSize="9" scale="94"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1"/>
  <sheetViews>
    <sheetView view="pageBreakPreview" zoomScaleNormal="100" zoomScaleSheetLayoutView="100" workbookViewId="0">
      <selection activeCell="B3" sqref="B3:N3"/>
    </sheetView>
  </sheetViews>
  <sheetFormatPr defaultRowHeight="13.5"/>
  <cols>
    <col min="1" max="1" width="6.25" style="31" customWidth="1"/>
    <col min="2" max="2" width="9.625" style="31" customWidth="1"/>
    <col min="3" max="3" width="11.25" style="31" customWidth="1"/>
    <col min="4" max="4" width="5.25" style="31" customWidth="1"/>
    <col min="5" max="5" width="9" style="31"/>
    <col min="6" max="6" width="6.625" style="31" customWidth="1"/>
    <col min="7" max="7" width="4.625" style="31" customWidth="1"/>
    <col min="8" max="8" width="9" style="31"/>
    <col min="9" max="9" width="11.375" style="31" customWidth="1"/>
    <col min="10" max="10" width="4.5" style="31" customWidth="1"/>
    <col min="11" max="11" width="9" style="31"/>
    <col min="12" max="12" width="7.125" style="31" customWidth="1"/>
    <col min="13" max="13" width="4.625" style="31" customWidth="1"/>
    <col min="14" max="14" width="9" style="31"/>
    <col min="15" max="15" width="12.125" style="31" customWidth="1"/>
    <col min="16" max="256" width="9" style="31"/>
    <col min="257" max="257" width="6.25" style="31" customWidth="1"/>
    <col min="258" max="258" width="9.625" style="31" customWidth="1"/>
    <col min="259" max="259" width="11.25" style="31" customWidth="1"/>
    <col min="260" max="260" width="5.25" style="31" customWidth="1"/>
    <col min="261" max="261" width="9" style="31"/>
    <col min="262" max="262" width="6.625" style="31" customWidth="1"/>
    <col min="263" max="263" width="4.625" style="31" customWidth="1"/>
    <col min="264" max="264" width="9" style="31"/>
    <col min="265" max="265" width="7" style="31" customWidth="1"/>
    <col min="266" max="266" width="4.5" style="31" customWidth="1"/>
    <col min="267" max="267" width="9" style="31"/>
    <col min="268" max="268" width="7.125" style="31" customWidth="1"/>
    <col min="269" max="269" width="4.625" style="31" customWidth="1"/>
    <col min="270" max="270" width="9" style="31"/>
    <col min="271" max="271" width="7.375" style="31" customWidth="1"/>
    <col min="272" max="512" width="9" style="31"/>
    <col min="513" max="513" width="6.25" style="31" customWidth="1"/>
    <col min="514" max="514" width="9.625" style="31" customWidth="1"/>
    <col min="515" max="515" width="11.25" style="31" customWidth="1"/>
    <col min="516" max="516" width="5.25" style="31" customWidth="1"/>
    <col min="517" max="517" width="9" style="31"/>
    <col min="518" max="518" width="6.625" style="31" customWidth="1"/>
    <col min="519" max="519" width="4.625" style="31" customWidth="1"/>
    <col min="520" max="520" width="9" style="31"/>
    <col min="521" max="521" width="7" style="31" customWidth="1"/>
    <col min="522" max="522" width="4.5" style="31" customWidth="1"/>
    <col min="523" max="523" width="9" style="31"/>
    <col min="524" max="524" width="7.125" style="31" customWidth="1"/>
    <col min="525" max="525" width="4.625" style="31" customWidth="1"/>
    <col min="526" max="526" width="9" style="31"/>
    <col min="527" max="527" width="7.375" style="31" customWidth="1"/>
    <col min="528" max="768" width="9" style="31"/>
    <col min="769" max="769" width="6.25" style="31" customWidth="1"/>
    <col min="770" max="770" width="9.625" style="31" customWidth="1"/>
    <col min="771" max="771" width="11.25" style="31" customWidth="1"/>
    <col min="772" max="772" width="5.25" style="31" customWidth="1"/>
    <col min="773" max="773" width="9" style="31"/>
    <col min="774" max="774" width="6.625" style="31" customWidth="1"/>
    <col min="775" max="775" width="4.625" style="31" customWidth="1"/>
    <col min="776" max="776" width="9" style="31"/>
    <col min="777" max="777" width="7" style="31" customWidth="1"/>
    <col min="778" max="778" width="4.5" style="31" customWidth="1"/>
    <col min="779" max="779" width="9" style="31"/>
    <col min="780" max="780" width="7.125" style="31" customWidth="1"/>
    <col min="781" max="781" width="4.625" style="31" customWidth="1"/>
    <col min="782" max="782" width="9" style="31"/>
    <col min="783" max="783" width="7.375" style="31" customWidth="1"/>
    <col min="784" max="1024" width="9" style="31"/>
    <col min="1025" max="1025" width="6.25" style="31" customWidth="1"/>
    <col min="1026" max="1026" width="9.625" style="31" customWidth="1"/>
    <col min="1027" max="1027" width="11.25" style="31" customWidth="1"/>
    <col min="1028" max="1028" width="5.25" style="31" customWidth="1"/>
    <col min="1029" max="1029" width="9" style="31"/>
    <col min="1030" max="1030" width="6.625" style="31" customWidth="1"/>
    <col min="1031" max="1031" width="4.625" style="31" customWidth="1"/>
    <col min="1032" max="1032" width="9" style="31"/>
    <col min="1033" max="1033" width="7" style="31" customWidth="1"/>
    <col min="1034" max="1034" width="4.5" style="31" customWidth="1"/>
    <col min="1035" max="1035" width="9" style="31"/>
    <col min="1036" max="1036" width="7.125" style="31" customWidth="1"/>
    <col min="1037" max="1037" width="4.625" style="31" customWidth="1"/>
    <col min="1038" max="1038" width="9" style="31"/>
    <col min="1039" max="1039" width="7.375" style="31" customWidth="1"/>
    <col min="1040" max="1280" width="9" style="31"/>
    <col min="1281" max="1281" width="6.25" style="31" customWidth="1"/>
    <col min="1282" max="1282" width="9.625" style="31" customWidth="1"/>
    <col min="1283" max="1283" width="11.25" style="31" customWidth="1"/>
    <col min="1284" max="1284" width="5.25" style="31" customWidth="1"/>
    <col min="1285" max="1285" width="9" style="31"/>
    <col min="1286" max="1286" width="6.625" style="31" customWidth="1"/>
    <col min="1287" max="1287" width="4.625" style="31" customWidth="1"/>
    <col min="1288" max="1288" width="9" style="31"/>
    <col min="1289" max="1289" width="7" style="31" customWidth="1"/>
    <col min="1290" max="1290" width="4.5" style="31" customWidth="1"/>
    <col min="1291" max="1291" width="9" style="31"/>
    <col min="1292" max="1292" width="7.125" style="31" customWidth="1"/>
    <col min="1293" max="1293" width="4.625" style="31" customWidth="1"/>
    <col min="1294" max="1294" width="9" style="31"/>
    <col min="1295" max="1295" width="7.375" style="31" customWidth="1"/>
    <col min="1296" max="1536" width="9" style="31"/>
    <col min="1537" max="1537" width="6.25" style="31" customWidth="1"/>
    <col min="1538" max="1538" width="9.625" style="31" customWidth="1"/>
    <col min="1539" max="1539" width="11.25" style="31" customWidth="1"/>
    <col min="1540" max="1540" width="5.25" style="31" customWidth="1"/>
    <col min="1541" max="1541" width="9" style="31"/>
    <col min="1542" max="1542" width="6.625" style="31" customWidth="1"/>
    <col min="1543" max="1543" width="4.625" style="31" customWidth="1"/>
    <col min="1544" max="1544" width="9" style="31"/>
    <col min="1545" max="1545" width="7" style="31" customWidth="1"/>
    <col min="1546" max="1546" width="4.5" style="31" customWidth="1"/>
    <col min="1547" max="1547" width="9" style="31"/>
    <col min="1548" max="1548" width="7.125" style="31" customWidth="1"/>
    <col min="1549" max="1549" width="4.625" style="31" customWidth="1"/>
    <col min="1550" max="1550" width="9" style="31"/>
    <col min="1551" max="1551" width="7.375" style="31" customWidth="1"/>
    <col min="1552" max="1792" width="9" style="31"/>
    <col min="1793" max="1793" width="6.25" style="31" customWidth="1"/>
    <col min="1794" max="1794" width="9.625" style="31" customWidth="1"/>
    <col min="1795" max="1795" width="11.25" style="31" customWidth="1"/>
    <col min="1796" max="1796" width="5.25" style="31" customWidth="1"/>
    <col min="1797" max="1797" width="9" style="31"/>
    <col min="1798" max="1798" width="6.625" style="31" customWidth="1"/>
    <col min="1799" max="1799" width="4.625" style="31" customWidth="1"/>
    <col min="1800" max="1800" width="9" style="31"/>
    <col min="1801" max="1801" width="7" style="31" customWidth="1"/>
    <col min="1802" max="1802" width="4.5" style="31" customWidth="1"/>
    <col min="1803" max="1803" width="9" style="31"/>
    <col min="1804" max="1804" width="7.125" style="31" customWidth="1"/>
    <col min="1805" max="1805" width="4.625" style="31" customWidth="1"/>
    <col min="1806" max="1806" width="9" style="31"/>
    <col min="1807" max="1807" width="7.375" style="31" customWidth="1"/>
    <col min="1808" max="2048" width="9" style="31"/>
    <col min="2049" max="2049" width="6.25" style="31" customWidth="1"/>
    <col min="2050" max="2050" width="9.625" style="31" customWidth="1"/>
    <col min="2051" max="2051" width="11.25" style="31" customWidth="1"/>
    <col min="2052" max="2052" width="5.25" style="31" customWidth="1"/>
    <col min="2053" max="2053" width="9" style="31"/>
    <col min="2054" max="2054" width="6.625" style="31" customWidth="1"/>
    <col min="2055" max="2055" width="4.625" style="31" customWidth="1"/>
    <col min="2056" max="2056" width="9" style="31"/>
    <col min="2057" max="2057" width="7" style="31" customWidth="1"/>
    <col min="2058" max="2058" width="4.5" style="31" customWidth="1"/>
    <col min="2059" max="2059" width="9" style="31"/>
    <col min="2060" max="2060" width="7.125" style="31" customWidth="1"/>
    <col min="2061" max="2061" width="4.625" style="31" customWidth="1"/>
    <col min="2062" max="2062" width="9" style="31"/>
    <col min="2063" max="2063" width="7.375" style="31" customWidth="1"/>
    <col min="2064" max="2304" width="9" style="31"/>
    <col min="2305" max="2305" width="6.25" style="31" customWidth="1"/>
    <col min="2306" max="2306" width="9.625" style="31" customWidth="1"/>
    <col min="2307" max="2307" width="11.25" style="31" customWidth="1"/>
    <col min="2308" max="2308" width="5.25" style="31" customWidth="1"/>
    <col min="2309" max="2309" width="9" style="31"/>
    <col min="2310" max="2310" width="6.625" style="31" customWidth="1"/>
    <col min="2311" max="2311" width="4.625" style="31" customWidth="1"/>
    <col min="2312" max="2312" width="9" style="31"/>
    <col min="2313" max="2313" width="7" style="31" customWidth="1"/>
    <col min="2314" max="2314" width="4.5" style="31" customWidth="1"/>
    <col min="2315" max="2315" width="9" style="31"/>
    <col min="2316" max="2316" width="7.125" style="31" customWidth="1"/>
    <col min="2317" max="2317" width="4.625" style="31" customWidth="1"/>
    <col min="2318" max="2318" width="9" style="31"/>
    <col min="2319" max="2319" width="7.375" style="31" customWidth="1"/>
    <col min="2320" max="2560" width="9" style="31"/>
    <col min="2561" max="2561" width="6.25" style="31" customWidth="1"/>
    <col min="2562" max="2562" width="9.625" style="31" customWidth="1"/>
    <col min="2563" max="2563" width="11.25" style="31" customWidth="1"/>
    <col min="2564" max="2564" width="5.25" style="31" customWidth="1"/>
    <col min="2565" max="2565" width="9" style="31"/>
    <col min="2566" max="2566" width="6.625" style="31" customWidth="1"/>
    <col min="2567" max="2567" width="4.625" style="31" customWidth="1"/>
    <col min="2568" max="2568" width="9" style="31"/>
    <col min="2569" max="2569" width="7" style="31" customWidth="1"/>
    <col min="2570" max="2570" width="4.5" style="31" customWidth="1"/>
    <col min="2571" max="2571" width="9" style="31"/>
    <col min="2572" max="2572" width="7.125" style="31" customWidth="1"/>
    <col min="2573" max="2573" width="4.625" style="31" customWidth="1"/>
    <col min="2574" max="2574" width="9" style="31"/>
    <col min="2575" max="2575" width="7.375" style="31" customWidth="1"/>
    <col min="2576" max="2816" width="9" style="31"/>
    <col min="2817" max="2817" width="6.25" style="31" customWidth="1"/>
    <col min="2818" max="2818" width="9.625" style="31" customWidth="1"/>
    <col min="2819" max="2819" width="11.25" style="31" customWidth="1"/>
    <col min="2820" max="2820" width="5.25" style="31" customWidth="1"/>
    <col min="2821" max="2821" width="9" style="31"/>
    <col min="2822" max="2822" width="6.625" style="31" customWidth="1"/>
    <col min="2823" max="2823" width="4.625" style="31" customWidth="1"/>
    <col min="2824" max="2824" width="9" style="31"/>
    <col min="2825" max="2825" width="7" style="31" customWidth="1"/>
    <col min="2826" max="2826" width="4.5" style="31" customWidth="1"/>
    <col min="2827" max="2827" width="9" style="31"/>
    <col min="2828" max="2828" width="7.125" style="31" customWidth="1"/>
    <col min="2829" max="2829" width="4.625" style="31" customWidth="1"/>
    <col min="2830" max="2830" width="9" style="31"/>
    <col min="2831" max="2831" width="7.375" style="31" customWidth="1"/>
    <col min="2832" max="3072" width="9" style="31"/>
    <col min="3073" max="3073" width="6.25" style="31" customWidth="1"/>
    <col min="3074" max="3074" width="9.625" style="31" customWidth="1"/>
    <col min="3075" max="3075" width="11.25" style="31" customWidth="1"/>
    <col min="3076" max="3076" width="5.25" style="31" customWidth="1"/>
    <col min="3077" max="3077" width="9" style="31"/>
    <col min="3078" max="3078" width="6.625" style="31" customWidth="1"/>
    <col min="3079" max="3079" width="4.625" style="31" customWidth="1"/>
    <col min="3080" max="3080" width="9" style="31"/>
    <col min="3081" max="3081" width="7" style="31" customWidth="1"/>
    <col min="3082" max="3082" width="4.5" style="31" customWidth="1"/>
    <col min="3083" max="3083" width="9" style="31"/>
    <col min="3084" max="3084" width="7.125" style="31" customWidth="1"/>
    <col min="3085" max="3085" width="4.625" style="31" customWidth="1"/>
    <col min="3086" max="3086" width="9" style="31"/>
    <col min="3087" max="3087" width="7.375" style="31" customWidth="1"/>
    <col min="3088" max="3328" width="9" style="31"/>
    <col min="3329" max="3329" width="6.25" style="31" customWidth="1"/>
    <col min="3330" max="3330" width="9.625" style="31" customWidth="1"/>
    <col min="3331" max="3331" width="11.25" style="31" customWidth="1"/>
    <col min="3332" max="3332" width="5.25" style="31" customWidth="1"/>
    <col min="3333" max="3333" width="9" style="31"/>
    <col min="3334" max="3334" width="6.625" style="31" customWidth="1"/>
    <col min="3335" max="3335" width="4.625" style="31" customWidth="1"/>
    <col min="3336" max="3336" width="9" style="31"/>
    <col min="3337" max="3337" width="7" style="31" customWidth="1"/>
    <col min="3338" max="3338" width="4.5" style="31" customWidth="1"/>
    <col min="3339" max="3339" width="9" style="31"/>
    <col min="3340" max="3340" width="7.125" style="31" customWidth="1"/>
    <col min="3341" max="3341" width="4.625" style="31" customWidth="1"/>
    <col min="3342" max="3342" width="9" style="31"/>
    <col min="3343" max="3343" width="7.375" style="31" customWidth="1"/>
    <col min="3344" max="3584" width="9" style="31"/>
    <col min="3585" max="3585" width="6.25" style="31" customWidth="1"/>
    <col min="3586" max="3586" width="9.625" style="31" customWidth="1"/>
    <col min="3587" max="3587" width="11.25" style="31" customWidth="1"/>
    <col min="3588" max="3588" width="5.25" style="31" customWidth="1"/>
    <col min="3589" max="3589" width="9" style="31"/>
    <col min="3590" max="3590" width="6.625" style="31" customWidth="1"/>
    <col min="3591" max="3591" width="4.625" style="31" customWidth="1"/>
    <col min="3592" max="3592" width="9" style="31"/>
    <col min="3593" max="3593" width="7" style="31" customWidth="1"/>
    <col min="3594" max="3594" width="4.5" style="31" customWidth="1"/>
    <col min="3595" max="3595" width="9" style="31"/>
    <col min="3596" max="3596" width="7.125" style="31" customWidth="1"/>
    <col min="3597" max="3597" width="4.625" style="31" customWidth="1"/>
    <col min="3598" max="3598" width="9" style="31"/>
    <col min="3599" max="3599" width="7.375" style="31" customWidth="1"/>
    <col min="3600" max="3840" width="9" style="31"/>
    <col min="3841" max="3841" width="6.25" style="31" customWidth="1"/>
    <col min="3842" max="3842" width="9.625" style="31" customWidth="1"/>
    <col min="3843" max="3843" width="11.25" style="31" customWidth="1"/>
    <col min="3844" max="3844" width="5.25" style="31" customWidth="1"/>
    <col min="3845" max="3845" width="9" style="31"/>
    <col min="3846" max="3846" width="6.625" style="31" customWidth="1"/>
    <col min="3847" max="3847" width="4.625" style="31" customWidth="1"/>
    <col min="3848" max="3848" width="9" style="31"/>
    <col min="3849" max="3849" width="7" style="31" customWidth="1"/>
    <col min="3850" max="3850" width="4.5" style="31" customWidth="1"/>
    <col min="3851" max="3851" width="9" style="31"/>
    <col min="3852" max="3852" width="7.125" style="31" customWidth="1"/>
    <col min="3853" max="3853" width="4.625" style="31" customWidth="1"/>
    <col min="3854" max="3854" width="9" style="31"/>
    <col min="3855" max="3855" width="7.375" style="31" customWidth="1"/>
    <col min="3856" max="4096" width="9" style="31"/>
    <col min="4097" max="4097" width="6.25" style="31" customWidth="1"/>
    <col min="4098" max="4098" width="9.625" style="31" customWidth="1"/>
    <col min="4099" max="4099" width="11.25" style="31" customWidth="1"/>
    <col min="4100" max="4100" width="5.25" style="31" customWidth="1"/>
    <col min="4101" max="4101" width="9" style="31"/>
    <col min="4102" max="4102" width="6.625" style="31" customWidth="1"/>
    <col min="4103" max="4103" width="4.625" style="31" customWidth="1"/>
    <col min="4104" max="4104" width="9" style="31"/>
    <col min="4105" max="4105" width="7" style="31" customWidth="1"/>
    <col min="4106" max="4106" width="4.5" style="31" customWidth="1"/>
    <col min="4107" max="4107" width="9" style="31"/>
    <col min="4108" max="4108" width="7.125" style="31" customWidth="1"/>
    <col min="4109" max="4109" width="4.625" style="31" customWidth="1"/>
    <col min="4110" max="4110" width="9" style="31"/>
    <col min="4111" max="4111" width="7.375" style="31" customWidth="1"/>
    <col min="4112" max="4352" width="9" style="31"/>
    <col min="4353" max="4353" width="6.25" style="31" customWidth="1"/>
    <col min="4354" max="4354" width="9.625" style="31" customWidth="1"/>
    <col min="4355" max="4355" width="11.25" style="31" customWidth="1"/>
    <col min="4356" max="4356" width="5.25" style="31" customWidth="1"/>
    <col min="4357" max="4357" width="9" style="31"/>
    <col min="4358" max="4358" width="6.625" style="31" customWidth="1"/>
    <col min="4359" max="4359" width="4.625" style="31" customWidth="1"/>
    <col min="4360" max="4360" width="9" style="31"/>
    <col min="4361" max="4361" width="7" style="31" customWidth="1"/>
    <col min="4362" max="4362" width="4.5" style="31" customWidth="1"/>
    <col min="4363" max="4363" width="9" style="31"/>
    <col min="4364" max="4364" width="7.125" style="31" customWidth="1"/>
    <col min="4365" max="4365" width="4.625" style="31" customWidth="1"/>
    <col min="4366" max="4366" width="9" style="31"/>
    <col min="4367" max="4367" width="7.375" style="31" customWidth="1"/>
    <col min="4368" max="4608" width="9" style="31"/>
    <col min="4609" max="4609" width="6.25" style="31" customWidth="1"/>
    <col min="4610" max="4610" width="9.625" style="31" customWidth="1"/>
    <col min="4611" max="4611" width="11.25" style="31" customWidth="1"/>
    <col min="4612" max="4612" width="5.25" style="31" customWidth="1"/>
    <col min="4613" max="4613" width="9" style="31"/>
    <col min="4614" max="4614" width="6.625" style="31" customWidth="1"/>
    <col min="4615" max="4615" width="4.625" style="31" customWidth="1"/>
    <col min="4616" max="4616" width="9" style="31"/>
    <col min="4617" max="4617" width="7" style="31" customWidth="1"/>
    <col min="4618" max="4618" width="4.5" style="31" customWidth="1"/>
    <col min="4619" max="4619" width="9" style="31"/>
    <col min="4620" max="4620" width="7.125" style="31" customWidth="1"/>
    <col min="4621" max="4621" width="4.625" style="31" customWidth="1"/>
    <col min="4622" max="4622" width="9" style="31"/>
    <col min="4623" max="4623" width="7.375" style="31" customWidth="1"/>
    <col min="4624" max="4864" width="9" style="31"/>
    <col min="4865" max="4865" width="6.25" style="31" customWidth="1"/>
    <col min="4866" max="4866" width="9.625" style="31" customWidth="1"/>
    <col min="4867" max="4867" width="11.25" style="31" customWidth="1"/>
    <col min="4868" max="4868" width="5.25" style="31" customWidth="1"/>
    <col min="4869" max="4869" width="9" style="31"/>
    <col min="4870" max="4870" width="6.625" style="31" customWidth="1"/>
    <col min="4871" max="4871" width="4.625" style="31" customWidth="1"/>
    <col min="4872" max="4872" width="9" style="31"/>
    <col min="4873" max="4873" width="7" style="31" customWidth="1"/>
    <col min="4874" max="4874" width="4.5" style="31" customWidth="1"/>
    <col min="4875" max="4875" width="9" style="31"/>
    <col min="4876" max="4876" width="7.125" style="31" customWidth="1"/>
    <col min="4877" max="4877" width="4.625" style="31" customWidth="1"/>
    <col min="4878" max="4878" width="9" style="31"/>
    <col min="4879" max="4879" width="7.375" style="31" customWidth="1"/>
    <col min="4880" max="5120" width="9" style="31"/>
    <col min="5121" max="5121" width="6.25" style="31" customWidth="1"/>
    <col min="5122" max="5122" width="9.625" style="31" customWidth="1"/>
    <col min="5123" max="5123" width="11.25" style="31" customWidth="1"/>
    <col min="5124" max="5124" width="5.25" style="31" customWidth="1"/>
    <col min="5125" max="5125" width="9" style="31"/>
    <col min="5126" max="5126" width="6.625" style="31" customWidth="1"/>
    <col min="5127" max="5127" width="4.625" style="31" customWidth="1"/>
    <col min="5128" max="5128" width="9" style="31"/>
    <col min="5129" max="5129" width="7" style="31" customWidth="1"/>
    <col min="5130" max="5130" width="4.5" style="31" customWidth="1"/>
    <col min="5131" max="5131" width="9" style="31"/>
    <col min="5132" max="5132" width="7.125" style="31" customWidth="1"/>
    <col min="5133" max="5133" width="4.625" style="31" customWidth="1"/>
    <col min="5134" max="5134" width="9" style="31"/>
    <col min="5135" max="5135" width="7.375" style="31" customWidth="1"/>
    <col min="5136" max="5376" width="9" style="31"/>
    <col min="5377" max="5377" width="6.25" style="31" customWidth="1"/>
    <col min="5378" max="5378" width="9.625" style="31" customWidth="1"/>
    <col min="5379" max="5379" width="11.25" style="31" customWidth="1"/>
    <col min="5380" max="5380" width="5.25" style="31" customWidth="1"/>
    <col min="5381" max="5381" width="9" style="31"/>
    <col min="5382" max="5382" width="6.625" style="31" customWidth="1"/>
    <col min="5383" max="5383" width="4.625" style="31" customWidth="1"/>
    <col min="5384" max="5384" width="9" style="31"/>
    <col min="5385" max="5385" width="7" style="31" customWidth="1"/>
    <col min="5386" max="5386" width="4.5" style="31" customWidth="1"/>
    <col min="5387" max="5387" width="9" style="31"/>
    <col min="5388" max="5388" width="7.125" style="31" customWidth="1"/>
    <col min="5389" max="5389" width="4.625" style="31" customWidth="1"/>
    <col min="5390" max="5390" width="9" style="31"/>
    <col min="5391" max="5391" width="7.375" style="31" customWidth="1"/>
    <col min="5392" max="5632" width="9" style="31"/>
    <col min="5633" max="5633" width="6.25" style="31" customWidth="1"/>
    <col min="5634" max="5634" width="9.625" style="31" customWidth="1"/>
    <col min="5635" max="5635" width="11.25" style="31" customWidth="1"/>
    <col min="5636" max="5636" width="5.25" style="31" customWidth="1"/>
    <col min="5637" max="5637" width="9" style="31"/>
    <col min="5638" max="5638" width="6.625" style="31" customWidth="1"/>
    <col min="5639" max="5639" width="4.625" style="31" customWidth="1"/>
    <col min="5640" max="5640" width="9" style="31"/>
    <col min="5641" max="5641" width="7" style="31" customWidth="1"/>
    <col min="5642" max="5642" width="4.5" style="31" customWidth="1"/>
    <col min="5643" max="5643" width="9" style="31"/>
    <col min="5644" max="5644" width="7.125" style="31" customWidth="1"/>
    <col min="5645" max="5645" width="4.625" style="31" customWidth="1"/>
    <col min="5646" max="5646" width="9" style="31"/>
    <col min="5647" max="5647" width="7.375" style="31" customWidth="1"/>
    <col min="5648" max="5888" width="9" style="31"/>
    <col min="5889" max="5889" width="6.25" style="31" customWidth="1"/>
    <col min="5890" max="5890" width="9.625" style="31" customWidth="1"/>
    <col min="5891" max="5891" width="11.25" style="31" customWidth="1"/>
    <col min="5892" max="5892" width="5.25" style="31" customWidth="1"/>
    <col min="5893" max="5893" width="9" style="31"/>
    <col min="5894" max="5894" width="6.625" style="31" customWidth="1"/>
    <col min="5895" max="5895" width="4.625" style="31" customWidth="1"/>
    <col min="5896" max="5896" width="9" style="31"/>
    <col min="5897" max="5897" width="7" style="31" customWidth="1"/>
    <col min="5898" max="5898" width="4.5" style="31" customWidth="1"/>
    <col min="5899" max="5899" width="9" style="31"/>
    <col min="5900" max="5900" width="7.125" style="31" customWidth="1"/>
    <col min="5901" max="5901" width="4.625" style="31" customWidth="1"/>
    <col min="5902" max="5902" width="9" style="31"/>
    <col min="5903" max="5903" width="7.375" style="31" customWidth="1"/>
    <col min="5904" max="6144" width="9" style="31"/>
    <col min="6145" max="6145" width="6.25" style="31" customWidth="1"/>
    <col min="6146" max="6146" width="9.625" style="31" customWidth="1"/>
    <col min="6147" max="6147" width="11.25" style="31" customWidth="1"/>
    <col min="6148" max="6148" width="5.25" style="31" customWidth="1"/>
    <col min="6149" max="6149" width="9" style="31"/>
    <col min="6150" max="6150" width="6.625" style="31" customWidth="1"/>
    <col min="6151" max="6151" width="4.625" style="31" customWidth="1"/>
    <col min="6152" max="6152" width="9" style="31"/>
    <col min="6153" max="6153" width="7" style="31" customWidth="1"/>
    <col min="6154" max="6154" width="4.5" style="31" customWidth="1"/>
    <col min="6155" max="6155" width="9" style="31"/>
    <col min="6156" max="6156" width="7.125" style="31" customWidth="1"/>
    <col min="6157" max="6157" width="4.625" style="31" customWidth="1"/>
    <col min="6158" max="6158" width="9" style="31"/>
    <col min="6159" max="6159" width="7.375" style="31" customWidth="1"/>
    <col min="6160" max="6400" width="9" style="31"/>
    <col min="6401" max="6401" width="6.25" style="31" customWidth="1"/>
    <col min="6402" max="6402" width="9.625" style="31" customWidth="1"/>
    <col min="6403" max="6403" width="11.25" style="31" customWidth="1"/>
    <col min="6404" max="6404" width="5.25" style="31" customWidth="1"/>
    <col min="6405" max="6405" width="9" style="31"/>
    <col min="6406" max="6406" width="6.625" style="31" customWidth="1"/>
    <col min="6407" max="6407" width="4.625" style="31" customWidth="1"/>
    <col min="6408" max="6408" width="9" style="31"/>
    <col min="6409" max="6409" width="7" style="31" customWidth="1"/>
    <col min="6410" max="6410" width="4.5" style="31" customWidth="1"/>
    <col min="6411" max="6411" width="9" style="31"/>
    <col min="6412" max="6412" width="7.125" style="31" customWidth="1"/>
    <col min="6413" max="6413" width="4.625" style="31" customWidth="1"/>
    <col min="6414" max="6414" width="9" style="31"/>
    <col min="6415" max="6415" width="7.375" style="31" customWidth="1"/>
    <col min="6416" max="6656" width="9" style="31"/>
    <col min="6657" max="6657" width="6.25" style="31" customWidth="1"/>
    <col min="6658" max="6658" width="9.625" style="31" customWidth="1"/>
    <col min="6659" max="6659" width="11.25" style="31" customWidth="1"/>
    <col min="6660" max="6660" width="5.25" style="31" customWidth="1"/>
    <col min="6661" max="6661" width="9" style="31"/>
    <col min="6662" max="6662" width="6.625" style="31" customWidth="1"/>
    <col min="6663" max="6663" width="4.625" style="31" customWidth="1"/>
    <col min="6664" max="6664" width="9" style="31"/>
    <col min="6665" max="6665" width="7" style="31" customWidth="1"/>
    <col min="6666" max="6666" width="4.5" style="31" customWidth="1"/>
    <col min="6667" max="6667" width="9" style="31"/>
    <col min="6668" max="6668" width="7.125" style="31" customWidth="1"/>
    <col min="6669" max="6669" width="4.625" style="31" customWidth="1"/>
    <col min="6670" max="6670" width="9" style="31"/>
    <col min="6671" max="6671" width="7.375" style="31" customWidth="1"/>
    <col min="6672" max="6912" width="9" style="31"/>
    <col min="6913" max="6913" width="6.25" style="31" customWidth="1"/>
    <col min="6914" max="6914" width="9.625" style="31" customWidth="1"/>
    <col min="6915" max="6915" width="11.25" style="31" customWidth="1"/>
    <col min="6916" max="6916" width="5.25" style="31" customWidth="1"/>
    <col min="6917" max="6917" width="9" style="31"/>
    <col min="6918" max="6918" width="6.625" style="31" customWidth="1"/>
    <col min="6919" max="6919" width="4.625" style="31" customWidth="1"/>
    <col min="6920" max="6920" width="9" style="31"/>
    <col min="6921" max="6921" width="7" style="31" customWidth="1"/>
    <col min="6922" max="6922" width="4.5" style="31" customWidth="1"/>
    <col min="6923" max="6923" width="9" style="31"/>
    <col min="6924" max="6924" width="7.125" style="31" customWidth="1"/>
    <col min="6925" max="6925" width="4.625" style="31" customWidth="1"/>
    <col min="6926" max="6926" width="9" style="31"/>
    <col min="6927" max="6927" width="7.375" style="31" customWidth="1"/>
    <col min="6928" max="7168" width="9" style="31"/>
    <col min="7169" max="7169" width="6.25" style="31" customWidth="1"/>
    <col min="7170" max="7170" width="9.625" style="31" customWidth="1"/>
    <col min="7171" max="7171" width="11.25" style="31" customWidth="1"/>
    <col min="7172" max="7172" width="5.25" style="31" customWidth="1"/>
    <col min="7173" max="7173" width="9" style="31"/>
    <col min="7174" max="7174" width="6.625" style="31" customWidth="1"/>
    <col min="7175" max="7175" width="4.625" style="31" customWidth="1"/>
    <col min="7176" max="7176" width="9" style="31"/>
    <col min="7177" max="7177" width="7" style="31" customWidth="1"/>
    <col min="7178" max="7178" width="4.5" style="31" customWidth="1"/>
    <col min="7179" max="7179" width="9" style="31"/>
    <col min="7180" max="7180" width="7.125" style="31" customWidth="1"/>
    <col min="7181" max="7181" width="4.625" style="31" customWidth="1"/>
    <col min="7182" max="7182" width="9" style="31"/>
    <col min="7183" max="7183" width="7.375" style="31" customWidth="1"/>
    <col min="7184" max="7424" width="9" style="31"/>
    <col min="7425" max="7425" width="6.25" style="31" customWidth="1"/>
    <col min="7426" max="7426" width="9.625" style="31" customWidth="1"/>
    <col min="7427" max="7427" width="11.25" style="31" customWidth="1"/>
    <col min="7428" max="7428" width="5.25" style="31" customWidth="1"/>
    <col min="7429" max="7429" width="9" style="31"/>
    <col min="7430" max="7430" width="6.625" style="31" customWidth="1"/>
    <col min="7431" max="7431" width="4.625" style="31" customWidth="1"/>
    <col min="7432" max="7432" width="9" style="31"/>
    <col min="7433" max="7433" width="7" style="31" customWidth="1"/>
    <col min="7434" max="7434" width="4.5" style="31" customWidth="1"/>
    <col min="7435" max="7435" width="9" style="31"/>
    <col min="7436" max="7436" width="7.125" style="31" customWidth="1"/>
    <col min="7437" max="7437" width="4.625" style="31" customWidth="1"/>
    <col min="7438" max="7438" width="9" style="31"/>
    <col min="7439" max="7439" width="7.375" style="31" customWidth="1"/>
    <col min="7440" max="7680" width="9" style="31"/>
    <col min="7681" max="7681" width="6.25" style="31" customWidth="1"/>
    <col min="7682" max="7682" width="9.625" style="31" customWidth="1"/>
    <col min="7683" max="7683" width="11.25" style="31" customWidth="1"/>
    <col min="7684" max="7684" width="5.25" style="31" customWidth="1"/>
    <col min="7685" max="7685" width="9" style="31"/>
    <col min="7686" max="7686" width="6.625" style="31" customWidth="1"/>
    <col min="7687" max="7687" width="4.625" style="31" customWidth="1"/>
    <col min="7688" max="7688" width="9" style="31"/>
    <col min="7689" max="7689" width="7" style="31" customWidth="1"/>
    <col min="7690" max="7690" width="4.5" style="31" customWidth="1"/>
    <col min="7691" max="7691" width="9" style="31"/>
    <col min="7692" max="7692" width="7.125" style="31" customWidth="1"/>
    <col min="7693" max="7693" width="4.625" style="31" customWidth="1"/>
    <col min="7694" max="7694" width="9" style="31"/>
    <col min="7695" max="7695" width="7.375" style="31" customWidth="1"/>
    <col min="7696" max="7936" width="9" style="31"/>
    <col min="7937" max="7937" width="6.25" style="31" customWidth="1"/>
    <col min="7938" max="7938" width="9.625" style="31" customWidth="1"/>
    <col min="7939" max="7939" width="11.25" style="31" customWidth="1"/>
    <col min="7940" max="7940" width="5.25" style="31" customWidth="1"/>
    <col min="7941" max="7941" width="9" style="31"/>
    <col min="7942" max="7942" width="6.625" style="31" customWidth="1"/>
    <col min="7943" max="7943" width="4.625" style="31" customWidth="1"/>
    <col min="7944" max="7944" width="9" style="31"/>
    <col min="7945" max="7945" width="7" style="31" customWidth="1"/>
    <col min="7946" max="7946" width="4.5" style="31" customWidth="1"/>
    <col min="7947" max="7947" width="9" style="31"/>
    <col min="7948" max="7948" width="7.125" style="31" customWidth="1"/>
    <col min="7949" max="7949" width="4.625" style="31" customWidth="1"/>
    <col min="7950" max="7950" width="9" style="31"/>
    <col min="7951" max="7951" width="7.375" style="31" customWidth="1"/>
    <col min="7952" max="8192" width="9" style="31"/>
    <col min="8193" max="8193" width="6.25" style="31" customWidth="1"/>
    <col min="8194" max="8194" width="9.625" style="31" customWidth="1"/>
    <col min="8195" max="8195" width="11.25" style="31" customWidth="1"/>
    <col min="8196" max="8196" width="5.25" style="31" customWidth="1"/>
    <col min="8197" max="8197" width="9" style="31"/>
    <col min="8198" max="8198" width="6.625" style="31" customWidth="1"/>
    <col min="8199" max="8199" width="4.625" style="31" customWidth="1"/>
    <col min="8200" max="8200" width="9" style="31"/>
    <col min="8201" max="8201" width="7" style="31" customWidth="1"/>
    <col min="8202" max="8202" width="4.5" style="31" customWidth="1"/>
    <col min="8203" max="8203" width="9" style="31"/>
    <col min="8204" max="8204" width="7.125" style="31" customWidth="1"/>
    <col min="8205" max="8205" width="4.625" style="31" customWidth="1"/>
    <col min="8206" max="8206" width="9" style="31"/>
    <col min="8207" max="8207" width="7.375" style="31" customWidth="1"/>
    <col min="8208" max="8448" width="9" style="31"/>
    <col min="8449" max="8449" width="6.25" style="31" customWidth="1"/>
    <col min="8450" max="8450" width="9.625" style="31" customWidth="1"/>
    <col min="8451" max="8451" width="11.25" style="31" customWidth="1"/>
    <col min="8452" max="8452" width="5.25" style="31" customWidth="1"/>
    <col min="8453" max="8453" width="9" style="31"/>
    <col min="8454" max="8454" width="6.625" style="31" customWidth="1"/>
    <col min="8455" max="8455" width="4.625" style="31" customWidth="1"/>
    <col min="8456" max="8456" width="9" style="31"/>
    <col min="8457" max="8457" width="7" style="31" customWidth="1"/>
    <col min="8458" max="8458" width="4.5" style="31" customWidth="1"/>
    <col min="8459" max="8459" width="9" style="31"/>
    <col min="8460" max="8460" width="7.125" style="31" customWidth="1"/>
    <col min="8461" max="8461" width="4.625" style="31" customWidth="1"/>
    <col min="8462" max="8462" width="9" style="31"/>
    <col min="8463" max="8463" width="7.375" style="31" customWidth="1"/>
    <col min="8464" max="8704" width="9" style="31"/>
    <col min="8705" max="8705" width="6.25" style="31" customWidth="1"/>
    <col min="8706" max="8706" width="9.625" style="31" customWidth="1"/>
    <col min="8707" max="8707" width="11.25" style="31" customWidth="1"/>
    <col min="8708" max="8708" width="5.25" style="31" customWidth="1"/>
    <col min="8709" max="8709" width="9" style="31"/>
    <col min="8710" max="8710" width="6.625" style="31" customWidth="1"/>
    <col min="8711" max="8711" width="4.625" style="31" customWidth="1"/>
    <col min="8712" max="8712" width="9" style="31"/>
    <col min="8713" max="8713" width="7" style="31" customWidth="1"/>
    <col min="8714" max="8714" width="4.5" style="31" customWidth="1"/>
    <col min="8715" max="8715" width="9" style="31"/>
    <col min="8716" max="8716" width="7.125" style="31" customWidth="1"/>
    <col min="8717" max="8717" width="4.625" style="31" customWidth="1"/>
    <col min="8718" max="8718" width="9" style="31"/>
    <col min="8719" max="8719" width="7.375" style="31" customWidth="1"/>
    <col min="8720" max="8960" width="9" style="31"/>
    <col min="8961" max="8961" width="6.25" style="31" customWidth="1"/>
    <col min="8962" max="8962" width="9.625" style="31" customWidth="1"/>
    <col min="8963" max="8963" width="11.25" style="31" customWidth="1"/>
    <col min="8964" max="8964" width="5.25" style="31" customWidth="1"/>
    <col min="8965" max="8965" width="9" style="31"/>
    <col min="8966" max="8966" width="6.625" style="31" customWidth="1"/>
    <col min="8967" max="8967" width="4.625" style="31" customWidth="1"/>
    <col min="8968" max="8968" width="9" style="31"/>
    <col min="8969" max="8969" width="7" style="31" customWidth="1"/>
    <col min="8970" max="8970" width="4.5" style="31" customWidth="1"/>
    <col min="8971" max="8971" width="9" style="31"/>
    <col min="8972" max="8972" width="7.125" style="31" customWidth="1"/>
    <col min="8973" max="8973" width="4.625" style="31" customWidth="1"/>
    <col min="8974" max="8974" width="9" style="31"/>
    <col min="8975" max="8975" width="7.375" style="31" customWidth="1"/>
    <col min="8976" max="9216" width="9" style="31"/>
    <col min="9217" max="9217" width="6.25" style="31" customWidth="1"/>
    <col min="9218" max="9218" width="9.625" style="31" customWidth="1"/>
    <col min="9219" max="9219" width="11.25" style="31" customWidth="1"/>
    <col min="9220" max="9220" width="5.25" style="31" customWidth="1"/>
    <col min="9221" max="9221" width="9" style="31"/>
    <col min="9222" max="9222" width="6.625" style="31" customWidth="1"/>
    <col min="9223" max="9223" width="4.625" style="31" customWidth="1"/>
    <col min="9224" max="9224" width="9" style="31"/>
    <col min="9225" max="9225" width="7" style="31" customWidth="1"/>
    <col min="9226" max="9226" width="4.5" style="31" customWidth="1"/>
    <col min="9227" max="9227" width="9" style="31"/>
    <col min="9228" max="9228" width="7.125" style="31" customWidth="1"/>
    <col min="9229" max="9229" width="4.625" style="31" customWidth="1"/>
    <col min="9230" max="9230" width="9" style="31"/>
    <col min="9231" max="9231" width="7.375" style="31" customWidth="1"/>
    <col min="9232" max="9472" width="9" style="31"/>
    <col min="9473" max="9473" width="6.25" style="31" customWidth="1"/>
    <col min="9474" max="9474" width="9.625" style="31" customWidth="1"/>
    <col min="9475" max="9475" width="11.25" style="31" customWidth="1"/>
    <col min="9476" max="9476" width="5.25" style="31" customWidth="1"/>
    <col min="9477" max="9477" width="9" style="31"/>
    <col min="9478" max="9478" width="6.625" style="31" customWidth="1"/>
    <col min="9479" max="9479" width="4.625" style="31" customWidth="1"/>
    <col min="9480" max="9480" width="9" style="31"/>
    <col min="9481" max="9481" width="7" style="31" customWidth="1"/>
    <col min="9482" max="9482" width="4.5" style="31" customWidth="1"/>
    <col min="9483" max="9483" width="9" style="31"/>
    <col min="9484" max="9484" width="7.125" style="31" customWidth="1"/>
    <col min="9485" max="9485" width="4.625" style="31" customWidth="1"/>
    <col min="9486" max="9486" width="9" style="31"/>
    <col min="9487" max="9487" width="7.375" style="31" customWidth="1"/>
    <col min="9488" max="9728" width="9" style="31"/>
    <col min="9729" max="9729" width="6.25" style="31" customWidth="1"/>
    <col min="9730" max="9730" width="9.625" style="31" customWidth="1"/>
    <col min="9731" max="9731" width="11.25" style="31" customWidth="1"/>
    <col min="9732" max="9732" width="5.25" style="31" customWidth="1"/>
    <col min="9733" max="9733" width="9" style="31"/>
    <col min="9734" max="9734" width="6.625" style="31" customWidth="1"/>
    <col min="9735" max="9735" width="4.625" style="31" customWidth="1"/>
    <col min="9736" max="9736" width="9" style="31"/>
    <col min="9737" max="9737" width="7" style="31" customWidth="1"/>
    <col min="9738" max="9738" width="4.5" style="31" customWidth="1"/>
    <col min="9739" max="9739" width="9" style="31"/>
    <col min="9740" max="9740" width="7.125" style="31" customWidth="1"/>
    <col min="9741" max="9741" width="4.625" style="31" customWidth="1"/>
    <col min="9742" max="9742" width="9" style="31"/>
    <col min="9743" max="9743" width="7.375" style="31" customWidth="1"/>
    <col min="9744" max="9984" width="9" style="31"/>
    <col min="9985" max="9985" width="6.25" style="31" customWidth="1"/>
    <col min="9986" max="9986" width="9.625" style="31" customWidth="1"/>
    <col min="9987" max="9987" width="11.25" style="31" customWidth="1"/>
    <col min="9988" max="9988" width="5.25" style="31" customWidth="1"/>
    <col min="9989" max="9989" width="9" style="31"/>
    <col min="9990" max="9990" width="6.625" style="31" customWidth="1"/>
    <col min="9991" max="9991" width="4.625" style="31" customWidth="1"/>
    <col min="9992" max="9992" width="9" style="31"/>
    <col min="9993" max="9993" width="7" style="31" customWidth="1"/>
    <col min="9994" max="9994" width="4.5" style="31" customWidth="1"/>
    <col min="9995" max="9995" width="9" style="31"/>
    <col min="9996" max="9996" width="7.125" style="31" customWidth="1"/>
    <col min="9997" max="9997" width="4.625" style="31" customWidth="1"/>
    <col min="9998" max="9998" width="9" style="31"/>
    <col min="9999" max="9999" width="7.375" style="31" customWidth="1"/>
    <col min="10000" max="10240" width="9" style="31"/>
    <col min="10241" max="10241" width="6.25" style="31" customWidth="1"/>
    <col min="10242" max="10242" width="9.625" style="31" customWidth="1"/>
    <col min="10243" max="10243" width="11.25" style="31" customWidth="1"/>
    <col min="10244" max="10244" width="5.25" style="31" customWidth="1"/>
    <col min="10245" max="10245" width="9" style="31"/>
    <col min="10246" max="10246" width="6.625" style="31" customWidth="1"/>
    <col min="10247" max="10247" width="4.625" style="31" customWidth="1"/>
    <col min="10248" max="10248" width="9" style="31"/>
    <col min="10249" max="10249" width="7" style="31" customWidth="1"/>
    <col min="10250" max="10250" width="4.5" style="31" customWidth="1"/>
    <col min="10251" max="10251" width="9" style="31"/>
    <col min="10252" max="10252" width="7.125" style="31" customWidth="1"/>
    <col min="10253" max="10253" width="4.625" style="31" customWidth="1"/>
    <col min="10254" max="10254" width="9" style="31"/>
    <col min="10255" max="10255" width="7.375" style="31" customWidth="1"/>
    <col min="10256" max="10496" width="9" style="31"/>
    <col min="10497" max="10497" width="6.25" style="31" customWidth="1"/>
    <col min="10498" max="10498" width="9.625" style="31" customWidth="1"/>
    <col min="10499" max="10499" width="11.25" style="31" customWidth="1"/>
    <col min="10500" max="10500" width="5.25" style="31" customWidth="1"/>
    <col min="10501" max="10501" width="9" style="31"/>
    <col min="10502" max="10502" width="6.625" style="31" customWidth="1"/>
    <col min="10503" max="10503" width="4.625" style="31" customWidth="1"/>
    <col min="10504" max="10504" width="9" style="31"/>
    <col min="10505" max="10505" width="7" style="31" customWidth="1"/>
    <col min="10506" max="10506" width="4.5" style="31" customWidth="1"/>
    <col min="10507" max="10507" width="9" style="31"/>
    <col min="10508" max="10508" width="7.125" style="31" customWidth="1"/>
    <col min="10509" max="10509" width="4.625" style="31" customWidth="1"/>
    <col min="10510" max="10510" width="9" style="31"/>
    <col min="10511" max="10511" width="7.375" style="31" customWidth="1"/>
    <col min="10512" max="10752" width="9" style="31"/>
    <col min="10753" max="10753" width="6.25" style="31" customWidth="1"/>
    <col min="10754" max="10754" width="9.625" style="31" customWidth="1"/>
    <col min="10755" max="10755" width="11.25" style="31" customWidth="1"/>
    <col min="10756" max="10756" width="5.25" style="31" customWidth="1"/>
    <col min="10757" max="10757" width="9" style="31"/>
    <col min="10758" max="10758" width="6.625" style="31" customWidth="1"/>
    <col min="10759" max="10759" width="4.625" style="31" customWidth="1"/>
    <col min="10760" max="10760" width="9" style="31"/>
    <col min="10761" max="10761" width="7" style="31" customWidth="1"/>
    <col min="10762" max="10762" width="4.5" style="31" customWidth="1"/>
    <col min="10763" max="10763" width="9" style="31"/>
    <col min="10764" max="10764" width="7.125" style="31" customWidth="1"/>
    <col min="10765" max="10765" width="4.625" style="31" customWidth="1"/>
    <col min="10766" max="10766" width="9" style="31"/>
    <col min="10767" max="10767" width="7.375" style="31" customWidth="1"/>
    <col min="10768" max="11008" width="9" style="31"/>
    <col min="11009" max="11009" width="6.25" style="31" customWidth="1"/>
    <col min="11010" max="11010" width="9.625" style="31" customWidth="1"/>
    <col min="11011" max="11011" width="11.25" style="31" customWidth="1"/>
    <col min="11012" max="11012" width="5.25" style="31" customWidth="1"/>
    <col min="11013" max="11013" width="9" style="31"/>
    <col min="11014" max="11014" width="6.625" style="31" customWidth="1"/>
    <col min="11015" max="11015" width="4.625" style="31" customWidth="1"/>
    <col min="11016" max="11016" width="9" style="31"/>
    <col min="11017" max="11017" width="7" style="31" customWidth="1"/>
    <col min="11018" max="11018" width="4.5" style="31" customWidth="1"/>
    <col min="11019" max="11019" width="9" style="31"/>
    <col min="11020" max="11020" width="7.125" style="31" customWidth="1"/>
    <col min="11021" max="11021" width="4.625" style="31" customWidth="1"/>
    <col min="11022" max="11022" width="9" style="31"/>
    <col min="11023" max="11023" width="7.375" style="31" customWidth="1"/>
    <col min="11024" max="11264" width="9" style="31"/>
    <col min="11265" max="11265" width="6.25" style="31" customWidth="1"/>
    <col min="11266" max="11266" width="9.625" style="31" customWidth="1"/>
    <col min="11267" max="11267" width="11.25" style="31" customWidth="1"/>
    <col min="11268" max="11268" width="5.25" style="31" customWidth="1"/>
    <col min="11269" max="11269" width="9" style="31"/>
    <col min="11270" max="11270" width="6.625" style="31" customWidth="1"/>
    <col min="11271" max="11271" width="4.625" style="31" customWidth="1"/>
    <col min="11272" max="11272" width="9" style="31"/>
    <col min="11273" max="11273" width="7" style="31" customWidth="1"/>
    <col min="11274" max="11274" width="4.5" style="31" customWidth="1"/>
    <col min="11275" max="11275" width="9" style="31"/>
    <col min="11276" max="11276" width="7.125" style="31" customWidth="1"/>
    <col min="11277" max="11277" width="4.625" style="31" customWidth="1"/>
    <col min="11278" max="11278" width="9" style="31"/>
    <col min="11279" max="11279" width="7.375" style="31" customWidth="1"/>
    <col min="11280" max="11520" width="9" style="31"/>
    <col min="11521" max="11521" width="6.25" style="31" customWidth="1"/>
    <col min="11522" max="11522" width="9.625" style="31" customWidth="1"/>
    <col min="11523" max="11523" width="11.25" style="31" customWidth="1"/>
    <col min="11524" max="11524" width="5.25" style="31" customWidth="1"/>
    <col min="11525" max="11525" width="9" style="31"/>
    <col min="11526" max="11526" width="6.625" style="31" customWidth="1"/>
    <col min="11527" max="11527" width="4.625" style="31" customWidth="1"/>
    <col min="11528" max="11528" width="9" style="31"/>
    <col min="11529" max="11529" width="7" style="31" customWidth="1"/>
    <col min="11530" max="11530" width="4.5" style="31" customWidth="1"/>
    <col min="11531" max="11531" width="9" style="31"/>
    <col min="11532" max="11532" width="7.125" style="31" customWidth="1"/>
    <col min="11533" max="11533" width="4.625" style="31" customWidth="1"/>
    <col min="11534" max="11534" width="9" style="31"/>
    <col min="11535" max="11535" width="7.375" style="31" customWidth="1"/>
    <col min="11536" max="11776" width="9" style="31"/>
    <col min="11777" max="11777" width="6.25" style="31" customWidth="1"/>
    <col min="11778" max="11778" width="9.625" style="31" customWidth="1"/>
    <col min="11779" max="11779" width="11.25" style="31" customWidth="1"/>
    <col min="11780" max="11780" width="5.25" style="31" customWidth="1"/>
    <col min="11781" max="11781" width="9" style="31"/>
    <col min="11782" max="11782" width="6.625" style="31" customWidth="1"/>
    <col min="11783" max="11783" width="4.625" style="31" customWidth="1"/>
    <col min="11784" max="11784" width="9" style="31"/>
    <col min="11785" max="11785" width="7" style="31" customWidth="1"/>
    <col min="11786" max="11786" width="4.5" style="31" customWidth="1"/>
    <col min="11787" max="11787" width="9" style="31"/>
    <col min="11788" max="11788" width="7.125" style="31" customWidth="1"/>
    <col min="11789" max="11789" width="4.625" style="31" customWidth="1"/>
    <col min="11790" max="11790" width="9" style="31"/>
    <col min="11791" max="11791" width="7.375" style="31" customWidth="1"/>
    <col min="11792" max="12032" width="9" style="31"/>
    <col min="12033" max="12033" width="6.25" style="31" customWidth="1"/>
    <col min="12034" max="12034" width="9.625" style="31" customWidth="1"/>
    <col min="12035" max="12035" width="11.25" style="31" customWidth="1"/>
    <col min="12036" max="12036" width="5.25" style="31" customWidth="1"/>
    <col min="12037" max="12037" width="9" style="31"/>
    <col min="12038" max="12038" width="6.625" style="31" customWidth="1"/>
    <col min="12039" max="12039" width="4.625" style="31" customWidth="1"/>
    <col min="12040" max="12040" width="9" style="31"/>
    <col min="12041" max="12041" width="7" style="31" customWidth="1"/>
    <col min="12042" max="12042" width="4.5" style="31" customWidth="1"/>
    <col min="12043" max="12043" width="9" style="31"/>
    <col min="12044" max="12044" width="7.125" style="31" customWidth="1"/>
    <col min="12045" max="12045" width="4.625" style="31" customWidth="1"/>
    <col min="12046" max="12046" width="9" style="31"/>
    <col min="12047" max="12047" width="7.375" style="31" customWidth="1"/>
    <col min="12048" max="12288" width="9" style="31"/>
    <col min="12289" max="12289" width="6.25" style="31" customWidth="1"/>
    <col min="12290" max="12290" width="9.625" style="31" customWidth="1"/>
    <col min="12291" max="12291" width="11.25" style="31" customWidth="1"/>
    <col min="12292" max="12292" width="5.25" style="31" customWidth="1"/>
    <col min="12293" max="12293" width="9" style="31"/>
    <col min="12294" max="12294" width="6.625" style="31" customWidth="1"/>
    <col min="12295" max="12295" width="4.625" style="31" customWidth="1"/>
    <col min="12296" max="12296" width="9" style="31"/>
    <col min="12297" max="12297" width="7" style="31" customWidth="1"/>
    <col min="12298" max="12298" width="4.5" style="31" customWidth="1"/>
    <col min="12299" max="12299" width="9" style="31"/>
    <col min="12300" max="12300" width="7.125" style="31" customWidth="1"/>
    <col min="12301" max="12301" width="4.625" style="31" customWidth="1"/>
    <col min="12302" max="12302" width="9" style="31"/>
    <col min="12303" max="12303" width="7.375" style="31" customWidth="1"/>
    <col min="12304" max="12544" width="9" style="31"/>
    <col min="12545" max="12545" width="6.25" style="31" customWidth="1"/>
    <col min="12546" max="12546" width="9.625" style="31" customWidth="1"/>
    <col min="12547" max="12547" width="11.25" style="31" customWidth="1"/>
    <col min="12548" max="12548" width="5.25" style="31" customWidth="1"/>
    <col min="12549" max="12549" width="9" style="31"/>
    <col min="12550" max="12550" width="6.625" style="31" customWidth="1"/>
    <col min="12551" max="12551" width="4.625" style="31" customWidth="1"/>
    <col min="12552" max="12552" width="9" style="31"/>
    <col min="12553" max="12553" width="7" style="31" customWidth="1"/>
    <col min="12554" max="12554" width="4.5" style="31" customWidth="1"/>
    <col min="12555" max="12555" width="9" style="31"/>
    <col min="12556" max="12556" width="7.125" style="31" customWidth="1"/>
    <col min="12557" max="12557" width="4.625" style="31" customWidth="1"/>
    <col min="12558" max="12558" width="9" style="31"/>
    <col min="12559" max="12559" width="7.375" style="31" customWidth="1"/>
    <col min="12560" max="12800" width="9" style="31"/>
    <col min="12801" max="12801" width="6.25" style="31" customWidth="1"/>
    <col min="12802" max="12802" width="9.625" style="31" customWidth="1"/>
    <col min="12803" max="12803" width="11.25" style="31" customWidth="1"/>
    <col min="12804" max="12804" width="5.25" style="31" customWidth="1"/>
    <col min="12805" max="12805" width="9" style="31"/>
    <col min="12806" max="12806" width="6.625" style="31" customWidth="1"/>
    <col min="12807" max="12807" width="4.625" style="31" customWidth="1"/>
    <col min="12808" max="12808" width="9" style="31"/>
    <col min="12809" max="12809" width="7" style="31" customWidth="1"/>
    <col min="12810" max="12810" width="4.5" style="31" customWidth="1"/>
    <col min="12811" max="12811" width="9" style="31"/>
    <col min="12812" max="12812" width="7.125" style="31" customWidth="1"/>
    <col min="12813" max="12813" width="4.625" style="31" customWidth="1"/>
    <col min="12814" max="12814" width="9" style="31"/>
    <col min="12815" max="12815" width="7.375" style="31" customWidth="1"/>
    <col min="12816" max="13056" width="9" style="31"/>
    <col min="13057" max="13057" width="6.25" style="31" customWidth="1"/>
    <col min="13058" max="13058" width="9.625" style="31" customWidth="1"/>
    <col min="13059" max="13059" width="11.25" style="31" customWidth="1"/>
    <col min="13060" max="13060" width="5.25" style="31" customWidth="1"/>
    <col min="13061" max="13061" width="9" style="31"/>
    <col min="13062" max="13062" width="6.625" style="31" customWidth="1"/>
    <col min="13063" max="13063" width="4.625" style="31" customWidth="1"/>
    <col min="13064" max="13064" width="9" style="31"/>
    <col min="13065" max="13065" width="7" style="31" customWidth="1"/>
    <col min="13066" max="13066" width="4.5" style="31" customWidth="1"/>
    <col min="13067" max="13067" width="9" style="31"/>
    <col min="13068" max="13068" width="7.125" style="31" customWidth="1"/>
    <col min="13069" max="13069" width="4.625" style="31" customWidth="1"/>
    <col min="13070" max="13070" width="9" style="31"/>
    <col min="13071" max="13071" width="7.375" style="31" customWidth="1"/>
    <col min="13072" max="13312" width="9" style="31"/>
    <col min="13313" max="13313" width="6.25" style="31" customWidth="1"/>
    <col min="13314" max="13314" width="9.625" style="31" customWidth="1"/>
    <col min="13315" max="13315" width="11.25" style="31" customWidth="1"/>
    <col min="13316" max="13316" width="5.25" style="31" customWidth="1"/>
    <col min="13317" max="13317" width="9" style="31"/>
    <col min="13318" max="13318" width="6.625" style="31" customWidth="1"/>
    <col min="13319" max="13319" width="4.625" style="31" customWidth="1"/>
    <col min="13320" max="13320" width="9" style="31"/>
    <col min="13321" max="13321" width="7" style="31" customWidth="1"/>
    <col min="13322" max="13322" width="4.5" style="31" customWidth="1"/>
    <col min="13323" max="13323" width="9" style="31"/>
    <col min="13324" max="13324" width="7.125" style="31" customWidth="1"/>
    <col min="13325" max="13325" width="4.625" style="31" customWidth="1"/>
    <col min="13326" max="13326" width="9" style="31"/>
    <col min="13327" max="13327" width="7.375" style="31" customWidth="1"/>
    <col min="13328" max="13568" width="9" style="31"/>
    <col min="13569" max="13569" width="6.25" style="31" customWidth="1"/>
    <col min="13570" max="13570" width="9.625" style="31" customWidth="1"/>
    <col min="13571" max="13571" width="11.25" style="31" customWidth="1"/>
    <col min="13572" max="13572" width="5.25" style="31" customWidth="1"/>
    <col min="13573" max="13573" width="9" style="31"/>
    <col min="13574" max="13574" width="6.625" style="31" customWidth="1"/>
    <col min="13575" max="13575" width="4.625" style="31" customWidth="1"/>
    <col min="13576" max="13576" width="9" style="31"/>
    <col min="13577" max="13577" width="7" style="31" customWidth="1"/>
    <col min="13578" max="13578" width="4.5" style="31" customWidth="1"/>
    <col min="13579" max="13579" width="9" style="31"/>
    <col min="13580" max="13580" width="7.125" style="31" customWidth="1"/>
    <col min="13581" max="13581" width="4.625" style="31" customWidth="1"/>
    <col min="13582" max="13582" width="9" style="31"/>
    <col min="13583" max="13583" width="7.375" style="31" customWidth="1"/>
    <col min="13584" max="13824" width="9" style="31"/>
    <col min="13825" max="13825" width="6.25" style="31" customWidth="1"/>
    <col min="13826" max="13826" width="9.625" style="31" customWidth="1"/>
    <col min="13827" max="13827" width="11.25" style="31" customWidth="1"/>
    <col min="13828" max="13828" width="5.25" style="31" customWidth="1"/>
    <col min="13829" max="13829" width="9" style="31"/>
    <col min="13830" max="13830" width="6.625" style="31" customWidth="1"/>
    <col min="13831" max="13831" width="4.625" style="31" customWidth="1"/>
    <col min="13832" max="13832" width="9" style="31"/>
    <col min="13833" max="13833" width="7" style="31" customWidth="1"/>
    <col min="13834" max="13834" width="4.5" style="31" customWidth="1"/>
    <col min="13835" max="13835" width="9" style="31"/>
    <col min="13836" max="13836" width="7.125" style="31" customWidth="1"/>
    <col min="13837" max="13837" width="4.625" style="31" customWidth="1"/>
    <col min="13838" max="13838" width="9" style="31"/>
    <col min="13839" max="13839" width="7.375" style="31" customWidth="1"/>
    <col min="13840" max="14080" width="9" style="31"/>
    <col min="14081" max="14081" width="6.25" style="31" customWidth="1"/>
    <col min="14082" max="14082" width="9.625" style="31" customWidth="1"/>
    <col min="14083" max="14083" width="11.25" style="31" customWidth="1"/>
    <col min="14084" max="14084" width="5.25" style="31" customWidth="1"/>
    <col min="14085" max="14085" width="9" style="31"/>
    <col min="14086" max="14086" width="6.625" style="31" customWidth="1"/>
    <col min="14087" max="14087" width="4.625" style="31" customWidth="1"/>
    <col min="14088" max="14088" width="9" style="31"/>
    <col min="14089" max="14089" width="7" style="31" customWidth="1"/>
    <col min="14090" max="14090" width="4.5" style="31" customWidth="1"/>
    <col min="14091" max="14091" width="9" style="31"/>
    <col min="14092" max="14092" width="7.125" style="31" customWidth="1"/>
    <col min="14093" max="14093" width="4.625" style="31" customWidth="1"/>
    <col min="14094" max="14094" width="9" style="31"/>
    <col min="14095" max="14095" width="7.375" style="31" customWidth="1"/>
    <col min="14096" max="14336" width="9" style="31"/>
    <col min="14337" max="14337" width="6.25" style="31" customWidth="1"/>
    <col min="14338" max="14338" width="9.625" style="31" customWidth="1"/>
    <col min="14339" max="14339" width="11.25" style="31" customWidth="1"/>
    <col min="14340" max="14340" width="5.25" style="31" customWidth="1"/>
    <col min="14341" max="14341" width="9" style="31"/>
    <col min="14342" max="14342" width="6.625" style="31" customWidth="1"/>
    <col min="14343" max="14343" width="4.625" style="31" customWidth="1"/>
    <col min="14344" max="14344" width="9" style="31"/>
    <col min="14345" max="14345" width="7" style="31" customWidth="1"/>
    <col min="14346" max="14346" width="4.5" style="31" customWidth="1"/>
    <col min="14347" max="14347" width="9" style="31"/>
    <col min="14348" max="14348" width="7.125" style="31" customWidth="1"/>
    <col min="14349" max="14349" width="4.625" style="31" customWidth="1"/>
    <col min="14350" max="14350" width="9" style="31"/>
    <col min="14351" max="14351" width="7.375" style="31" customWidth="1"/>
    <col min="14352" max="14592" width="9" style="31"/>
    <col min="14593" max="14593" width="6.25" style="31" customWidth="1"/>
    <col min="14594" max="14594" width="9.625" style="31" customWidth="1"/>
    <col min="14595" max="14595" width="11.25" style="31" customWidth="1"/>
    <col min="14596" max="14596" width="5.25" style="31" customWidth="1"/>
    <col min="14597" max="14597" width="9" style="31"/>
    <col min="14598" max="14598" width="6.625" style="31" customWidth="1"/>
    <col min="14599" max="14599" width="4.625" style="31" customWidth="1"/>
    <col min="14600" max="14600" width="9" style="31"/>
    <col min="14601" max="14601" width="7" style="31" customWidth="1"/>
    <col min="14602" max="14602" width="4.5" style="31" customWidth="1"/>
    <col min="14603" max="14603" width="9" style="31"/>
    <col min="14604" max="14604" width="7.125" style="31" customWidth="1"/>
    <col min="14605" max="14605" width="4.625" style="31" customWidth="1"/>
    <col min="14606" max="14606" width="9" style="31"/>
    <col min="14607" max="14607" width="7.375" style="31" customWidth="1"/>
    <col min="14608" max="14848" width="9" style="31"/>
    <col min="14849" max="14849" width="6.25" style="31" customWidth="1"/>
    <col min="14850" max="14850" width="9.625" style="31" customWidth="1"/>
    <col min="14851" max="14851" width="11.25" style="31" customWidth="1"/>
    <col min="14852" max="14852" width="5.25" style="31" customWidth="1"/>
    <col min="14853" max="14853" width="9" style="31"/>
    <col min="14854" max="14854" width="6.625" style="31" customWidth="1"/>
    <col min="14855" max="14855" width="4.625" style="31" customWidth="1"/>
    <col min="14856" max="14856" width="9" style="31"/>
    <col min="14857" max="14857" width="7" style="31" customWidth="1"/>
    <col min="14858" max="14858" width="4.5" style="31" customWidth="1"/>
    <col min="14859" max="14859" width="9" style="31"/>
    <col min="14860" max="14860" width="7.125" style="31" customWidth="1"/>
    <col min="14861" max="14861" width="4.625" style="31" customWidth="1"/>
    <col min="14862" max="14862" width="9" style="31"/>
    <col min="14863" max="14863" width="7.375" style="31" customWidth="1"/>
    <col min="14864" max="15104" width="9" style="31"/>
    <col min="15105" max="15105" width="6.25" style="31" customWidth="1"/>
    <col min="15106" max="15106" width="9.625" style="31" customWidth="1"/>
    <col min="15107" max="15107" width="11.25" style="31" customWidth="1"/>
    <col min="15108" max="15108" width="5.25" style="31" customWidth="1"/>
    <col min="15109" max="15109" width="9" style="31"/>
    <col min="15110" max="15110" width="6.625" style="31" customWidth="1"/>
    <col min="15111" max="15111" width="4.625" style="31" customWidth="1"/>
    <col min="15112" max="15112" width="9" style="31"/>
    <col min="15113" max="15113" width="7" style="31" customWidth="1"/>
    <col min="15114" max="15114" width="4.5" style="31" customWidth="1"/>
    <col min="15115" max="15115" width="9" style="31"/>
    <col min="15116" max="15116" width="7.125" style="31" customWidth="1"/>
    <col min="15117" max="15117" width="4.625" style="31" customWidth="1"/>
    <col min="15118" max="15118" width="9" style="31"/>
    <col min="15119" max="15119" width="7.375" style="31" customWidth="1"/>
    <col min="15120" max="15360" width="9" style="31"/>
    <col min="15361" max="15361" width="6.25" style="31" customWidth="1"/>
    <col min="15362" max="15362" width="9.625" style="31" customWidth="1"/>
    <col min="15363" max="15363" width="11.25" style="31" customWidth="1"/>
    <col min="15364" max="15364" width="5.25" style="31" customWidth="1"/>
    <col min="15365" max="15365" width="9" style="31"/>
    <col min="15366" max="15366" width="6.625" style="31" customWidth="1"/>
    <col min="15367" max="15367" width="4.625" style="31" customWidth="1"/>
    <col min="15368" max="15368" width="9" style="31"/>
    <col min="15369" max="15369" width="7" style="31" customWidth="1"/>
    <col min="15370" max="15370" width="4.5" style="31" customWidth="1"/>
    <col min="15371" max="15371" width="9" style="31"/>
    <col min="15372" max="15372" width="7.125" style="31" customWidth="1"/>
    <col min="15373" max="15373" width="4.625" style="31" customWidth="1"/>
    <col min="15374" max="15374" width="9" style="31"/>
    <col min="15375" max="15375" width="7.375" style="31" customWidth="1"/>
    <col min="15376" max="15616" width="9" style="31"/>
    <col min="15617" max="15617" width="6.25" style="31" customWidth="1"/>
    <col min="15618" max="15618" width="9.625" style="31" customWidth="1"/>
    <col min="15619" max="15619" width="11.25" style="31" customWidth="1"/>
    <col min="15620" max="15620" width="5.25" style="31" customWidth="1"/>
    <col min="15621" max="15621" width="9" style="31"/>
    <col min="15622" max="15622" width="6.625" style="31" customWidth="1"/>
    <col min="15623" max="15623" width="4.625" style="31" customWidth="1"/>
    <col min="15624" max="15624" width="9" style="31"/>
    <col min="15625" max="15625" width="7" style="31" customWidth="1"/>
    <col min="15626" max="15626" width="4.5" style="31" customWidth="1"/>
    <col min="15627" max="15627" width="9" style="31"/>
    <col min="15628" max="15628" width="7.125" style="31" customWidth="1"/>
    <col min="15629" max="15629" width="4.625" style="31" customWidth="1"/>
    <col min="15630" max="15630" width="9" style="31"/>
    <col min="15631" max="15631" width="7.375" style="31" customWidth="1"/>
    <col min="15632" max="15872" width="9" style="31"/>
    <col min="15873" max="15873" width="6.25" style="31" customWidth="1"/>
    <col min="15874" max="15874" width="9.625" style="31" customWidth="1"/>
    <col min="15875" max="15875" width="11.25" style="31" customWidth="1"/>
    <col min="15876" max="15876" width="5.25" style="31" customWidth="1"/>
    <col min="15877" max="15877" width="9" style="31"/>
    <col min="15878" max="15878" width="6.625" style="31" customWidth="1"/>
    <col min="15879" max="15879" width="4.625" style="31" customWidth="1"/>
    <col min="15880" max="15880" width="9" style="31"/>
    <col min="15881" max="15881" width="7" style="31" customWidth="1"/>
    <col min="15882" max="15882" width="4.5" style="31" customWidth="1"/>
    <col min="15883" max="15883" width="9" style="31"/>
    <col min="15884" max="15884" width="7.125" style="31" customWidth="1"/>
    <col min="15885" max="15885" width="4.625" style="31" customWidth="1"/>
    <col min="15886" max="15886" width="9" style="31"/>
    <col min="15887" max="15887" width="7.375" style="31" customWidth="1"/>
    <col min="15888" max="16128" width="9" style="31"/>
    <col min="16129" max="16129" width="6.25" style="31" customWidth="1"/>
    <col min="16130" max="16130" width="9.625" style="31" customWidth="1"/>
    <col min="16131" max="16131" width="11.25" style="31" customWidth="1"/>
    <col min="16132" max="16132" width="5.25" style="31" customWidth="1"/>
    <col min="16133" max="16133" width="9" style="31"/>
    <col min="16134" max="16134" width="6.625" style="31" customWidth="1"/>
    <col min="16135" max="16135" width="4.625" style="31" customWidth="1"/>
    <col min="16136" max="16136" width="9" style="31"/>
    <col min="16137" max="16137" width="7" style="31" customWidth="1"/>
    <col min="16138" max="16138" width="4.5" style="31" customWidth="1"/>
    <col min="16139" max="16139" width="9" style="31"/>
    <col min="16140" max="16140" width="7.125" style="31" customWidth="1"/>
    <col min="16141" max="16141" width="4.625" style="31" customWidth="1"/>
    <col min="16142" max="16142" width="9" style="31"/>
    <col min="16143" max="16143" width="7.375" style="31" customWidth="1"/>
    <col min="16144" max="16384" width="9" style="31"/>
  </cols>
  <sheetData>
    <row r="1" spans="1:15" ht="75.75" customHeight="1">
      <c r="A1" s="826" t="s">
        <v>1360</v>
      </c>
      <c r="B1" s="827"/>
      <c r="C1" s="787" t="s">
        <v>1373</v>
      </c>
      <c r="D1" s="788" t="s">
        <v>1369</v>
      </c>
      <c r="E1" s="820"/>
      <c r="F1" s="820"/>
      <c r="G1" s="788" t="s">
        <v>1370</v>
      </c>
      <c r="H1" s="820"/>
      <c r="I1" s="820"/>
      <c r="J1" s="788" t="s">
        <v>1361</v>
      </c>
      <c r="K1" s="820"/>
      <c r="L1" s="820"/>
      <c r="M1" s="788" t="s">
        <v>1362</v>
      </c>
      <c r="N1" s="820"/>
      <c r="O1" s="820"/>
    </row>
    <row r="2" spans="1:15" ht="42.75" customHeight="1">
      <c r="A2" s="789"/>
      <c r="B2" s="790"/>
      <c r="C2" s="790"/>
      <c r="D2" s="791"/>
      <c r="E2" s="790"/>
      <c r="F2" s="790"/>
      <c r="G2" s="791"/>
      <c r="H2" s="790"/>
      <c r="I2" s="790"/>
      <c r="J2" s="791"/>
      <c r="K2" s="790"/>
      <c r="L2" s="790"/>
      <c r="M2" s="791"/>
      <c r="N2" s="790"/>
      <c r="O2" s="792"/>
    </row>
    <row r="3" spans="1:15" ht="66.75" customHeight="1">
      <c r="A3" s="793"/>
      <c r="B3" s="821" t="s">
        <v>1371</v>
      </c>
      <c r="C3" s="821"/>
      <c r="D3" s="821"/>
      <c r="E3" s="821"/>
      <c r="F3" s="821"/>
      <c r="G3" s="821"/>
      <c r="H3" s="821"/>
      <c r="I3" s="821"/>
      <c r="J3" s="821"/>
      <c r="K3" s="821"/>
      <c r="L3" s="821"/>
      <c r="M3" s="821"/>
      <c r="N3" s="821"/>
      <c r="O3" s="794"/>
    </row>
    <row r="4" spans="1:15" ht="24" customHeight="1">
      <c r="A4" s="795"/>
      <c r="B4" s="796"/>
      <c r="C4" s="796"/>
      <c r="D4" s="796"/>
      <c r="E4" s="796"/>
      <c r="F4" s="796"/>
      <c r="G4" s="796"/>
      <c r="H4" s="796"/>
      <c r="I4" s="796"/>
      <c r="J4" s="796"/>
      <c r="K4" s="796"/>
      <c r="L4" s="796"/>
      <c r="M4" s="796"/>
      <c r="N4" s="796"/>
      <c r="O4" s="797"/>
    </row>
    <row r="5" spans="1:15" ht="34.5" customHeight="1">
      <c r="A5" s="795"/>
      <c r="B5" s="796"/>
      <c r="C5" s="796"/>
      <c r="D5" s="822" t="s">
        <v>1363</v>
      </c>
      <c r="E5" s="822"/>
      <c r="F5" s="814" t="s">
        <v>1368</v>
      </c>
      <c r="G5" s="798"/>
      <c r="H5" s="798"/>
      <c r="I5" s="798"/>
      <c r="J5" s="798"/>
      <c r="K5" s="798"/>
      <c r="L5" s="798"/>
      <c r="M5" s="798"/>
      <c r="N5" s="796"/>
      <c r="O5" s="797"/>
    </row>
    <row r="6" spans="1:15" ht="31.5">
      <c r="A6" s="799"/>
      <c r="B6" s="800"/>
      <c r="C6" s="800"/>
      <c r="D6" s="800"/>
      <c r="E6" s="800"/>
      <c r="F6" s="800"/>
      <c r="G6" s="800"/>
      <c r="H6" s="800"/>
      <c r="I6" s="800"/>
      <c r="J6" s="800"/>
      <c r="K6" s="801"/>
      <c r="L6" s="800"/>
      <c r="M6" s="796"/>
      <c r="N6" s="796"/>
      <c r="O6" s="797"/>
    </row>
    <row r="7" spans="1:15" ht="46.5" customHeight="1">
      <c r="A7" s="799"/>
      <c r="B7" s="800"/>
      <c r="C7" s="800"/>
      <c r="D7" s="800"/>
      <c r="E7" s="800"/>
      <c r="F7" s="800"/>
      <c r="G7" s="800"/>
      <c r="H7" s="800"/>
      <c r="I7" s="800"/>
      <c r="J7" s="800"/>
      <c r="K7" s="801"/>
      <c r="L7" s="800"/>
      <c r="M7" s="796"/>
      <c r="N7" s="796"/>
      <c r="O7" s="797"/>
    </row>
    <row r="8" spans="1:15" ht="36.75" customHeight="1">
      <c r="A8" s="799"/>
      <c r="B8" s="800"/>
      <c r="C8" s="800"/>
      <c r="D8" s="823" t="s">
        <v>1364</v>
      </c>
      <c r="E8" s="823"/>
      <c r="F8" s="824">
        <v>1388600000</v>
      </c>
      <c r="G8" s="824"/>
      <c r="H8" s="824"/>
      <c r="I8" s="824"/>
      <c r="J8" s="802" t="s">
        <v>1374</v>
      </c>
      <c r="K8" s="803"/>
      <c r="L8" s="803"/>
      <c r="M8" s="803"/>
      <c r="N8" s="803"/>
      <c r="O8" s="797"/>
    </row>
    <row r="9" spans="1:15" ht="31.5">
      <c r="A9" s="799"/>
      <c r="B9" s="800"/>
      <c r="C9" s="800"/>
      <c r="D9" s="804"/>
      <c r="E9" s="804"/>
      <c r="F9" s="805"/>
      <c r="G9" s="800"/>
      <c r="H9" s="800"/>
      <c r="I9" s="800"/>
      <c r="J9" s="800"/>
      <c r="K9" s="806"/>
      <c r="L9" s="800"/>
      <c r="M9" s="796"/>
      <c r="N9" s="796"/>
      <c r="O9" s="797"/>
    </row>
    <row r="10" spans="1:15" ht="34.5" customHeight="1">
      <c r="A10" s="807"/>
      <c r="B10" s="808"/>
      <c r="C10" s="808"/>
      <c r="D10" s="808"/>
      <c r="E10" s="809"/>
      <c r="F10" s="825"/>
      <c r="G10" s="825"/>
      <c r="H10" s="825"/>
      <c r="I10" s="825"/>
      <c r="J10" s="825"/>
      <c r="K10" s="809"/>
      <c r="L10" s="808"/>
      <c r="M10" s="801"/>
      <c r="N10" s="801"/>
      <c r="O10" s="797"/>
    </row>
    <row r="11" spans="1:15" ht="14.25">
      <c r="A11" s="810"/>
      <c r="B11" s="811"/>
      <c r="C11" s="811"/>
      <c r="D11" s="811"/>
      <c r="E11" s="811"/>
      <c r="F11" s="811"/>
      <c r="G11" s="811"/>
      <c r="H11" s="811"/>
      <c r="I11" s="811"/>
      <c r="J11" s="811"/>
      <c r="K11" s="811"/>
      <c r="L11" s="811"/>
      <c r="M11" s="812"/>
      <c r="N11" s="812"/>
      <c r="O11" s="813"/>
    </row>
  </sheetData>
  <mergeCells count="10">
    <mergeCell ref="F10:J10"/>
    <mergeCell ref="A1:B1"/>
    <mergeCell ref="E1:F1"/>
    <mergeCell ref="H1:I1"/>
    <mergeCell ref="K1:L1"/>
    <mergeCell ref="N1:O1"/>
    <mergeCell ref="B3:N3"/>
    <mergeCell ref="D5:E5"/>
    <mergeCell ref="D8:E8"/>
    <mergeCell ref="F8:I8"/>
  </mergeCells>
  <phoneticPr fontId="3" type="noConversion"/>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2"/>
    <pageSetUpPr fitToPage="1"/>
  </sheetPr>
  <dimension ref="A1:Q20"/>
  <sheetViews>
    <sheetView tabSelected="1" view="pageBreakPreview" zoomScaleNormal="85" zoomScaleSheetLayoutView="100" workbookViewId="0">
      <selection activeCell="E11" sqref="E11"/>
    </sheetView>
  </sheetViews>
  <sheetFormatPr defaultRowHeight="26.1" customHeight="1"/>
  <cols>
    <col min="1" max="1" width="22.875" style="768" customWidth="1"/>
    <col min="2" max="2" width="13.625" style="768" customWidth="1"/>
    <col min="3" max="3" width="6.875" style="768" customWidth="1"/>
    <col min="4" max="4" width="7.625" style="768" customWidth="1"/>
    <col min="5" max="5" width="19.125" style="768" bestFit="1" customWidth="1"/>
    <col min="6" max="6" width="9.125" style="768" customWidth="1"/>
    <col min="7" max="7" width="8.125" style="768" customWidth="1"/>
    <col min="8" max="8" width="9.125" style="768" customWidth="1"/>
    <col min="9" max="9" width="8.375" style="768" customWidth="1"/>
    <col min="10" max="10" width="9.125" style="768" customWidth="1"/>
    <col min="11" max="11" width="8.625" style="768" customWidth="1"/>
    <col min="12" max="12" width="15.625" style="768" bestFit="1" customWidth="1"/>
    <col min="13" max="13" width="9" style="768"/>
    <col min="14" max="14" width="18.25" style="768" bestFit="1" customWidth="1"/>
    <col min="15" max="15" width="9" style="768"/>
    <col min="16" max="16" width="14" style="768" bestFit="1" customWidth="1"/>
    <col min="17" max="256" width="9" style="768"/>
    <col min="257" max="257" width="22.875" style="768" customWidth="1"/>
    <col min="258" max="258" width="13.625" style="768" customWidth="1"/>
    <col min="259" max="259" width="6.875" style="768" customWidth="1"/>
    <col min="260" max="260" width="7.625" style="768" customWidth="1"/>
    <col min="261" max="261" width="19.125" style="768" bestFit="1" customWidth="1"/>
    <col min="262" max="262" width="9.125" style="768" customWidth="1"/>
    <col min="263" max="263" width="8.125" style="768" customWidth="1"/>
    <col min="264" max="264" width="9.125" style="768" customWidth="1"/>
    <col min="265" max="265" width="8.375" style="768" customWidth="1"/>
    <col min="266" max="266" width="9.125" style="768" customWidth="1"/>
    <col min="267" max="267" width="8.625" style="768" customWidth="1"/>
    <col min="268" max="268" width="15.625" style="768" bestFit="1" customWidth="1"/>
    <col min="269" max="269" width="9" style="768"/>
    <col min="270" max="270" width="16" style="768" bestFit="1" customWidth="1"/>
    <col min="271" max="271" width="9" style="768"/>
    <col min="272" max="272" width="14" style="768" bestFit="1" customWidth="1"/>
    <col min="273" max="512" width="9" style="768"/>
    <col min="513" max="513" width="22.875" style="768" customWidth="1"/>
    <col min="514" max="514" width="13.625" style="768" customWidth="1"/>
    <col min="515" max="515" width="6.875" style="768" customWidth="1"/>
    <col min="516" max="516" width="7.625" style="768" customWidth="1"/>
    <col min="517" max="517" width="19.125" style="768" bestFit="1" customWidth="1"/>
    <col min="518" max="518" width="9.125" style="768" customWidth="1"/>
    <col min="519" max="519" width="8.125" style="768" customWidth="1"/>
    <col min="520" max="520" width="9.125" style="768" customWidth="1"/>
    <col min="521" max="521" width="8.375" style="768" customWidth="1"/>
    <col min="522" max="522" width="9.125" style="768" customWidth="1"/>
    <col min="523" max="523" width="8.625" style="768" customWidth="1"/>
    <col min="524" max="524" width="15.625" style="768" bestFit="1" customWidth="1"/>
    <col min="525" max="525" width="9" style="768"/>
    <col min="526" max="526" width="16" style="768" bestFit="1" customWidth="1"/>
    <col min="527" max="527" width="9" style="768"/>
    <col min="528" max="528" width="14" style="768" bestFit="1" customWidth="1"/>
    <col min="529" max="768" width="9" style="768"/>
    <col min="769" max="769" width="22.875" style="768" customWidth="1"/>
    <col min="770" max="770" width="13.625" style="768" customWidth="1"/>
    <col min="771" max="771" width="6.875" style="768" customWidth="1"/>
    <col min="772" max="772" width="7.625" style="768" customWidth="1"/>
    <col min="773" max="773" width="19.125" style="768" bestFit="1" customWidth="1"/>
    <col min="774" max="774" width="9.125" style="768" customWidth="1"/>
    <col min="775" max="775" width="8.125" style="768" customWidth="1"/>
    <col min="776" max="776" width="9.125" style="768" customWidth="1"/>
    <col min="777" max="777" width="8.375" style="768" customWidth="1"/>
    <col min="778" max="778" width="9.125" style="768" customWidth="1"/>
    <col min="779" max="779" width="8.625" style="768" customWidth="1"/>
    <col min="780" max="780" width="15.625" style="768" bestFit="1" customWidth="1"/>
    <col min="781" max="781" width="9" style="768"/>
    <col min="782" max="782" width="16" style="768" bestFit="1" customWidth="1"/>
    <col min="783" max="783" width="9" style="768"/>
    <col min="784" max="784" width="14" style="768" bestFit="1" customWidth="1"/>
    <col min="785" max="1024" width="9" style="768"/>
    <col min="1025" max="1025" width="22.875" style="768" customWidth="1"/>
    <col min="1026" max="1026" width="13.625" style="768" customWidth="1"/>
    <col min="1027" max="1027" width="6.875" style="768" customWidth="1"/>
    <col min="1028" max="1028" width="7.625" style="768" customWidth="1"/>
    <col min="1029" max="1029" width="19.125" style="768" bestFit="1" customWidth="1"/>
    <col min="1030" max="1030" width="9.125" style="768" customWidth="1"/>
    <col min="1031" max="1031" width="8.125" style="768" customWidth="1"/>
    <col min="1032" max="1032" width="9.125" style="768" customWidth="1"/>
    <col min="1033" max="1033" width="8.375" style="768" customWidth="1"/>
    <col min="1034" max="1034" width="9.125" style="768" customWidth="1"/>
    <col min="1035" max="1035" width="8.625" style="768" customWidth="1"/>
    <col min="1036" max="1036" width="15.625" style="768" bestFit="1" customWidth="1"/>
    <col min="1037" max="1037" width="9" style="768"/>
    <col min="1038" max="1038" width="16" style="768" bestFit="1" customWidth="1"/>
    <col min="1039" max="1039" width="9" style="768"/>
    <col min="1040" max="1040" width="14" style="768" bestFit="1" customWidth="1"/>
    <col min="1041" max="1280" width="9" style="768"/>
    <col min="1281" max="1281" width="22.875" style="768" customWidth="1"/>
    <col min="1282" max="1282" width="13.625" style="768" customWidth="1"/>
    <col min="1283" max="1283" width="6.875" style="768" customWidth="1"/>
    <col min="1284" max="1284" width="7.625" style="768" customWidth="1"/>
    <col min="1285" max="1285" width="19.125" style="768" bestFit="1" customWidth="1"/>
    <col min="1286" max="1286" width="9.125" style="768" customWidth="1"/>
    <col min="1287" max="1287" width="8.125" style="768" customWidth="1"/>
    <col min="1288" max="1288" width="9.125" style="768" customWidth="1"/>
    <col min="1289" max="1289" width="8.375" style="768" customWidth="1"/>
    <col min="1290" max="1290" width="9.125" style="768" customWidth="1"/>
    <col min="1291" max="1291" width="8.625" style="768" customWidth="1"/>
    <col min="1292" max="1292" width="15.625" style="768" bestFit="1" customWidth="1"/>
    <col min="1293" max="1293" width="9" style="768"/>
    <col min="1294" max="1294" width="16" style="768" bestFit="1" customWidth="1"/>
    <col min="1295" max="1295" width="9" style="768"/>
    <col min="1296" max="1296" width="14" style="768" bestFit="1" customWidth="1"/>
    <col min="1297" max="1536" width="9" style="768"/>
    <col min="1537" max="1537" width="22.875" style="768" customWidth="1"/>
    <col min="1538" max="1538" width="13.625" style="768" customWidth="1"/>
    <col min="1539" max="1539" width="6.875" style="768" customWidth="1"/>
    <col min="1540" max="1540" width="7.625" style="768" customWidth="1"/>
    <col min="1541" max="1541" width="19.125" style="768" bestFit="1" customWidth="1"/>
    <col min="1542" max="1542" width="9.125" style="768" customWidth="1"/>
    <col min="1543" max="1543" width="8.125" style="768" customWidth="1"/>
    <col min="1544" max="1544" width="9.125" style="768" customWidth="1"/>
    <col min="1545" max="1545" width="8.375" style="768" customWidth="1"/>
    <col min="1546" max="1546" width="9.125" style="768" customWidth="1"/>
    <col min="1547" max="1547" width="8.625" style="768" customWidth="1"/>
    <col min="1548" max="1548" width="15.625" style="768" bestFit="1" customWidth="1"/>
    <col min="1549" max="1549" width="9" style="768"/>
    <col min="1550" max="1550" width="16" style="768" bestFit="1" customWidth="1"/>
    <col min="1551" max="1551" width="9" style="768"/>
    <col min="1552" max="1552" width="14" style="768" bestFit="1" customWidth="1"/>
    <col min="1553" max="1792" width="9" style="768"/>
    <col min="1793" max="1793" width="22.875" style="768" customWidth="1"/>
    <col min="1794" max="1794" width="13.625" style="768" customWidth="1"/>
    <col min="1795" max="1795" width="6.875" style="768" customWidth="1"/>
    <col min="1796" max="1796" width="7.625" style="768" customWidth="1"/>
    <col min="1797" max="1797" width="19.125" style="768" bestFit="1" customWidth="1"/>
    <col min="1798" max="1798" width="9.125" style="768" customWidth="1"/>
    <col min="1799" max="1799" width="8.125" style="768" customWidth="1"/>
    <col min="1800" max="1800" width="9.125" style="768" customWidth="1"/>
    <col min="1801" max="1801" width="8.375" style="768" customWidth="1"/>
    <col min="1802" max="1802" width="9.125" style="768" customWidth="1"/>
    <col min="1803" max="1803" width="8.625" style="768" customWidth="1"/>
    <col min="1804" max="1804" width="15.625" style="768" bestFit="1" customWidth="1"/>
    <col min="1805" max="1805" width="9" style="768"/>
    <col min="1806" max="1806" width="16" style="768" bestFit="1" customWidth="1"/>
    <col min="1807" max="1807" width="9" style="768"/>
    <col min="1808" max="1808" width="14" style="768" bestFit="1" customWidth="1"/>
    <col min="1809" max="2048" width="9" style="768"/>
    <col min="2049" max="2049" width="22.875" style="768" customWidth="1"/>
    <col min="2050" max="2050" width="13.625" style="768" customWidth="1"/>
    <col min="2051" max="2051" width="6.875" style="768" customWidth="1"/>
    <col min="2052" max="2052" width="7.625" style="768" customWidth="1"/>
    <col min="2053" max="2053" width="19.125" style="768" bestFit="1" customWidth="1"/>
    <col min="2054" max="2054" width="9.125" style="768" customWidth="1"/>
    <col min="2055" max="2055" width="8.125" style="768" customWidth="1"/>
    <col min="2056" max="2056" width="9.125" style="768" customWidth="1"/>
    <col min="2057" max="2057" width="8.375" style="768" customWidth="1"/>
    <col min="2058" max="2058" width="9.125" style="768" customWidth="1"/>
    <col min="2059" max="2059" width="8.625" style="768" customWidth="1"/>
    <col min="2060" max="2060" width="15.625" style="768" bestFit="1" customWidth="1"/>
    <col min="2061" max="2061" width="9" style="768"/>
    <col min="2062" max="2062" width="16" style="768" bestFit="1" customWidth="1"/>
    <col min="2063" max="2063" width="9" style="768"/>
    <col min="2064" max="2064" width="14" style="768" bestFit="1" customWidth="1"/>
    <col min="2065" max="2304" width="9" style="768"/>
    <col min="2305" max="2305" width="22.875" style="768" customWidth="1"/>
    <col min="2306" max="2306" width="13.625" style="768" customWidth="1"/>
    <col min="2307" max="2307" width="6.875" style="768" customWidth="1"/>
    <col min="2308" max="2308" width="7.625" style="768" customWidth="1"/>
    <col min="2309" max="2309" width="19.125" style="768" bestFit="1" customWidth="1"/>
    <col min="2310" max="2310" width="9.125" style="768" customWidth="1"/>
    <col min="2311" max="2311" width="8.125" style="768" customWidth="1"/>
    <col min="2312" max="2312" width="9.125" style="768" customWidth="1"/>
    <col min="2313" max="2313" width="8.375" style="768" customWidth="1"/>
    <col min="2314" max="2314" width="9.125" style="768" customWidth="1"/>
    <col min="2315" max="2315" width="8.625" style="768" customWidth="1"/>
    <col min="2316" max="2316" width="15.625" style="768" bestFit="1" customWidth="1"/>
    <col min="2317" max="2317" width="9" style="768"/>
    <col min="2318" max="2318" width="16" style="768" bestFit="1" customWidth="1"/>
    <col min="2319" max="2319" width="9" style="768"/>
    <col min="2320" max="2320" width="14" style="768" bestFit="1" customWidth="1"/>
    <col min="2321" max="2560" width="9" style="768"/>
    <col min="2561" max="2561" width="22.875" style="768" customWidth="1"/>
    <col min="2562" max="2562" width="13.625" style="768" customWidth="1"/>
    <col min="2563" max="2563" width="6.875" style="768" customWidth="1"/>
    <col min="2564" max="2564" width="7.625" style="768" customWidth="1"/>
    <col min="2565" max="2565" width="19.125" style="768" bestFit="1" customWidth="1"/>
    <col min="2566" max="2566" width="9.125" style="768" customWidth="1"/>
    <col min="2567" max="2567" width="8.125" style="768" customWidth="1"/>
    <col min="2568" max="2568" width="9.125" style="768" customWidth="1"/>
    <col min="2569" max="2569" width="8.375" style="768" customWidth="1"/>
    <col min="2570" max="2570" width="9.125" style="768" customWidth="1"/>
    <col min="2571" max="2571" width="8.625" style="768" customWidth="1"/>
    <col min="2572" max="2572" width="15.625" style="768" bestFit="1" customWidth="1"/>
    <col min="2573" max="2573" width="9" style="768"/>
    <col min="2574" max="2574" width="16" style="768" bestFit="1" customWidth="1"/>
    <col min="2575" max="2575" width="9" style="768"/>
    <col min="2576" max="2576" width="14" style="768" bestFit="1" customWidth="1"/>
    <col min="2577" max="2816" width="9" style="768"/>
    <col min="2817" max="2817" width="22.875" style="768" customWidth="1"/>
    <col min="2818" max="2818" width="13.625" style="768" customWidth="1"/>
    <col min="2819" max="2819" width="6.875" style="768" customWidth="1"/>
    <col min="2820" max="2820" width="7.625" style="768" customWidth="1"/>
    <col min="2821" max="2821" width="19.125" style="768" bestFit="1" customWidth="1"/>
    <col min="2822" max="2822" width="9.125" style="768" customWidth="1"/>
    <col min="2823" max="2823" width="8.125" style="768" customWidth="1"/>
    <col min="2824" max="2824" width="9.125" style="768" customWidth="1"/>
    <col min="2825" max="2825" width="8.375" style="768" customWidth="1"/>
    <col min="2826" max="2826" width="9.125" style="768" customWidth="1"/>
    <col min="2827" max="2827" width="8.625" style="768" customWidth="1"/>
    <col min="2828" max="2828" width="15.625" style="768" bestFit="1" customWidth="1"/>
    <col min="2829" max="2829" width="9" style="768"/>
    <col min="2830" max="2830" width="16" style="768" bestFit="1" customWidth="1"/>
    <col min="2831" max="2831" width="9" style="768"/>
    <col min="2832" max="2832" width="14" style="768" bestFit="1" customWidth="1"/>
    <col min="2833" max="3072" width="9" style="768"/>
    <col min="3073" max="3073" width="22.875" style="768" customWidth="1"/>
    <col min="3074" max="3074" width="13.625" style="768" customWidth="1"/>
    <col min="3075" max="3075" width="6.875" style="768" customWidth="1"/>
    <col min="3076" max="3076" width="7.625" style="768" customWidth="1"/>
    <col min="3077" max="3077" width="19.125" style="768" bestFit="1" customWidth="1"/>
    <col min="3078" max="3078" width="9.125" style="768" customWidth="1"/>
    <col min="3079" max="3079" width="8.125" style="768" customWidth="1"/>
    <col min="3080" max="3080" width="9.125" style="768" customWidth="1"/>
    <col min="3081" max="3081" width="8.375" style="768" customWidth="1"/>
    <col min="3082" max="3082" width="9.125" style="768" customWidth="1"/>
    <col min="3083" max="3083" width="8.625" style="768" customWidth="1"/>
    <col min="3084" max="3084" width="15.625" style="768" bestFit="1" customWidth="1"/>
    <col min="3085" max="3085" width="9" style="768"/>
    <col min="3086" max="3086" width="16" style="768" bestFit="1" customWidth="1"/>
    <col min="3087" max="3087" width="9" style="768"/>
    <col min="3088" max="3088" width="14" style="768" bestFit="1" customWidth="1"/>
    <col min="3089" max="3328" width="9" style="768"/>
    <col min="3329" max="3329" width="22.875" style="768" customWidth="1"/>
    <col min="3330" max="3330" width="13.625" style="768" customWidth="1"/>
    <col min="3331" max="3331" width="6.875" style="768" customWidth="1"/>
    <col min="3332" max="3332" width="7.625" style="768" customWidth="1"/>
    <col min="3333" max="3333" width="19.125" style="768" bestFit="1" customWidth="1"/>
    <col min="3334" max="3334" width="9.125" style="768" customWidth="1"/>
    <col min="3335" max="3335" width="8.125" style="768" customWidth="1"/>
    <col min="3336" max="3336" width="9.125" style="768" customWidth="1"/>
    <col min="3337" max="3337" width="8.375" style="768" customWidth="1"/>
    <col min="3338" max="3338" width="9.125" style="768" customWidth="1"/>
    <col min="3339" max="3339" width="8.625" style="768" customWidth="1"/>
    <col min="3340" max="3340" width="15.625" style="768" bestFit="1" customWidth="1"/>
    <col min="3341" max="3341" width="9" style="768"/>
    <col min="3342" max="3342" width="16" style="768" bestFit="1" customWidth="1"/>
    <col min="3343" max="3343" width="9" style="768"/>
    <col min="3344" max="3344" width="14" style="768" bestFit="1" customWidth="1"/>
    <col min="3345" max="3584" width="9" style="768"/>
    <col min="3585" max="3585" width="22.875" style="768" customWidth="1"/>
    <col min="3586" max="3586" width="13.625" style="768" customWidth="1"/>
    <col min="3587" max="3587" width="6.875" style="768" customWidth="1"/>
    <col min="3588" max="3588" width="7.625" style="768" customWidth="1"/>
    <col min="3589" max="3589" width="19.125" style="768" bestFit="1" customWidth="1"/>
    <col min="3590" max="3590" width="9.125" style="768" customWidth="1"/>
    <col min="3591" max="3591" width="8.125" style="768" customWidth="1"/>
    <col min="3592" max="3592" width="9.125" style="768" customWidth="1"/>
    <col min="3593" max="3593" width="8.375" style="768" customWidth="1"/>
    <col min="3594" max="3594" width="9.125" style="768" customWidth="1"/>
    <col min="3595" max="3595" width="8.625" style="768" customWidth="1"/>
    <col min="3596" max="3596" width="15.625" style="768" bestFit="1" customWidth="1"/>
    <col min="3597" max="3597" width="9" style="768"/>
    <col min="3598" max="3598" width="16" style="768" bestFit="1" customWidth="1"/>
    <col min="3599" max="3599" width="9" style="768"/>
    <col min="3600" max="3600" width="14" style="768" bestFit="1" customWidth="1"/>
    <col min="3601" max="3840" width="9" style="768"/>
    <col min="3841" max="3841" width="22.875" style="768" customWidth="1"/>
    <col min="3842" max="3842" width="13.625" style="768" customWidth="1"/>
    <col min="3843" max="3843" width="6.875" style="768" customWidth="1"/>
    <col min="3844" max="3844" width="7.625" style="768" customWidth="1"/>
    <col min="3845" max="3845" width="19.125" style="768" bestFit="1" customWidth="1"/>
    <col min="3846" max="3846" width="9.125" style="768" customWidth="1"/>
    <col min="3847" max="3847" width="8.125" style="768" customWidth="1"/>
    <col min="3848" max="3848" width="9.125" style="768" customWidth="1"/>
    <col min="3849" max="3849" width="8.375" style="768" customWidth="1"/>
    <col min="3850" max="3850" width="9.125" style="768" customWidth="1"/>
    <col min="3851" max="3851" width="8.625" style="768" customWidth="1"/>
    <col min="3852" max="3852" width="15.625" style="768" bestFit="1" customWidth="1"/>
    <col min="3853" max="3853" width="9" style="768"/>
    <col min="3854" max="3854" width="16" style="768" bestFit="1" customWidth="1"/>
    <col min="3855" max="3855" width="9" style="768"/>
    <col min="3856" max="3856" width="14" style="768" bestFit="1" customWidth="1"/>
    <col min="3857" max="4096" width="9" style="768"/>
    <col min="4097" max="4097" width="22.875" style="768" customWidth="1"/>
    <col min="4098" max="4098" width="13.625" style="768" customWidth="1"/>
    <col min="4099" max="4099" width="6.875" style="768" customWidth="1"/>
    <col min="4100" max="4100" width="7.625" style="768" customWidth="1"/>
    <col min="4101" max="4101" width="19.125" style="768" bestFit="1" customWidth="1"/>
    <col min="4102" max="4102" width="9.125" style="768" customWidth="1"/>
    <col min="4103" max="4103" width="8.125" style="768" customWidth="1"/>
    <col min="4104" max="4104" width="9.125" style="768" customWidth="1"/>
    <col min="4105" max="4105" width="8.375" style="768" customWidth="1"/>
    <col min="4106" max="4106" width="9.125" style="768" customWidth="1"/>
    <col min="4107" max="4107" width="8.625" style="768" customWidth="1"/>
    <col min="4108" max="4108" width="15.625" style="768" bestFit="1" customWidth="1"/>
    <col min="4109" max="4109" width="9" style="768"/>
    <col min="4110" max="4110" width="16" style="768" bestFit="1" customWidth="1"/>
    <col min="4111" max="4111" width="9" style="768"/>
    <col min="4112" max="4112" width="14" style="768" bestFit="1" customWidth="1"/>
    <col min="4113" max="4352" width="9" style="768"/>
    <col min="4353" max="4353" width="22.875" style="768" customWidth="1"/>
    <col min="4354" max="4354" width="13.625" style="768" customWidth="1"/>
    <col min="4355" max="4355" width="6.875" style="768" customWidth="1"/>
    <col min="4356" max="4356" width="7.625" style="768" customWidth="1"/>
    <col min="4357" max="4357" width="19.125" style="768" bestFit="1" customWidth="1"/>
    <col min="4358" max="4358" width="9.125" style="768" customWidth="1"/>
    <col min="4359" max="4359" width="8.125" style="768" customWidth="1"/>
    <col min="4360" max="4360" width="9.125" style="768" customWidth="1"/>
    <col min="4361" max="4361" width="8.375" style="768" customWidth="1"/>
    <col min="4362" max="4362" width="9.125" style="768" customWidth="1"/>
    <col min="4363" max="4363" width="8.625" style="768" customWidth="1"/>
    <col min="4364" max="4364" width="15.625" style="768" bestFit="1" customWidth="1"/>
    <col min="4365" max="4365" width="9" style="768"/>
    <col min="4366" max="4366" width="16" style="768" bestFit="1" customWidth="1"/>
    <col min="4367" max="4367" width="9" style="768"/>
    <col min="4368" max="4368" width="14" style="768" bestFit="1" customWidth="1"/>
    <col min="4369" max="4608" width="9" style="768"/>
    <col min="4609" max="4609" width="22.875" style="768" customWidth="1"/>
    <col min="4610" max="4610" width="13.625" style="768" customWidth="1"/>
    <col min="4611" max="4611" width="6.875" style="768" customWidth="1"/>
    <col min="4612" max="4612" width="7.625" style="768" customWidth="1"/>
    <col min="4613" max="4613" width="19.125" style="768" bestFit="1" customWidth="1"/>
    <col min="4614" max="4614" width="9.125" style="768" customWidth="1"/>
    <col min="4615" max="4615" width="8.125" style="768" customWidth="1"/>
    <col min="4616" max="4616" width="9.125" style="768" customWidth="1"/>
    <col min="4617" max="4617" width="8.375" style="768" customWidth="1"/>
    <col min="4618" max="4618" width="9.125" style="768" customWidth="1"/>
    <col min="4619" max="4619" width="8.625" style="768" customWidth="1"/>
    <col min="4620" max="4620" width="15.625" style="768" bestFit="1" customWidth="1"/>
    <col min="4621" max="4621" width="9" style="768"/>
    <col min="4622" max="4622" width="16" style="768" bestFit="1" customWidth="1"/>
    <col min="4623" max="4623" width="9" style="768"/>
    <col min="4624" max="4624" width="14" style="768" bestFit="1" customWidth="1"/>
    <col min="4625" max="4864" width="9" style="768"/>
    <col min="4865" max="4865" width="22.875" style="768" customWidth="1"/>
    <col min="4866" max="4866" width="13.625" style="768" customWidth="1"/>
    <col min="4867" max="4867" width="6.875" style="768" customWidth="1"/>
    <col min="4868" max="4868" width="7.625" style="768" customWidth="1"/>
    <col min="4869" max="4869" width="19.125" style="768" bestFit="1" customWidth="1"/>
    <col min="4870" max="4870" width="9.125" style="768" customWidth="1"/>
    <col min="4871" max="4871" width="8.125" style="768" customWidth="1"/>
    <col min="4872" max="4872" width="9.125" style="768" customWidth="1"/>
    <col min="4873" max="4873" width="8.375" style="768" customWidth="1"/>
    <col min="4874" max="4874" width="9.125" style="768" customWidth="1"/>
    <col min="4875" max="4875" width="8.625" style="768" customWidth="1"/>
    <col min="4876" max="4876" width="15.625" style="768" bestFit="1" customWidth="1"/>
    <col min="4877" max="4877" width="9" style="768"/>
    <col min="4878" max="4878" width="16" style="768" bestFit="1" customWidth="1"/>
    <col min="4879" max="4879" width="9" style="768"/>
    <col min="4880" max="4880" width="14" style="768" bestFit="1" customWidth="1"/>
    <col min="4881" max="5120" width="9" style="768"/>
    <col min="5121" max="5121" width="22.875" style="768" customWidth="1"/>
    <col min="5122" max="5122" width="13.625" style="768" customWidth="1"/>
    <col min="5123" max="5123" width="6.875" style="768" customWidth="1"/>
    <col min="5124" max="5124" width="7.625" style="768" customWidth="1"/>
    <col min="5125" max="5125" width="19.125" style="768" bestFit="1" customWidth="1"/>
    <col min="5126" max="5126" width="9.125" style="768" customWidth="1"/>
    <col min="5127" max="5127" width="8.125" style="768" customWidth="1"/>
    <col min="5128" max="5128" width="9.125" style="768" customWidth="1"/>
    <col min="5129" max="5129" width="8.375" style="768" customWidth="1"/>
    <col min="5130" max="5130" width="9.125" style="768" customWidth="1"/>
    <col min="5131" max="5131" width="8.625" style="768" customWidth="1"/>
    <col min="5132" max="5132" width="15.625" style="768" bestFit="1" customWidth="1"/>
    <col min="5133" max="5133" width="9" style="768"/>
    <col min="5134" max="5134" width="16" style="768" bestFit="1" customWidth="1"/>
    <col min="5135" max="5135" width="9" style="768"/>
    <col min="5136" max="5136" width="14" style="768" bestFit="1" customWidth="1"/>
    <col min="5137" max="5376" width="9" style="768"/>
    <col min="5377" max="5377" width="22.875" style="768" customWidth="1"/>
    <col min="5378" max="5378" width="13.625" style="768" customWidth="1"/>
    <col min="5379" max="5379" width="6.875" style="768" customWidth="1"/>
    <col min="5380" max="5380" width="7.625" style="768" customWidth="1"/>
    <col min="5381" max="5381" width="19.125" style="768" bestFit="1" customWidth="1"/>
    <col min="5382" max="5382" width="9.125" style="768" customWidth="1"/>
    <col min="5383" max="5383" width="8.125" style="768" customWidth="1"/>
    <col min="5384" max="5384" width="9.125" style="768" customWidth="1"/>
    <col min="5385" max="5385" width="8.375" style="768" customWidth="1"/>
    <col min="5386" max="5386" width="9.125" style="768" customWidth="1"/>
    <col min="5387" max="5387" width="8.625" style="768" customWidth="1"/>
    <col min="5388" max="5388" width="15.625" style="768" bestFit="1" customWidth="1"/>
    <col min="5389" max="5389" width="9" style="768"/>
    <col min="5390" max="5390" width="16" style="768" bestFit="1" customWidth="1"/>
    <col min="5391" max="5391" width="9" style="768"/>
    <col min="5392" max="5392" width="14" style="768" bestFit="1" customWidth="1"/>
    <col min="5393" max="5632" width="9" style="768"/>
    <col min="5633" max="5633" width="22.875" style="768" customWidth="1"/>
    <col min="5634" max="5634" width="13.625" style="768" customWidth="1"/>
    <col min="5635" max="5635" width="6.875" style="768" customWidth="1"/>
    <col min="5636" max="5636" width="7.625" style="768" customWidth="1"/>
    <col min="5637" max="5637" width="19.125" style="768" bestFit="1" customWidth="1"/>
    <col min="5638" max="5638" width="9.125" style="768" customWidth="1"/>
    <col min="5639" max="5639" width="8.125" style="768" customWidth="1"/>
    <col min="5640" max="5640" width="9.125" style="768" customWidth="1"/>
    <col min="5641" max="5641" width="8.375" style="768" customWidth="1"/>
    <col min="5642" max="5642" width="9.125" style="768" customWidth="1"/>
    <col min="5643" max="5643" width="8.625" style="768" customWidth="1"/>
    <col min="5644" max="5644" width="15.625" style="768" bestFit="1" customWidth="1"/>
    <col min="5645" max="5645" width="9" style="768"/>
    <col min="5646" max="5646" width="16" style="768" bestFit="1" customWidth="1"/>
    <col min="5647" max="5647" width="9" style="768"/>
    <col min="5648" max="5648" width="14" style="768" bestFit="1" customWidth="1"/>
    <col min="5649" max="5888" width="9" style="768"/>
    <col min="5889" max="5889" width="22.875" style="768" customWidth="1"/>
    <col min="5890" max="5890" width="13.625" style="768" customWidth="1"/>
    <col min="5891" max="5891" width="6.875" style="768" customWidth="1"/>
    <col min="5892" max="5892" width="7.625" style="768" customWidth="1"/>
    <col min="5893" max="5893" width="19.125" style="768" bestFit="1" customWidth="1"/>
    <col min="5894" max="5894" width="9.125" style="768" customWidth="1"/>
    <col min="5895" max="5895" width="8.125" style="768" customWidth="1"/>
    <col min="5896" max="5896" width="9.125" style="768" customWidth="1"/>
    <col min="5897" max="5897" width="8.375" style="768" customWidth="1"/>
    <col min="5898" max="5898" width="9.125" style="768" customWidth="1"/>
    <col min="5899" max="5899" width="8.625" style="768" customWidth="1"/>
    <col min="5900" max="5900" width="15.625" style="768" bestFit="1" customWidth="1"/>
    <col min="5901" max="5901" width="9" style="768"/>
    <col min="5902" max="5902" width="16" style="768" bestFit="1" customWidth="1"/>
    <col min="5903" max="5903" width="9" style="768"/>
    <col min="5904" max="5904" width="14" style="768" bestFit="1" customWidth="1"/>
    <col min="5905" max="6144" width="9" style="768"/>
    <col min="6145" max="6145" width="22.875" style="768" customWidth="1"/>
    <col min="6146" max="6146" width="13.625" style="768" customWidth="1"/>
    <col min="6147" max="6147" width="6.875" style="768" customWidth="1"/>
    <col min="6148" max="6148" width="7.625" style="768" customWidth="1"/>
    <col min="6149" max="6149" width="19.125" style="768" bestFit="1" customWidth="1"/>
    <col min="6150" max="6150" width="9.125" style="768" customWidth="1"/>
    <col min="6151" max="6151" width="8.125" style="768" customWidth="1"/>
    <col min="6152" max="6152" width="9.125" style="768" customWidth="1"/>
    <col min="6153" max="6153" width="8.375" style="768" customWidth="1"/>
    <col min="6154" max="6154" width="9.125" style="768" customWidth="1"/>
    <col min="6155" max="6155" width="8.625" style="768" customWidth="1"/>
    <col min="6156" max="6156" width="15.625" style="768" bestFit="1" customWidth="1"/>
    <col min="6157" max="6157" width="9" style="768"/>
    <col min="6158" max="6158" width="16" style="768" bestFit="1" customWidth="1"/>
    <col min="6159" max="6159" width="9" style="768"/>
    <col min="6160" max="6160" width="14" style="768" bestFit="1" customWidth="1"/>
    <col min="6161" max="6400" width="9" style="768"/>
    <col min="6401" max="6401" width="22.875" style="768" customWidth="1"/>
    <col min="6402" max="6402" width="13.625" style="768" customWidth="1"/>
    <col min="6403" max="6403" width="6.875" style="768" customWidth="1"/>
    <col min="6404" max="6404" width="7.625" style="768" customWidth="1"/>
    <col min="6405" max="6405" width="19.125" style="768" bestFit="1" customWidth="1"/>
    <col min="6406" max="6406" width="9.125" style="768" customWidth="1"/>
    <col min="6407" max="6407" width="8.125" style="768" customWidth="1"/>
    <col min="6408" max="6408" width="9.125" style="768" customWidth="1"/>
    <col min="6409" max="6409" width="8.375" style="768" customWidth="1"/>
    <col min="6410" max="6410" width="9.125" style="768" customWidth="1"/>
    <col min="6411" max="6411" width="8.625" style="768" customWidth="1"/>
    <col min="6412" max="6412" width="15.625" style="768" bestFit="1" customWidth="1"/>
    <col min="6413" max="6413" width="9" style="768"/>
    <col min="6414" max="6414" width="16" style="768" bestFit="1" customWidth="1"/>
    <col min="6415" max="6415" width="9" style="768"/>
    <col min="6416" max="6416" width="14" style="768" bestFit="1" customWidth="1"/>
    <col min="6417" max="6656" width="9" style="768"/>
    <col min="6657" max="6657" width="22.875" style="768" customWidth="1"/>
    <col min="6658" max="6658" width="13.625" style="768" customWidth="1"/>
    <col min="6659" max="6659" width="6.875" style="768" customWidth="1"/>
    <col min="6660" max="6660" width="7.625" style="768" customWidth="1"/>
    <col min="6661" max="6661" width="19.125" style="768" bestFit="1" customWidth="1"/>
    <col min="6662" max="6662" width="9.125" style="768" customWidth="1"/>
    <col min="6663" max="6663" width="8.125" style="768" customWidth="1"/>
    <col min="6664" max="6664" width="9.125" style="768" customWidth="1"/>
    <col min="6665" max="6665" width="8.375" style="768" customWidth="1"/>
    <col min="6666" max="6666" width="9.125" style="768" customWidth="1"/>
    <col min="6667" max="6667" width="8.625" style="768" customWidth="1"/>
    <col min="6668" max="6668" width="15.625" style="768" bestFit="1" customWidth="1"/>
    <col min="6669" max="6669" width="9" style="768"/>
    <col min="6670" max="6670" width="16" style="768" bestFit="1" customWidth="1"/>
    <col min="6671" max="6671" width="9" style="768"/>
    <col min="6672" max="6672" width="14" style="768" bestFit="1" customWidth="1"/>
    <col min="6673" max="6912" width="9" style="768"/>
    <col min="6913" max="6913" width="22.875" style="768" customWidth="1"/>
    <col min="6914" max="6914" width="13.625" style="768" customWidth="1"/>
    <col min="6915" max="6915" width="6.875" style="768" customWidth="1"/>
    <col min="6916" max="6916" width="7.625" style="768" customWidth="1"/>
    <col min="6917" max="6917" width="19.125" style="768" bestFit="1" customWidth="1"/>
    <col min="6918" max="6918" width="9.125" style="768" customWidth="1"/>
    <col min="6919" max="6919" width="8.125" style="768" customWidth="1"/>
    <col min="6920" max="6920" width="9.125" style="768" customWidth="1"/>
    <col min="6921" max="6921" width="8.375" style="768" customWidth="1"/>
    <col min="6922" max="6922" width="9.125" style="768" customWidth="1"/>
    <col min="6923" max="6923" width="8.625" style="768" customWidth="1"/>
    <col min="6924" max="6924" width="15.625" style="768" bestFit="1" customWidth="1"/>
    <col min="6925" max="6925" width="9" style="768"/>
    <col min="6926" max="6926" width="16" style="768" bestFit="1" customWidth="1"/>
    <col min="6927" max="6927" width="9" style="768"/>
    <col min="6928" max="6928" width="14" style="768" bestFit="1" customWidth="1"/>
    <col min="6929" max="7168" width="9" style="768"/>
    <col min="7169" max="7169" width="22.875" style="768" customWidth="1"/>
    <col min="7170" max="7170" width="13.625" style="768" customWidth="1"/>
    <col min="7171" max="7171" width="6.875" style="768" customWidth="1"/>
    <col min="7172" max="7172" width="7.625" style="768" customWidth="1"/>
    <col min="7173" max="7173" width="19.125" style="768" bestFit="1" customWidth="1"/>
    <col min="7174" max="7174" width="9.125" style="768" customWidth="1"/>
    <col min="7175" max="7175" width="8.125" style="768" customWidth="1"/>
    <col min="7176" max="7176" width="9.125" style="768" customWidth="1"/>
    <col min="7177" max="7177" width="8.375" style="768" customWidth="1"/>
    <col min="7178" max="7178" width="9.125" style="768" customWidth="1"/>
    <col min="7179" max="7179" width="8.625" style="768" customWidth="1"/>
    <col min="7180" max="7180" width="15.625" style="768" bestFit="1" customWidth="1"/>
    <col min="7181" max="7181" width="9" style="768"/>
    <col min="7182" max="7182" width="16" style="768" bestFit="1" customWidth="1"/>
    <col min="7183" max="7183" width="9" style="768"/>
    <col min="7184" max="7184" width="14" style="768" bestFit="1" customWidth="1"/>
    <col min="7185" max="7424" width="9" style="768"/>
    <col min="7425" max="7425" width="22.875" style="768" customWidth="1"/>
    <col min="7426" max="7426" width="13.625" style="768" customWidth="1"/>
    <col min="7427" max="7427" width="6.875" style="768" customWidth="1"/>
    <col min="7428" max="7428" width="7.625" style="768" customWidth="1"/>
    <col min="7429" max="7429" width="19.125" style="768" bestFit="1" customWidth="1"/>
    <col min="7430" max="7430" width="9.125" style="768" customWidth="1"/>
    <col min="7431" max="7431" width="8.125" style="768" customWidth="1"/>
    <col min="7432" max="7432" width="9.125" style="768" customWidth="1"/>
    <col min="7433" max="7433" width="8.375" style="768" customWidth="1"/>
    <col min="7434" max="7434" width="9.125" style="768" customWidth="1"/>
    <col min="7435" max="7435" width="8.625" style="768" customWidth="1"/>
    <col min="7436" max="7436" width="15.625" style="768" bestFit="1" customWidth="1"/>
    <col min="7437" max="7437" width="9" style="768"/>
    <col min="7438" max="7438" width="16" style="768" bestFit="1" customWidth="1"/>
    <col min="7439" max="7439" width="9" style="768"/>
    <col min="7440" max="7440" width="14" style="768" bestFit="1" customWidth="1"/>
    <col min="7441" max="7680" width="9" style="768"/>
    <col min="7681" max="7681" width="22.875" style="768" customWidth="1"/>
    <col min="7682" max="7682" width="13.625" style="768" customWidth="1"/>
    <col min="7683" max="7683" width="6.875" style="768" customWidth="1"/>
    <col min="7684" max="7684" width="7.625" style="768" customWidth="1"/>
    <col min="7685" max="7685" width="19.125" style="768" bestFit="1" customWidth="1"/>
    <col min="7686" max="7686" width="9.125" style="768" customWidth="1"/>
    <col min="7687" max="7687" width="8.125" style="768" customWidth="1"/>
    <col min="7688" max="7688" width="9.125" style="768" customWidth="1"/>
    <col min="7689" max="7689" width="8.375" style="768" customWidth="1"/>
    <col min="7690" max="7690" width="9.125" style="768" customWidth="1"/>
    <col min="7691" max="7691" width="8.625" style="768" customWidth="1"/>
    <col min="7692" max="7692" width="15.625" style="768" bestFit="1" customWidth="1"/>
    <col min="7693" max="7693" width="9" style="768"/>
    <col min="7694" max="7694" width="16" style="768" bestFit="1" customWidth="1"/>
    <col min="7695" max="7695" width="9" style="768"/>
    <col min="7696" max="7696" width="14" style="768" bestFit="1" customWidth="1"/>
    <col min="7697" max="7936" width="9" style="768"/>
    <col min="7937" max="7937" width="22.875" style="768" customWidth="1"/>
    <col min="7938" max="7938" width="13.625" style="768" customWidth="1"/>
    <col min="7939" max="7939" width="6.875" style="768" customWidth="1"/>
    <col min="7940" max="7940" width="7.625" style="768" customWidth="1"/>
    <col min="7941" max="7941" width="19.125" style="768" bestFit="1" customWidth="1"/>
    <col min="7942" max="7942" width="9.125" style="768" customWidth="1"/>
    <col min="7943" max="7943" width="8.125" style="768" customWidth="1"/>
    <col min="7944" max="7944" width="9.125" style="768" customWidth="1"/>
    <col min="7945" max="7945" width="8.375" style="768" customWidth="1"/>
    <col min="7946" max="7946" width="9.125" style="768" customWidth="1"/>
    <col min="7947" max="7947" width="8.625" style="768" customWidth="1"/>
    <col min="7948" max="7948" width="15.625" style="768" bestFit="1" customWidth="1"/>
    <col min="7949" max="7949" width="9" style="768"/>
    <col min="7950" max="7950" width="16" style="768" bestFit="1" customWidth="1"/>
    <col min="7951" max="7951" width="9" style="768"/>
    <col min="7952" max="7952" width="14" style="768" bestFit="1" customWidth="1"/>
    <col min="7953" max="8192" width="9" style="768"/>
    <col min="8193" max="8193" width="22.875" style="768" customWidth="1"/>
    <col min="8194" max="8194" width="13.625" style="768" customWidth="1"/>
    <col min="8195" max="8195" width="6.875" style="768" customWidth="1"/>
    <col min="8196" max="8196" width="7.625" style="768" customWidth="1"/>
    <col min="8197" max="8197" width="19.125" style="768" bestFit="1" customWidth="1"/>
    <col min="8198" max="8198" width="9.125" style="768" customWidth="1"/>
    <col min="8199" max="8199" width="8.125" style="768" customWidth="1"/>
    <col min="8200" max="8200" width="9.125" style="768" customWidth="1"/>
    <col min="8201" max="8201" width="8.375" style="768" customWidth="1"/>
    <col min="8202" max="8202" width="9.125" style="768" customWidth="1"/>
    <col min="8203" max="8203" width="8.625" style="768" customWidth="1"/>
    <col min="8204" max="8204" width="15.625" style="768" bestFit="1" customWidth="1"/>
    <col min="8205" max="8205" width="9" style="768"/>
    <col min="8206" max="8206" width="16" style="768" bestFit="1" customWidth="1"/>
    <col min="8207" max="8207" width="9" style="768"/>
    <col min="8208" max="8208" width="14" style="768" bestFit="1" customWidth="1"/>
    <col min="8209" max="8448" width="9" style="768"/>
    <col min="8449" max="8449" width="22.875" style="768" customWidth="1"/>
    <col min="8450" max="8450" width="13.625" style="768" customWidth="1"/>
    <col min="8451" max="8451" width="6.875" style="768" customWidth="1"/>
    <col min="8452" max="8452" width="7.625" style="768" customWidth="1"/>
    <col min="8453" max="8453" width="19.125" style="768" bestFit="1" customWidth="1"/>
    <col min="8454" max="8454" width="9.125" style="768" customWidth="1"/>
    <col min="8455" max="8455" width="8.125" style="768" customWidth="1"/>
    <col min="8456" max="8456" width="9.125" style="768" customWidth="1"/>
    <col min="8457" max="8457" width="8.375" style="768" customWidth="1"/>
    <col min="8458" max="8458" width="9.125" style="768" customWidth="1"/>
    <col min="8459" max="8459" width="8.625" style="768" customWidth="1"/>
    <col min="8460" max="8460" width="15.625" style="768" bestFit="1" customWidth="1"/>
    <col min="8461" max="8461" width="9" style="768"/>
    <col min="8462" max="8462" width="16" style="768" bestFit="1" customWidth="1"/>
    <col min="8463" max="8463" width="9" style="768"/>
    <col min="8464" max="8464" width="14" style="768" bestFit="1" customWidth="1"/>
    <col min="8465" max="8704" width="9" style="768"/>
    <col min="8705" max="8705" width="22.875" style="768" customWidth="1"/>
    <col min="8706" max="8706" width="13.625" style="768" customWidth="1"/>
    <col min="8707" max="8707" width="6.875" style="768" customWidth="1"/>
    <col min="8708" max="8708" width="7.625" style="768" customWidth="1"/>
    <col min="8709" max="8709" width="19.125" style="768" bestFit="1" customWidth="1"/>
    <col min="8710" max="8710" width="9.125" style="768" customWidth="1"/>
    <col min="8711" max="8711" width="8.125" style="768" customWidth="1"/>
    <col min="8712" max="8712" width="9.125" style="768" customWidth="1"/>
    <col min="8713" max="8713" width="8.375" style="768" customWidth="1"/>
    <col min="8714" max="8714" width="9.125" style="768" customWidth="1"/>
    <col min="8715" max="8715" width="8.625" style="768" customWidth="1"/>
    <col min="8716" max="8716" width="15.625" style="768" bestFit="1" customWidth="1"/>
    <col min="8717" max="8717" width="9" style="768"/>
    <col min="8718" max="8718" width="16" style="768" bestFit="1" customWidth="1"/>
    <col min="8719" max="8719" width="9" style="768"/>
    <col min="8720" max="8720" width="14" style="768" bestFit="1" customWidth="1"/>
    <col min="8721" max="8960" width="9" style="768"/>
    <col min="8961" max="8961" width="22.875" style="768" customWidth="1"/>
    <col min="8962" max="8962" width="13.625" style="768" customWidth="1"/>
    <col min="8963" max="8963" width="6.875" style="768" customWidth="1"/>
    <col min="8964" max="8964" width="7.625" style="768" customWidth="1"/>
    <col min="8965" max="8965" width="19.125" style="768" bestFit="1" customWidth="1"/>
    <col min="8966" max="8966" width="9.125" style="768" customWidth="1"/>
    <col min="8967" max="8967" width="8.125" style="768" customWidth="1"/>
    <col min="8968" max="8968" width="9.125" style="768" customWidth="1"/>
    <col min="8969" max="8969" width="8.375" style="768" customWidth="1"/>
    <col min="8970" max="8970" width="9.125" style="768" customWidth="1"/>
    <col min="8971" max="8971" width="8.625" style="768" customWidth="1"/>
    <col min="8972" max="8972" width="15.625" style="768" bestFit="1" customWidth="1"/>
    <col min="8973" max="8973" width="9" style="768"/>
    <col min="8974" max="8974" width="16" style="768" bestFit="1" customWidth="1"/>
    <col min="8975" max="8975" width="9" style="768"/>
    <col min="8976" max="8976" width="14" style="768" bestFit="1" customWidth="1"/>
    <col min="8977" max="9216" width="9" style="768"/>
    <col min="9217" max="9217" width="22.875" style="768" customWidth="1"/>
    <col min="9218" max="9218" width="13.625" style="768" customWidth="1"/>
    <col min="9219" max="9219" width="6.875" style="768" customWidth="1"/>
    <col min="9220" max="9220" width="7.625" style="768" customWidth="1"/>
    <col min="9221" max="9221" width="19.125" style="768" bestFit="1" customWidth="1"/>
    <col min="9222" max="9222" width="9.125" style="768" customWidth="1"/>
    <col min="9223" max="9223" width="8.125" style="768" customWidth="1"/>
    <col min="9224" max="9224" width="9.125" style="768" customWidth="1"/>
    <col min="9225" max="9225" width="8.375" style="768" customWidth="1"/>
    <col min="9226" max="9226" width="9.125" style="768" customWidth="1"/>
    <col min="9227" max="9227" width="8.625" style="768" customWidth="1"/>
    <col min="9228" max="9228" width="15.625" style="768" bestFit="1" customWidth="1"/>
    <col min="9229" max="9229" width="9" style="768"/>
    <col min="9230" max="9230" width="16" style="768" bestFit="1" customWidth="1"/>
    <col min="9231" max="9231" width="9" style="768"/>
    <col min="9232" max="9232" width="14" style="768" bestFit="1" customWidth="1"/>
    <col min="9233" max="9472" width="9" style="768"/>
    <col min="9473" max="9473" width="22.875" style="768" customWidth="1"/>
    <col min="9474" max="9474" width="13.625" style="768" customWidth="1"/>
    <col min="9475" max="9475" width="6.875" style="768" customWidth="1"/>
    <col min="9476" max="9476" width="7.625" style="768" customWidth="1"/>
    <col min="9477" max="9477" width="19.125" style="768" bestFit="1" customWidth="1"/>
    <col min="9478" max="9478" width="9.125" style="768" customWidth="1"/>
    <col min="9479" max="9479" width="8.125" style="768" customWidth="1"/>
    <col min="9480" max="9480" width="9.125" style="768" customWidth="1"/>
    <col min="9481" max="9481" width="8.375" style="768" customWidth="1"/>
    <col min="9482" max="9482" width="9.125" style="768" customWidth="1"/>
    <col min="9483" max="9483" width="8.625" style="768" customWidth="1"/>
    <col min="9484" max="9484" width="15.625" style="768" bestFit="1" customWidth="1"/>
    <col min="9485" max="9485" width="9" style="768"/>
    <col min="9486" max="9486" width="16" style="768" bestFit="1" customWidth="1"/>
    <col min="9487" max="9487" width="9" style="768"/>
    <col min="9488" max="9488" width="14" style="768" bestFit="1" customWidth="1"/>
    <col min="9489" max="9728" width="9" style="768"/>
    <col min="9729" max="9729" width="22.875" style="768" customWidth="1"/>
    <col min="9730" max="9730" width="13.625" style="768" customWidth="1"/>
    <col min="9731" max="9731" width="6.875" style="768" customWidth="1"/>
    <col min="9732" max="9732" width="7.625" style="768" customWidth="1"/>
    <col min="9733" max="9733" width="19.125" style="768" bestFit="1" customWidth="1"/>
    <col min="9734" max="9734" width="9.125" style="768" customWidth="1"/>
    <col min="9735" max="9735" width="8.125" style="768" customWidth="1"/>
    <col min="9736" max="9736" width="9.125" style="768" customWidth="1"/>
    <col min="9737" max="9737" width="8.375" style="768" customWidth="1"/>
    <col min="9738" max="9738" width="9.125" style="768" customWidth="1"/>
    <col min="9739" max="9739" width="8.625" style="768" customWidth="1"/>
    <col min="9740" max="9740" width="15.625" style="768" bestFit="1" customWidth="1"/>
    <col min="9741" max="9741" width="9" style="768"/>
    <col min="9742" max="9742" width="16" style="768" bestFit="1" customWidth="1"/>
    <col min="9743" max="9743" width="9" style="768"/>
    <col min="9744" max="9744" width="14" style="768" bestFit="1" customWidth="1"/>
    <col min="9745" max="9984" width="9" style="768"/>
    <col min="9985" max="9985" width="22.875" style="768" customWidth="1"/>
    <col min="9986" max="9986" width="13.625" style="768" customWidth="1"/>
    <col min="9987" max="9987" width="6.875" style="768" customWidth="1"/>
    <col min="9988" max="9988" width="7.625" style="768" customWidth="1"/>
    <col min="9989" max="9989" width="19.125" style="768" bestFit="1" customWidth="1"/>
    <col min="9990" max="9990" width="9.125" style="768" customWidth="1"/>
    <col min="9991" max="9991" width="8.125" style="768" customWidth="1"/>
    <col min="9992" max="9992" width="9.125" style="768" customWidth="1"/>
    <col min="9993" max="9993" width="8.375" style="768" customWidth="1"/>
    <col min="9994" max="9994" width="9.125" style="768" customWidth="1"/>
    <col min="9995" max="9995" width="8.625" style="768" customWidth="1"/>
    <col min="9996" max="9996" width="15.625" style="768" bestFit="1" customWidth="1"/>
    <col min="9997" max="9997" width="9" style="768"/>
    <col min="9998" max="9998" width="16" style="768" bestFit="1" customWidth="1"/>
    <col min="9999" max="9999" width="9" style="768"/>
    <col min="10000" max="10000" width="14" style="768" bestFit="1" customWidth="1"/>
    <col min="10001" max="10240" width="9" style="768"/>
    <col min="10241" max="10241" width="22.875" style="768" customWidth="1"/>
    <col min="10242" max="10242" width="13.625" style="768" customWidth="1"/>
    <col min="10243" max="10243" width="6.875" style="768" customWidth="1"/>
    <col min="10244" max="10244" width="7.625" style="768" customWidth="1"/>
    <col min="10245" max="10245" width="19.125" style="768" bestFit="1" customWidth="1"/>
    <col min="10246" max="10246" width="9.125" style="768" customWidth="1"/>
    <col min="10247" max="10247" width="8.125" style="768" customWidth="1"/>
    <col min="10248" max="10248" width="9.125" style="768" customWidth="1"/>
    <col min="10249" max="10249" width="8.375" style="768" customWidth="1"/>
    <col min="10250" max="10250" width="9.125" style="768" customWidth="1"/>
    <col min="10251" max="10251" width="8.625" style="768" customWidth="1"/>
    <col min="10252" max="10252" width="15.625" style="768" bestFit="1" customWidth="1"/>
    <col min="10253" max="10253" width="9" style="768"/>
    <col min="10254" max="10254" width="16" style="768" bestFit="1" customWidth="1"/>
    <col min="10255" max="10255" width="9" style="768"/>
    <col min="10256" max="10256" width="14" style="768" bestFit="1" customWidth="1"/>
    <col min="10257" max="10496" width="9" style="768"/>
    <col min="10497" max="10497" width="22.875" style="768" customWidth="1"/>
    <col min="10498" max="10498" width="13.625" style="768" customWidth="1"/>
    <col min="10499" max="10499" width="6.875" style="768" customWidth="1"/>
    <col min="10500" max="10500" width="7.625" style="768" customWidth="1"/>
    <col min="10501" max="10501" width="19.125" style="768" bestFit="1" customWidth="1"/>
    <col min="10502" max="10502" width="9.125" style="768" customWidth="1"/>
    <col min="10503" max="10503" width="8.125" style="768" customWidth="1"/>
    <col min="10504" max="10504" width="9.125" style="768" customWidth="1"/>
    <col min="10505" max="10505" width="8.375" style="768" customWidth="1"/>
    <col min="10506" max="10506" width="9.125" style="768" customWidth="1"/>
    <col min="10507" max="10507" width="8.625" style="768" customWidth="1"/>
    <col min="10508" max="10508" width="15.625" style="768" bestFit="1" customWidth="1"/>
    <col min="10509" max="10509" width="9" style="768"/>
    <col min="10510" max="10510" width="16" style="768" bestFit="1" customWidth="1"/>
    <col min="10511" max="10511" width="9" style="768"/>
    <col min="10512" max="10512" width="14" style="768" bestFit="1" customWidth="1"/>
    <col min="10513" max="10752" width="9" style="768"/>
    <col min="10753" max="10753" width="22.875" style="768" customWidth="1"/>
    <col min="10754" max="10754" width="13.625" style="768" customWidth="1"/>
    <col min="10755" max="10755" width="6.875" style="768" customWidth="1"/>
    <col min="10756" max="10756" width="7.625" style="768" customWidth="1"/>
    <col min="10757" max="10757" width="19.125" style="768" bestFit="1" customWidth="1"/>
    <col min="10758" max="10758" width="9.125" style="768" customWidth="1"/>
    <col min="10759" max="10759" width="8.125" style="768" customWidth="1"/>
    <col min="10760" max="10760" width="9.125" style="768" customWidth="1"/>
    <col min="10761" max="10761" width="8.375" style="768" customWidth="1"/>
    <col min="10762" max="10762" width="9.125" style="768" customWidth="1"/>
    <col min="10763" max="10763" width="8.625" style="768" customWidth="1"/>
    <col min="10764" max="10764" width="15.625" style="768" bestFit="1" customWidth="1"/>
    <col min="10765" max="10765" width="9" style="768"/>
    <col min="10766" max="10766" width="16" style="768" bestFit="1" customWidth="1"/>
    <col min="10767" max="10767" width="9" style="768"/>
    <col min="10768" max="10768" width="14" style="768" bestFit="1" customWidth="1"/>
    <col min="10769" max="11008" width="9" style="768"/>
    <col min="11009" max="11009" width="22.875" style="768" customWidth="1"/>
    <col min="11010" max="11010" width="13.625" style="768" customWidth="1"/>
    <col min="11011" max="11011" width="6.875" style="768" customWidth="1"/>
    <col min="11012" max="11012" width="7.625" style="768" customWidth="1"/>
    <col min="11013" max="11013" width="19.125" style="768" bestFit="1" customWidth="1"/>
    <col min="11014" max="11014" width="9.125" style="768" customWidth="1"/>
    <col min="11015" max="11015" width="8.125" style="768" customWidth="1"/>
    <col min="11016" max="11016" width="9.125" style="768" customWidth="1"/>
    <col min="11017" max="11017" width="8.375" style="768" customWidth="1"/>
    <col min="11018" max="11018" width="9.125" style="768" customWidth="1"/>
    <col min="11019" max="11019" width="8.625" style="768" customWidth="1"/>
    <col min="11020" max="11020" width="15.625" style="768" bestFit="1" customWidth="1"/>
    <col min="11021" max="11021" width="9" style="768"/>
    <col min="11022" max="11022" width="16" style="768" bestFit="1" customWidth="1"/>
    <col min="11023" max="11023" width="9" style="768"/>
    <col min="11024" max="11024" width="14" style="768" bestFit="1" customWidth="1"/>
    <col min="11025" max="11264" width="9" style="768"/>
    <col min="11265" max="11265" width="22.875" style="768" customWidth="1"/>
    <col min="11266" max="11266" width="13.625" style="768" customWidth="1"/>
    <col min="11267" max="11267" width="6.875" style="768" customWidth="1"/>
    <col min="11268" max="11268" width="7.625" style="768" customWidth="1"/>
    <col min="11269" max="11269" width="19.125" style="768" bestFit="1" customWidth="1"/>
    <col min="11270" max="11270" width="9.125" style="768" customWidth="1"/>
    <col min="11271" max="11271" width="8.125" style="768" customWidth="1"/>
    <col min="11272" max="11272" width="9.125" style="768" customWidth="1"/>
    <col min="11273" max="11273" width="8.375" style="768" customWidth="1"/>
    <col min="11274" max="11274" width="9.125" style="768" customWidth="1"/>
    <col min="11275" max="11275" width="8.625" style="768" customWidth="1"/>
    <col min="11276" max="11276" width="15.625" style="768" bestFit="1" customWidth="1"/>
    <col min="11277" max="11277" width="9" style="768"/>
    <col min="11278" max="11278" width="16" style="768" bestFit="1" customWidth="1"/>
    <col min="11279" max="11279" width="9" style="768"/>
    <col min="11280" max="11280" width="14" style="768" bestFit="1" customWidth="1"/>
    <col min="11281" max="11520" width="9" style="768"/>
    <col min="11521" max="11521" width="22.875" style="768" customWidth="1"/>
    <col min="11522" max="11522" width="13.625" style="768" customWidth="1"/>
    <col min="11523" max="11523" width="6.875" style="768" customWidth="1"/>
    <col min="11524" max="11524" width="7.625" style="768" customWidth="1"/>
    <col min="11525" max="11525" width="19.125" style="768" bestFit="1" customWidth="1"/>
    <col min="11526" max="11526" width="9.125" style="768" customWidth="1"/>
    <col min="11527" max="11527" width="8.125" style="768" customWidth="1"/>
    <col min="11528" max="11528" width="9.125" style="768" customWidth="1"/>
    <col min="11529" max="11529" width="8.375" style="768" customWidth="1"/>
    <col min="11530" max="11530" width="9.125" style="768" customWidth="1"/>
    <col min="11531" max="11531" width="8.625" style="768" customWidth="1"/>
    <col min="11532" max="11532" width="15.625" style="768" bestFit="1" customWidth="1"/>
    <col min="11533" max="11533" width="9" style="768"/>
    <col min="11534" max="11534" width="16" style="768" bestFit="1" customWidth="1"/>
    <col min="11535" max="11535" width="9" style="768"/>
    <col min="11536" max="11536" width="14" style="768" bestFit="1" customWidth="1"/>
    <col min="11537" max="11776" width="9" style="768"/>
    <col min="11777" max="11777" width="22.875" style="768" customWidth="1"/>
    <col min="11778" max="11778" width="13.625" style="768" customWidth="1"/>
    <col min="11779" max="11779" width="6.875" style="768" customWidth="1"/>
    <col min="11780" max="11780" width="7.625" style="768" customWidth="1"/>
    <col min="11781" max="11781" width="19.125" style="768" bestFit="1" customWidth="1"/>
    <col min="11782" max="11782" width="9.125" style="768" customWidth="1"/>
    <col min="11783" max="11783" width="8.125" style="768" customWidth="1"/>
    <col min="11784" max="11784" width="9.125" style="768" customWidth="1"/>
    <col min="11785" max="11785" width="8.375" style="768" customWidth="1"/>
    <col min="11786" max="11786" width="9.125" style="768" customWidth="1"/>
    <col min="11787" max="11787" width="8.625" style="768" customWidth="1"/>
    <col min="11788" max="11788" width="15.625" style="768" bestFit="1" customWidth="1"/>
    <col min="11789" max="11789" width="9" style="768"/>
    <col min="11790" max="11790" width="16" style="768" bestFit="1" customWidth="1"/>
    <col min="11791" max="11791" width="9" style="768"/>
    <col min="11792" max="11792" width="14" style="768" bestFit="1" customWidth="1"/>
    <col min="11793" max="12032" width="9" style="768"/>
    <col min="12033" max="12033" width="22.875" style="768" customWidth="1"/>
    <col min="12034" max="12034" width="13.625" style="768" customWidth="1"/>
    <col min="12035" max="12035" width="6.875" style="768" customWidth="1"/>
    <col min="12036" max="12036" width="7.625" style="768" customWidth="1"/>
    <col min="12037" max="12037" width="19.125" style="768" bestFit="1" customWidth="1"/>
    <col min="12038" max="12038" width="9.125" style="768" customWidth="1"/>
    <col min="12039" max="12039" width="8.125" style="768" customWidth="1"/>
    <col min="12040" max="12040" width="9.125" style="768" customWidth="1"/>
    <col min="12041" max="12041" width="8.375" style="768" customWidth="1"/>
    <col min="12042" max="12042" width="9.125" style="768" customWidth="1"/>
    <col min="12043" max="12043" width="8.625" style="768" customWidth="1"/>
    <col min="12044" max="12044" width="15.625" style="768" bestFit="1" customWidth="1"/>
    <col min="12045" max="12045" width="9" style="768"/>
    <col min="12046" max="12046" width="16" style="768" bestFit="1" customWidth="1"/>
    <col min="12047" max="12047" width="9" style="768"/>
    <col min="12048" max="12048" width="14" style="768" bestFit="1" customWidth="1"/>
    <col min="12049" max="12288" width="9" style="768"/>
    <col min="12289" max="12289" width="22.875" style="768" customWidth="1"/>
    <col min="12290" max="12290" width="13.625" style="768" customWidth="1"/>
    <col min="12291" max="12291" width="6.875" style="768" customWidth="1"/>
    <col min="12292" max="12292" width="7.625" style="768" customWidth="1"/>
    <col min="12293" max="12293" width="19.125" style="768" bestFit="1" customWidth="1"/>
    <col min="12294" max="12294" width="9.125" style="768" customWidth="1"/>
    <col min="12295" max="12295" width="8.125" style="768" customWidth="1"/>
    <col min="12296" max="12296" width="9.125" style="768" customWidth="1"/>
    <col min="12297" max="12297" width="8.375" style="768" customWidth="1"/>
    <col min="12298" max="12298" width="9.125" style="768" customWidth="1"/>
    <col min="12299" max="12299" width="8.625" style="768" customWidth="1"/>
    <col min="12300" max="12300" width="15.625" style="768" bestFit="1" customWidth="1"/>
    <col min="12301" max="12301" width="9" style="768"/>
    <col min="12302" max="12302" width="16" style="768" bestFit="1" customWidth="1"/>
    <col min="12303" max="12303" width="9" style="768"/>
    <col min="12304" max="12304" width="14" style="768" bestFit="1" customWidth="1"/>
    <col min="12305" max="12544" width="9" style="768"/>
    <col min="12545" max="12545" width="22.875" style="768" customWidth="1"/>
    <col min="12546" max="12546" width="13.625" style="768" customWidth="1"/>
    <col min="12547" max="12547" width="6.875" style="768" customWidth="1"/>
    <col min="12548" max="12548" width="7.625" style="768" customWidth="1"/>
    <col min="12549" max="12549" width="19.125" style="768" bestFit="1" customWidth="1"/>
    <col min="12550" max="12550" width="9.125" style="768" customWidth="1"/>
    <col min="12551" max="12551" width="8.125" style="768" customWidth="1"/>
    <col min="12552" max="12552" width="9.125" style="768" customWidth="1"/>
    <col min="12553" max="12553" width="8.375" style="768" customWidth="1"/>
    <col min="12554" max="12554" width="9.125" style="768" customWidth="1"/>
    <col min="12555" max="12555" width="8.625" style="768" customWidth="1"/>
    <col min="12556" max="12556" width="15.625" style="768" bestFit="1" customWidth="1"/>
    <col min="12557" max="12557" width="9" style="768"/>
    <col min="12558" max="12558" width="16" style="768" bestFit="1" customWidth="1"/>
    <col min="12559" max="12559" width="9" style="768"/>
    <col min="12560" max="12560" width="14" style="768" bestFit="1" customWidth="1"/>
    <col min="12561" max="12800" width="9" style="768"/>
    <col min="12801" max="12801" width="22.875" style="768" customWidth="1"/>
    <col min="12802" max="12802" width="13.625" style="768" customWidth="1"/>
    <col min="12803" max="12803" width="6.875" style="768" customWidth="1"/>
    <col min="12804" max="12804" width="7.625" style="768" customWidth="1"/>
    <col min="12805" max="12805" width="19.125" style="768" bestFit="1" customWidth="1"/>
    <col min="12806" max="12806" width="9.125" style="768" customWidth="1"/>
    <col min="12807" max="12807" width="8.125" style="768" customWidth="1"/>
    <col min="12808" max="12808" width="9.125" style="768" customWidth="1"/>
    <col min="12809" max="12809" width="8.375" style="768" customWidth="1"/>
    <col min="12810" max="12810" width="9.125" style="768" customWidth="1"/>
    <col min="12811" max="12811" width="8.625" style="768" customWidth="1"/>
    <col min="12812" max="12812" width="15.625" style="768" bestFit="1" customWidth="1"/>
    <col min="12813" max="12813" width="9" style="768"/>
    <col min="12814" max="12814" width="16" style="768" bestFit="1" customWidth="1"/>
    <col min="12815" max="12815" width="9" style="768"/>
    <col min="12816" max="12816" width="14" style="768" bestFit="1" customWidth="1"/>
    <col min="12817" max="13056" width="9" style="768"/>
    <col min="13057" max="13057" width="22.875" style="768" customWidth="1"/>
    <col min="13058" max="13058" width="13.625" style="768" customWidth="1"/>
    <col min="13059" max="13059" width="6.875" style="768" customWidth="1"/>
    <col min="13060" max="13060" width="7.625" style="768" customWidth="1"/>
    <col min="13061" max="13061" width="19.125" style="768" bestFit="1" customWidth="1"/>
    <col min="13062" max="13062" width="9.125" style="768" customWidth="1"/>
    <col min="13063" max="13063" width="8.125" style="768" customWidth="1"/>
    <col min="13064" max="13064" width="9.125" style="768" customWidth="1"/>
    <col min="13065" max="13065" width="8.375" style="768" customWidth="1"/>
    <col min="13066" max="13066" width="9.125" style="768" customWidth="1"/>
    <col min="13067" max="13067" width="8.625" style="768" customWidth="1"/>
    <col min="13068" max="13068" width="15.625" style="768" bestFit="1" customWidth="1"/>
    <col min="13069" max="13069" width="9" style="768"/>
    <col min="13070" max="13070" width="16" style="768" bestFit="1" customWidth="1"/>
    <col min="13071" max="13071" width="9" style="768"/>
    <col min="13072" max="13072" width="14" style="768" bestFit="1" customWidth="1"/>
    <col min="13073" max="13312" width="9" style="768"/>
    <col min="13313" max="13313" width="22.875" style="768" customWidth="1"/>
    <col min="13314" max="13314" width="13.625" style="768" customWidth="1"/>
    <col min="13315" max="13315" width="6.875" style="768" customWidth="1"/>
    <col min="13316" max="13316" width="7.625" style="768" customWidth="1"/>
    <col min="13317" max="13317" width="19.125" style="768" bestFit="1" customWidth="1"/>
    <col min="13318" max="13318" width="9.125" style="768" customWidth="1"/>
    <col min="13319" max="13319" width="8.125" style="768" customWidth="1"/>
    <col min="13320" max="13320" width="9.125" style="768" customWidth="1"/>
    <col min="13321" max="13321" width="8.375" style="768" customWidth="1"/>
    <col min="13322" max="13322" width="9.125" style="768" customWidth="1"/>
    <col min="13323" max="13323" width="8.625" style="768" customWidth="1"/>
    <col min="13324" max="13324" width="15.625" style="768" bestFit="1" customWidth="1"/>
    <col min="13325" max="13325" width="9" style="768"/>
    <col min="13326" max="13326" width="16" style="768" bestFit="1" customWidth="1"/>
    <col min="13327" max="13327" width="9" style="768"/>
    <col min="13328" max="13328" width="14" style="768" bestFit="1" customWidth="1"/>
    <col min="13329" max="13568" width="9" style="768"/>
    <col min="13569" max="13569" width="22.875" style="768" customWidth="1"/>
    <col min="13570" max="13570" width="13.625" style="768" customWidth="1"/>
    <col min="13571" max="13571" width="6.875" style="768" customWidth="1"/>
    <col min="13572" max="13572" width="7.625" style="768" customWidth="1"/>
    <col min="13573" max="13573" width="19.125" style="768" bestFit="1" customWidth="1"/>
    <col min="13574" max="13574" width="9.125" style="768" customWidth="1"/>
    <col min="13575" max="13575" width="8.125" style="768" customWidth="1"/>
    <col min="13576" max="13576" width="9.125" style="768" customWidth="1"/>
    <col min="13577" max="13577" width="8.375" style="768" customWidth="1"/>
    <col min="13578" max="13578" width="9.125" style="768" customWidth="1"/>
    <col min="13579" max="13579" width="8.625" style="768" customWidth="1"/>
    <col min="13580" max="13580" width="15.625" style="768" bestFit="1" customWidth="1"/>
    <col min="13581" max="13581" width="9" style="768"/>
    <col min="13582" max="13582" width="16" style="768" bestFit="1" customWidth="1"/>
    <col min="13583" max="13583" width="9" style="768"/>
    <col min="13584" max="13584" width="14" style="768" bestFit="1" customWidth="1"/>
    <col min="13585" max="13824" width="9" style="768"/>
    <col min="13825" max="13825" width="22.875" style="768" customWidth="1"/>
    <col min="13826" max="13826" width="13.625" style="768" customWidth="1"/>
    <col min="13827" max="13827" width="6.875" style="768" customWidth="1"/>
    <col min="13828" max="13828" width="7.625" style="768" customWidth="1"/>
    <col min="13829" max="13829" width="19.125" style="768" bestFit="1" customWidth="1"/>
    <col min="13830" max="13830" width="9.125" style="768" customWidth="1"/>
    <col min="13831" max="13831" width="8.125" style="768" customWidth="1"/>
    <col min="13832" max="13832" width="9.125" style="768" customWidth="1"/>
    <col min="13833" max="13833" width="8.375" style="768" customWidth="1"/>
    <col min="13834" max="13834" width="9.125" style="768" customWidth="1"/>
    <col min="13835" max="13835" width="8.625" style="768" customWidth="1"/>
    <col min="13836" max="13836" width="15.625" style="768" bestFit="1" customWidth="1"/>
    <col min="13837" max="13837" width="9" style="768"/>
    <col min="13838" max="13838" width="16" style="768" bestFit="1" customWidth="1"/>
    <col min="13839" max="13839" width="9" style="768"/>
    <col min="13840" max="13840" width="14" style="768" bestFit="1" customWidth="1"/>
    <col min="13841" max="14080" width="9" style="768"/>
    <col min="14081" max="14081" width="22.875" style="768" customWidth="1"/>
    <col min="14082" max="14082" width="13.625" style="768" customWidth="1"/>
    <col min="14083" max="14083" width="6.875" style="768" customWidth="1"/>
    <col min="14084" max="14084" width="7.625" style="768" customWidth="1"/>
    <col min="14085" max="14085" width="19.125" style="768" bestFit="1" customWidth="1"/>
    <col min="14086" max="14086" width="9.125" style="768" customWidth="1"/>
    <col min="14087" max="14087" width="8.125" style="768" customWidth="1"/>
    <col min="14088" max="14088" width="9.125" style="768" customWidth="1"/>
    <col min="14089" max="14089" width="8.375" style="768" customWidth="1"/>
    <col min="14090" max="14090" width="9.125" style="768" customWidth="1"/>
    <col min="14091" max="14091" width="8.625" style="768" customWidth="1"/>
    <col min="14092" max="14092" width="15.625" style="768" bestFit="1" customWidth="1"/>
    <col min="14093" max="14093" width="9" style="768"/>
    <col min="14094" max="14094" width="16" style="768" bestFit="1" customWidth="1"/>
    <col min="14095" max="14095" width="9" style="768"/>
    <col min="14096" max="14096" width="14" style="768" bestFit="1" customWidth="1"/>
    <col min="14097" max="14336" width="9" style="768"/>
    <col min="14337" max="14337" width="22.875" style="768" customWidth="1"/>
    <col min="14338" max="14338" width="13.625" style="768" customWidth="1"/>
    <col min="14339" max="14339" width="6.875" style="768" customWidth="1"/>
    <col min="14340" max="14340" width="7.625" style="768" customWidth="1"/>
    <col min="14341" max="14341" width="19.125" style="768" bestFit="1" customWidth="1"/>
    <col min="14342" max="14342" width="9.125" style="768" customWidth="1"/>
    <col min="14343" max="14343" width="8.125" style="768" customWidth="1"/>
    <col min="14344" max="14344" width="9.125" style="768" customWidth="1"/>
    <col min="14345" max="14345" width="8.375" style="768" customWidth="1"/>
    <col min="14346" max="14346" width="9.125" style="768" customWidth="1"/>
    <col min="14347" max="14347" width="8.625" style="768" customWidth="1"/>
    <col min="14348" max="14348" width="15.625" style="768" bestFit="1" customWidth="1"/>
    <col min="14349" max="14349" width="9" style="768"/>
    <col min="14350" max="14350" width="16" style="768" bestFit="1" customWidth="1"/>
    <col min="14351" max="14351" width="9" style="768"/>
    <col min="14352" max="14352" width="14" style="768" bestFit="1" customWidth="1"/>
    <col min="14353" max="14592" width="9" style="768"/>
    <col min="14593" max="14593" width="22.875" style="768" customWidth="1"/>
    <col min="14594" max="14594" width="13.625" style="768" customWidth="1"/>
    <col min="14595" max="14595" width="6.875" style="768" customWidth="1"/>
    <col min="14596" max="14596" width="7.625" style="768" customWidth="1"/>
    <col min="14597" max="14597" width="19.125" style="768" bestFit="1" customWidth="1"/>
    <col min="14598" max="14598" width="9.125" style="768" customWidth="1"/>
    <col min="14599" max="14599" width="8.125" style="768" customWidth="1"/>
    <col min="14600" max="14600" width="9.125" style="768" customWidth="1"/>
    <col min="14601" max="14601" width="8.375" style="768" customWidth="1"/>
    <col min="14602" max="14602" width="9.125" style="768" customWidth="1"/>
    <col min="14603" max="14603" width="8.625" style="768" customWidth="1"/>
    <col min="14604" max="14604" width="15.625" style="768" bestFit="1" customWidth="1"/>
    <col min="14605" max="14605" width="9" style="768"/>
    <col min="14606" max="14606" width="16" style="768" bestFit="1" customWidth="1"/>
    <col min="14607" max="14607" width="9" style="768"/>
    <col min="14608" max="14608" width="14" style="768" bestFit="1" customWidth="1"/>
    <col min="14609" max="14848" width="9" style="768"/>
    <col min="14849" max="14849" width="22.875" style="768" customWidth="1"/>
    <col min="14850" max="14850" width="13.625" style="768" customWidth="1"/>
    <col min="14851" max="14851" width="6.875" style="768" customWidth="1"/>
    <col min="14852" max="14852" width="7.625" style="768" customWidth="1"/>
    <col min="14853" max="14853" width="19.125" style="768" bestFit="1" customWidth="1"/>
    <col min="14854" max="14854" width="9.125" style="768" customWidth="1"/>
    <col min="14855" max="14855" width="8.125" style="768" customWidth="1"/>
    <col min="14856" max="14856" width="9.125" style="768" customWidth="1"/>
    <col min="14857" max="14857" width="8.375" style="768" customWidth="1"/>
    <col min="14858" max="14858" width="9.125" style="768" customWidth="1"/>
    <col min="14859" max="14859" width="8.625" style="768" customWidth="1"/>
    <col min="14860" max="14860" width="15.625" style="768" bestFit="1" customWidth="1"/>
    <col min="14861" max="14861" width="9" style="768"/>
    <col min="14862" max="14862" width="16" style="768" bestFit="1" customWidth="1"/>
    <col min="14863" max="14863" width="9" style="768"/>
    <col min="14864" max="14864" width="14" style="768" bestFit="1" customWidth="1"/>
    <col min="14865" max="15104" width="9" style="768"/>
    <col min="15105" max="15105" width="22.875" style="768" customWidth="1"/>
    <col min="15106" max="15106" width="13.625" style="768" customWidth="1"/>
    <col min="15107" max="15107" width="6.875" style="768" customWidth="1"/>
    <col min="15108" max="15108" width="7.625" style="768" customWidth="1"/>
    <col min="15109" max="15109" width="19.125" style="768" bestFit="1" customWidth="1"/>
    <col min="15110" max="15110" width="9.125" style="768" customWidth="1"/>
    <col min="15111" max="15111" width="8.125" style="768" customWidth="1"/>
    <col min="15112" max="15112" width="9.125" style="768" customWidth="1"/>
    <col min="15113" max="15113" width="8.375" style="768" customWidth="1"/>
    <col min="15114" max="15114" width="9.125" style="768" customWidth="1"/>
    <col min="15115" max="15115" width="8.625" style="768" customWidth="1"/>
    <col min="15116" max="15116" width="15.625" style="768" bestFit="1" customWidth="1"/>
    <col min="15117" max="15117" width="9" style="768"/>
    <col min="15118" max="15118" width="16" style="768" bestFit="1" customWidth="1"/>
    <col min="15119" max="15119" width="9" style="768"/>
    <col min="15120" max="15120" width="14" style="768" bestFit="1" customWidth="1"/>
    <col min="15121" max="15360" width="9" style="768"/>
    <col min="15361" max="15361" width="22.875" style="768" customWidth="1"/>
    <col min="15362" max="15362" width="13.625" style="768" customWidth="1"/>
    <col min="15363" max="15363" width="6.875" style="768" customWidth="1"/>
    <col min="15364" max="15364" width="7.625" style="768" customWidth="1"/>
    <col min="15365" max="15365" width="19.125" style="768" bestFit="1" customWidth="1"/>
    <col min="15366" max="15366" width="9.125" style="768" customWidth="1"/>
    <col min="15367" max="15367" width="8.125" style="768" customWidth="1"/>
    <col min="15368" max="15368" width="9.125" style="768" customWidth="1"/>
    <col min="15369" max="15369" width="8.375" style="768" customWidth="1"/>
    <col min="15370" max="15370" width="9.125" style="768" customWidth="1"/>
    <col min="15371" max="15371" width="8.625" style="768" customWidth="1"/>
    <col min="15372" max="15372" width="15.625" style="768" bestFit="1" customWidth="1"/>
    <col min="15373" max="15373" width="9" style="768"/>
    <col min="15374" max="15374" width="16" style="768" bestFit="1" customWidth="1"/>
    <col min="15375" max="15375" width="9" style="768"/>
    <col min="15376" max="15376" width="14" style="768" bestFit="1" customWidth="1"/>
    <col min="15377" max="15616" width="9" style="768"/>
    <col min="15617" max="15617" width="22.875" style="768" customWidth="1"/>
    <col min="15618" max="15618" width="13.625" style="768" customWidth="1"/>
    <col min="15619" max="15619" width="6.875" style="768" customWidth="1"/>
    <col min="15620" max="15620" width="7.625" style="768" customWidth="1"/>
    <col min="15621" max="15621" width="19.125" style="768" bestFit="1" customWidth="1"/>
    <col min="15622" max="15622" width="9.125" style="768" customWidth="1"/>
    <col min="15623" max="15623" width="8.125" style="768" customWidth="1"/>
    <col min="15624" max="15624" width="9.125" style="768" customWidth="1"/>
    <col min="15625" max="15625" width="8.375" style="768" customWidth="1"/>
    <col min="15626" max="15626" width="9.125" style="768" customWidth="1"/>
    <col min="15627" max="15627" width="8.625" style="768" customWidth="1"/>
    <col min="15628" max="15628" width="15.625" style="768" bestFit="1" customWidth="1"/>
    <col min="15629" max="15629" width="9" style="768"/>
    <col min="15630" max="15630" width="16" style="768" bestFit="1" customWidth="1"/>
    <col min="15631" max="15631" width="9" style="768"/>
    <col min="15632" max="15632" width="14" style="768" bestFit="1" customWidth="1"/>
    <col min="15633" max="15872" width="9" style="768"/>
    <col min="15873" max="15873" width="22.875" style="768" customWidth="1"/>
    <col min="15874" max="15874" width="13.625" style="768" customWidth="1"/>
    <col min="15875" max="15875" width="6.875" style="768" customWidth="1"/>
    <col min="15876" max="15876" width="7.625" style="768" customWidth="1"/>
    <col min="15877" max="15877" width="19.125" style="768" bestFit="1" customWidth="1"/>
    <col min="15878" max="15878" width="9.125" style="768" customWidth="1"/>
    <col min="15879" max="15879" width="8.125" style="768" customWidth="1"/>
    <col min="15880" max="15880" width="9.125" style="768" customWidth="1"/>
    <col min="15881" max="15881" width="8.375" style="768" customWidth="1"/>
    <col min="15882" max="15882" width="9.125" style="768" customWidth="1"/>
    <col min="15883" max="15883" width="8.625" style="768" customWidth="1"/>
    <col min="15884" max="15884" width="15.625" style="768" bestFit="1" customWidth="1"/>
    <col min="15885" max="15885" width="9" style="768"/>
    <col min="15886" max="15886" width="16" style="768" bestFit="1" customWidth="1"/>
    <col min="15887" max="15887" width="9" style="768"/>
    <col min="15888" max="15888" width="14" style="768" bestFit="1" customWidth="1"/>
    <col min="15889" max="16128" width="9" style="768"/>
    <col min="16129" max="16129" width="22.875" style="768" customWidth="1"/>
    <col min="16130" max="16130" width="13.625" style="768" customWidth="1"/>
    <col min="16131" max="16131" width="6.875" style="768" customWidth="1"/>
    <col min="16132" max="16132" width="7.625" style="768" customWidth="1"/>
    <col min="16133" max="16133" width="19.125" style="768" bestFit="1" customWidth="1"/>
    <col min="16134" max="16134" width="9.125" style="768" customWidth="1"/>
    <col min="16135" max="16135" width="8.125" style="768" customWidth="1"/>
    <col min="16136" max="16136" width="9.125" style="768" customWidth="1"/>
    <col min="16137" max="16137" width="8.375" style="768" customWidth="1"/>
    <col min="16138" max="16138" width="9.125" style="768" customWidth="1"/>
    <col min="16139" max="16139" width="8.625" style="768" customWidth="1"/>
    <col min="16140" max="16140" width="15.625" style="768" bestFit="1" customWidth="1"/>
    <col min="16141" max="16141" width="9" style="768"/>
    <col min="16142" max="16142" width="16" style="768" bestFit="1" customWidth="1"/>
    <col min="16143" max="16143" width="9" style="768"/>
    <col min="16144" max="16144" width="14" style="768" bestFit="1" customWidth="1"/>
    <col min="16145" max="16384" width="9" style="768"/>
  </cols>
  <sheetData>
    <row r="1" spans="1:14" ht="19.5" customHeight="1">
      <c r="A1" s="828" t="s">
        <v>1345</v>
      </c>
      <c r="B1" s="828" t="s">
        <v>1110</v>
      </c>
      <c r="C1" s="828" t="s">
        <v>1346</v>
      </c>
      <c r="D1" s="829" t="s">
        <v>1347</v>
      </c>
      <c r="E1" s="767" t="s">
        <v>1348</v>
      </c>
      <c r="F1" s="767" t="s">
        <v>1349</v>
      </c>
      <c r="G1" s="767"/>
      <c r="H1" s="767" t="s">
        <v>1350</v>
      </c>
      <c r="I1" s="767"/>
      <c r="J1" s="767" t="s">
        <v>1351</v>
      </c>
      <c r="K1" s="767"/>
      <c r="L1" s="828" t="s">
        <v>1105</v>
      </c>
    </row>
    <row r="2" spans="1:14" ht="18.75" customHeight="1">
      <c r="A2" s="828"/>
      <c r="B2" s="828"/>
      <c r="C2" s="828"/>
      <c r="D2" s="829"/>
      <c r="E2" s="769" t="s">
        <v>14</v>
      </c>
      <c r="F2" s="769" t="s">
        <v>1352</v>
      </c>
      <c r="G2" s="769" t="s">
        <v>14</v>
      </c>
      <c r="H2" s="769" t="s">
        <v>1352</v>
      </c>
      <c r="I2" s="769" t="s">
        <v>14</v>
      </c>
      <c r="J2" s="769" t="s">
        <v>1352</v>
      </c>
      <c r="K2" s="769" t="s">
        <v>14</v>
      </c>
      <c r="L2" s="828"/>
    </row>
    <row r="3" spans="1:14" s="772" customFormat="1" ht="26.1" customHeight="1">
      <c r="A3" s="770" t="s">
        <v>1377</v>
      </c>
      <c r="B3" s="771"/>
      <c r="C3" s="771"/>
      <c r="D3" s="771"/>
      <c r="E3" s="771"/>
      <c r="F3" s="771"/>
      <c r="G3" s="771"/>
      <c r="H3" s="771"/>
      <c r="I3" s="771"/>
      <c r="J3" s="771"/>
      <c r="K3" s="771"/>
      <c r="L3" s="771"/>
    </row>
    <row r="4" spans="1:14" s="772" customFormat="1" ht="13.5" customHeight="1">
      <c r="A4" s="773"/>
      <c r="B4" s="771"/>
      <c r="C4" s="771"/>
      <c r="D4" s="771"/>
      <c r="E4" s="774"/>
      <c r="F4" s="771"/>
      <c r="G4" s="771"/>
      <c r="H4" s="771"/>
      <c r="I4" s="771"/>
      <c r="J4" s="771"/>
      <c r="K4" s="771"/>
      <c r="L4" s="771"/>
      <c r="N4" s="775"/>
    </row>
    <row r="5" spans="1:14" s="772" customFormat="1" ht="26.1" customHeight="1">
      <c r="A5" s="776" t="s">
        <v>1375</v>
      </c>
      <c r="B5" s="777"/>
      <c r="C5" s="778">
        <v>1</v>
      </c>
      <c r="D5" s="778" t="s">
        <v>3</v>
      </c>
      <c r="E5" s="779"/>
      <c r="F5" s="777"/>
      <c r="G5" s="777"/>
      <c r="H5" s="777"/>
      <c r="I5" s="777"/>
      <c r="J5" s="777"/>
      <c r="K5" s="777"/>
      <c r="L5" s="777"/>
      <c r="N5" s="775">
        <f>E5*1.1</f>
        <v>0</v>
      </c>
    </row>
    <row r="6" spans="1:14" s="772" customFormat="1" ht="26.1" customHeight="1">
      <c r="A6" s="780" t="s">
        <v>1376</v>
      </c>
      <c r="B6" s="781"/>
      <c r="C6" s="782">
        <v>1</v>
      </c>
      <c r="D6" s="778" t="s">
        <v>3</v>
      </c>
      <c r="E6" s="783"/>
      <c r="F6" s="777"/>
      <c r="G6" s="777"/>
      <c r="H6" s="777"/>
      <c r="I6" s="777"/>
      <c r="J6" s="777"/>
      <c r="K6" s="777"/>
      <c r="L6" s="777"/>
      <c r="N6" s="775">
        <f>E6*1.1</f>
        <v>0</v>
      </c>
    </row>
    <row r="7" spans="1:14" s="772" customFormat="1" ht="26.1" customHeight="1">
      <c r="A7" s="780" t="s">
        <v>1357</v>
      </c>
      <c r="B7" s="781"/>
      <c r="C7" s="782">
        <v>1</v>
      </c>
      <c r="D7" s="778" t="s">
        <v>1359</v>
      </c>
      <c r="E7" s="783"/>
      <c r="F7" s="777"/>
      <c r="G7" s="777"/>
      <c r="H7" s="777"/>
      <c r="I7" s="777"/>
      <c r="J7" s="777"/>
      <c r="K7" s="777"/>
      <c r="L7" s="777"/>
      <c r="N7" s="775">
        <f t="shared" ref="N7:N8" si="0">E7*1.1</f>
        <v>0</v>
      </c>
    </row>
    <row r="8" spans="1:14" s="772" customFormat="1" ht="26.1" customHeight="1">
      <c r="A8" s="780" t="s">
        <v>1358</v>
      </c>
      <c r="B8" s="781"/>
      <c r="C8" s="782">
        <v>1</v>
      </c>
      <c r="D8" s="778" t="s">
        <v>1359</v>
      </c>
      <c r="E8" s="783"/>
      <c r="F8" s="777"/>
      <c r="G8" s="777"/>
      <c r="H8" s="777"/>
      <c r="I8" s="777"/>
      <c r="J8" s="777"/>
      <c r="K8" s="777"/>
      <c r="L8" s="777"/>
      <c r="N8" s="775">
        <f t="shared" si="0"/>
        <v>0</v>
      </c>
    </row>
    <row r="9" spans="1:14" s="772" customFormat="1" ht="26.1" customHeight="1">
      <c r="A9" s="780" t="s">
        <v>1365</v>
      </c>
      <c r="B9" s="781"/>
      <c r="C9" s="782">
        <v>1</v>
      </c>
      <c r="D9" s="778" t="s">
        <v>1366</v>
      </c>
      <c r="E9" s="783"/>
      <c r="F9" s="777"/>
      <c r="G9" s="777"/>
      <c r="H9" s="777"/>
      <c r="I9" s="777"/>
      <c r="J9" s="777"/>
      <c r="K9" s="777"/>
      <c r="L9" s="777"/>
      <c r="N9" s="775">
        <f>E9*1.1</f>
        <v>0</v>
      </c>
    </row>
    <row r="10" spans="1:14" s="772" customFormat="1" ht="26.1" customHeight="1">
      <c r="A10" s="776" t="s">
        <v>1353</v>
      </c>
      <c r="B10" s="777"/>
      <c r="C10" s="778"/>
      <c r="D10" s="778"/>
      <c r="E10" s="779"/>
      <c r="F10" s="777"/>
      <c r="G10" s="777"/>
      <c r="H10" s="777"/>
      <c r="I10" s="777"/>
      <c r="J10" s="777"/>
      <c r="K10" s="777"/>
      <c r="L10" s="777"/>
      <c r="N10" s="775">
        <f>SUM(N5:N9)</f>
        <v>0</v>
      </c>
    </row>
    <row r="11" spans="1:14" s="772" customFormat="1" ht="26.1" customHeight="1">
      <c r="A11" s="776"/>
      <c r="B11" s="777"/>
      <c r="C11" s="778"/>
      <c r="D11" s="778"/>
      <c r="E11" s="779"/>
      <c r="F11" s="777"/>
      <c r="G11" s="777"/>
      <c r="H11" s="777"/>
      <c r="I11" s="777"/>
      <c r="J11" s="777"/>
      <c r="K11" s="777"/>
      <c r="L11" s="777"/>
      <c r="N11" s="775"/>
    </row>
    <row r="12" spans="1:14" s="772" customFormat="1" ht="26.1" customHeight="1">
      <c r="A12" s="776"/>
      <c r="B12" s="777"/>
      <c r="C12" s="778"/>
      <c r="D12" s="778"/>
      <c r="E12" s="779"/>
      <c r="F12" s="777"/>
      <c r="G12" s="777"/>
      <c r="H12" s="777"/>
      <c r="I12" s="777"/>
      <c r="J12" s="777"/>
      <c r="K12" s="777"/>
      <c r="L12" s="777"/>
      <c r="N12" s="775"/>
    </row>
    <row r="13" spans="1:14" s="772" customFormat="1" ht="26.1" customHeight="1">
      <c r="A13" s="776" t="s">
        <v>1354</v>
      </c>
      <c r="B13" s="777"/>
      <c r="C13" s="778">
        <v>1</v>
      </c>
      <c r="D13" s="778" t="s">
        <v>3</v>
      </c>
      <c r="E13" s="779"/>
      <c r="F13" s="777"/>
      <c r="G13" s="777"/>
      <c r="H13" s="777"/>
      <c r="I13" s="777"/>
      <c r="J13" s="777"/>
      <c r="K13" s="777"/>
      <c r="L13" s="777"/>
      <c r="N13" s="775">
        <f>E13*1.1</f>
        <v>0</v>
      </c>
    </row>
    <row r="14" spans="1:14" s="772" customFormat="1" ht="26.1" customHeight="1">
      <c r="A14" s="784"/>
      <c r="B14" s="777"/>
      <c r="C14" s="778"/>
      <c r="D14" s="778"/>
      <c r="E14" s="779"/>
      <c r="F14" s="777"/>
      <c r="G14" s="777"/>
      <c r="H14" s="777"/>
      <c r="I14" s="777"/>
      <c r="J14" s="777"/>
      <c r="K14" s="777"/>
      <c r="L14" s="777"/>
    </row>
    <row r="15" spans="1:14" s="772" customFormat="1" ht="26.1" customHeight="1">
      <c r="A15" s="776" t="s">
        <v>1355</v>
      </c>
      <c r="B15" s="777"/>
      <c r="C15" s="778"/>
      <c r="D15" s="778"/>
      <c r="E15" s="779"/>
      <c r="F15" s="777"/>
      <c r="G15" s="777"/>
      <c r="H15" s="777"/>
      <c r="I15" s="777"/>
      <c r="J15" s="777"/>
      <c r="K15" s="777"/>
      <c r="L15" s="777"/>
    </row>
    <row r="16" spans="1:14" s="772" customFormat="1" ht="26.1" customHeight="1">
      <c r="A16" s="776"/>
      <c r="B16" s="777"/>
      <c r="C16" s="778"/>
      <c r="D16" s="778"/>
      <c r="E16" s="779"/>
      <c r="F16" s="777"/>
      <c r="G16" s="777"/>
      <c r="H16" s="777"/>
      <c r="I16" s="777"/>
      <c r="J16" s="777"/>
      <c r="K16" s="777"/>
      <c r="L16" s="777"/>
    </row>
    <row r="17" spans="1:17" s="772" customFormat="1" ht="26.1" customHeight="1">
      <c r="A17" s="776" t="s">
        <v>0</v>
      </c>
      <c r="B17" s="777"/>
      <c r="C17" s="778">
        <v>10</v>
      </c>
      <c r="D17" s="778" t="s">
        <v>4</v>
      </c>
      <c r="E17" s="779"/>
      <c r="F17" s="777"/>
      <c r="G17" s="777"/>
      <c r="H17" s="777"/>
      <c r="I17" s="777"/>
      <c r="J17" s="777"/>
      <c r="K17" s="777"/>
      <c r="L17" s="777"/>
    </row>
    <row r="18" spans="1:17" s="772" customFormat="1" ht="26.1" customHeight="1">
      <c r="A18" s="776"/>
      <c r="B18" s="777"/>
      <c r="C18" s="778"/>
      <c r="D18" s="778"/>
      <c r="E18" s="779"/>
      <c r="F18" s="777"/>
      <c r="G18" s="777"/>
      <c r="H18" s="777"/>
      <c r="I18" s="777"/>
      <c r="J18" s="777"/>
      <c r="K18" s="777"/>
      <c r="L18" s="777"/>
    </row>
    <row r="19" spans="1:17" s="772" customFormat="1" ht="26.1" customHeight="1">
      <c r="A19" s="776" t="s">
        <v>1356</v>
      </c>
      <c r="B19" s="777"/>
      <c r="C19" s="778"/>
      <c r="D19" s="778"/>
      <c r="E19" s="779">
        <v>1388600000</v>
      </c>
      <c r="F19" s="777"/>
      <c r="G19" s="777"/>
      <c r="H19" s="777"/>
      <c r="I19" s="777"/>
      <c r="J19" s="777"/>
      <c r="K19" s="777"/>
      <c r="L19" s="777"/>
      <c r="P19" s="785"/>
    </row>
    <row r="20" spans="1:17" s="772" customFormat="1" ht="26.1" customHeight="1">
      <c r="A20" s="776"/>
      <c r="B20" s="777"/>
      <c r="C20" s="778"/>
      <c r="D20" s="778"/>
      <c r="E20" s="779"/>
      <c r="F20" s="777"/>
      <c r="G20" s="777"/>
      <c r="H20" s="777"/>
      <c r="I20" s="777"/>
      <c r="J20" s="777"/>
      <c r="K20" s="777"/>
      <c r="L20" s="777"/>
      <c r="P20" s="785"/>
      <c r="Q20" s="786"/>
    </row>
  </sheetData>
  <mergeCells count="5">
    <mergeCell ref="A1:A2"/>
    <mergeCell ref="B1:B2"/>
    <mergeCell ref="C1:C2"/>
    <mergeCell ref="D1:D2"/>
    <mergeCell ref="L1:L2"/>
  </mergeCells>
  <phoneticPr fontId="3" type="noConversion"/>
  <printOptions horizontalCentered="1"/>
  <pageMargins left="0.43307086614173229" right="0.35433070866141736" top="0.98425196850393704" bottom="0.74803149606299213" header="0.51181102362204722" footer="0.51181102362204722"/>
  <pageSetup paperSize="9" scale="9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tabColor rgb="FFC00000"/>
  </sheetPr>
  <dimension ref="A1:O84"/>
  <sheetViews>
    <sheetView showZeros="0" view="pageBreakPreview" zoomScaleSheetLayoutView="100" workbookViewId="0">
      <pane xSplit="4" ySplit="4" topLeftCell="E62" activePane="bottomRight" state="frozenSplit"/>
      <selection activeCell="T35" sqref="T35"/>
      <selection pane="topRight" activeCell="T35" sqref="T35"/>
      <selection pane="bottomLeft" activeCell="T35" sqref="T35"/>
      <selection pane="bottomRight" sqref="A1:M1"/>
    </sheetView>
  </sheetViews>
  <sheetFormatPr defaultColWidth="9" defaultRowHeight="14.25"/>
  <cols>
    <col min="1" max="1" width="22.625" style="1" customWidth="1"/>
    <col min="2" max="2" width="8.75" style="1" customWidth="1"/>
    <col min="3" max="4" width="5.375" style="1" customWidth="1"/>
    <col min="5" max="5" width="9.375" style="1" customWidth="1"/>
    <col min="6" max="6" width="10.125" style="1" customWidth="1"/>
    <col min="7" max="7" width="9.375" style="1" customWidth="1"/>
    <col min="8" max="8" width="10.125" style="1" customWidth="1"/>
    <col min="9" max="9" width="9.375" style="1" customWidth="1"/>
    <col min="10" max="10" width="10.125" style="1" customWidth="1"/>
    <col min="11" max="11" width="9.375" style="1" customWidth="1"/>
    <col min="12" max="12" width="10.125" style="1" customWidth="1"/>
    <col min="13" max="13" width="8.25" style="1" customWidth="1"/>
    <col min="14" max="14" width="5.875" style="1" customWidth="1"/>
    <col min="15" max="16384" width="9" style="1"/>
  </cols>
  <sheetData>
    <row r="1" spans="1:13" ht="30" customHeight="1">
      <c r="A1" s="832" t="s">
        <v>1173</v>
      </c>
      <c r="B1" s="832"/>
      <c r="C1" s="832"/>
      <c r="D1" s="832"/>
      <c r="E1" s="832"/>
      <c r="F1" s="832"/>
      <c r="G1" s="832"/>
      <c r="H1" s="832"/>
      <c r="I1" s="832"/>
      <c r="J1" s="832"/>
      <c r="K1" s="832"/>
      <c r="L1" s="832"/>
      <c r="M1" s="832"/>
    </row>
    <row r="2" spans="1:13" s="3" customFormat="1" ht="10.5" customHeight="1">
      <c r="A2" s="833" t="s">
        <v>1174</v>
      </c>
      <c r="B2" s="836" t="s">
        <v>6</v>
      </c>
      <c r="C2" s="836" t="s">
        <v>7</v>
      </c>
      <c r="D2" s="836" t="s">
        <v>8</v>
      </c>
      <c r="E2" s="836" t="s">
        <v>1181</v>
      </c>
      <c r="F2" s="839"/>
      <c r="G2" s="836" t="s">
        <v>9</v>
      </c>
      <c r="H2" s="836"/>
      <c r="I2" s="836" t="s">
        <v>10</v>
      </c>
      <c r="J2" s="839"/>
      <c r="K2" s="836" t="s">
        <v>11</v>
      </c>
      <c r="L2" s="839"/>
      <c r="M2" s="841" t="s">
        <v>12</v>
      </c>
    </row>
    <row r="3" spans="1:13" s="3" customFormat="1" ht="10.5" customHeight="1">
      <c r="A3" s="834"/>
      <c r="B3" s="837"/>
      <c r="C3" s="837"/>
      <c r="D3" s="837"/>
      <c r="E3" s="837"/>
      <c r="F3" s="837"/>
      <c r="G3" s="840"/>
      <c r="H3" s="840"/>
      <c r="I3" s="837"/>
      <c r="J3" s="837"/>
      <c r="K3" s="837"/>
      <c r="L3" s="837"/>
      <c r="M3" s="842"/>
    </row>
    <row r="4" spans="1:13" s="3" customFormat="1" ht="20.100000000000001" customHeight="1">
      <c r="A4" s="835"/>
      <c r="B4" s="838"/>
      <c r="C4" s="838"/>
      <c r="D4" s="838"/>
      <c r="E4" s="216" t="s">
        <v>13</v>
      </c>
      <c r="F4" s="216" t="s">
        <v>14</v>
      </c>
      <c r="G4" s="216" t="s">
        <v>15</v>
      </c>
      <c r="H4" s="216" t="s">
        <v>14</v>
      </c>
      <c r="I4" s="216" t="s">
        <v>13</v>
      </c>
      <c r="J4" s="216" t="s">
        <v>14</v>
      </c>
      <c r="K4" s="216" t="s">
        <v>13</v>
      </c>
      <c r="L4" s="216" t="s">
        <v>14</v>
      </c>
      <c r="M4" s="843"/>
    </row>
    <row r="5" spans="1:13" s="142" customFormat="1" ht="21" customHeight="1">
      <c r="A5" s="217" t="s">
        <v>16</v>
      </c>
      <c r="B5" s="218"/>
      <c r="C5" s="219"/>
      <c r="D5" s="220"/>
      <c r="E5" s="221"/>
      <c r="F5" s="221"/>
      <c r="G5" s="221"/>
      <c r="H5" s="221"/>
      <c r="I5" s="222"/>
      <c r="J5" s="222"/>
      <c r="K5" s="222"/>
      <c r="L5" s="222"/>
      <c r="M5" s="223"/>
    </row>
    <row r="6" spans="1:13" s="142" customFormat="1" ht="21" customHeight="1">
      <c r="A6" s="224" t="str">
        <f>토질산근2!A3</f>
        <v xml:space="preserve">    1. 시추조사 (10m기준)</v>
      </c>
      <c r="B6" s="225" t="s">
        <v>17</v>
      </c>
      <c r="C6" s="226">
        <f>토질산근2!E3</f>
        <v>6</v>
      </c>
      <c r="D6" s="227" t="s">
        <v>18</v>
      </c>
      <c r="E6" s="228"/>
      <c r="F6" s="228" t="e">
        <f>SUM(F7:F13)</f>
        <v>#REF!</v>
      </c>
      <c r="G6" s="228"/>
      <c r="H6" s="228" t="e">
        <f>SUM(H7:H13)</f>
        <v>#REF!</v>
      </c>
      <c r="I6" s="228"/>
      <c r="J6" s="228">
        <f>SUM(J7:J13)</f>
        <v>2962614</v>
      </c>
      <c r="K6" s="228"/>
      <c r="L6" s="228">
        <f>SUM(L7:L13)</f>
        <v>596376</v>
      </c>
      <c r="M6" s="229"/>
    </row>
    <row r="7" spans="1:13" s="3" customFormat="1" ht="21" customHeight="1">
      <c r="A7" s="230" t="str">
        <f>토질산근2!A4</f>
        <v xml:space="preserve">          점토(1m/공당)</v>
      </c>
      <c r="B7" s="231" t="s">
        <v>19</v>
      </c>
      <c r="C7" s="232">
        <f>토질산근2!E4</f>
        <v>6</v>
      </c>
      <c r="D7" s="233" t="s">
        <v>20</v>
      </c>
      <c r="E7" s="234" t="e">
        <f>SUM(G7,I7,K7)</f>
        <v>#REF!</v>
      </c>
      <c r="F7" s="234" t="e">
        <f t="shared" ref="E7:F11" si="0">SUM(H7,J7,L7)</f>
        <v>#REF!</v>
      </c>
      <c r="G7" s="234" t="e">
        <f>토질산근1!H18</f>
        <v>#REF!</v>
      </c>
      <c r="H7" s="234" t="e">
        <f t="shared" ref="H7:H13" si="1">TRUNC(C7*G7)</f>
        <v>#REF!</v>
      </c>
      <c r="I7" s="234">
        <f>토질산근1!J18</f>
        <v>15973</v>
      </c>
      <c r="J7" s="234">
        <f t="shared" ref="J7:J13" si="2">TRUNC(C7*I7)</f>
        <v>95838</v>
      </c>
      <c r="K7" s="234">
        <f>토질산근1!L18</f>
        <v>7013</v>
      </c>
      <c r="L7" s="234">
        <f t="shared" ref="L7:L19" si="3">TRUNC(C7*K7)</f>
        <v>42078</v>
      </c>
      <c r="M7" s="235" t="s">
        <v>21</v>
      </c>
    </row>
    <row r="8" spans="1:13" s="3" customFormat="1" ht="21" customHeight="1">
      <c r="A8" s="230" t="str">
        <f>토질산근2!A5</f>
        <v xml:space="preserve">          모래(6m/공당)</v>
      </c>
      <c r="B8" s="231" t="s">
        <v>19</v>
      </c>
      <c r="C8" s="232">
        <f>토질산근2!E5</f>
        <v>12</v>
      </c>
      <c r="D8" s="233" t="s">
        <v>20</v>
      </c>
      <c r="E8" s="234" t="e">
        <f t="shared" si="0"/>
        <v>#REF!</v>
      </c>
      <c r="F8" s="234" t="e">
        <f t="shared" si="0"/>
        <v>#REF!</v>
      </c>
      <c r="G8" s="234" t="e">
        <f>토질산근1!H36</f>
        <v>#REF!</v>
      </c>
      <c r="H8" s="234" t="e">
        <f t="shared" si="1"/>
        <v>#REF!</v>
      </c>
      <c r="I8" s="234">
        <f>토질산근1!J36</f>
        <v>24822</v>
      </c>
      <c r="J8" s="234">
        <f t="shared" si="2"/>
        <v>297864</v>
      </c>
      <c r="K8" s="234">
        <f>토질산근1!L36</f>
        <v>8734</v>
      </c>
      <c r="L8" s="234">
        <f t="shared" si="3"/>
        <v>104808</v>
      </c>
      <c r="M8" s="235" t="s">
        <v>22</v>
      </c>
    </row>
    <row r="9" spans="1:13" s="3" customFormat="1" ht="21" customHeight="1">
      <c r="A9" s="230" t="str">
        <f>토질산근2!A6</f>
        <v xml:space="preserve">          자갈(2m/공당)</v>
      </c>
      <c r="B9" s="231" t="s">
        <v>17</v>
      </c>
      <c r="C9" s="232">
        <f>토질산근2!E6</f>
        <v>12</v>
      </c>
      <c r="D9" s="233" t="s">
        <v>23</v>
      </c>
      <c r="E9" s="234" t="e">
        <f t="shared" si="0"/>
        <v>#REF!</v>
      </c>
      <c r="F9" s="234" t="e">
        <f t="shared" si="0"/>
        <v>#REF!</v>
      </c>
      <c r="G9" s="234" t="e">
        <f>토질산근1!H54</f>
        <v>#REF!</v>
      </c>
      <c r="H9" s="234" t="e">
        <f t="shared" si="1"/>
        <v>#REF!</v>
      </c>
      <c r="I9" s="234">
        <f>토질산근1!J54</f>
        <v>63085</v>
      </c>
      <c r="J9" s="234">
        <f t="shared" si="2"/>
        <v>757020</v>
      </c>
      <c r="K9" s="234">
        <f>토질산근1!L54</f>
        <v>17259</v>
      </c>
      <c r="L9" s="234">
        <f t="shared" si="3"/>
        <v>207108</v>
      </c>
      <c r="M9" s="235" t="s">
        <v>24</v>
      </c>
    </row>
    <row r="10" spans="1:13" s="3" customFormat="1" ht="21" customHeight="1">
      <c r="A10" s="230" t="str">
        <f>토질산근2!A7</f>
        <v xml:space="preserve">          풍화암(3m/공당)</v>
      </c>
      <c r="B10" s="231" t="s">
        <v>25</v>
      </c>
      <c r="C10" s="232">
        <f>토질산근2!E7</f>
        <v>18</v>
      </c>
      <c r="D10" s="233" t="s">
        <v>26</v>
      </c>
      <c r="E10" s="234" t="e">
        <f t="shared" si="0"/>
        <v>#REF!</v>
      </c>
      <c r="F10" s="234" t="e">
        <f t="shared" si="0"/>
        <v>#REF!</v>
      </c>
      <c r="G10" s="234" t="e">
        <f>토질산근1!H71</f>
        <v>#REF!</v>
      </c>
      <c r="H10" s="234" t="e">
        <f t="shared" si="1"/>
        <v>#REF!</v>
      </c>
      <c r="I10" s="234">
        <f>토질산근1!J71</f>
        <v>54224</v>
      </c>
      <c r="J10" s="234">
        <f t="shared" si="2"/>
        <v>976032</v>
      </c>
      <c r="K10" s="234">
        <f>토질산근1!L71</f>
        <v>7643</v>
      </c>
      <c r="L10" s="234">
        <f t="shared" si="3"/>
        <v>137574</v>
      </c>
      <c r="M10" s="235" t="s">
        <v>27</v>
      </c>
    </row>
    <row r="11" spans="1:13" s="3" customFormat="1" ht="21" customHeight="1">
      <c r="A11" s="230" t="str">
        <f>토질산근2!A8</f>
        <v xml:space="preserve">          연암(3m/공당)</v>
      </c>
      <c r="B11" s="231" t="s">
        <v>19</v>
      </c>
      <c r="C11" s="232">
        <f>토질산근2!E8</f>
        <v>12</v>
      </c>
      <c r="D11" s="233" t="s">
        <v>20</v>
      </c>
      <c r="E11" s="234" t="e">
        <f t="shared" si="0"/>
        <v>#REF!</v>
      </c>
      <c r="F11" s="234" t="e">
        <f t="shared" si="0"/>
        <v>#REF!</v>
      </c>
      <c r="G11" s="234" t="e">
        <f>토질산근1!H89</f>
        <v>#REF!</v>
      </c>
      <c r="H11" s="234" t="e">
        <f t="shared" si="1"/>
        <v>#REF!</v>
      </c>
      <c r="I11" s="234">
        <f>토질산근1!J89</f>
        <v>69655</v>
      </c>
      <c r="J11" s="234">
        <f t="shared" si="2"/>
        <v>835860</v>
      </c>
      <c r="K11" s="234">
        <f>토질산근1!L89</f>
        <v>8734</v>
      </c>
      <c r="L11" s="234">
        <f t="shared" si="3"/>
        <v>104808</v>
      </c>
      <c r="M11" s="235" t="s">
        <v>28</v>
      </c>
    </row>
    <row r="12" spans="1:13" s="3" customFormat="1" ht="21" customHeight="1">
      <c r="A12" s="230" t="str">
        <f>토질산근2!A9</f>
        <v xml:space="preserve">          보통암(0m/공당)</v>
      </c>
      <c r="B12" s="231" t="s">
        <v>17</v>
      </c>
      <c r="C12" s="232">
        <f>토질산근2!E9</f>
        <v>0</v>
      </c>
      <c r="D12" s="233" t="s">
        <v>23</v>
      </c>
      <c r="E12" s="234" t="e">
        <f>SUM(G12,I12,K12)</f>
        <v>#REF!</v>
      </c>
      <c r="F12" s="234" t="e">
        <f>SUM(H12,J12,L12)</f>
        <v>#REF!</v>
      </c>
      <c r="G12" s="234" t="e">
        <f>토질산근1!H107</f>
        <v>#REF!</v>
      </c>
      <c r="H12" s="234" t="e">
        <f t="shared" si="1"/>
        <v>#REF!</v>
      </c>
      <c r="I12" s="234">
        <f>토질산근1!J107</f>
        <v>80167</v>
      </c>
      <c r="J12" s="234">
        <f t="shared" si="2"/>
        <v>0</v>
      </c>
      <c r="K12" s="234">
        <f>토질산근1!L107</f>
        <v>10792</v>
      </c>
      <c r="L12" s="234">
        <f t="shared" si="3"/>
        <v>0</v>
      </c>
      <c r="M12" s="235" t="s">
        <v>29</v>
      </c>
    </row>
    <row r="13" spans="1:13" s="3" customFormat="1" ht="21" customHeight="1">
      <c r="A13" s="230" t="str">
        <f>토질산근2!A10</f>
        <v xml:space="preserve">          경암(0m/공당)</v>
      </c>
      <c r="B13" s="231" t="s">
        <v>25</v>
      </c>
      <c r="C13" s="232">
        <f>토질산근2!E10</f>
        <v>0</v>
      </c>
      <c r="D13" s="233" t="s">
        <v>30</v>
      </c>
      <c r="E13" s="234" t="e">
        <f>SUM(G13,I13,K13)</f>
        <v>#REF!</v>
      </c>
      <c r="F13" s="234" t="e">
        <f>SUM(H13,J13,L13)</f>
        <v>#REF!</v>
      </c>
      <c r="G13" s="234" t="e">
        <f>토질산근1!H125</f>
        <v>#REF!</v>
      </c>
      <c r="H13" s="234" t="e">
        <f t="shared" si="1"/>
        <v>#REF!</v>
      </c>
      <c r="I13" s="234">
        <f>토질산근1!J125</f>
        <v>90312</v>
      </c>
      <c r="J13" s="234">
        <f t="shared" si="2"/>
        <v>0</v>
      </c>
      <c r="K13" s="234">
        <f>토질산근1!L125</f>
        <v>12346</v>
      </c>
      <c r="L13" s="234">
        <f t="shared" si="3"/>
        <v>0</v>
      </c>
      <c r="M13" s="235" t="s">
        <v>31</v>
      </c>
    </row>
    <row r="14" spans="1:13" s="142" customFormat="1" ht="21" customHeight="1">
      <c r="A14" s="224" t="s">
        <v>32</v>
      </c>
      <c r="B14" s="225"/>
      <c r="C14" s="226"/>
      <c r="D14" s="227"/>
      <c r="E14" s="228"/>
      <c r="F14" s="228" t="e">
        <f>SUM(F15:F21)</f>
        <v>#REF!</v>
      </c>
      <c r="G14" s="228"/>
      <c r="H14" s="228" t="e">
        <f>SUM(H15:H21)</f>
        <v>#REF!</v>
      </c>
      <c r="I14" s="228"/>
      <c r="J14" s="228">
        <f>SUM(J15:J21)</f>
        <v>417744</v>
      </c>
      <c r="K14" s="228"/>
      <c r="L14" s="228" t="e">
        <f>SUM(L15:L21)</f>
        <v>#REF!</v>
      </c>
      <c r="M14" s="229"/>
    </row>
    <row r="15" spans="1:13" s="3" customFormat="1" ht="21" customHeight="1">
      <c r="A15" s="230" t="s">
        <v>33</v>
      </c>
      <c r="B15" s="231" t="s">
        <v>34</v>
      </c>
      <c r="C15" s="232">
        <f>토질산근2!E13</f>
        <v>48</v>
      </c>
      <c r="D15" s="233" t="s">
        <v>35</v>
      </c>
      <c r="E15" s="234" t="e">
        <f t="shared" ref="E15:F21" si="4">SUM(G15,I15,K15)</f>
        <v>#REF!</v>
      </c>
      <c r="F15" s="234" t="e">
        <f t="shared" si="4"/>
        <v>#REF!</v>
      </c>
      <c r="G15" s="234" t="e">
        <f>토질산근1!H139</f>
        <v>#REF!</v>
      </c>
      <c r="H15" s="234" t="e">
        <f>TRUNC(C15*G15)</f>
        <v>#REF!</v>
      </c>
      <c r="I15" s="234">
        <f>토질산근1!J139</f>
        <v>7827</v>
      </c>
      <c r="J15" s="234">
        <f>TRUNC(C15*I15)</f>
        <v>375696</v>
      </c>
      <c r="K15" s="234">
        <f>토질산근1!L139</f>
        <v>0</v>
      </c>
      <c r="L15" s="234">
        <f t="shared" si="3"/>
        <v>0</v>
      </c>
      <c r="M15" s="235" t="s">
        <v>36</v>
      </c>
    </row>
    <row r="16" spans="1:13" s="3" customFormat="1" ht="21" customHeight="1">
      <c r="A16" s="230" t="s">
        <v>37</v>
      </c>
      <c r="B16" s="231" t="s">
        <v>38</v>
      </c>
      <c r="C16" s="232">
        <f>토질산근2!E14</f>
        <v>0</v>
      </c>
      <c r="D16" s="233" t="s">
        <v>39</v>
      </c>
      <c r="E16" s="234">
        <f>SUM(G16,I16,K16)</f>
        <v>102943</v>
      </c>
      <c r="F16" s="234">
        <f>SUM(H16,J16,L16)</f>
        <v>0</v>
      </c>
      <c r="G16" s="234">
        <f>토질산근1!H149</f>
        <v>76070</v>
      </c>
      <c r="H16" s="234">
        <f>TRUNC(C16*G16)</f>
        <v>0</v>
      </c>
      <c r="I16" s="234">
        <f>토질산근1!J149</f>
        <v>26873</v>
      </c>
      <c r="J16" s="234">
        <f>TRUNC(C16*I16)</f>
        <v>0</v>
      </c>
      <c r="K16" s="234">
        <f>토질산근1!L149</f>
        <v>0</v>
      </c>
      <c r="L16" s="234">
        <f t="shared" si="3"/>
        <v>0</v>
      </c>
      <c r="M16" s="235" t="s">
        <v>40</v>
      </c>
    </row>
    <row r="17" spans="1:13" s="3" customFormat="1" ht="21" customHeight="1">
      <c r="A17" s="230" t="s">
        <v>41</v>
      </c>
      <c r="B17" s="231" t="s">
        <v>42</v>
      </c>
      <c r="C17" s="232"/>
      <c r="D17" s="233" t="s">
        <v>39</v>
      </c>
      <c r="E17" s="234" t="e">
        <f t="shared" ref="E17:F17" si="5">SUM(G17,I17,K17)</f>
        <v>#REF!</v>
      </c>
      <c r="F17" s="234">
        <f t="shared" si="5"/>
        <v>0</v>
      </c>
      <c r="G17" s="234" t="e">
        <f>토질산근1!H158</f>
        <v>#REF!</v>
      </c>
      <c r="H17" s="234"/>
      <c r="I17" s="234">
        <f>토질산근1!J158</f>
        <v>16800</v>
      </c>
      <c r="J17" s="234"/>
      <c r="K17" s="234">
        <f>토질산근1!L158</f>
        <v>756</v>
      </c>
      <c r="L17" s="234"/>
      <c r="M17" s="235" t="s">
        <v>43</v>
      </c>
    </row>
    <row r="18" spans="1:13" s="3" customFormat="1" ht="21" customHeight="1">
      <c r="A18" s="230" t="s">
        <v>44</v>
      </c>
      <c r="B18" s="231" t="s">
        <v>45</v>
      </c>
      <c r="C18" s="232">
        <f>토질산근2!E16</f>
        <v>1</v>
      </c>
      <c r="D18" s="233" t="s">
        <v>46</v>
      </c>
      <c r="E18" s="234" t="e">
        <f t="shared" si="4"/>
        <v>#REF!</v>
      </c>
      <c r="F18" s="234" t="e">
        <f t="shared" si="4"/>
        <v>#REF!</v>
      </c>
      <c r="G18" s="234" t="e">
        <f>토질산근1!H169</f>
        <v>#REF!</v>
      </c>
      <c r="H18" s="234" t="e">
        <f>TRUNC(C18*G18)</f>
        <v>#REF!</v>
      </c>
      <c r="I18" s="234">
        <f>토질산근1!J169</f>
        <v>42048</v>
      </c>
      <c r="J18" s="234">
        <f>TRUNC(C18*I18)</f>
        <v>42048</v>
      </c>
      <c r="K18" s="234">
        <f>토질산근1!L169</f>
        <v>26033</v>
      </c>
      <c r="L18" s="234">
        <f t="shared" si="3"/>
        <v>26033</v>
      </c>
      <c r="M18" s="235" t="s">
        <v>47</v>
      </c>
    </row>
    <row r="19" spans="1:13" s="3" customFormat="1" ht="21" customHeight="1">
      <c r="A19" s="230" t="s">
        <v>48</v>
      </c>
      <c r="B19" s="231" t="s">
        <v>49</v>
      </c>
      <c r="C19" s="232">
        <f>토질산근2!E17</f>
        <v>0</v>
      </c>
      <c r="D19" s="233" t="s">
        <v>50</v>
      </c>
      <c r="E19" s="234" t="e">
        <f t="shared" si="4"/>
        <v>#REF!</v>
      </c>
      <c r="F19" s="234" t="e">
        <f t="shared" si="4"/>
        <v>#REF!</v>
      </c>
      <c r="G19" s="234" t="e">
        <f>토질산근1!H188</f>
        <v>#REF!</v>
      </c>
      <c r="H19" s="234" t="e">
        <f>TRUNC(C19*G19)</f>
        <v>#REF!</v>
      </c>
      <c r="I19" s="234">
        <f>토질산근1!J188</f>
        <v>231903</v>
      </c>
      <c r="J19" s="234">
        <f>TRUNC(C19*I19)</f>
        <v>0</v>
      </c>
      <c r="K19" s="234">
        <f>토질산근1!L188</f>
        <v>37608</v>
      </c>
      <c r="L19" s="234">
        <f t="shared" si="3"/>
        <v>0</v>
      </c>
      <c r="M19" s="235" t="s">
        <v>51</v>
      </c>
    </row>
    <row r="20" spans="1:13" s="3" customFormat="1" ht="21" customHeight="1">
      <c r="A20" s="230" t="s">
        <v>52</v>
      </c>
      <c r="B20" s="231" t="s">
        <v>53</v>
      </c>
      <c r="C20" s="232">
        <f>토질산근2!E18</f>
        <v>0</v>
      </c>
      <c r="D20" s="233" t="s">
        <v>39</v>
      </c>
      <c r="E20" s="234" t="e">
        <f t="shared" si="4"/>
        <v>#REF!</v>
      </c>
      <c r="F20" s="234" t="e">
        <f t="shared" si="4"/>
        <v>#REF!</v>
      </c>
      <c r="G20" s="234" t="e">
        <f>토질산근1!H201</f>
        <v>#REF!</v>
      </c>
      <c r="H20" s="234" t="e">
        <f>TRUNC(C20*G20)</f>
        <v>#REF!</v>
      </c>
      <c r="I20" s="234">
        <f>토질산근1!J201</f>
        <v>178972</v>
      </c>
      <c r="J20" s="234">
        <f>TRUNC(C20*I20)</f>
        <v>0</v>
      </c>
      <c r="K20" s="234">
        <f>토질산근1!L201</f>
        <v>215482</v>
      </c>
      <c r="L20" s="234">
        <f>TRUNC(C20*K20)</f>
        <v>0</v>
      </c>
      <c r="M20" s="235" t="s">
        <v>54</v>
      </c>
    </row>
    <row r="21" spans="1:13" s="3" customFormat="1" ht="21" customHeight="1">
      <c r="A21" s="230" t="s">
        <v>55</v>
      </c>
      <c r="B21" s="236" t="s">
        <v>56</v>
      </c>
      <c r="C21" s="237">
        <f>토질산근2!E19</f>
        <v>0</v>
      </c>
      <c r="D21" s="238" t="s">
        <v>57</v>
      </c>
      <c r="E21" s="234" t="e">
        <f t="shared" si="4"/>
        <v>#REF!</v>
      </c>
      <c r="F21" s="234" t="e">
        <f t="shared" si="4"/>
        <v>#REF!</v>
      </c>
      <c r="G21" s="234" t="e">
        <f>토질산근1!H224</f>
        <v>#REF!</v>
      </c>
      <c r="H21" s="234" t="e">
        <f>TRUNC(C21*G21)</f>
        <v>#REF!</v>
      </c>
      <c r="I21" s="234">
        <f>토질산근1!J224</f>
        <v>211685</v>
      </c>
      <c r="J21" s="234">
        <f>TRUNC(C21*I21)</f>
        <v>0</v>
      </c>
      <c r="K21" s="234" t="e">
        <f>토질산근1!L224</f>
        <v>#REF!</v>
      </c>
      <c r="L21" s="234" t="e">
        <f>TRUNC(C21*K21)</f>
        <v>#REF!</v>
      </c>
      <c r="M21" s="235" t="s">
        <v>58</v>
      </c>
    </row>
    <row r="22" spans="1:13" s="142" customFormat="1" ht="21" customHeight="1">
      <c r="A22" s="224" t="s">
        <v>59</v>
      </c>
      <c r="B22" s="225"/>
      <c r="C22" s="226"/>
      <c r="D22" s="227"/>
      <c r="E22" s="228"/>
      <c r="F22" s="228" t="e">
        <f>SUM(F23:F24)</f>
        <v>#REF!</v>
      </c>
      <c r="G22" s="228"/>
      <c r="H22" s="228" t="e">
        <f>SUM(H23:H24)</f>
        <v>#REF!</v>
      </c>
      <c r="I22" s="228"/>
      <c r="J22" s="228">
        <f>SUM(J23:J24)</f>
        <v>6552</v>
      </c>
      <c r="K22" s="228"/>
      <c r="L22" s="228">
        <f>SUM(L23:L24)</f>
        <v>169200</v>
      </c>
      <c r="M22" s="229"/>
    </row>
    <row r="23" spans="1:13" s="3" customFormat="1" ht="21" customHeight="1">
      <c r="A23" s="239" t="s">
        <v>60</v>
      </c>
      <c r="B23" s="240" t="s">
        <v>61</v>
      </c>
      <c r="C23" s="241">
        <f>토질산근2!E21</f>
        <v>3</v>
      </c>
      <c r="D23" s="242" t="s">
        <v>62</v>
      </c>
      <c r="E23" s="243" t="e">
        <f t="shared" ref="E23:F25" si="6">SUM(G23,I23,K23)</f>
        <v>#REF!</v>
      </c>
      <c r="F23" s="243" t="e">
        <f t="shared" si="6"/>
        <v>#REF!</v>
      </c>
      <c r="G23" s="243" t="e">
        <f>토질산근1!H233</f>
        <v>#REF!</v>
      </c>
      <c r="H23" s="243" t="e">
        <f>TRUNC(C23*G23)</f>
        <v>#REF!</v>
      </c>
      <c r="I23" s="243">
        <f>토질산근1!J233</f>
        <v>2184</v>
      </c>
      <c r="J23" s="243">
        <f>TRUNC(C23*I23)</f>
        <v>6552</v>
      </c>
      <c r="K23" s="243">
        <f>토질산근1!L233</f>
        <v>0</v>
      </c>
      <c r="L23" s="243">
        <f>TRUNC(C23*K23)</f>
        <v>0</v>
      </c>
      <c r="M23" s="244" t="s">
        <v>63</v>
      </c>
    </row>
    <row r="24" spans="1:13" s="3" customFormat="1" ht="21" customHeight="1">
      <c r="A24" s="245" t="s">
        <v>64</v>
      </c>
      <c r="B24" s="246" t="s">
        <v>65</v>
      </c>
      <c r="C24" s="247">
        <f>토질산근2!E22</f>
        <v>3</v>
      </c>
      <c r="D24" s="248" t="s">
        <v>39</v>
      </c>
      <c r="E24" s="249">
        <f t="shared" si="6"/>
        <v>56400</v>
      </c>
      <c r="F24" s="249">
        <f t="shared" si="6"/>
        <v>169200</v>
      </c>
      <c r="G24" s="249">
        <f>토질산근1!H237</f>
        <v>0</v>
      </c>
      <c r="H24" s="249">
        <f>TRUNC(C24*G24)</f>
        <v>0</v>
      </c>
      <c r="I24" s="249">
        <f>토질산근1!J237</f>
        <v>0</v>
      </c>
      <c r="J24" s="249">
        <f>TRUNC(C24*I24)</f>
        <v>0</v>
      </c>
      <c r="K24" s="249">
        <f>토질산근1!L237</f>
        <v>56400</v>
      </c>
      <c r="L24" s="249">
        <f>TRUNC(C24*K24)</f>
        <v>169200</v>
      </c>
      <c r="M24" s="250" t="s">
        <v>66</v>
      </c>
    </row>
    <row r="25" spans="1:13" s="142" customFormat="1" ht="21" customHeight="1">
      <c r="A25" s="224" t="s">
        <v>67</v>
      </c>
      <c r="B25" s="225" t="s">
        <v>68</v>
      </c>
      <c r="C25" s="251">
        <f>토질산근2!E23</f>
        <v>0</v>
      </c>
      <c r="D25" s="227" t="s">
        <v>1183</v>
      </c>
      <c r="E25" s="228" t="e">
        <f t="shared" si="6"/>
        <v>#REF!</v>
      </c>
      <c r="F25" s="228" t="e">
        <f t="shared" si="6"/>
        <v>#REF!</v>
      </c>
      <c r="G25" s="228" t="e">
        <f>토질산근1!H261</f>
        <v>#REF!</v>
      </c>
      <c r="H25" s="228" t="e">
        <f>TRUNC(C25*G25)</f>
        <v>#REF!</v>
      </c>
      <c r="I25" s="228">
        <f>토질산근1!J261</f>
        <v>0</v>
      </c>
      <c r="J25" s="228">
        <f>TRUNC(C25*I25)</f>
        <v>0</v>
      </c>
      <c r="K25" s="228" t="e">
        <f>토질산근1!L261</f>
        <v>#REF!</v>
      </c>
      <c r="L25" s="228" t="e">
        <f>TRUNC(C25*K25)</f>
        <v>#REF!</v>
      </c>
      <c r="M25" s="229" t="s">
        <v>69</v>
      </c>
    </row>
    <row r="26" spans="1:13" s="142" customFormat="1" ht="21" customHeight="1">
      <c r="A26" s="224" t="s">
        <v>70</v>
      </c>
      <c r="B26" s="225"/>
      <c r="C26" s="251"/>
      <c r="D26" s="227"/>
      <c r="E26" s="228"/>
      <c r="F26" s="228" t="e">
        <f>SUM(F27:F28)</f>
        <v>#REF!</v>
      </c>
      <c r="G26" s="228"/>
      <c r="H26" s="228" t="e">
        <f>SUM(H27:H28)</f>
        <v>#REF!</v>
      </c>
      <c r="I26" s="228"/>
      <c r="J26" s="228">
        <f>SUM(J27:J28)</f>
        <v>0</v>
      </c>
      <c r="K26" s="228"/>
      <c r="L26" s="228">
        <f>SUM(L27:L28)</f>
        <v>0</v>
      </c>
      <c r="M26" s="229"/>
    </row>
    <row r="27" spans="1:13" s="3" customFormat="1" ht="21" customHeight="1">
      <c r="A27" s="230" t="s">
        <v>71</v>
      </c>
      <c r="B27" s="231" t="s">
        <v>72</v>
      </c>
      <c r="C27" s="252">
        <f>토질산근2!E25</f>
        <v>0</v>
      </c>
      <c r="D27" s="233" t="s">
        <v>73</v>
      </c>
      <c r="E27" s="234" t="e">
        <f>SUM(G27,I27,K27)</f>
        <v>#REF!</v>
      </c>
      <c r="F27" s="234" t="e">
        <f>SUM(H27,J27,L27)</f>
        <v>#REF!</v>
      </c>
      <c r="G27" s="234" t="e">
        <f>토질산근1!H274</f>
        <v>#REF!</v>
      </c>
      <c r="H27" s="234" t="e">
        <f>TRUNC(C27*G27)</f>
        <v>#REF!</v>
      </c>
      <c r="I27" s="234">
        <f>토질산근1!J274</f>
        <v>271180</v>
      </c>
      <c r="J27" s="234">
        <f>TRUNC(C27*I27)</f>
        <v>0</v>
      </c>
      <c r="K27" s="234">
        <f>토질산근1!L274</f>
        <v>626776</v>
      </c>
      <c r="L27" s="234">
        <f>TRUNC(C27*K27)</f>
        <v>0</v>
      </c>
      <c r="M27" s="235" t="s">
        <v>74</v>
      </c>
    </row>
    <row r="28" spans="1:13" s="3" customFormat="1" ht="21" customHeight="1">
      <c r="A28" s="230" t="s">
        <v>75</v>
      </c>
      <c r="B28" s="231" t="s">
        <v>76</v>
      </c>
      <c r="C28" s="252">
        <f>토질산근2!E26</f>
        <v>0</v>
      </c>
      <c r="D28" s="233" t="s">
        <v>77</v>
      </c>
      <c r="E28" s="234" t="e">
        <f>SUM(G28,I28,K28)</f>
        <v>#REF!</v>
      </c>
      <c r="F28" s="234" t="e">
        <f>SUM(H28,J28,L28)</f>
        <v>#REF!</v>
      </c>
      <c r="G28" s="234" t="e">
        <f>토질산근1!H292</f>
        <v>#REF!</v>
      </c>
      <c r="H28" s="234" t="e">
        <f>TRUNC(C28*G28)</f>
        <v>#REF!</v>
      </c>
      <c r="I28" s="234">
        <f>토질산근1!J292</f>
        <v>85800</v>
      </c>
      <c r="J28" s="234">
        <f>TRUNC(C28*I28)</f>
        <v>0</v>
      </c>
      <c r="K28" s="234">
        <f>토질산근1!L292</f>
        <v>274896</v>
      </c>
      <c r="L28" s="234">
        <f>TRUNC(C28*K28)</f>
        <v>0</v>
      </c>
      <c r="M28" s="235" t="s">
        <v>78</v>
      </c>
    </row>
    <row r="29" spans="1:13" s="142" customFormat="1" ht="21" customHeight="1">
      <c r="A29" s="224" t="s">
        <v>79</v>
      </c>
      <c r="B29" s="225"/>
      <c r="C29" s="226"/>
      <c r="D29" s="227"/>
      <c r="E29" s="228"/>
      <c r="F29" s="228" t="e">
        <f>SUM(F30,F36)</f>
        <v>#REF!</v>
      </c>
      <c r="G29" s="228"/>
      <c r="H29" s="228" t="e">
        <f>SUM(H30,H36)</f>
        <v>#REF!</v>
      </c>
      <c r="I29" s="228"/>
      <c r="J29" s="228" t="e">
        <f>SUM(J30,J36)</f>
        <v>#REF!</v>
      </c>
      <c r="K29" s="228"/>
      <c r="L29" s="228">
        <f>SUM(L30,L36)</f>
        <v>47628</v>
      </c>
      <c r="M29" s="229"/>
    </row>
    <row r="30" spans="1:13" s="3" customFormat="1" ht="21" customHeight="1">
      <c r="A30" s="230" t="s">
        <v>80</v>
      </c>
      <c r="B30" s="231"/>
      <c r="C30" s="232"/>
      <c r="D30" s="233"/>
      <c r="E30" s="234"/>
      <c r="F30" s="234" t="e">
        <f>SUM(F31:F35)</f>
        <v>#REF!</v>
      </c>
      <c r="G30" s="234"/>
      <c r="H30" s="234" t="e">
        <f>SUM(H31:H35)</f>
        <v>#REF!</v>
      </c>
      <c r="I30" s="234"/>
      <c r="J30" s="234" t="e">
        <f>SUM(J31:J35)</f>
        <v>#REF!</v>
      </c>
      <c r="K30" s="234"/>
      <c r="L30" s="234">
        <f>SUM(L31:L35)</f>
        <v>47628</v>
      </c>
      <c r="M30" s="235"/>
    </row>
    <row r="31" spans="1:13" s="3" customFormat="1" ht="21" customHeight="1">
      <c r="A31" s="230" t="s">
        <v>81</v>
      </c>
      <c r="B31" s="231" t="s">
        <v>82</v>
      </c>
      <c r="C31" s="232">
        <f>토질산근2!E29</f>
        <v>6</v>
      </c>
      <c r="D31" s="233" t="s">
        <v>83</v>
      </c>
      <c r="E31" s="234" t="e">
        <f t="shared" ref="E31:F35" si="7">SUM(G31,I31,K31)</f>
        <v>#REF!</v>
      </c>
      <c r="F31" s="234" t="e">
        <f t="shared" si="7"/>
        <v>#REF!</v>
      </c>
      <c r="G31" s="234" t="e">
        <f>토질산근1!H306</f>
        <v>#REF!</v>
      </c>
      <c r="H31" s="234" t="e">
        <f>TRUNC(C31*G31)</f>
        <v>#REF!</v>
      </c>
      <c r="I31" s="234" t="e">
        <f>토질산근1!J306</f>
        <v>#REF!</v>
      </c>
      <c r="J31" s="234" t="e">
        <f>TRUNC(C31*I31)</f>
        <v>#REF!</v>
      </c>
      <c r="K31" s="234">
        <f>토질산근1!L306</f>
        <v>1342</v>
      </c>
      <c r="L31" s="234">
        <f>C31*K31</f>
        <v>8052</v>
      </c>
      <c r="M31" s="235" t="s">
        <v>84</v>
      </c>
    </row>
    <row r="32" spans="1:13" s="3" customFormat="1" ht="21" customHeight="1">
      <c r="A32" s="230" t="s">
        <v>85</v>
      </c>
      <c r="B32" s="231" t="s">
        <v>86</v>
      </c>
      <c r="C32" s="232">
        <f>토질산근2!E30</f>
        <v>6</v>
      </c>
      <c r="D32" s="233" t="s">
        <v>87</v>
      </c>
      <c r="E32" s="234" t="e">
        <f t="shared" si="7"/>
        <v>#REF!</v>
      </c>
      <c r="F32" s="234" t="e">
        <f t="shared" si="7"/>
        <v>#REF!</v>
      </c>
      <c r="G32" s="234" t="e">
        <f>토질산근1!H312</f>
        <v>#REF!</v>
      </c>
      <c r="H32" s="234" t="e">
        <f>TRUNC(C32*G32)</f>
        <v>#REF!</v>
      </c>
      <c r="I32" s="234">
        <f>토질산근1!J312</f>
        <v>0</v>
      </c>
      <c r="J32" s="234">
        <f>TRUNC(C32*I32)</f>
        <v>0</v>
      </c>
      <c r="K32" s="234">
        <f>토질산근1!L312</f>
        <v>0</v>
      </c>
      <c r="L32" s="234">
        <f>C32*K32</f>
        <v>0</v>
      </c>
      <c r="M32" s="235" t="s">
        <v>88</v>
      </c>
    </row>
    <row r="33" spans="1:13" s="3" customFormat="1" ht="21" customHeight="1">
      <c r="A33" s="230" t="s">
        <v>89</v>
      </c>
      <c r="B33" s="231" t="s">
        <v>90</v>
      </c>
      <c r="C33" s="232">
        <f>토질산근2!E31</f>
        <v>6</v>
      </c>
      <c r="D33" s="233" t="s">
        <v>91</v>
      </c>
      <c r="E33" s="234" t="e">
        <f t="shared" si="7"/>
        <v>#REF!</v>
      </c>
      <c r="F33" s="234" t="e">
        <f t="shared" si="7"/>
        <v>#REF!</v>
      </c>
      <c r="G33" s="234" t="e">
        <f>토질산근1!H322</f>
        <v>#REF!</v>
      </c>
      <c r="H33" s="234" t="e">
        <f>TRUNC(C33*G33)</f>
        <v>#REF!</v>
      </c>
      <c r="I33" s="234">
        <f>토질산근1!J322</f>
        <v>2732</v>
      </c>
      <c r="J33" s="234">
        <f>TRUNC(C33*I33)</f>
        <v>16392</v>
      </c>
      <c r="K33" s="234">
        <f>토질산근1!L322</f>
        <v>6596</v>
      </c>
      <c r="L33" s="234">
        <f>C33*K33</f>
        <v>39576</v>
      </c>
      <c r="M33" s="235" t="s">
        <v>92</v>
      </c>
    </row>
    <row r="34" spans="1:13" s="3" customFormat="1" ht="21" customHeight="1">
      <c r="A34" s="230" t="s">
        <v>93</v>
      </c>
      <c r="B34" s="231" t="s">
        <v>94</v>
      </c>
      <c r="C34" s="232">
        <f>토질산근2!E32</f>
        <v>1</v>
      </c>
      <c r="D34" s="233" t="s">
        <v>95</v>
      </c>
      <c r="E34" s="234" t="e">
        <f t="shared" si="7"/>
        <v>#REF!</v>
      </c>
      <c r="F34" s="234" t="e">
        <f t="shared" si="7"/>
        <v>#REF!</v>
      </c>
      <c r="G34" s="234" t="e">
        <f>토질산근1!H331</f>
        <v>#REF!</v>
      </c>
      <c r="H34" s="234" t="e">
        <f>TRUNC(C34*G34)</f>
        <v>#REF!</v>
      </c>
      <c r="I34" s="234">
        <f>토질산근1!J331</f>
        <v>27561</v>
      </c>
      <c r="J34" s="234">
        <f>TRUNC(C34*I34)</f>
        <v>27561</v>
      </c>
      <c r="K34" s="234">
        <f>토질산근1!L331</f>
        <v>0</v>
      </c>
      <c r="L34" s="234">
        <f>C34*K34</f>
        <v>0</v>
      </c>
      <c r="M34" s="235" t="s">
        <v>96</v>
      </c>
    </row>
    <row r="35" spans="1:13" s="3" customFormat="1" ht="21" customHeight="1">
      <c r="A35" s="230" t="s">
        <v>97</v>
      </c>
      <c r="B35" s="231" t="s">
        <v>98</v>
      </c>
      <c r="C35" s="232">
        <f>토질산근2!E33</f>
        <v>60</v>
      </c>
      <c r="D35" s="233" t="s">
        <v>30</v>
      </c>
      <c r="E35" s="234" t="e">
        <f t="shared" si="7"/>
        <v>#REF!</v>
      </c>
      <c r="F35" s="234" t="e">
        <f t="shared" si="7"/>
        <v>#REF!</v>
      </c>
      <c r="G35" s="234" t="e">
        <f>토질산근1!H342</f>
        <v>#REF!</v>
      </c>
      <c r="H35" s="234" t="e">
        <f>TRUNC(C35*G35)</f>
        <v>#REF!</v>
      </c>
      <c r="I35" s="234">
        <f>토질산근1!J342</f>
        <v>623</v>
      </c>
      <c r="J35" s="234">
        <f>TRUNC(C35*I35)</f>
        <v>37380</v>
      </c>
      <c r="K35" s="234">
        <f>토질산근1!L342</f>
        <v>0</v>
      </c>
      <c r="L35" s="234">
        <f>C35*K35</f>
        <v>0</v>
      </c>
      <c r="M35" s="235" t="s">
        <v>99</v>
      </c>
    </row>
    <row r="36" spans="1:13" s="3" customFormat="1" ht="21" customHeight="1">
      <c r="A36" s="230" t="s">
        <v>100</v>
      </c>
      <c r="B36" s="231"/>
      <c r="C36" s="232"/>
      <c r="D36" s="233"/>
      <c r="E36" s="234"/>
      <c r="F36" s="234" t="e">
        <f>SUM(F37:F39)</f>
        <v>#REF!</v>
      </c>
      <c r="G36" s="234"/>
      <c r="H36" s="234" t="e">
        <f>SUM(H37:H39)</f>
        <v>#REF!</v>
      </c>
      <c r="I36" s="234"/>
      <c r="J36" s="234">
        <f>SUM(J37:J39)</f>
        <v>0</v>
      </c>
      <c r="K36" s="234"/>
      <c r="L36" s="234">
        <f>SUM(L37:L39)</f>
        <v>0</v>
      </c>
      <c r="M36" s="235"/>
    </row>
    <row r="37" spans="1:13" s="3" customFormat="1" ht="21" customHeight="1">
      <c r="A37" s="230" t="s">
        <v>101</v>
      </c>
      <c r="B37" s="231"/>
      <c r="C37" s="232">
        <f>토질산근2!E35</f>
        <v>0</v>
      </c>
      <c r="D37" s="233" t="s">
        <v>102</v>
      </c>
      <c r="E37" s="234" t="e">
        <f t="shared" ref="E37:F39" si="8">SUM(G37,I37,K37)</f>
        <v>#REF!</v>
      </c>
      <c r="F37" s="234" t="e">
        <f t="shared" si="8"/>
        <v>#REF!</v>
      </c>
      <c r="G37" s="234" t="e">
        <f>토질산근1!H353</f>
        <v>#REF!</v>
      </c>
      <c r="H37" s="234" t="e">
        <f>TRUNC(C37*G37)</f>
        <v>#REF!</v>
      </c>
      <c r="I37" s="234">
        <f>토질산근1!J353</f>
        <v>2382000</v>
      </c>
      <c r="J37" s="234">
        <f>TRUNC(C37*I37)</f>
        <v>0</v>
      </c>
      <c r="K37" s="234">
        <f>토질산근1!L353</f>
        <v>0</v>
      </c>
      <c r="L37" s="234">
        <f>C37*K37</f>
        <v>0</v>
      </c>
      <c r="M37" s="235" t="s">
        <v>103</v>
      </c>
    </row>
    <row r="38" spans="1:13" s="3" customFormat="1" ht="21" customHeight="1">
      <c r="A38" s="230" t="s">
        <v>104</v>
      </c>
      <c r="B38" s="231"/>
      <c r="C38" s="232">
        <f>토질산근2!E36</f>
        <v>0</v>
      </c>
      <c r="D38" s="233" t="s">
        <v>39</v>
      </c>
      <c r="E38" s="234" t="e">
        <f t="shared" si="8"/>
        <v>#REF!</v>
      </c>
      <c r="F38" s="234" t="e">
        <f t="shared" si="8"/>
        <v>#REF!</v>
      </c>
      <c r="G38" s="234" t="e">
        <f>토질산근1!H367</f>
        <v>#REF!</v>
      </c>
      <c r="H38" s="234" t="e">
        <f>TRUNC(C38*G38)</f>
        <v>#REF!</v>
      </c>
      <c r="I38" s="234">
        <f>토질산근1!J367</f>
        <v>122640</v>
      </c>
      <c r="J38" s="234">
        <f>TRUNC(C38*I38)</f>
        <v>0</v>
      </c>
      <c r="K38" s="234">
        <f>토질산근1!L367</f>
        <v>4074928</v>
      </c>
      <c r="L38" s="234">
        <f>C38*K38</f>
        <v>0</v>
      </c>
      <c r="M38" s="235" t="s">
        <v>105</v>
      </c>
    </row>
    <row r="39" spans="1:13" s="3" customFormat="1" ht="21" customHeight="1">
      <c r="A39" s="230" t="s">
        <v>106</v>
      </c>
      <c r="B39" s="231"/>
      <c r="C39" s="232">
        <f>토질산근2!E37</f>
        <v>0</v>
      </c>
      <c r="D39" s="233" t="s">
        <v>107</v>
      </c>
      <c r="E39" s="234">
        <f t="shared" si="8"/>
        <v>535496</v>
      </c>
      <c r="F39" s="234">
        <f t="shared" si="8"/>
        <v>0</v>
      </c>
      <c r="G39" s="234">
        <f>토질산근1!H371</f>
        <v>0</v>
      </c>
      <c r="H39" s="234"/>
      <c r="I39" s="234">
        <f>토질산근1!J371</f>
        <v>0</v>
      </c>
      <c r="J39" s="234"/>
      <c r="K39" s="234">
        <f>토질산근1!L371</f>
        <v>535496</v>
      </c>
      <c r="L39" s="234">
        <f>C39*K39</f>
        <v>0</v>
      </c>
      <c r="M39" s="235" t="s">
        <v>108</v>
      </c>
    </row>
    <row r="40" spans="1:13" s="142" customFormat="1" ht="21" customHeight="1">
      <c r="A40" s="224" t="s">
        <v>109</v>
      </c>
      <c r="B40" s="225"/>
      <c r="C40" s="226"/>
      <c r="D40" s="227"/>
      <c r="E40" s="228"/>
      <c r="F40" s="228">
        <f>SUM(F41,F53,F61)</f>
        <v>3748800</v>
      </c>
      <c r="G40" s="228"/>
      <c r="H40" s="228"/>
      <c r="I40" s="228"/>
      <c r="J40" s="228"/>
      <c r="K40" s="228"/>
      <c r="L40" s="228">
        <f>SUM(L41,L53,L61)</f>
        <v>3748800</v>
      </c>
      <c r="M40" s="229"/>
    </row>
    <row r="41" spans="1:13" s="3" customFormat="1" ht="21" customHeight="1">
      <c r="A41" s="230" t="s">
        <v>110</v>
      </c>
      <c r="B41" s="231"/>
      <c r="C41" s="232"/>
      <c r="D41" s="233"/>
      <c r="E41" s="234"/>
      <c r="F41" s="234">
        <f>SUM(F42:F52)</f>
        <v>3697800</v>
      </c>
      <c r="G41" s="234"/>
      <c r="H41" s="234"/>
      <c r="I41" s="234"/>
      <c r="J41" s="234"/>
      <c r="K41" s="234"/>
      <c r="L41" s="234">
        <f>SUM(L42:L52)</f>
        <v>3697800</v>
      </c>
      <c r="M41" s="235"/>
    </row>
    <row r="42" spans="1:13" s="3" customFormat="1" ht="21" customHeight="1">
      <c r="A42" s="239" t="s">
        <v>111</v>
      </c>
      <c r="B42" s="240" t="s">
        <v>112</v>
      </c>
      <c r="C42" s="241">
        <f>토질산근2!E40</f>
        <v>9</v>
      </c>
      <c r="D42" s="242" t="s">
        <v>113</v>
      </c>
      <c r="E42" s="243">
        <f>SUM(G42,I42,K42)</f>
        <v>11000</v>
      </c>
      <c r="F42" s="243">
        <f>SUM(H42,J42,L42)</f>
        <v>99000</v>
      </c>
      <c r="G42" s="243"/>
      <c r="H42" s="243"/>
      <c r="I42" s="243"/>
      <c r="J42" s="243"/>
      <c r="K42" s="243">
        <f>토질산근1!E373</f>
        <v>11000</v>
      </c>
      <c r="L42" s="243">
        <f>TRUNC($C42*K42)</f>
        <v>99000</v>
      </c>
      <c r="M42" s="244" t="s">
        <v>114</v>
      </c>
    </row>
    <row r="43" spans="1:13" s="3" customFormat="1" ht="21" customHeight="1">
      <c r="A43" s="245" t="s">
        <v>115</v>
      </c>
      <c r="B43" s="246" t="s">
        <v>116</v>
      </c>
      <c r="C43" s="247">
        <f>토질산근2!E41</f>
        <v>9</v>
      </c>
      <c r="D43" s="248" t="s">
        <v>117</v>
      </c>
      <c r="E43" s="249">
        <f t="shared" ref="E43:F52" si="9">SUM(G43,I43,K43)</f>
        <v>41400</v>
      </c>
      <c r="F43" s="249">
        <f t="shared" si="9"/>
        <v>372600</v>
      </c>
      <c r="G43" s="249"/>
      <c r="H43" s="249"/>
      <c r="I43" s="249"/>
      <c r="J43" s="249"/>
      <c r="K43" s="249">
        <f>토질산근1!E374</f>
        <v>41400</v>
      </c>
      <c r="L43" s="249">
        <f t="shared" ref="L43:L52" si="10">TRUNC($C43*K43)</f>
        <v>372600</v>
      </c>
      <c r="M43" s="250" t="s">
        <v>118</v>
      </c>
    </row>
    <row r="44" spans="1:13" s="3" customFormat="1" ht="21" customHeight="1">
      <c r="A44" s="230" t="s">
        <v>119</v>
      </c>
      <c r="B44" s="231" t="s">
        <v>120</v>
      </c>
      <c r="C44" s="232">
        <f>토질산근2!E42</f>
        <v>9</v>
      </c>
      <c r="D44" s="233" t="s">
        <v>39</v>
      </c>
      <c r="E44" s="234">
        <f t="shared" si="9"/>
        <v>42200</v>
      </c>
      <c r="F44" s="234">
        <f t="shared" si="9"/>
        <v>379800</v>
      </c>
      <c r="G44" s="234"/>
      <c r="H44" s="234"/>
      <c r="I44" s="234"/>
      <c r="J44" s="234"/>
      <c r="K44" s="234">
        <f>토질산근1!E375</f>
        <v>42200</v>
      </c>
      <c r="L44" s="234">
        <f t="shared" si="10"/>
        <v>379800</v>
      </c>
      <c r="M44" s="235" t="s">
        <v>121</v>
      </c>
    </row>
    <row r="45" spans="1:13" s="3" customFormat="1" ht="21" customHeight="1">
      <c r="A45" s="253" t="s">
        <v>122</v>
      </c>
      <c r="B45" s="231" t="s">
        <v>123</v>
      </c>
      <c r="C45" s="232">
        <f>토질산근2!E43</f>
        <v>9</v>
      </c>
      <c r="D45" s="233" t="s">
        <v>113</v>
      </c>
      <c r="E45" s="234">
        <f t="shared" si="9"/>
        <v>28800</v>
      </c>
      <c r="F45" s="234">
        <f t="shared" si="9"/>
        <v>259200</v>
      </c>
      <c r="G45" s="234"/>
      <c r="H45" s="234"/>
      <c r="I45" s="233"/>
      <c r="J45" s="233"/>
      <c r="K45" s="234">
        <f>토질산근1!E376</f>
        <v>28800</v>
      </c>
      <c r="L45" s="234">
        <f t="shared" si="10"/>
        <v>259200</v>
      </c>
      <c r="M45" s="235" t="s">
        <v>124</v>
      </c>
    </row>
    <row r="46" spans="1:13" s="3" customFormat="1" ht="21" customHeight="1">
      <c r="A46" s="230" t="s">
        <v>125</v>
      </c>
      <c r="B46" s="231" t="s">
        <v>126</v>
      </c>
      <c r="C46" s="232">
        <f>토질산근2!E44</f>
        <v>9</v>
      </c>
      <c r="D46" s="233" t="s">
        <v>127</v>
      </c>
      <c r="E46" s="234">
        <f t="shared" si="9"/>
        <v>144600</v>
      </c>
      <c r="F46" s="234">
        <f t="shared" si="9"/>
        <v>1301400</v>
      </c>
      <c r="G46" s="234"/>
      <c r="H46" s="234"/>
      <c r="I46" s="254"/>
      <c r="J46" s="254"/>
      <c r="K46" s="234">
        <f>토질산근1!K379</f>
        <v>144600</v>
      </c>
      <c r="L46" s="234">
        <f t="shared" si="10"/>
        <v>1301400</v>
      </c>
      <c r="M46" s="235" t="s">
        <v>128</v>
      </c>
    </row>
    <row r="47" spans="1:13" s="3" customFormat="1" ht="21" customHeight="1">
      <c r="A47" s="230" t="s">
        <v>129</v>
      </c>
      <c r="B47" s="231" t="s">
        <v>130</v>
      </c>
      <c r="C47" s="232">
        <f>토질산근2!E45</f>
        <v>9</v>
      </c>
      <c r="D47" s="233" t="s">
        <v>39</v>
      </c>
      <c r="E47" s="234">
        <f t="shared" si="9"/>
        <v>25700</v>
      </c>
      <c r="F47" s="234">
        <f t="shared" si="9"/>
        <v>231300</v>
      </c>
      <c r="G47" s="234"/>
      <c r="H47" s="234"/>
      <c r="I47" s="254"/>
      <c r="J47" s="254"/>
      <c r="K47" s="234">
        <f>토질산근1!K378</f>
        <v>25700</v>
      </c>
      <c r="L47" s="234">
        <f t="shared" si="10"/>
        <v>231300</v>
      </c>
      <c r="M47" s="235" t="s">
        <v>121</v>
      </c>
    </row>
    <row r="48" spans="1:13" s="3" customFormat="1" ht="21" customHeight="1">
      <c r="A48" s="230" t="s">
        <v>131</v>
      </c>
      <c r="B48" s="231" t="s">
        <v>132</v>
      </c>
      <c r="C48" s="232">
        <f>토질산근2!E46</f>
        <v>3</v>
      </c>
      <c r="D48" s="233" t="s">
        <v>113</v>
      </c>
      <c r="E48" s="234">
        <f t="shared" si="9"/>
        <v>127800</v>
      </c>
      <c r="F48" s="234">
        <f t="shared" si="9"/>
        <v>383400</v>
      </c>
      <c r="G48" s="234"/>
      <c r="H48" s="234"/>
      <c r="I48" s="254"/>
      <c r="J48" s="254"/>
      <c r="K48" s="234">
        <f>토질산근1!K381</f>
        <v>127800</v>
      </c>
      <c r="L48" s="234">
        <f t="shared" si="10"/>
        <v>383400</v>
      </c>
      <c r="M48" s="235" t="s">
        <v>124</v>
      </c>
    </row>
    <row r="49" spans="1:13" s="3" customFormat="1" ht="21" customHeight="1">
      <c r="A49" s="230" t="s">
        <v>133</v>
      </c>
      <c r="B49" s="231" t="s">
        <v>134</v>
      </c>
      <c r="C49" s="232">
        <f>토질산근2!E47</f>
        <v>3</v>
      </c>
      <c r="D49" s="233" t="s">
        <v>127</v>
      </c>
      <c r="E49" s="234">
        <f t="shared" si="9"/>
        <v>223700</v>
      </c>
      <c r="F49" s="234">
        <f t="shared" si="9"/>
        <v>671100</v>
      </c>
      <c r="G49" s="234"/>
      <c r="H49" s="234"/>
      <c r="I49" s="254"/>
      <c r="J49" s="254"/>
      <c r="K49" s="234">
        <f>토질산근1!K382</f>
        <v>223700</v>
      </c>
      <c r="L49" s="234">
        <f t="shared" si="10"/>
        <v>671100</v>
      </c>
      <c r="M49" s="235" t="s">
        <v>135</v>
      </c>
    </row>
    <row r="50" spans="1:13" s="3" customFormat="1" ht="21" customHeight="1">
      <c r="A50" s="230" t="s">
        <v>136</v>
      </c>
      <c r="B50" s="231" t="s">
        <v>137</v>
      </c>
      <c r="C50" s="232">
        <f>토질산근2!E48</f>
        <v>0</v>
      </c>
      <c r="D50" s="233" t="s">
        <v>39</v>
      </c>
      <c r="E50" s="234">
        <f t="shared" si="9"/>
        <v>84000</v>
      </c>
      <c r="F50" s="234">
        <f t="shared" si="9"/>
        <v>0</v>
      </c>
      <c r="G50" s="234"/>
      <c r="H50" s="234"/>
      <c r="I50" s="254"/>
      <c r="J50" s="254"/>
      <c r="K50" s="234">
        <f>토질산근1!K383</f>
        <v>84000</v>
      </c>
      <c r="L50" s="234">
        <f t="shared" si="10"/>
        <v>0</v>
      </c>
      <c r="M50" s="235" t="s">
        <v>138</v>
      </c>
    </row>
    <row r="51" spans="1:13" s="3" customFormat="1" ht="21" customHeight="1">
      <c r="A51" s="230" t="s">
        <v>139</v>
      </c>
      <c r="B51" s="231" t="s">
        <v>140</v>
      </c>
      <c r="C51" s="232">
        <f>토질산근2!E49</f>
        <v>0</v>
      </c>
      <c r="D51" s="233" t="s">
        <v>141</v>
      </c>
      <c r="E51" s="234">
        <f t="shared" si="9"/>
        <v>114000</v>
      </c>
      <c r="F51" s="234">
        <f t="shared" si="9"/>
        <v>0</v>
      </c>
      <c r="G51" s="234"/>
      <c r="H51" s="234"/>
      <c r="I51" s="254"/>
      <c r="J51" s="254"/>
      <c r="K51" s="234">
        <f>토질산근1!K384</f>
        <v>114000</v>
      </c>
      <c r="L51" s="234">
        <f t="shared" si="10"/>
        <v>0</v>
      </c>
      <c r="M51" s="235" t="s">
        <v>142</v>
      </c>
    </row>
    <row r="52" spans="1:13" s="3" customFormat="1" ht="21" customHeight="1">
      <c r="A52" s="230" t="s">
        <v>143</v>
      </c>
      <c r="B52" s="231" t="s">
        <v>144</v>
      </c>
      <c r="C52" s="232">
        <f>토질산근2!E50</f>
        <v>0</v>
      </c>
      <c r="D52" s="233" t="s">
        <v>145</v>
      </c>
      <c r="E52" s="234">
        <f t="shared" si="9"/>
        <v>348000</v>
      </c>
      <c r="F52" s="234">
        <f t="shared" si="9"/>
        <v>0</v>
      </c>
      <c r="G52" s="234"/>
      <c r="H52" s="234"/>
      <c r="I52" s="254"/>
      <c r="J52" s="254"/>
      <c r="K52" s="234">
        <f>토질산근1!K385</f>
        <v>348000</v>
      </c>
      <c r="L52" s="234">
        <f t="shared" si="10"/>
        <v>0</v>
      </c>
      <c r="M52" s="235" t="s">
        <v>146</v>
      </c>
    </row>
    <row r="53" spans="1:13" s="3" customFormat="1" ht="21" customHeight="1">
      <c r="A53" s="230" t="s">
        <v>147</v>
      </c>
      <c r="B53" s="231"/>
      <c r="C53" s="232"/>
      <c r="D53" s="233"/>
      <c r="E53" s="234"/>
      <c r="F53" s="234">
        <f>SUM(F54:F60)</f>
        <v>51000</v>
      </c>
      <c r="G53" s="234"/>
      <c r="H53" s="234"/>
      <c r="I53" s="254"/>
      <c r="J53" s="254"/>
      <c r="K53" s="234"/>
      <c r="L53" s="234">
        <f>SUM(L54:L60)</f>
        <v>51000</v>
      </c>
      <c r="M53" s="235"/>
    </row>
    <row r="54" spans="1:13" s="3" customFormat="1" ht="21" customHeight="1">
      <c r="A54" s="230" t="s">
        <v>148</v>
      </c>
      <c r="B54" s="231" t="s">
        <v>149</v>
      </c>
      <c r="C54" s="232">
        <f>토질산근2!E52</f>
        <v>0</v>
      </c>
      <c r="D54" s="233" t="s">
        <v>39</v>
      </c>
      <c r="E54" s="234">
        <f t="shared" ref="E54:F60" si="11">SUM(G54,I54,K54)</f>
        <v>12000</v>
      </c>
      <c r="F54" s="234">
        <f t="shared" si="11"/>
        <v>0</v>
      </c>
      <c r="G54" s="234"/>
      <c r="H54" s="234"/>
      <c r="I54" s="254"/>
      <c r="J54" s="254"/>
      <c r="K54" s="234">
        <f>토질산근1!K391</f>
        <v>12000</v>
      </c>
      <c r="L54" s="234">
        <f>TRUNC($C54*K54)</f>
        <v>0</v>
      </c>
      <c r="M54" s="235" t="s">
        <v>150</v>
      </c>
    </row>
    <row r="55" spans="1:13" s="3" customFormat="1" ht="21" customHeight="1">
      <c r="A55" s="230" t="s">
        <v>151</v>
      </c>
      <c r="B55" s="231" t="s">
        <v>152</v>
      </c>
      <c r="C55" s="232">
        <f>토질산근2!E53</f>
        <v>0</v>
      </c>
      <c r="D55" s="233" t="s">
        <v>141</v>
      </c>
      <c r="E55" s="234">
        <f>SUM(G55,I55,K55)</f>
        <v>24000</v>
      </c>
      <c r="F55" s="234">
        <f>SUM(H55,J55,L55)</f>
        <v>0</v>
      </c>
      <c r="G55" s="234"/>
      <c r="H55" s="234"/>
      <c r="I55" s="254"/>
      <c r="J55" s="254"/>
      <c r="K55" s="234">
        <f>토질산근1!K392</f>
        <v>24000</v>
      </c>
      <c r="L55" s="234">
        <f t="shared" ref="L55:L65" si="12">TRUNC($C55*K55)</f>
        <v>0</v>
      </c>
      <c r="M55" s="235" t="s">
        <v>153</v>
      </c>
    </row>
    <row r="56" spans="1:13" s="3" customFormat="1" ht="21" customHeight="1">
      <c r="A56" s="230" t="s">
        <v>154</v>
      </c>
      <c r="B56" s="231" t="s">
        <v>155</v>
      </c>
      <c r="C56" s="232">
        <f>토질산근2!E54</f>
        <v>0</v>
      </c>
      <c r="D56" s="233" t="s">
        <v>156</v>
      </c>
      <c r="E56" s="234">
        <f t="shared" si="11"/>
        <v>72000</v>
      </c>
      <c r="F56" s="234">
        <f t="shared" si="11"/>
        <v>0</v>
      </c>
      <c r="G56" s="234"/>
      <c r="H56" s="234"/>
      <c r="I56" s="254"/>
      <c r="J56" s="254"/>
      <c r="K56" s="234">
        <f>토질산근1!K393</f>
        <v>72000</v>
      </c>
      <c r="L56" s="234">
        <f t="shared" si="12"/>
        <v>0</v>
      </c>
      <c r="M56" s="235" t="s">
        <v>157</v>
      </c>
    </row>
    <row r="57" spans="1:13" s="3" customFormat="1" ht="21" customHeight="1">
      <c r="A57" s="230" t="s">
        <v>158</v>
      </c>
      <c r="B57" s="231" t="s">
        <v>159</v>
      </c>
      <c r="C57" s="232">
        <f>토질산근2!E57</f>
        <v>1</v>
      </c>
      <c r="D57" s="233" t="s">
        <v>39</v>
      </c>
      <c r="E57" s="234">
        <f t="shared" si="11"/>
        <v>51000</v>
      </c>
      <c r="F57" s="234">
        <f t="shared" si="11"/>
        <v>51000</v>
      </c>
      <c r="G57" s="234"/>
      <c r="H57" s="234"/>
      <c r="I57" s="254"/>
      <c r="J57" s="254"/>
      <c r="K57" s="234">
        <f>토질산근1!K394+토질산근1!K403</f>
        <v>51000</v>
      </c>
      <c r="L57" s="234">
        <f t="shared" si="12"/>
        <v>51000</v>
      </c>
      <c r="M57" s="235" t="s">
        <v>160</v>
      </c>
    </row>
    <row r="58" spans="1:13" s="3" customFormat="1" ht="21" customHeight="1">
      <c r="A58" s="230" t="s">
        <v>161</v>
      </c>
      <c r="B58" s="231" t="s">
        <v>94</v>
      </c>
      <c r="C58" s="232">
        <f>토질산근2!E56</f>
        <v>0</v>
      </c>
      <c r="D58" s="233" t="s">
        <v>162</v>
      </c>
      <c r="E58" s="234">
        <f t="shared" si="11"/>
        <v>18000</v>
      </c>
      <c r="F58" s="234">
        <f t="shared" si="11"/>
        <v>0</v>
      </c>
      <c r="G58" s="234"/>
      <c r="H58" s="234"/>
      <c r="I58" s="254"/>
      <c r="J58" s="254"/>
      <c r="K58" s="234">
        <f>토질산근1!K395</f>
        <v>18000</v>
      </c>
      <c r="L58" s="234">
        <f t="shared" si="12"/>
        <v>0</v>
      </c>
      <c r="M58" s="235" t="s">
        <v>163</v>
      </c>
    </row>
    <row r="59" spans="1:13" s="3" customFormat="1" ht="21" customHeight="1">
      <c r="A59" s="230" t="s">
        <v>164</v>
      </c>
      <c r="B59" s="231" t="s">
        <v>165</v>
      </c>
      <c r="C59" s="232">
        <f>토질산근2!E58</f>
        <v>0</v>
      </c>
      <c r="D59" s="233" t="s">
        <v>166</v>
      </c>
      <c r="E59" s="234">
        <f t="shared" si="11"/>
        <v>240000</v>
      </c>
      <c r="F59" s="234">
        <f t="shared" si="11"/>
        <v>0</v>
      </c>
      <c r="G59" s="234"/>
      <c r="H59" s="234"/>
      <c r="I59" s="254"/>
      <c r="J59" s="254"/>
      <c r="K59" s="234">
        <f>토질산근1!K396</f>
        <v>240000</v>
      </c>
      <c r="L59" s="234">
        <f t="shared" si="12"/>
        <v>0</v>
      </c>
      <c r="M59" s="235" t="s">
        <v>167</v>
      </c>
    </row>
    <row r="60" spans="1:13" s="3" customFormat="1" ht="21" customHeight="1">
      <c r="A60" s="230" t="s">
        <v>168</v>
      </c>
      <c r="B60" s="231" t="s">
        <v>169</v>
      </c>
      <c r="C60" s="232">
        <f>토질산근2!E59</f>
        <v>0</v>
      </c>
      <c r="D60" s="233" t="s">
        <v>170</v>
      </c>
      <c r="E60" s="234">
        <f t="shared" si="11"/>
        <v>720000</v>
      </c>
      <c r="F60" s="234">
        <f t="shared" si="11"/>
        <v>0</v>
      </c>
      <c r="G60" s="234"/>
      <c r="H60" s="234"/>
      <c r="I60" s="254"/>
      <c r="J60" s="254"/>
      <c r="K60" s="234">
        <f>토질산근1!K397</f>
        <v>720000</v>
      </c>
      <c r="L60" s="234">
        <f t="shared" si="12"/>
        <v>0</v>
      </c>
      <c r="M60" s="235" t="s">
        <v>160</v>
      </c>
    </row>
    <row r="61" spans="1:13" s="3" customFormat="1" ht="21" customHeight="1">
      <c r="A61" s="239" t="s">
        <v>171</v>
      </c>
      <c r="B61" s="240"/>
      <c r="C61" s="241"/>
      <c r="D61" s="242"/>
      <c r="E61" s="243"/>
      <c r="F61" s="243">
        <f>SUM(F62:F65)</f>
        <v>0</v>
      </c>
      <c r="G61" s="243"/>
      <c r="H61" s="243"/>
      <c r="I61" s="255"/>
      <c r="J61" s="255"/>
      <c r="K61" s="243"/>
      <c r="L61" s="243">
        <f>SUM(L62:L65)</f>
        <v>0</v>
      </c>
      <c r="M61" s="244"/>
    </row>
    <row r="62" spans="1:13" s="3" customFormat="1" ht="21" customHeight="1">
      <c r="A62" s="245" t="s">
        <v>172</v>
      </c>
      <c r="B62" s="246" t="s">
        <v>173</v>
      </c>
      <c r="C62" s="247">
        <f>토질산근2!E61</f>
        <v>0</v>
      </c>
      <c r="D62" s="248" t="s">
        <v>162</v>
      </c>
      <c r="E62" s="249">
        <f>SUM(G62,I62,K62)</f>
        <v>60000</v>
      </c>
      <c r="F62" s="249">
        <f t="shared" ref="F62:F68" si="13">SUM(H62,J62,L62)</f>
        <v>0</v>
      </c>
      <c r="G62" s="249"/>
      <c r="H62" s="249"/>
      <c r="I62" s="256"/>
      <c r="J62" s="256"/>
      <c r="K62" s="249">
        <f>토질산근1!K400</f>
        <v>60000</v>
      </c>
      <c r="L62" s="249">
        <f t="shared" si="12"/>
        <v>0</v>
      </c>
      <c r="M62" s="250" t="s">
        <v>174</v>
      </c>
    </row>
    <row r="63" spans="1:13" s="3" customFormat="1" ht="21" customHeight="1">
      <c r="A63" s="230" t="s">
        <v>175</v>
      </c>
      <c r="B63" s="231" t="s">
        <v>176</v>
      </c>
      <c r="C63" s="232">
        <f>토질산근2!E62</f>
        <v>0</v>
      </c>
      <c r="D63" s="233" t="s">
        <v>141</v>
      </c>
      <c r="E63" s="234">
        <f>SUM(G63,I63,K63)</f>
        <v>36000</v>
      </c>
      <c r="F63" s="234">
        <f t="shared" si="13"/>
        <v>0</v>
      </c>
      <c r="G63" s="234"/>
      <c r="H63" s="234"/>
      <c r="I63" s="254"/>
      <c r="J63" s="254"/>
      <c r="K63" s="234">
        <f>토질산근1!K402</f>
        <v>36000</v>
      </c>
      <c r="L63" s="234">
        <f t="shared" si="12"/>
        <v>0</v>
      </c>
      <c r="M63" s="235" t="s">
        <v>177</v>
      </c>
    </row>
    <row r="64" spans="1:13" s="3" customFormat="1" ht="21" customHeight="1">
      <c r="A64" s="230" t="s">
        <v>178</v>
      </c>
      <c r="B64" s="231" t="s">
        <v>179</v>
      </c>
      <c r="C64" s="232">
        <f>토질산근2!E63</f>
        <v>0</v>
      </c>
      <c r="D64" s="233" t="s">
        <v>170</v>
      </c>
      <c r="E64" s="234">
        <f>SUM(G64,I64,K64)</f>
        <v>90000</v>
      </c>
      <c r="F64" s="234">
        <f t="shared" si="13"/>
        <v>0</v>
      </c>
      <c r="G64" s="234"/>
      <c r="H64" s="234"/>
      <c r="I64" s="254"/>
      <c r="J64" s="254"/>
      <c r="K64" s="234">
        <f>토질산근1!F401</f>
        <v>90000</v>
      </c>
      <c r="L64" s="234">
        <f t="shared" si="12"/>
        <v>0</v>
      </c>
      <c r="M64" s="235" t="s">
        <v>160</v>
      </c>
    </row>
    <row r="65" spans="1:15" s="3" customFormat="1" ht="21" customHeight="1">
      <c r="A65" s="230" t="s">
        <v>180</v>
      </c>
      <c r="B65" s="231" t="s">
        <v>94</v>
      </c>
      <c r="C65" s="232">
        <f>토질산근2!E64</f>
        <v>0</v>
      </c>
      <c r="D65" s="233" t="s">
        <v>162</v>
      </c>
      <c r="E65" s="234">
        <f>SUM(G65,I65,K65)</f>
        <v>15000</v>
      </c>
      <c r="F65" s="234">
        <f t="shared" si="13"/>
        <v>0</v>
      </c>
      <c r="G65" s="234"/>
      <c r="H65" s="234"/>
      <c r="I65" s="254"/>
      <c r="J65" s="254"/>
      <c r="K65" s="234">
        <f>토질산근1!K403</f>
        <v>15000</v>
      </c>
      <c r="L65" s="234">
        <f t="shared" si="12"/>
        <v>0</v>
      </c>
      <c r="M65" s="235" t="s">
        <v>181</v>
      </c>
    </row>
    <row r="66" spans="1:15" s="3" customFormat="1" ht="21" customHeight="1">
      <c r="A66" s="257" t="s">
        <v>182</v>
      </c>
      <c r="B66" s="231"/>
      <c r="C66" s="258"/>
      <c r="D66" s="233"/>
      <c r="E66" s="234"/>
      <c r="F66" s="234" t="e">
        <f t="shared" si="13"/>
        <v>#REF!</v>
      </c>
      <c r="G66" s="254"/>
      <c r="H66" s="234" t="e">
        <f>SUM(H6,H14,H22,H25,H26,H29,H40)</f>
        <v>#REF!</v>
      </c>
      <c r="I66" s="234"/>
      <c r="J66" s="234" t="e">
        <f>SUM(J6,J14,J22,J25,J26,J29,J40)</f>
        <v>#REF!</v>
      </c>
      <c r="K66" s="254"/>
      <c r="L66" s="234" t="e">
        <f>SUM(L6,L14,L22,L25,L26,L29,L40)</f>
        <v>#REF!</v>
      </c>
      <c r="M66" s="235"/>
    </row>
    <row r="67" spans="1:15" s="142" customFormat="1" ht="21" customHeight="1">
      <c r="A67" s="224" t="s">
        <v>183</v>
      </c>
      <c r="B67" s="225"/>
      <c r="C67" s="259">
        <v>25</v>
      </c>
      <c r="D67" s="227" t="s">
        <v>184</v>
      </c>
      <c r="E67" s="260"/>
      <c r="F67" s="228" t="e">
        <f t="shared" si="13"/>
        <v>#REF!</v>
      </c>
      <c r="G67" s="260" t="e">
        <f>H66/100</f>
        <v>#REF!</v>
      </c>
      <c r="H67" s="260" t="e">
        <f>TRUNC(G67*$C$67)</f>
        <v>#REF!</v>
      </c>
      <c r="I67" s="260" t="e">
        <f>J66/100</f>
        <v>#REF!</v>
      </c>
      <c r="J67" s="260" t="e">
        <f>TRUNC(I67*$C$67)</f>
        <v>#REF!</v>
      </c>
      <c r="K67" s="260" t="e">
        <f>L66/100</f>
        <v>#REF!</v>
      </c>
      <c r="L67" s="260" t="e">
        <f>TRUNC(K67*$C$67)</f>
        <v>#REF!</v>
      </c>
      <c r="M67" s="229"/>
      <c r="N67" s="143"/>
    </row>
    <row r="68" spans="1:15" s="3" customFormat="1" ht="21" customHeight="1">
      <c r="A68" s="261" t="s">
        <v>185</v>
      </c>
      <c r="B68" s="225"/>
      <c r="C68" s="262"/>
      <c r="D68" s="227"/>
      <c r="E68" s="260"/>
      <c r="F68" s="228" t="e">
        <f t="shared" si="13"/>
        <v>#REF!</v>
      </c>
      <c r="G68" s="263"/>
      <c r="H68" s="260" t="e">
        <f>SUM(H66:H67)</f>
        <v>#REF!</v>
      </c>
      <c r="I68" s="260"/>
      <c r="J68" s="260" t="e">
        <f>SUM(J66:J67)</f>
        <v>#REF!</v>
      </c>
      <c r="K68" s="263"/>
      <c r="L68" s="260" t="e">
        <f>SUM(L66:L67)</f>
        <v>#REF!</v>
      </c>
      <c r="M68" s="229"/>
    </row>
    <row r="69" spans="1:15" s="142" customFormat="1" ht="21" customHeight="1">
      <c r="A69" s="224" t="s">
        <v>186</v>
      </c>
      <c r="B69" s="225"/>
      <c r="C69" s="227"/>
      <c r="D69" s="227"/>
      <c r="E69" s="228"/>
      <c r="F69" s="228"/>
      <c r="G69" s="264"/>
      <c r="H69" s="264"/>
      <c r="I69" s="228"/>
      <c r="J69" s="228"/>
      <c r="K69" s="264"/>
      <c r="L69" s="264"/>
      <c r="M69" s="229"/>
    </row>
    <row r="70" spans="1:15" s="3" customFormat="1" ht="21" customHeight="1">
      <c r="A70" s="230" t="s">
        <v>187</v>
      </c>
      <c r="B70" s="231" t="s">
        <v>188</v>
      </c>
      <c r="C70" s="258">
        <v>1</v>
      </c>
      <c r="D70" s="233" t="s">
        <v>189</v>
      </c>
      <c r="E70" s="234" t="e">
        <f t="shared" ref="E70:F73" si="14">SUM(G70,I70,K70)</f>
        <v>#REF!</v>
      </c>
      <c r="F70" s="234" t="e">
        <f t="shared" si="14"/>
        <v>#REF!</v>
      </c>
      <c r="G70" s="234" t="e">
        <f>토질산근1!H414</f>
        <v>#REF!</v>
      </c>
      <c r="H70" s="234" t="e">
        <f>INT(C70*G70)</f>
        <v>#REF!</v>
      </c>
      <c r="I70" s="234"/>
      <c r="J70" s="234"/>
      <c r="K70" s="234"/>
      <c r="L70" s="254"/>
      <c r="M70" s="235" t="s">
        <v>190</v>
      </c>
      <c r="O70" s="4"/>
    </row>
    <row r="71" spans="1:15" s="3" customFormat="1" ht="21" customHeight="1">
      <c r="A71" s="230" t="s">
        <v>191</v>
      </c>
      <c r="B71" s="231" t="s">
        <v>192</v>
      </c>
      <c r="C71" s="258">
        <v>1</v>
      </c>
      <c r="D71" s="233" t="s">
        <v>193</v>
      </c>
      <c r="E71" s="234" t="e">
        <f t="shared" si="14"/>
        <v>#REF!</v>
      </c>
      <c r="F71" s="234" t="e">
        <f t="shared" si="14"/>
        <v>#REF!</v>
      </c>
      <c r="G71" s="234" t="e">
        <f>토질산근1!H420</f>
        <v>#REF!</v>
      </c>
      <c r="H71" s="234" t="e">
        <f>INT(C71*G71)</f>
        <v>#REF!</v>
      </c>
      <c r="I71" s="234"/>
      <c r="J71" s="234"/>
      <c r="K71" s="234"/>
      <c r="L71" s="254"/>
      <c r="M71" s="235" t="s">
        <v>194</v>
      </c>
      <c r="O71" s="4"/>
    </row>
    <row r="72" spans="1:15" ht="21" customHeight="1">
      <c r="A72" s="230" t="s">
        <v>195</v>
      </c>
      <c r="B72" s="233" t="s">
        <v>196</v>
      </c>
      <c r="C72" s="232">
        <v>1</v>
      </c>
      <c r="D72" s="233" t="s">
        <v>197</v>
      </c>
      <c r="E72" s="234" t="e">
        <f t="shared" si="14"/>
        <v>#REF!</v>
      </c>
      <c r="F72" s="234" t="e">
        <f t="shared" si="14"/>
        <v>#REF!</v>
      </c>
      <c r="G72" s="234" t="e">
        <f>토질산근1!H427</f>
        <v>#REF!</v>
      </c>
      <c r="H72" s="234" t="e">
        <f>INT(C72*G72)</f>
        <v>#REF!</v>
      </c>
      <c r="I72" s="234"/>
      <c r="J72" s="254"/>
      <c r="K72" s="234"/>
      <c r="L72" s="234"/>
      <c r="M72" s="235" t="s">
        <v>198</v>
      </c>
      <c r="O72" s="4"/>
    </row>
    <row r="73" spans="1:15" ht="21" customHeight="1">
      <c r="A73" s="230" t="s">
        <v>199</v>
      </c>
      <c r="B73" s="233" t="s">
        <v>200</v>
      </c>
      <c r="C73" s="232">
        <v>1</v>
      </c>
      <c r="D73" s="233" t="s">
        <v>201</v>
      </c>
      <c r="E73" s="234">
        <f t="shared" si="14"/>
        <v>1215000</v>
      </c>
      <c r="F73" s="234">
        <f t="shared" si="14"/>
        <v>1215000</v>
      </c>
      <c r="G73" s="234">
        <f>토질산근1!H431</f>
        <v>0</v>
      </c>
      <c r="H73" s="234"/>
      <c r="I73" s="234"/>
      <c r="J73" s="254"/>
      <c r="K73" s="234">
        <f>토질산근1!L431</f>
        <v>1215000</v>
      </c>
      <c r="L73" s="234">
        <f>TRUNC($C73*K73)</f>
        <v>1215000</v>
      </c>
      <c r="M73" s="235" t="s">
        <v>202</v>
      </c>
    </row>
    <row r="74" spans="1:15" ht="21" customHeight="1">
      <c r="A74" s="257" t="s">
        <v>203</v>
      </c>
      <c r="B74" s="233"/>
      <c r="C74" s="232"/>
      <c r="D74" s="233"/>
      <c r="E74" s="234"/>
      <c r="F74" s="234" t="e">
        <f>SUM(H74,J74,L74)</f>
        <v>#REF!</v>
      </c>
      <c r="G74" s="234"/>
      <c r="H74" s="234" t="e">
        <f>SUM(H70,H71,H72,H73)</f>
        <v>#REF!</v>
      </c>
      <c r="I74" s="254"/>
      <c r="J74" s="234">
        <f>SUM(J70,J71,J72,J73)</f>
        <v>0</v>
      </c>
      <c r="K74" s="234"/>
      <c r="L74" s="234">
        <f>SUM(L70,L71,L72,L73)</f>
        <v>1215000</v>
      </c>
      <c r="M74" s="265"/>
    </row>
    <row r="75" spans="1:15" ht="21" customHeight="1">
      <c r="A75" s="830" t="s">
        <v>204</v>
      </c>
      <c r="B75" s="831"/>
      <c r="C75" s="266">
        <v>110</v>
      </c>
      <c r="D75" s="233" t="s">
        <v>205</v>
      </c>
      <c r="E75" s="234"/>
      <c r="F75" s="234" t="e">
        <f>SUM(H75,J75,L75)</f>
        <v>#REF!</v>
      </c>
      <c r="G75" s="234" t="e">
        <f>H74/100</f>
        <v>#REF!</v>
      </c>
      <c r="H75" s="234" t="e">
        <f>TRUNC(G75*C75)</f>
        <v>#REF!</v>
      </c>
      <c r="I75" s="234"/>
      <c r="J75" s="254"/>
      <c r="K75" s="234"/>
      <c r="L75" s="234"/>
      <c r="M75" s="265"/>
    </row>
    <row r="76" spans="1:15" ht="21" customHeight="1">
      <c r="A76" s="830" t="s">
        <v>206</v>
      </c>
      <c r="B76" s="831"/>
      <c r="C76" s="266">
        <v>20</v>
      </c>
      <c r="D76" s="233" t="s">
        <v>207</v>
      </c>
      <c r="E76" s="234"/>
      <c r="F76" s="234" t="e">
        <f>SUM(H76,J76,L76)</f>
        <v>#REF!</v>
      </c>
      <c r="G76" s="234" t="e">
        <f>(H74+H75)/100</f>
        <v>#REF!</v>
      </c>
      <c r="H76" s="234" t="e">
        <f>TRUNC(G76*C76)</f>
        <v>#REF!</v>
      </c>
      <c r="I76" s="254"/>
      <c r="J76" s="254"/>
      <c r="K76" s="234"/>
      <c r="L76" s="234"/>
      <c r="M76" s="265"/>
    </row>
    <row r="77" spans="1:15" ht="21" customHeight="1">
      <c r="A77" s="261" t="s">
        <v>185</v>
      </c>
      <c r="B77" s="227"/>
      <c r="C77" s="226"/>
      <c r="D77" s="227"/>
      <c r="E77" s="227"/>
      <c r="F77" s="228" t="e">
        <f>SUM(H77,J77,L77)</f>
        <v>#REF!</v>
      </c>
      <c r="G77" s="227"/>
      <c r="H77" s="228" t="e">
        <f>H74+H75+H76</f>
        <v>#REF!</v>
      </c>
      <c r="I77" s="227"/>
      <c r="J77" s="228"/>
      <c r="K77" s="227"/>
      <c r="L77" s="228">
        <f>L74+L75+L76</f>
        <v>1215000</v>
      </c>
      <c r="M77" s="267"/>
    </row>
    <row r="78" spans="1:15" s="2" customFormat="1" ht="21" customHeight="1">
      <c r="A78" s="261" t="s">
        <v>208</v>
      </c>
      <c r="B78" s="227"/>
      <c r="C78" s="227"/>
      <c r="D78" s="227"/>
      <c r="E78" s="228"/>
      <c r="F78" s="228" t="e">
        <f>SUM(H78,J78,L78)</f>
        <v>#REF!</v>
      </c>
      <c r="G78" s="264"/>
      <c r="H78" s="228" t="e">
        <f>H68+H77</f>
        <v>#REF!</v>
      </c>
      <c r="I78" s="264"/>
      <c r="J78" s="228" t="e">
        <f>J68+J77</f>
        <v>#REF!</v>
      </c>
      <c r="K78" s="264"/>
      <c r="L78" s="228" t="e">
        <f>L68+L77</f>
        <v>#REF!</v>
      </c>
      <c r="M78" s="267"/>
    </row>
    <row r="79" spans="1:15" s="2" customFormat="1" ht="21" customHeight="1">
      <c r="A79" s="268"/>
      <c r="B79" s="269"/>
      <c r="C79" s="270"/>
      <c r="D79" s="269"/>
      <c r="E79" s="271" t="s">
        <v>209</v>
      </c>
      <c r="F79" s="272" t="e">
        <f>ROUNDDOWN(F78,-5)</f>
        <v>#REF!</v>
      </c>
      <c r="G79" s="272"/>
      <c r="H79" s="272"/>
      <c r="I79" s="272"/>
      <c r="J79" s="272"/>
      <c r="K79" s="273"/>
      <c r="L79" s="273"/>
      <c r="M79" s="274"/>
    </row>
    <row r="80" spans="1:15" ht="21" customHeight="1">
      <c r="A80" s="5"/>
      <c r="B80" s="6"/>
      <c r="C80" s="7"/>
      <c r="D80" s="6"/>
      <c r="E80" s="8"/>
      <c r="F80" s="9"/>
      <c r="G80" s="9"/>
      <c r="H80" s="8"/>
      <c r="I80" s="8"/>
      <c r="J80" s="8"/>
      <c r="K80" s="10"/>
      <c r="L80" s="10"/>
      <c r="M80" s="11"/>
    </row>
    <row r="81" spans="1:12" ht="21" customHeight="1">
      <c r="A81" s="5"/>
      <c r="B81" s="6"/>
      <c r="C81" s="7"/>
      <c r="D81" s="6"/>
      <c r="E81" s="8"/>
      <c r="F81" s="9"/>
      <c r="G81" s="9"/>
      <c r="H81" s="8"/>
      <c r="I81" s="8"/>
      <c r="J81" s="8"/>
      <c r="K81" s="10"/>
      <c r="L81" s="10"/>
    </row>
    <row r="82" spans="1:12" ht="21" customHeight="1">
      <c r="A82" s="12"/>
      <c r="B82" s="6"/>
      <c r="C82" s="7"/>
      <c r="D82" s="6"/>
      <c r="E82" s="8"/>
      <c r="F82" s="9"/>
      <c r="G82" s="9"/>
      <c r="H82" s="8"/>
      <c r="I82" s="8"/>
      <c r="J82" s="8"/>
      <c r="K82" s="10"/>
      <c r="L82" s="10"/>
    </row>
    <row r="83" spans="1:12" ht="21" customHeight="1">
      <c r="A83" s="12"/>
      <c r="B83" s="6"/>
      <c r="C83" s="7"/>
      <c r="D83" s="6"/>
      <c r="E83" s="8"/>
      <c r="F83" s="9"/>
      <c r="G83" s="9"/>
      <c r="H83" s="8"/>
      <c r="I83" s="8"/>
      <c r="J83" s="8"/>
      <c r="K83" s="10"/>
      <c r="L83" s="10"/>
    </row>
    <row r="84" spans="1:12" ht="21" customHeight="1">
      <c r="A84" s="12"/>
      <c r="B84" s="6"/>
      <c r="C84" s="7"/>
      <c r="D84" s="6"/>
      <c r="E84" s="8"/>
      <c r="F84" s="9"/>
      <c r="G84" s="9"/>
      <c r="H84" s="8"/>
      <c r="I84" s="8"/>
      <c r="J84" s="8"/>
      <c r="K84" s="10"/>
      <c r="L84" s="10"/>
    </row>
  </sheetData>
  <mergeCells count="12">
    <mergeCell ref="A75:B75"/>
    <mergeCell ref="A76:B76"/>
    <mergeCell ref="A1:M1"/>
    <mergeCell ref="A2:A4"/>
    <mergeCell ref="B2:B4"/>
    <mergeCell ref="C2:C4"/>
    <mergeCell ref="D2:D4"/>
    <mergeCell ref="E2:F3"/>
    <mergeCell ref="G2:H3"/>
    <mergeCell ref="I2:J3"/>
    <mergeCell ref="K2:L3"/>
    <mergeCell ref="M2:M4"/>
  </mergeCells>
  <phoneticPr fontId="3" type="noConversion"/>
  <printOptions horizontalCentered="1" gridLinesSet="0"/>
  <pageMargins left="0.55118110236220474" right="0.39370078740157483" top="0.47244094488188981" bottom="0.86614173228346458" header="0.31496062992125984" footer="0.6692913385826772"/>
  <pageSetup paperSize="9" scale="99" orientation="landscape" horizontalDpi="4294967292" verticalDpi="30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S444"/>
  <sheetViews>
    <sheetView showZeros="0" view="pageBreakPreview" zoomScale="85" zoomScaleNormal="90" zoomScaleSheetLayoutView="85" workbookViewId="0">
      <selection activeCell="F16" sqref="F16"/>
    </sheetView>
  </sheetViews>
  <sheetFormatPr defaultRowHeight="21.4" customHeight="1"/>
  <cols>
    <col min="1" max="1" width="17.75" style="5" customWidth="1"/>
    <col min="2" max="2" width="13.5" style="5" customWidth="1"/>
    <col min="3" max="3" width="6.75" style="5" customWidth="1"/>
    <col min="4" max="4" width="6.125" style="5" customWidth="1"/>
    <col min="5" max="10" width="11" style="5" customWidth="1"/>
    <col min="11" max="12" width="9.625" style="5" customWidth="1"/>
    <col min="13" max="13" width="9" style="5" customWidth="1"/>
    <col min="14" max="16" width="13" style="5" customWidth="1"/>
    <col min="17" max="16384" width="9" style="5"/>
  </cols>
  <sheetData>
    <row r="1" spans="1:14" ht="30" customHeight="1">
      <c r="A1" s="141" t="s">
        <v>1178</v>
      </c>
    </row>
    <row r="2" spans="1:14" ht="21.4" customHeight="1">
      <c r="A2" s="850" t="s">
        <v>1175</v>
      </c>
      <c r="B2" s="851" t="s">
        <v>6</v>
      </c>
      <c r="C2" s="851" t="s">
        <v>210</v>
      </c>
      <c r="D2" s="851" t="s">
        <v>8</v>
      </c>
      <c r="E2" s="151" t="s">
        <v>1182</v>
      </c>
      <c r="F2" s="151"/>
      <c r="G2" s="151" t="s">
        <v>211</v>
      </c>
      <c r="H2" s="151"/>
      <c r="I2" s="151" t="s">
        <v>212</v>
      </c>
      <c r="J2" s="151"/>
      <c r="K2" s="151" t="s">
        <v>213</v>
      </c>
      <c r="L2" s="151"/>
    </row>
    <row r="3" spans="1:14" ht="21.4" customHeight="1">
      <c r="A3" s="850"/>
      <c r="B3" s="851"/>
      <c r="C3" s="851"/>
      <c r="D3" s="851"/>
      <c r="E3" s="152" t="s">
        <v>13</v>
      </c>
      <c r="F3" s="152" t="s">
        <v>2</v>
      </c>
      <c r="G3" s="152" t="s">
        <v>13</v>
      </c>
      <c r="H3" s="152" t="s">
        <v>2</v>
      </c>
      <c r="I3" s="152" t="s">
        <v>13</v>
      </c>
      <c r="J3" s="152" t="s">
        <v>2</v>
      </c>
      <c r="K3" s="150" t="s">
        <v>13</v>
      </c>
      <c r="L3" s="150" t="s">
        <v>2</v>
      </c>
    </row>
    <row r="4" spans="1:14" ht="21.4" customHeight="1">
      <c r="A4" s="849" t="s">
        <v>214</v>
      </c>
      <c r="B4" s="849"/>
      <c r="C4" s="849"/>
      <c r="D4" s="849"/>
      <c r="E4" s="849"/>
      <c r="F4" s="849"/>
      <c r="G4" s="849"/>
      <c r="H4" s="849"/>
      <c r="I4" s="849"/>
      <c r="J4" s="849"/>
      <c r="K4" s="849"/>
      <c r="L4" s="849"/>
      <c r="N4" s="14" t="s">
        <v>215</v>
      </c>
    </row>
    <row r="5" spans="1:14" ht="21.4" customHeight="1">
      <c r="A5" s="153" t="s">
        <v>216</v>
      </c>
      <c r="B5" s="154"/>
      <c r="C5" s="155">
        <v>0.18</v>
      </c>
      <c r="D5" s="156" t="s">
        <v>217</v>
      </c>
      <c r="E5" s="157" t="e">
        <f>SUM(G5,I5,K5)</f>
        <v>#REF!</v>
      </c>
      <c r="F5" s="157" t="e">
        <f t="shared" ref="F5:F17" si="0">H5+J5+L5</f>
        <v>#REF!</v>
      </c>
      <c r="G5" s="157" t="e">
        <f>+#REF!</f>
        <v>#REF!</v>
      </c>
      <c r="H5" s="157" t="e">
        <f>TRUNC(C5*G5)</f>
        <v>#REF!</v>
      </c>
      <c r="I5" s="157"/>
      <c r="J5" s="157"/>
      <c r="K5" s="157"/>
      <c r="L5" s="157"/>
      <c r="N5" s="15"/>
    </row>
    <row r="6" spans="1:14" ht="21.4" customHeight="1">
      <c r="A6" s="153" t="s">
        <v>218</v>
      </c>
      <c r="B6" s="154"/>
      <c r="C6" s="155">
        <v>0.35</v>
      </c>
      <c r="D6" s="156" t="s">
        <v>217</v>
      </c>
      <c r="E6" s="157" t="e">
        <f t="shared" ref="E6:E17" si="1">SUM(G6,I6,K6)</f>
        <v>#REF!</v>
      </c>
      <c r="F6" s="157" t="e">
        <f t="shared" si="0"/>
        <v>#REF!</v>
      </c>
      <c r="G6" s="157" t="e">
        <f>#REF!</f>
        <v>#REF!</v>
      </c>
      <c r="H6" s="157" t="e">
        <f>TRUNC(C6*G6)</f>
        <v>#REF!</v>
      </c>
      <c r="I6" s="157"/>
      <c r="J6" s="157"/>
      <c r="K6" s="157"/>
      <c r="L6" s="157">
        <f>TRUNC(C6*K6)</f>
        <v>0</v>
      </c>
      <c r="N6" s="15"/>
    </row>
    <row r="7" spans="1:14" ht="21.4" customHeight="1">
      <c r="A7" s="153" t="s">
        <v>219</v>
      </c>
      <c r="B7" s="154"/>
      <c r="C7" s="155">
        <v>0.25</v>
      </c>
      <c r="D7" s="156" t="s">
        <v>217</v>
      </c>
      <c r="E7" s="157" t="e">
        <f t="shared" si="1"/>
        <v>#REF!</v>
      </c>
      <c r="F7" s="157" t="e">
        <f t="shared" si="0"/>
        <v>#REF!</v>
      </c>
      <c r="G7" s="157" t="e">
        <f>#REF!</f>
        <v>#REF!</v>
      </c>
      <c r="H7" s="157" t="e">
        <f>TRUNC(C7*G7)</f>
        <v>#REF!</v>
      </c>
      <c r="I7" s="157"/>
      <c r="J7" s="157"/>
      <c r="K7" s="157"/>
      <c r="L7" s="157">
        <f>TRUNC(C7*K7)</f>
        <v>0</v>
      </c>
      <c r="N7" s="15"/>
    </row>
    <row r="8" spans="1:14" ht="21.4" customHeight="1">
      <c r="A8" s="153" t="s">
        <v>220</v>
      </c>
      <c r="B8" s="154"/>
      <c r="C8" s="155">
        <v>0.35</v>
      </c>
      <c r="D8" s="156" t="s">
        <v>217</v>
      </c>
      <c r="E8" s="157" t="e">
        <f t="shared" si="1"/>
        <v>#REF!</v>
      </c>
      <c r="F8" s="157" t="e">
        <f t="shared" si="0"/>
        <v>#REF!</v>
      </c>
      <c r="G8" s="157" t="e">
        <f>#REF!</f>
        <v>#REF!</v>
      </c>
      <c r="H8" s="157" t="e">
        <f>TRUNC(C8*G8)</f>
        <v>#REF!</v>
      </c>
      <c r="I8" s="157"/>
      <c r="J8" s="157"/>
      <c r="K8" s="157"/>
      <c r="L8" s="157">
        <f>TRUNC(C8*K8)</f>
        <v>0</v>
      </c>
      <c r="N8" s="15"/>
    </row>
    <row r="9" spans="1:14" ht="21.4" customHeight="1">
      <c r="A9" s="153" t="s">
        <v>221</v>
      </c>
      <c r="B9" s="156"/>
      <c r="C9" s="156">
        <v>0.01</v>
      </c>
      <c r="D9" s="156" t="s">
        <v>222</v>
      </c>
      <c r="E9" s="157">
        <f t="shared" si="1"/>
        <v>110000</v>
      </c>
      <c r="F9" s="157">
        <f t="shared" si="0"/>
        <v>1100</v>
      </c>
      <c r="G9" s="157"/>
      <c r="H9" s="157"/>
      <c r="I9" s="157">
        <f>토질산근3!D9</f>
        <v>110000</v>
      </c>
      <c r="J9" s="157">
        <f t="shared" ref="J9:J16" si="2">TRUNC(C9*I9)</f>
        <v>1100</v>
      </c>
      <c r="K9" s="157"/>
      <c r="L9" s="157"/>
      <c r="N9" s="15"/>
    </row>
    <row r="10" spans="1:14" ht="21.4" customHeight="1">
      <c r="A10" s="153" t="s">
        <v>223</v>
      </c>
      <c r="B10" s="156"/>
      <c r="C10" s="156">
        <v>2.5000000000000001E-2</v>
      </c>
      <c r="D10" s="156" t="s">
        <v>222</v>
      </c>
      <c r="E10" s="157">
        <f t="shared" si="1"/>
        <v>30000</v>
      </c>
      <c r="F10" s="157">
        <f t="shared" si="0"/>
        <v>750</v>
      </c>
      <c r="G10" s="157"/>
      <c r="H10" s="157"/>
      <c r="I10" s="157">
        <f>토질산근3!D11</f>
        <v>30000</v>
      </c>
      <c r="J10" s="157">
        <f t="shared" si="2"/>
        <v>750</v>
      </c>
      <c r="K10" s="157"/>
      <c r="L10" s="157"/>
      <c r="N10" s="15"/>
    </row>
    <row r="11" spans="1:14" ht="21.4" customHeight="1">
      <c r="A11" s="153" t="s">
        <v>224</v>
      </c>
      <c r="B11" s="156"/>
      <c r="C11" s="156">
        <v>0.01</v>
      </c>
      <c r="D11" s="156" t="s">
        <v>222</v>
      </c>
      <c r="E11" s="157">
        <f t="shared" si="1"/>
        <v>50000</v>
      </c>
      <c r="F11" s="157">
        <f t="shared" si="0"/>
        <v>500</v>
      </c>
      <c r="G11" s="157"/>
      <c r="H11" s="157"/>
      <c r="I11" s="157">
        <f>토질산근3!D13</f>
        <v>50000</v>
      </c>
      <c r="J11" s="157">
        <f t="shared" si="2"/>
        <v>500</v>
      </c>
      <c r="K11" s="157"/>
      <c r="L11" s="157"/>
      <c r="N11" s="15"/>
    </row>
    <row r="12" spans="1:14" ht="21.4" customHeight="1">
      <c r="A12" s="153" t="s">
        <v>225</v>
      </c>
      <c r="B12" s="156"/>
      <c r="C12" s="156">
        <v>0.01</v>
      </c>
      <c r="D12" s="156" t="s">
        <v>222</v>
      </c>
      <c r="E12" s="157">
        <f t="shared" si="1"/>
        <v>35000</v>
      </c>
      <c r="F12" s="157">
        <f t="shared" si="0"/>
        <v>350</v>
      </c>
      <c r="G12" s="157"/>
      <c r="H12" s="157"/>
      <c r="I12" s="157">
        <f>토질산근3!D15</f>
        <v>35000</v>
      </c>
      <c r="J12" s="157">
        <f t="shared" si="2"/>
        <v>350</v>
      </c>
      <c r="K12" s="157"/>
      <c r="L12" s="157"/>
      <c r="N12" s="15"/>
    </row>
    <row r="13" spans="1:14" ht="21.4" customHeight="1">
      <c r="A13" s="153" t="s">
        <v>226</v>
      </c>
      <c r="B13" s="156" t="s">
        <v>227</v>
      </c>
      <c r="C13" s="156">
        <v>0.01</v>
      </c>
      <c r="D13" s="156" t="s">
        <v>222</v>
      </c>
      <c r="E13" s="157">
        <f t="shared" si="1"/>
        <v>130000</v>
      </c>
      <c r="F13" s="157">
        <f t="shared" si="0"/>
        <v>1300</v>
      </c>
      <c r="G13" s="157"/>
      <c r="H13" s="157"/>
      <c r="I13" s="157">
        <f>토질산근3!D17</f>
        <v>130000</v>
      </c>
      <c r="J13" s="157">
        <f t="shared" si="2"/>
        <v>1300</v>
      </c>
      <c r="K13" s="157"/>
      <c r="L13" s="157"/>
      <c r="N13" s="15"/>
    </row>
    <row r="14" spans="1:14" ht="21.4" customHeight="1">
      <c r="A14" s="146" t="s">
        <v>1185</v>
      </c>
      <c r="B14" s="154"/>
      <c r="C14" s="156">
        <v>5</v>
      </c>
      <c r="D14" s="156" t="s">
        <v>228</v>
      </c>
      <c r="E14" s="157">
        <f t="shared" si="1"/>
        <v>40</v>
      </c>
      <c r="F14" s="157">
        <f t="shared" si="0"/>
        <v>200</v>
      </c>
      <c r="G14" s="157"/>
      <c r="H14" s="157"/>
      <c r="I14" s="157">
        <f>SUM(J9:J13)/100</f>
        <v>40</v>
      </c>
      <c r="J14" s="157">
        <f t="shared" si="2"/>
        <v>200</v>
      </c>
      <c r="K14" s="157"/>
      <c r="L14" s="157"/>
      <c r="N14" s="14" t="s">
        <v>229</v>
      </c>
    </row>
    <row r="15" spans="1:14" ht="21.4" customHeight="1">
      <c r="A15" s="153" t="s">
        <v>230</v>
      </c>
      <c r="B15" s="154"/>
      <c r="C15" s="156">
        <v>5.6</v>
      </c>
      <c r="D15" s="156" t="s">
        <v>231</v>
      </c>
      <c r="E15" s="157">
        <f t="shared" si="1"/>
        <v>1752</v>
      </c>
      <c r="F15" s="157">
        <f t="shared" si="0"/>
        <v>9811</v>
      </c>
      <c r="G15" s="157"/>
      <c r="H15" s="157"/>
      <c r="I15" s="157">
        <f>토질산근3!D5</f>
        <v>1752</v>
      </c>
      <c r="J15" s="157">
        <f t="shared" si="2"/>
        <v>9811</v>
      </c>
      <c r="K15" s="157"/>
      <c r="L15" s="157"/>
      <c r="N15" s="16" t="s">
        <v>232</v>
      </c>
    </row>
    <row r="16" spans="1:14" ht="21.4" customHeight="1">
      <c r="A16" s="146" t="s">
        <v>1186</v>
      </c>
      <c r="B16" s="154"/>
      <c r="C16" s="156">
        <v>20</v>
      </c>
      <c r="D16" s="156" t="s">
        <v>205</v>
      </c>
      <c r="E16" s="157">
        <f t="shared" si="1"/>
        <v>98.11</v>
      </c>
      <c r="F16" s="157">
        <f t="shared" si="0"/>
        <v>1962</v>
      </c>
      <c r="G16" s="157"/>
      <c r="H16" s="157"/>
      <c r="I16" s="157">
        <f>SUM(J15:J15)/100</f>
        <v>98.11</v>
      </c>
      <c r="J16" s="157">
        <f t="shared" si="2"/>
        <v>1962</v>
      </c>
      <c r="K16" s="157"/>
      <c r="L16" s="157"/>
    </row>
    <row r="17" spans="1:14" ht="21.4" customHeight="1">
      <c r="A17" s="153" t="s">
        <v>233</v>
      </c>
      <c r="B17" s="154"/>
      <c r="C17" s="156">
        <v>0.16700000000000001</v>
      </c>
      <c r="D17" s="156" t="s">
        <v>234</v>
      </c>
      <c r="E17" s="157">
        <f t="shared" si="1"/>
        <v>41995.133065599999</v>
      </c>
      <c r="F17" s="157">
        <f t="shared" si="0"/>
        <v>7013</v>
      </c>
      <c r="G17" s="157"/>
      <c r="H17" s="157"/>
      <c r="I17" s="157"/>
      <c r="J17" s="157"/>
      <c r="K17" s="157">
        <f>토질산근4!F4</f>
        <v>41995.133065599999</v>
      </c>
      <c r="L17" s="157">
        <f>TRUNC(C17*K17)</f>
        <v>7013</v>
      </c>
    </row>
    <row r="18" spans="1:14" ht="21.4" customHeight="1">
      <c r="A18" s="156" t="s">
        <v>235</v>
      </c>
      <c r="B18" s="154"/>
      <c r="C18" s="154"/>
      <c r="D18" s="154"/>
      <c r="E18" s="158"/>
      <c r="F18" s="157" t="e">
        <f>SUM(F5:F17)</f>
        <v>#REF!</v>
      </c>
      <c r="G18" s="157"/>
      <c r="H18" s="157" t="e">
        <f>SUM(H5:H17)</f>
        <v>#REF!</v>
      </c>
      <c r="I18" s="157"/>
      <c r="J18" s="157">
        <f>SUM(J5:J17)</f>
        <v>15973</v>
      </c>
      <c r="K18" s="157"/>
      <c r="L18" s="157">
        <f>SUM(L5:L17)</f>
        <v>7013</v>
      </c>
    </row>
    <row r="19" spans="1:14" ht="21.4" customHeight="1">
      <c r="A19" s="156"/>
      <c r="B19" s="154"/>
      <c r="C19" s="154"/>
      <c r="D19" s="154"/>
      <c r="E19" s="158"/>
      <c r="F19" s="157"/>
      <c r="G19" s="157"/>
      <c r="H19" s="157"/>
      <c r="I19" s="157"/>
      <c r="J19" s="157"/>
      <c r="K19" s="157"/>
      <c r="L19" s="157"/>
    </row>
    <row r="20" spans="1:14" ht="21.4" customHeight="1">
      <c r="A20" s="154"/>
      <c r="B20" s="154"/>
      <c r="C20" s="154"/>
      <c r="D20" s="154"/>
      <c r="E20" s="158"/>
      <c r="F20" s="157"/>
      <c r="G20" s="157"/>
      <c r="H20" s="157"/>
      <c r="I20" s="157"/>
      <c r="J20" s="157"/>
      <c r="K20" s="157"/>
      <c r="L20" s="157"/>
    </row>
    <row r="21" spans="1:14" ht="21.4" customHeight="1">
      <c r="A21" s="154"/>
      <c r="B21" s="154"/>
      <c r="C21" s="154"/>
      <c r="D21" s="154"/>
      <c r="E21" s="158"/>
      <c r="F21" s="157"/>
      <c r="G21" s="157"/>
      <c r="H21" s="157"/>
      <c r="I21" s="157"/>
      <c r="J21" s="157"/>
      <c r="K21" s="157"/>
      <c r="L21" s="157"/>
    </row>
    <row r="22" spans="1:14" ht="21.4" customHeight="1">
      <c r="A22" s="849" t="s">
        <v>236</v>
      </c>
      <c r="B22" s="849"/>
      <c r="C22" s="849"/>
      <c r="D22" s="849"/>
      <c r="E22" s="849"/>
      <c r="F22" s="849"/>
      <c r="G22" s="849"/>
      <c r="H22" s="849"/>
      <c r="I22" s="849"/>
      <c r="J22" s="849"/>
      <c r="K22" s="849"/>
      <c r="L22" s="849"/>
      <c r="N22" s="14" t="s">
        <v>237</v>
      </c>
    </row>
    <row r="23" spans="1:14" ht="21.4" customHeight="1">
      <c r="A23" s="153" t="s">
        <v>216</v>
      </c>
      <c r="B23" s="154"/>
      <c r="C23" s="155">
        <v>0.21</v>
      </c>
      <c r="D23" s="156" t="s">
        <v>217</v>
      </c>
      <c r="E23" s="157" t="e">
        <f>SUM(G23,I23,K23)</f>
        <v>#REF!</v>
      </c>
      <c r="F23" s="157" t="e">
        <f t="shared" ref="F23:F35" si="3">H23+J23+L23</f>
        <v>#REF!</v>
      </c>
      <c r="G23" s="157" t="e">
        <f>+#REF!</f>
        <v>#REF!</v>
      </c>
      <c r="H23" s="159" t="e">
        <f>TRUNC(C23*G23)</f>
        <v>#REF!</v>
      </c>
      <c r="I23" s="157"/>
      <c r="J23" s="157"/>
      <c r="K23" s="157"/>
      <c r="L23" s="157"/>
      <c r="N23" s="15"/>
    </row>
    <row r="24" spans="1:14" ht="21.4" customHeight="1">
      <c r="A24" s="153" t="s">
        <v>218</v>
      </c>
      <c r="B24" s="153"/>
      <c r="C24" s="155">
        <v>0.4</v>
      </c>
      <c r="D24" s="156" t="s">
        <v>217</v>
      </c>
      <c r="E24" s="157" t="e">
        <f t="shared" ref="E24:E35" si="4">SUM(G24,I24,K24)</f>
        <v>#REF!</v>
      </c>
      <c r="F24" s="157" t="e">
        <f t="shared" si="3"/>
        <v>#REF!</v>
      </c>
      <c r="G24" s="157" t="e">
        <f>+G6</f>
        <v>#REF!</v>
      </c>
      <c r="H24" s="159" t="e">
        <f>TRUNC(C24*G24)</f>
        <v>#REF!</v>
      </c>
      <c r="I24" s="160"/>
      <c r="J24" s="160"/>
      <c r="K24" s="157"/>
      <c r="L24" s="157">
        <f>TRUNC(C24*K24)</f>
        <v>0</v>
      </c>
      <c r="N24" s="15"/>
    </row>
    <row r="25" spans="1:14" ht="21.4" customHeight="1">
      <c r="A25" s="153" t="s">
        <v>238</v>
      </c>
      <c r="B25" s="154"/>
      <c r="C25" s="155">
        <v>0.28999999999999998</v>
      </c>
      <c r="D25" s="156" t="s">
        <v>217</v>
      </c>
      <c r="E25" s="157" t="e">
        <f t="shared" si="4"/>
        <v>#REF!</v>
      </c>
      <c r="F25" s="157" t="e">
        <f t="shared" si="3"/>
        <v>#REF!</v>
      </c>
      <c r="G25" s="157" t="e">
        <f>+G7</f>
        <v>#REF!</v>
      </c>
      <c r="H25" s="159" t="e">
        <f>TRUNC(C25*G25)</f>
        <v>#REF!</v>
      </c>
      <c r="I25" s="157"/>
      <c r="J25" s="157"/>
      <c r="K25" s="157"/>
      <c r="L25" s="157">
        <f>TRUNC(C25*K25)</f>
        <v>0</v>
      </c>
      <c r="N25" s="15"/>
    </row>
    <row r="26" spans="1:14" ht="21.4" customHeight="1">
      <c r="A26" s="153" t="s">
        <v>220</v>
      </c>
      <c r="B26" s="154"/>
      <c r="C26" s="155">
        <v>0.4</v>
      </c>
      <c r="D26" s="156" t="s">
        <v>217</v>
      </c>
      <c r="E26" s="157" t="e">
        <f t="shared" si="4"/>
        <v>#REF!</v>
      </c>
      <c r="F26" s="157" t="e">
        <f t="shared" si="3"/>
        <v>#REF!</v>
      </c>
      <c r="G26" s="157" t="e">
        <f>+G8</f>
        <v>#REF!</v>
      </c>
      <c r="H26" s="159" t="e">
        <f>TRUNC(C26*G26)</f>
        <v>#REF!</v>
      </c>
      <c r="I26" s="157"/>
      <c r="J26" s="157"/>
      <c r="K26" s="157"/>
      <c r="L26" s="157">
        <f>TRUNC(C26*K26)</f>
        <v>0</v>
      </c>
      <c r="N26" s="15"/>
    </row>
    <row r="27" spans="1:14" ht="21.4" customHeight="1">
      <c r="A27" s="153" t="s">
        <v>239</v>
      </c>
      <c r="B27" s="156"/>
      <c r="C27" s="156">
        <v>2.5000000000000001E-2</v>
      </c>
      <c r="D27" s="156" t="s">
        <v>217</v>
      </c>
      <c r="E27" s="157">
        <f t="shared" si="4"/>
        <v>110000</v>
      </c>
      <c r="F27" s="157">
        <f t="shared" si="3"/>
        <v>2750</v>
      </c>
      <c r="G27" s="157"/>
      <c r="H27" s="159"/>
      <c r="I27" s="157">
        <f>I9</f>
        <v>110000</v>
      </c>
      <c r="J27" s="157">
        <f t="shared" ref="J27:J34" si="5">TRUNC(C27*I27)</f>
        <v>2750</v>
      </c>
      <c r="K27" s="157"/>
      <c r="L27" s="157"/>
      <c r="N27" s="15"/>
    </row>
    <row r="28" spans="1:14" ht="21.4" customHeight="1">
      <c r="A28" s="153" t="s">
        <v>223</v>
      </c>
      <c r="B28" s="156"/>
      <c r="C28" s="156">
        <v>0.05</v>
      </c>
      <c r="D28" s="156" t="s">
        <v>222</v>
      </c>
      <c r="E28" s="157">
        <f t="shared" si="4"/>
        <v>30000</v>
      </c>
      <c r="F28" s="157">
        <f t="shared" si="3"/>
        <v>1500</v>
      </c>
      <c r="G28" s="157"/>
      <c r="H28" s="157"/>
      <c r="I28" s="157">
        <f>I10</f>
        <v>30000</v>
      </c>
      <c r="J28" s="157">
        <f t="shared" si="5"/>
        <v>1500</v>
      </c>
      <c r="K28" s="157"/>
      <c r="L28" s="157"/>
      <c r="N28" s="15"/>
    </row>
    <row r="29" spans="1:14" ht="21.4" customHeight="1">
      <c r="A29" s="153" t="s">
        <v>224</v>
      </c>
      <c r="B29" s="156"/>
      <c r="C29" s="156">
        <v>2.5000000000000001E-2</v>
      </c>
      <c r="D29" s="156" t="s">
        <v>222</v>
      </c>
      <c r="E29" s="157">
        <f t="shared" si="4"/>
        <v>50000</v>
      </c>
      <c r="F29" s="157">
        <f t="shared" si="3"/>
        <v>1250</v>
      </c>
      <c r="G29" s="157"/>
      <c r="H29" s="157"/>
      <c r="I29" s="157">
        <f>I11</f>
        <v>50000</v>
      </c>
      <c r="J29" s="157">
        <f t="shared" si="5"/>
        <v>1250</v>
      </c>
      <c r="K29" s="157"/>
      <c r="L29" s="157"/>
      <c r="N29" s="15"/>
    </row>
    <row r="30" spans="1:14" ht="21.4" customHeight="1">
      <c r="A30" s="153" t="s">
        <v>225</v>
      </c>
      <c r="B30" s="156"/>
      <c r="C30" s="156">
        <v>2.5000000000000001E-2</v>
      </c>
      <c r="D30" s="156" t="s">
        <v>222</v>
      </c>
      <c r="E30" s="157">
        <f t="shared" si="4"/>
        <v>35000</v>
      </c>
      <c r="F30" s="157">
        <f t="shared" si="3"/>
        <v>875</v>
      </c>
      <c r="G30" s="157"/>
      <c r="H30" s="157"/>
      <c r="I30" s="157">
        <f>I12</f>
        <v>35000</v>
      </c>
      <c r="J30" s="157">
        <f t="shared" si="5"/>
        <v>875</v>
      </c>
      <c r="K30" s="157"/>
      <c r="L30" s="157"/>
      <c r="N30" s="15"/>
    </row>
    <row r="31" spans="1:14" ht="21.4" customHeight="1">
      <c r="A31" s="153" t="s">
        <v>240</v>
      </c>
      <c r="B31" s="156" t="s">
        <v>227</v>
      </c>
      <c r="C31" s="156">
        <v>2.5000000000000001E-2</v>
      </c>
      <c r="D31" s="156" t="s">
        <v>222</v>
      </c>
      <c r="E31" s="157">
        <f t="shared" si="4"/>
        <v>130000</v>
      </c>
      <c r="F31" s="157">
        <f t="shared" si="3"/>
        <v>3250</v>
      </c>
      <c r="G31" s="157"/>
      <c r="H31" s="157"/>
      <c r="I31" s="157">
        <f>I13</f>
        <v>130000</v>
      </c>
      <c r="J31" s="157">
        <f t="shared" si="5"/>
        <v>3250</v>
      </c>
      <c r="K31" s="157"/>
      <c r="L31" s="157"/>
      <c r="N31" s="15"/>
    </row>
    <row r="32" spans="1:14" ht="21.4" customHeight="1">
      <c r="A32" s="146" t="s">
        <v>1185</v>
      </c>
      <c r="B32" s="154"/>
      <c r="C32" s="156">
        <v>5</v>
      </c>
      <c r="D32" s="156" t="s">
        <v>241</v>
      </c>
      <c r="E32" s="157">
        <f t="shared" si="4"/>
        <v>96.25</v>
      </c>
      <c r="F32" s="157">
        <f t="shared" si="3"/>
        <v>481</v>
      </c>
      <c r="G32" s="157"/>
      <c r="H32" s="157"/>
      <c r="I32" s="157">
        <f>SUM(J27:J31)/100</f>
        <v>96.25</v>
      </c>
      <c r="J32" s="157">
        <f t="shared" si="5"/>
        <v>481</v>
      </c>
      <c r="K32" s="157"/>
      <c r="L32" s="157"/>
      <c r="N32" s="14" t="s">
        <v>229</v>
      </c>
    </row>
    <row r="33" spans="1:16" ht="21.4" customHeight="1">
      <c r="A33" s="153" t="s">
        <v>230</v>
      </c>
      <c r="B33" s="154"/>
      <c r="C33" s="156">
        <v>7</v>
      </c>
      <c r="D33" s="156" t="s">
        <v>231</v>
      </c>
      <c r="E33" s="157">
        <f t="shared" si="4"/>
        <v>1752</v>
      </c>
      <c r="F33" s="157">
        <f t="shared" si="3"/>
        <v>12264</v>
      </c>
      <c r="G33" s="157"/>
      <c r="H33" s="157"/>
      <c r="I33" s="157">
        <f>I15</f>
        <v>1752</v>
      </c>
      <c r="J33" s="157">
        <f t="shared" si="5"/>
        <v>12264</v>
      </c>
      <c r="K33" s="157"/>
      <c r="L33" s="157"/>
      <c r="N33" s="16" t="s">
        <v>232</v>
      </c>
    </row>
    <row r="34" spans="1:16" ht="21.4" customHeight="1">
      <c r="A34" s="146" t="s">
        <v>1186</v>
      </c>
      <c r="B34" s="154"/>
      <c r="C34" s="156">
        <v>20</v>
      </c>
      <c r="D34" s="156" t="s">
        <v>184</v>
      </c>
      <c r="E34" s="157">
        <f t="shared" si="4"/>
        <v>122.64</v>
      </c>
      <c r="F34" s="157">
        <f t="shared" si="3"/>
        <v>2452</v>
      </c>
      <c r="G34" s="157"/>
      <c r="H34" s="157"/>
      <c r="I34" s="157">
        <f>SUM(J33:J33)/100</f>
        <v>122.64</v>
      </c>
      <c r="J34" s="157">
        <f t="shared" si="5"/>
        <v>2452</v>
      </c>
      <c r="K34" s="157"/>
      <c r="L34" s="157"/>
    </row>
    <row r="35" spans="1:16" ht="21.4" customHeight="1">
      <c r="A35" s="153" t="s">
        <v>242</v>
      </c>
      <c r="B35" s="154"/>
      <c r="C35" s="156">
        <v>0.20799999999999999</v>
      </c>
      <c r="D35" s="156" t="s">
        <v>243</v>
      </c>
      <c r="E35" s="157">
        <f t="shared" si="4"/>
        <v>41995.133065599999</v>
      </c>
      <c r="F35" s="157">
        <f t="shared" si="3"/>
        <v>8734</v>
      </c>
      <c r="G35" s="157"/>
      <c r="H35" s="157"/>
      <c r="I35" s="157"/>
      <c r="J35" s="157"/>
      <c r="K35" s="157">
        <f>K17</f>
        <v>41995.133065599999</v>
      </c>
      <c r="L35" s="157">
        <f>TRUNC(C35*K35)</f>
        <v>8734</v>
      </c>
    </row>
    <row r="36" spans="1:16" ht="21.4" customHeight="1">
      <c r="A36" s="156" t="s">
        <v>235</v>
      </c>
      <c r="B36" s="154"/>
      <c r="C36" s="154"/>
      <c r="D36" s="154"/>
      <c r="E36" s="154"/>
      <c r="F36" s="157" t="e">
        <f>SUM(F23:F35)</f>
        <v>#REF!</v>
      </c>
      <c r="G36" s="157"/>
      <c r="H36" s="157" t="e">
        <f>SUM(H23:H35)</f>
        <v>#REF!</v>
      </c>
      <c r="I36" s="157"/>
      <c r="J36" s="157">
        <f>SUM(J23:J35)</f>
        <v>24822</v>
      </c>
      <c r="K36" s="157"/>
      <c r="L36" s="157">
        <f>SUM(L23:L35)</f>
        <v>8734</v>
      </c>
    </row>
    <row r="37" spans="1:16" ht="21.4" customHeight="1">
      <c r="A37" s="154"/>
      <c r="B37" s="154"/>
      <c r="C37" s="154"/>
      <c r="D37" s="154"/>
      <c r="E37" s="158"/>
      <c r="F37" s="157"/>
      <c r="G37" s="157"/>
      <c r="H37" s="157"/>
      <c r="I37" s="157"/>
      <c r="J37" s="157"/>
      <c r="K37" s="157"/>
      <c r="L37" s="157"/>
    </row>
    <row r="38" spans="1:16" ht="21.4" customHeight="1">
      <c r="A38" s="154"/>
      <c r="B38" s="154"/>
      <c r="C38" s="154"/>
      <c r="D38" s="154"/>
      <c r="E38" s="154"/>
      <c r="F38" s="157"/>
      <c r="G38" s="157"/>
      <c r="H38" s="157"/>
      <c r="I38" s="157"/>
      <c r="J38" s="157"/>
      <c r="K38" s="157"/>
      <c r="L38" s="157"/>
    </row>
    <row r="39" spans="1:16" ht="21.4" customHeight="1">
      <c r="A39" s="154"/>
      <c r="B39" s="154"/>
      <c r="C39" s="154"/>
      <c r="D39" s="154"/>
      <c r="E39" s="154"/>
      <c r="F39" s="157"/>
      <c r="G39" s="157"/>
      <c r="H39" s="157"/>
      <c r="I39" s="157"/>
      <c r="J39" s="157"/>
      <c r="K39" s="157"/>
      <c r="L39" s="157"/>
    </row>
    <row r="40" spans="1:16" ht="21.4" customHeight="1">
      <c r="A40" s="844" t="s">
        <v>244</v>
      </c>
      <c r="B40" s="844"/>
      <c r="C40" s="844"/>
      <c r="D40" s="844"/>
      <c r="E40" s="844"/>
      <c r="F40" s="844"/>
      <c r="G40" s="844"/>
      <c r="H40" s="844"/>
      <c r="I40" s="844"/>
      <c r="J40" s="844"/>
      <c r="K40" s="844"/>
      <c r="L40" s="844"/>
      <c r="N40" s="14" t="s">
        <v>245</v>
      </c>
      <c r="O40" s="17"/>
      <c r="P40" s="17"/>
    </row>
    <row r="41" spans="1:16" ht="21.4" customHeight="1">
      <c r="A41" s="153" t="s">
        <v>216</v>
      </c>
      <c r="B41" s="154"/>
      <c r="C41" s="155">
        <v>0.45</v>
      </c>
      <c r="D41" s="156" t="s">
        <v>217</v>
      </c>
      <c r="E41" s="157" t="e">
        <f>SUM(G41,I41,K41)</f>
        <v>#REF!</v>
      </c>
      <c r="F41" s="157" t="e">
        <f t="shared" ref="F41:F53" si="6">H41+J41+L41</f>
        <v>#REF!</v>
      </c>
      <c r="G41" s="157" t="e">
        <f>+#REF!</f>
        <v>#REF!</v>
      </c>
      <c r="H41" s="157" t="e">
        <f>TRUNC(C41*G41)</f>
        <v>#REF!</v>
      </c>
      <c r="I41" s="157"/>
      <c r="J41" s="157"/>
      <c r="K41" s="157"/>
      <c r="L41" s="157"/>
      <c r="N41" s="15"/>
      <c r="O41" s="17"/>
      <c r="P41" s="17"/>
    </row>
    <row r="42" spans="1:16" ht="21.4" customHeight="1">
      <c r="A42" s="154" t="s">
        <v>246</v>
      </c>
      <c r="B42" s="153"/>
      <c r="C42" s="162">
        <v>0.72</v>
      </c>
      <c r="D42" s="156" t="s">
        <v>217</v>
      </c>
      <c r="E42" s="157" t="e">
        <f t="shared" ref="E42:E53" si="7">SUM(G42,I42,K42)</f>
        <v>#REF!</v>
      </c>
      <c r="F42" s="157" t="e">
        <f t="shared" si="6"/>
        <v>#REF!</v>
      </c>
      <c r="G42" s="157" t="e">
        <f>+G24</f>
        <v>#REF!</v>
      </c>
      <c r="H42" s="157" t="e">
        <f>TRUNC(C42*G42)</f>
        <v>#REF!</v>
      </c>
      <c r="I42" s="160"/>
      <c r="J42" s="160"/>
      <c r="K42" s="157"/>
      <c r="L42" s="157">
        <f>TRUNC(C42*K42)</f>
        <v>0</v>
      </c>
      <c r="N42" s="15"/>
      <c r="O42" s="17"/>
      <c r="P42" s="17"/>
    </row>
    <row r="43" spans="1:16" ht="21.4" customHeight="1">
      <c r="A43" s="153" t="s">
        <v>247</v>
      </c>
      <c r="B43" s="154"/>
      <c r="C43" s="155">
        <v>0.63</v>
      </c>
      <c r="D43" s="156" t="s">
        <v>217</v>
      </c>
      <c r="E43" s="157" t="e">
        <f t="shared" si="7"/>
        <v>#REF!</v>
      </c>
      <c r="F43" s="157" t="e">
        <f t="shared" si="6"/>
        <v>#REF!</v>
      </c>
      <c r="G43" s="157" t="e">
        <f>+G25</f>
        <v>#REF!</v>
      </c>
      <c r="H43" s="157" t="e">
        <f>TRUNC(C43*G43)</f>
        <v>#REF!</v>
      </c>
      <c r="I43" s="157"/>
      <c r="J43" s="157"/>
      <c r="K43" s="157"/>
      <c r="L43" s="157">
        <f>TRUNC(C43*K43)</f>
        <v>0</v>
      </c>
      <c r="N43" s="15"/>
      <c r="O43" s="17"/>
      <c r="P43" s="17"/>
    </row>
    <row r="44" spans="1:16" ht="21.4" customHeight="1">
      <c r="A44" s="153" t="s">
        <v>220</v>
      </c>
      <c r="B44" s="154"/>
      <c r="C44" s="155">
        <v>0.73</v>
      </c>
      <c r="D44" s="156" t="s">
        <v>217</v>
      </c>
      <c r="E44" s="157" t="e">
        <f t="shared" si="7"/>
        <v>#REF!</v>
      </c>
      <c r="F44" s="157" t="e">
        <f t="shared" si="6"/>
        <v>#REF!</v>
      </c>
      <c r="G44" s="157" t="e">
        <f>+G26</f>
        <v>#REF!</v>
      </c>
      <c r="H44" s="157" t="e">
        <f>TRUNC(C44*G44)</f>
        <v>#REF!</v>
      </c>
      <c r="I44" s="157"/>
      <c r="J44" s="157"/>
      <c r="K44" s="157"/>
      <c r="L44" s="157">
        <f>TRUNC(C44*K44)</f>
        <v>0</v>
      </c>
      <c r="N44" s="15"/>
      <c r="O44" s="17"/>
      <c r="P44" s="17"/>
    </row>
    <row r="45" spans="1:16" ht="21.4" customHeight="1">
      <c r="A45" s="153" t="s">
        <v>248</v>
      </c>
      <c r="B45" s="156"/>
      <c r="C45" s="155">
        <v>0.05</v>
      </c>
      <c r="D45" s="156" t="s">
        <v>222</v>
      </c>
      <c r="E45" s="157">
        <f t="shared" si="7"/>
        <v>110000</v>
      </c>
      <c r="F45" s="157">
        <f t="shared" si="6"/>
        <v>5500</v>
      </c>
      <c r="G45" s="157"/>
      <c r="H45" s="157"/>
      <c r="I45" s="157">
        <f>+I27</f>
        <v>110000</v>
      </c>
      <c r="J45" s="157">
        <f t="shared" ref="J45:J52" si="8">TRUNC(C45*I45)</f>
        <v>5500</v>
      </c>
      <c r="K45" s="157"/>
      <c r="L45" s="157"/>
      <c r="N45" s="15"/>
      <c r="O45" s="17"/>
      <c r="P45" s="17"/>
    </row>
    <row r="46" spans="1:16" ht="21.4" customHeight="1">
      <c r="A46" s="153" t="s">
        <v>223</v>
      </c>
      <c r="B46" s="156"/>
      <c r="C46" s="155">
        <v>0.5</v>
      </c>
      <c r="D46" s="156" t="s">
        <v>222</v>
      </c>
      <c r="E46" s="157">
        <f t="shared" si="7"/>
        <v>30000</v>
      </c>
      <c r="F46" s="157">
        <f t="shared" si="6"/>
        <v>15000</v>
      </c>
      <c r="G46" s="157"/>
      <c r="H46" s="157"/>
      <c r="I46" s="157">
        <f>+I28</f>
        <v>30000</v>
      </c>
      <c r="J46" s="157">
        <f t="shared" si="8"/>
        <v>15000</v>
      </c>
      <c r="K46" s="157"/>
      <c r="L46" s="157"/>
      <c r="N46" s="15"/>
      <c r="O46" s="17"/>
      <c r="P46" s="17"/>
    </row>
    <row r="47" spans="1:16" ht="21.4" customHeight="1">
      <c r="A47" s="153" t="s">
        <v>224</v>
      </c>
      <c r="B47" s="156"/>
      <c r="C47" s="155">
        <v>0.05</v>
      </c>
      <c r="D47" s="156" t="s">
        <v>222</v>
      </c>
      <c r="E47" s="157">
        <f t="shared" si="7"/>
        <v>50000</v>
      </c>
      <c r="F47" s="157">
        <f t="shared" si="6"/>
        <v>2500</v>
      </c>
      <c r="G47" s="157"/>
      <c r="H47" s="157"/>
      <c r="I47" s="157">
        <f>+I29</f>
        <v>50000</v>
      </c>
      <c r="J47" s="157">
        <f t="shared" si="8"/>
        <v>2500</v>
      </c>
      <c r="K47" s="157"/>
      <c r="L47" s="157"/>
      <c r="N47" s="15"/>
      <c r="O47" s="17"/>
      <c r="P47" s="17"/>
    </row>
    <row r="48" spans="1:16" ht="21.4" customHeight="1">
      <c r="A48" s="153" t="s">
        <v>225</v>
      </c>
      <c r="B48" s="156"/>
      <c r="C48" s="155">
        <v>0.05</v>
      </c>
      <c r="D48" s="156" t="s">
        <v>222</v>
      </c>
      <c r="E48" s="157">
        <f t="shared" si="7"/>
        <v>35000</v>
      </c>
      <c r="F48" s="157">
        <f t="shared" si="6"/>
        <v>1750</v>
      </c>
      <c r="G48" s="157"/>
      <c r="H48" s="157"/>
      <c r="I48" s="157">
        <f>+I30</f>
        <v>35000</v>
      </c>
      <c r="J48" s="157">
        <f t="shared" si="8"/>
        <v>1750</v>
      </c>
      <c r="K48" s="157"/>
      <c r="L48" s="157"/>
      <c r="N48" s="15"/>
      <c r="O48" s="17"/>
      <c r="P48" s="17"/>
    </row>
    <row r="49" spans="1:16" ht="21.4" customHeight="1">
      <c r="A49" s="153" t="s">
        <v>226</v>
      </c>
      <c r="B49" s="156" t="s">
        <v>227</v>
      </c>
      <c r="C49" s="155">
        <v>0.05</v>
      </c>
      <c r="D49" s="156" t="s">
        <v>222</v>
      </c>
      <c r="E49" s="157">
        <f t="shared" si="7"/>
        <v>130000</v>
      </c>
      <c r="F49" s="157">
        <f t="shared" si="6"/>
        <v>6500</v>
      </c>
      <c r="G49" s="157"/>
      <c r="H49" s="157"/>
      <c r="I49" s="157">
        <f>+I31</f>
        <v>130000</v>
      </c>
      <c r="J49" s="157">
        <f t="shared" si="8"/>
        <v>6500</v>
      </c>
      <c r="K49" s="157"/>
      <c r="L49" s="157"/>
      <c r="N49" s="15"/>
      <c r="O49" s="17"/>
      <c r="P49" s="17"/>
    </row>
    <row r="50" spans="1:16" ht="21.4" customHeight="1">
      <c r="A50" s="146" t="s">
        <v>1185</v>
      </c>
      <c r="B50" s="154"/>
      <c r="C50" s="156">
        <v>5</v>
      </c>
      <c r="D50" s="156" t="s">
        <v>249</v>
      </c>
      <c r="E50" s="157">
        <f t="shared" si="7"/>
        <v>312.5</v>
      </c>
      <c r="F50" s="157">
        <f t="shared" si="6"/>
        <v>1562</v>
      </c>
      <c r="G50" s="157"/>
      <c r="H50" s="157"/>
      <c r="I50" s="157">
        <f>SUM(J45:J49)/100</f>
        <v>312.5</v>
      </c>
      <c r="J50" s="157">
        <f t="shared" si="8"/>
        <v>1562</v>
      </c>
      <c r="K50" s="157"/>
      <c r="L50" s="157"/>
      <c r="N50" s="14" t="s">
        <v>229</v>
      </c>
      <c r="O50" s="17"/>
      <c r="P50" s="17"/>
    </row>
    <row r="51" spans="1:16" ht="21.4" customHeight="1">
      <c r="A51" s="153" t="s">
        <v>230</v>
      </c>
      <c r="B51" s="154"/>
      <c r="C51" s="156">
        <v>14.4</v>
      </c>
      <c r="D51" s="156" t="s">
        <v>231</v>
      </c>
      <c r="E51" s="157">
        <f t="shared" si="7"/>
        <v>1752</v>
      </c>
      <c r="F51" s="157">
        <f t="shared" si="6"/>
        <v>25228</v>
      </c>
      <c r="G51" s="157"/>
      <c r="H51" s="157"/>
      <c r="I51" s="157">
        <f>+I33</f>
        <v>1752</v>
      </c>
      <c r="J51" s="157">
        <f t="shared" si="8"/>
        <v>25228</v>
      </c>
      <c r="K51" s="157"/>
      <c r="L51" s="157"/>
      <c r="N51" s="16" t="s">
        <v>232</v>
      </c>
      <c r="O51" s="17"/>
      <c r="P51" s="17"/>
    </row>
    <row r="52" spans="1:16" ht="21.4" customHeight="1">
      <c r="A52" s="146" t="s">
        <v>1186</v>
      </c>
      <c r="B52" s="154"/>
      <c r="C52" s="156">
        <v>20</v>
      </c>
      <c r="D52" s="156" t="s">
        <v>241</v>
      </c>
      <c r="E52" s="157">
        <f t="shared" si="7"/>
        <v>252.28</v>
      </c>
      <c r="F52" s="157">
        <f t="shared" si="6"/>
        <v>5045</v>
      </c>
      <c r="G52" s="157"/>
      <c r="H52" s="157"/>
      <c r="I52" s="157">
        <f>SUM(J51:J51)/100</f>
        <v>252.28</v>
      </c>
      <c r="J52" s="157">
        <f t="shared" si="8"/>
        <v>5045</v>
      </c>
      <c r="K52" s="157"/>
      <c r="L52" s="157"/>
      <c r="O52" s="17"/>
      <c r="P52" s="17"/>
    </row>
    <row r="53" spans="1:16" ht="21.4" customHeight="1">
      <c r="A53" s="153" t="s">
        <v>242</v>
      </c>
      <c r="B53" s="154"/>
      <c r="C53" s="156">
        <v>0.41099999999999998</v>
      </c>
      <c r="D53" s="156" t="s">
        <v>250</v>
      </c>
      <c r="E53" s="157">
        <f t="shared" si="7"/>
        <v>41995.133065599999</v>
      </c>
      <c r="F53" s="157">
        <f t="shared" si="6"/>
        <v>17259</v>
      </c>
      <c r="G53" s="157"/>
      <c r="H53" s="157"/>
      <c r="I53" s="157"/>
      <c r="J53" s="157"/>
      <c r="K53" s="157">
        <f>K35</f>
        <v>41995.133065599999</v>
      </c>
      <c r="L53" s="157">
        <f>TRUNC(C53*K53)</f>
        <v>17259</v>
      </c>
      <c r="O53" s="17"/>
      <c r="P53" s="17"/>
    </row>
    <row r="54" spans="1:16" ht="21.4" customHeight="1">
      <c r="A54" s="156" t="s">
        <v>235</v>
      </c>
      <c r="B54" s="154"/>
      <c r="C54" s="154"/>
      <c r="D54" s="154"/>
      <c r="E54" s="154"/>
      <c r="F54" s="157" t="e">
        <f>SUM(F41:F53)</f>
        <v>#REF!</v>
      </c>
      <c r="G54" s="157"/>
      <c r="H54" s="157" t="e">
        <f>SUM(H41:H53)</f>
        <v>#REF!</v>
      </c>
      <c r="I54" s="157"/>
      <c r="J54" s="157">
        <f>SUM(J41:J53)</f>
        <v>63085</v>
      </c>
      <c r="K54" s="157"/>
      <c r="L54" s="157">
        <f>SUM(L41:L53)</f>
        <v>17259</v>
      </c>
      <c r="O54" s="17"/>
      <c r="P54" s="17"/>
    </row>
    <row r="55" spans="1:16" ht="21.4" customHeight="1">
      <c r="A55" s="154"/>
      <c r="B55" s="154"/>
      <c r="C55" s="156"/>
      <c r="D55" s="156"/>
      <c r="E55" s="154"/>
      <c r="F55" s="157"/>
      <c r="G55" s="157"/>
      <c r="H55" s="157"/>
      <c r="I55" s="157"/>
      <c r="J55" s="157"/>
      <c r="K55" s="157"/>
      <c r="L55" s="157"/>
      <c r="O55" s="17"/>
      <c r="P55" s="17"/>
    </row>
    <row r="56" spans="1:16" ht="21.4" customHeight="1">
      <c r="A56" s="154"/>
      <c r="B56" s="154"/>
      <c r="C56" s="154"/>
      <c r="D56" s="154"/>
      <c r="E56" s="154"/>
      <c r="F56" s="157"/>
      <c r="G56" s="157"/>
      <c r="H56" s="157"/>
      <c r="I56" s="157"/>
      <c r="J56" s="157"/>
      <c r="K56" s="157"/>
      <c r="L56" s="157"/>
    </row>
    <row r="57" spans="1:16" ht="21.4" customHeight="1">
      <c r="A57" s="154"/>
      <c r="B57" s="154"/>
      <c r="C57" s="154"/>
      <c r="D57" s="154"/>
      <c r="E57" s="154"/>
      <c r="F57" s="157"/>
      <c r="G57" s="157"/>
      <c r="H57" s="157"/>
      <c r="I57" s="157"/>
      <c r="J57" s="157"/>
      <c r="K57" s="157"/>
      <c r="L57" s="157"/>
    </row>
    <row r="58" spans="1:16" ht="21.4" customHeight="1">
      <c r="A58" s="844" t="s">
        <v>251</v>
      </c>
      <c r="B58" s="844"/>
      <c r="C58" s="844"/>
      <c r="D58" s="844"/>
      <c r="E58" s="844"/>
      <c r="F58" s="844"/>
      <c r="G58" s="844"/>
      <c r="H58" s="844"/>
      <c r="I58" s="844"/>
      <c r="J58" s="844"/>
      <c r="K58" s="844"/>
      <c r="L58" s="844"/>
      <c r="N58" s="14" t="s">
        <v>252</v>
      </c>
    </row>
    <row r="59" spans="1:16" ht="21.4" customHeight="1">
      <c r="A59" s="153" t="s">
        <v>216</v>
      </c>
      <c r="B59" s="154"/>
      <c r="C59" s="155">
        <v>0.19</v>
      </c>
      <c r="D59" s="156" t="s">
        <v>217</v>
      </c>
      <c r="E59" s="157" t="e">
        <f t="shared" ref="E59:E70" si="9">SUM(G59,I59,K59)</f>
        <v>#REF!</v>
      </c>
      <c r="F59" s="157" t="e">
        <f t="shared" ref="F59:F70" si="10">H59+J59+L59</f>
        <v>#REF!</v>
      </c>
      <c r="G59" s="157" t="e">
        <f>+#REF!</f>
        <v>#REF!</v>
      </c>
      <c r="H59" s="157" t="e">
        <f>TRUNC(C59*G59)</f>
        <v>#REF!</v>
      </c>
      <c r="I59" s="157"/>
      <c r="J59" s="157"/>
      <c r="K59" s="157"/>
      <c r="L59" s="157"/>
      <c r="N59" s="15"/>
    </row>
    <row r="60" spans="1:16" ht="21.4" customHeight="1">
      <c r="A60" s="153" t="s">
        <v>218</v>
      </c>
      <c r="B60" s="154"/>
      <c r="C60" s="155">
        <v>0.35</v>
      </c>
      <c r="D60" s="156" t="s">
        <v>217</v>
      </c>
      <c r="E60" s="157" t="e">
        <f t="shared" si="9"/>
        <v>#REF!</v>
      </c>
      <c r="F60" s="157" t="e">
        <f t="shared" si="10"/>
        <v>#REF!</v>
      </c>
      <c r="G60" s="157" t="e">
        <f>G42</f>
        <v>#REF!</v>
      </c>
      <c r="H60" s="157" t="e">
        <f>TRUNC(C60*G60)</f>
        <v>#REF!</v>
      </c>
      <c r="I60" s="160"/>
      <c r="J60" s="160"/>
      <c r="K60" s="157"/>
      <c r="L60" s="157">
        <f>TRUNC(C60*K60)</f>
        <v>0</v>
      </c>
      <c r="N60" s="15"/>
    </row>
    <row r="61" spans="1:16" ht="21.4" customHeight="1">
      <c r="A61" s="153" t="s">
        <v>253</v>
      </c>
      <c r="B61" s="154"/>
      <c r="C61" s="155">
        <v>0.26</v>
      </c>
      <c r="D61" s="156" t="s">
        <v>217</v>
      </c>
      <c r="E61" s="157" t="e">
        <f t="shared" si="9"/>
        <v>#REF!</v>
      </c>
      <c r="F61" s="157" t="e">
        <f t="shared" si="10"/>
        <v>#REF!</v>
      </c>
      <c r="G61" s="157" t="e">
        <f>G43</f>
        <v>#REF!</v>
      </c>
      <c r="H61" s="157" t="e">
        <f>TRUNC(C61*G61)</f>
        <v>#REF!</v>
      </c>
      <c r="I61" s="157"/>
      <c r="J61" s="157"/>
      <c r="K61" s="157"/>
      <c r="L61" s="157">
        <f>TRUNC(C61*K61)</f>
        <v>0</v>
      </c>
      <c r="N61" s="15"/>
    </row>
    <row r="62" spans="1:16" ht="21.4" customHeight="1">
      <c r="A62" s="153" t="s">
        <v>220</v>
      </c>
      <c r="B62" s="154"/>
      <c r="C62" s="155">
        <v>0.35</v>
      </c>
      <c r="D62" s="156" t="s">
        <v>217</v>
      </c>
      <c r="E62" s="157" t="e">
        <f t="shared" si="9"/>
        <v>#REF!</v>
      </c>
      <c r="F62" s="157" t="e">
        <f t="shared" si="10"/>
        <v>#REF!</v>
      </c>
      <c r="G62" s="157" t="e">
        <f>G44</f>
        <v>#REF!</v>
      </c>
      <c r="H62" s="157" t="e">
        <f>TRUNC(C62*G62)</f>
        <v>#REF!</v>
      </c>
      <c r="I62" s="157"/>
      <c r="J62" s="157"/>
      <c r="K62" s="157"/>
      <c r="L62" s="157">
        <f>TRUNC(C62*K62)</f>
        <v>0</v>
      </c>
      <c r="N62" s="15"/>
    </row>
    <row r="63" spans="1:16" ht="21.4" customHeight="1">
      <c r="A63" s="153" t="s">
        <v>254</v>
      </c>
      <c r="B63" s="156"/>
      <c r="C63" s="155">
        <v>0.02</v>
      </c>
      <c r="D63" s="156" t="s">
        <v>222</v>
      </c>
      <c r="E63" s="157">
        <f t="shared" si="9"/>
        <v>440000</v>
      </c>
      <c r="F63" s="157">
        <f t="shared" si="10"/>
        <v>8800</v>
      </c>
      <c r="G63" s="157"/>
      <c r="H63" s="157"/>
      <c r="I63" s="157">
        <f>토질산근3!D18</f>
        <v>440000</v>
      </c>
      <c r="J63" s="157">
        <f t="shared" ref="J63:J69" si="11">TRUNC(C63*I63)</f>
        <v>8800</v>
      </c>
      <c r="K63" s="157"/>
      <c r="L63" s="157"/>
      <c r="N63" s="15"/>
    </row>
    <row r="64" spans="1:16" ht="21.4" customHeight="1">
      <c r="A64" s="153" t="s">
        <v>255</v>
      </c>
      <c r="B64" s="154"/>
      <c r="C64" s="155">
        <v>0.8</v>
      </c>
      <c r="D64" s="156" t="s">
        <v>222</v>
      </c>
      <c r="E64" s="157">
        <f t="shared" si="9"/>
        <v>30000</v>
      </c>
      <c r="F64" s="157">
        <f t="shared" si="10"/>
        <v>24000</v>
      </c>
      <c r="G64" s="157"/>
      <c r="H64" s="157"/>
      <c r="I64" s="157">
        <f>I46</f>
        <v>30000</v>
      </c>
      <c r="J64" s="157">
        <f t="shared" si="11"/>
        <v>24000</v>
      </c>
      <c r="K64" s="157"/>
      <c r="L64" s="157"/>
      <c r="N64" s="15"/>
    </row>
    <row r="65" spans="1:14" ht="21.4" customHeight="1">
      <c r="A65" s="153" t="s">
        <v>256</v>
      </c>
      <c r="B65" s="154"/>
      <c r="C65" s="155">
        <v>0.02</v>
      </c>
      <c r="D65" s="156" t="s">
        <v>222</v>
      </c>
      <c r="E65" s="157">
        <f t="shared" si="9"/>
        <v>50000</v>
      </c>
      <c r="F65" s="157">
        <f t="shared" si="10"/>
        <v>1000</v>
      </c>
      <c r="G65" s="157"/>
      <c r="H65" s="157"/>
      <c r="I65" s="157">
        <f>토질산근3!D20</f>
        <v>50000</v>
      </c>
      <c r="J65" s="157">
        <f t="shared" si="11"/>
        <v>1000</v>
      </c>
      <c r="K65" s="157"/>
      <c r="L65" s="157"/>
      <c r="N65" s="15"/>
    </row>
    <row r="66" spans="1:14" ht="21.4" customHeight="1">
      <c r="A66" s="153" t="s">
        <v>257</v>
      </c>
      <c r="B66" s="154"/>
      <c r="C66" s="155">
        <v>0.1</v>
      </c>
      <c r="D66" s="156" t="s">
        <v>222</v>
      </c>
      <c r="E66" s="157">
        <f t="shared" si="9"/>
        <v>17000</v>
      </c>
      <c r="F66" s="157">
        <f t="shared" si="10"/>
        <v>1700</v>
      </c>
      <c r="G66" s="157"/>
      <c r="H66" s="157"/>
      <c r="I66" s="157">
        <f>토질산근3!D22</f>
        <v>17000</v>
      </c>
      <c r="J66" s="157">
        <f t="shared" si="11"/>
        <v>1700</v>
      </c>
      <c r="K66" s="157"/>
      <c r="L66" s="157"/>
      <c r="N66" s="15"/>
    </row>
    <row r="67" spans="1:14" ht="21.4" customHeight="1">
      <c r="A67" s="146" t="s">
        <v>1187</v>
      </c>
      <c r="B67" s="154"/>
      <c r="C67" s="156">
        <v>3</v>
      </c>
      <c r="D67" s="156" t="s">
        <v>207</v>
      </c>
      <c r="E67" s="157">
        <f t="shared" si="9"/>
        <v>355</v>
      </c>
      <c r="F67" s="157">
        <f t="shared" si="10"/>
        <v>1065</v>
      </c>
      <c r="G67" s="157"/>
      <c r="H67" s="157"/>
      <c r="I67" s="157">
        <f>SUM(J63:J66)/100</f>
        <v>355</v>
      </c>
      <c r="J67" s="157">
        <f t="shared" si="11"/>
        <v>1065</v>
      </c>
      <c r="K67" s="157"/>
      <c r="L67" s="157"/>
      <c r="N67" s="14" t="s">
        <v>258</v>
      </c>
    </row>
    <row r="68" spans="1:14" ht="21.4" customHeight="1">
      <c r="A68" s="153" t="s">
        <v>230</v>
      </c>
      <c r="B68" s="154"/>
      <c r="C68" s="156">
        <v>8.4</v>
      </c>
      <c r="D68" s="156" t="s">
        <v>231</v>
      </c>
      <c r="E68" s="157">
        <f t="shared" si="9"/>
        <v>1752</v>
      </c>
      <c r="F68" s="157">
        <f t="shared" si="10"/>
        <v>14716</v>
      </c>
      <c r="G68" s="157"/>
      <c r="H68" s="157"/>
      <c r="I68" s="157">
        <f>I51</f>
        <v>1752</v>
      </c>
      <c r="J68" s="157">
        <f t="shared" si="11"/>
        <v>14716</v>
      </c>
      <c r="K68" s="157"/>
      <c r="L68" s="157"/>
      <c r="N68" s="16" t="s">
        <v>232</v>
      </c>
    </row>
    <row r="69" spans="1:14" ht="21.4" customHeight="1">
      <c r="A69" s="146" t="s">
        <v>1186</v>
      </c>
      <c r="B69" s="154"/>
      <c r="C69" s="156">
        <v>20</v>
      </c>
      <c r="D69" s="156" t="s">
        <v>241</v>
      </c>
      <c r="E69" s="157">
        <f t="shared" si="9"/>
        <v>147.16</v>
      </c>
      <c r="F69" s="157">
        <f t="shared" si="10"/>
        <v>2943</v>
      </c>
      <c r="G69" s="157"/>
      <c r="H69" s="157"/>
      <c r="I69" s="157">
        <f>SUM(J68:J68)/100</f>
        <v>147.16</v>
      </c>
      <c r="J69" s="157">
        <f t="shared" si="11"/>
        <v>2943</v>
      </c>
      <c r="K69" s="157"/>
      <c r="L69" s="157"/>
    </row>
    <row r="70" spans="1:14" ht="21.4" customHeight="1">
      <c r="A70" s="153" t="s">
        <v>259</v>
      </c>
      <c r="B70" s="154"/>
      <c r="C70" s="156">
        <v>0.182</v>
      </c>
      <c r="D70" s="156" t="s">
        <v>250</v>
      </c>
      <c r="E70" s="157">
        <f t="shared" si="9"/>
        <v>41995.133065599999</v>
      </c>
      <c r="F70" s="157">
        <f t="shared" si="10"/>
        <v>7643</v>
      </c>
      <c r="G70" s="157"/>
      <c r="H70" s="157"/>
      <c r="I70" s="157"/>
      <c r="J70" s="157"/>
      <c r="K70" s="157">
        <f>K53</f>
        <v>41995.133065599999</v>
      </c>
      <c r="L70" s="157">
        <f>TRUNC(C70*K70)</f>
        <v>7643</v>
      </c>
    </row>
    <row r="71" spans="1:14" ht="21.4" customHeight="1">
      <c r="A71" s="156" t="s">
        <v>235</v>
      </c>
      <c r="B71" s="154"/>
      <c r="C71" s="154"/>
      <c r="D71" s="154"/>
      <c r="E71" s="157"/>
      <c r="F71" s="157" t="e">
        <f>SUM(F59:F70)</f>
        <v>#REF!</v>
      </c>
      <c r="G71" s="157"/>
      <c r="H71" s="157" t="e">
        <f>SUM(H59:H70)</f>
        <v>#REF!</v>
      </c>
      <c r="I71" s="157"/>
      <c r="J71" s="157">
        <f>SUM(J59:J70)</f>
        <v>54224</v>
      </c>
      <c r="K71" s="157"/>
      <c r="L71" s="157">
        <f>SUM(L59:L70)</f>
        <v>7643</v>
      </c>
    </row>
    <row r="72" spans="1:14" ht="21.4" customHeight="1">
      <c r="A72" s="154"/>
      <c r="B72" s="154"/>
      <c r="C72" s="156"/>
      <c r="D72" s="156"/>
      <c r="E72" s="157"/>
      <c r="F72" s="157"/>
      <c r="G72" s="157"/>
      <c r="H72" s="157"/>
      <c r="I72" s="157"/>
      <c r="J72" s="157"/>
      <c r="K72" s="157"/>
      <c r="L72" s="157"/>
    </row>
    <row r="73" spans="1:14" ht="21.4" customHeight="1">
      <c r="A73" s="154"/>
      <c r="B73" s="154"/>
      <c r="C73" s="156"/>
      <c r="D73" s="156"/>
      <c r="E73" s="163"/>
      <c r="F73" s="157"/>
      <c r="G73" s="157"/>
      <c r="H73" s="157"/>
      <c r="I73" s="157"/>
      <c r="J73" s="157"/>
      <c r="K73" s="157"/>
      <c r="L73" s="157"/>
    </row>
    <row r="74" spans="1:14" ht="21.4" customHeight="1">
      <c r="A74" s="154"/>
      <c r="B74" s="154"/>
      <c r="C74" s="156"/>
      <c r="D74" s="156"/>
      <c r="E74" s="163"/>
      <c r="F74" s="157"/>
      <c r="G74" s="157"/>
      <c r="H74" s="157"/>
      <c r="I74" s="157"/>
      <c r="J74" s="157"/>
      <c r="K74" s="157"/>
      <c r="L74" s="157"/>
    </row>
    <row r="75" spans="1:14" ht="21.4" customHeight="1">
      <c r="A75" s="154"/>
      <c r="B75" s="154"/>
      <c r="C75" s="154"/>
      <c r="D75" s="154"/>
      <c r="E75" s="163"/>
      <c r="F75" s="157"/>
      <c r="G75" s="157"/>
      <c r="H75" s="157"/>
      <c r="I75" s="157"/>
      <c r="J75" s="157"/>
      <c r="K75" s="157"/>
      <c r="L75" s="157"/>
    </row>
    <row r="76" spans="1:14" ht="21.4" customHeight="1">
      <c r="A76" s="844" t="s">
        <v>260</v>
      </c>
      <c r="B76" s="844"/>
      <c r="C76" s="844"/>
      <c r="D76" s="844"/>
      <c r="E76" s="844"/>
      <c r="F76" s="844"/>
      <c r="G76" s="844"/>
      <c r="H76" s="844"/>
      <c r="I76" s="844"/>
      <c r="J76" s="844"/>
      <c r="K76" s="844"/>
      <c r="L76" s="844"/>
      <c r="N76" s="14" t="s">
        <v>261</v>
      </c>
    </row>
    <row r="77" spans="1:14" ht="21.4" customHeight="1">
      <c r="A77" s="153" t="s">
        <v>216</v>
      </c>
      <c r="B77" s="154"/>
      <c r="C77" s="155">
        <v>0.21</v>
      </c>
      <c r="D77" s="156" t="s">
        <v>217</v>
      </c>
      <c r="E77" s="157" t="e">
        <f t="shared" ref="E77:E88" si="12">SUM(G77,I77,K77)</f>
        <v>#REF!</v>
      </c>
      <c r="F77" s="157" t="e">
        <f t="shared" ref="F77:F88" si="13">H77+J77+L77</f>
        <v>#REF!</v>
      </c>
      <c r="G77" s="157" t="e">
        <f>+#REF!</f>
        <v>#REF!</v>
      </c>
      <c r="H77" s="157" t="e">
        <f>TRUNC(C77*G77)</f>
        <v>#REF!</v>
      </c>
      <c r="I77" s="157"/>
      <c r="J77" s="157"/>
      <c r="K77" s="157"/>
      <c r="L77" s="157"/>
      <c r="N77" s="15"/>
    </row>
    <row r="78" spans="1:14" ht="21.4" customHeight="1">
      <c r="A78" s="153" t="s">
        <v>262</v>
      </c>
      <c r="B78" s="153"/>
      <c r="C78" s="162">
        <v>0.37</v>
      </c>
      <c r="D78" s="156" t="s">
        <v>217</v>
      </c>
      <c r="E78" s="157" t="e">
        <f t="shared" si="12"/>
        <v>#REF!</v>
      </c>
      <c r="F78" s="157" t="e">
        <f t="shared" si="13"/>
        <v>#REF!</v>
      </c>
      <c r="G78" s="157" t="e">
        <f>G60</f>
        <v>#REF!</v>
      </c>
      <c r="H78" s="157" t="e">
        <f>TRUNC(C78*G78)</f>
        <v>#REF!</v>
      </c>
      <c r="I78" s="160"/>
      <c r="J78" s="160"/>
      <c r="K78" s="157"/>
      <c r="L78" s="157">
        <f>TRUNC(C78*K78)</f>
        <v>0</v>
      </c>
      <c r="N78" s="15"/>
    </row>
    <row r="79" spans="1:14" ht="21.4" customHeight="1">
      <c r="A79" s="153" t="s">
        <v>263</v>
      </c>
      <c r="B79" s="154"/>
      <c r="C79" s="155">
        <v>0.28000000000000003</v>
      </c>
      <c r="D79" s="156" t="s">
        <v>217</v>
      </c>
      <c r="E79" s="157" t="e">
        <f t="shared" si="12"/>
        <v>#REF!</v>
      </c>
      <c r="F79" s="157" t="e">
        <f t="shared" si="13"/>
        <v>#REF!</v>
      </c>
      <c r="G79" s="157" t="e">
        <f>G61</f>
        <v>#REF!</v>
      </c>
      <c r="H79" s="157" t="e">
        <f>TRUNC(C79*G79)</f>
        <v>#REF!</v>
      </c>
      <c r="I79" s="157"/>
      <c r="J79" s="157"/>
      <c r="K79" s="157"/>
      <c r="L79" s="157">
        <f>TRUNC(C79*K79)</f>
        <v>0</v>
      </c>
      <c r="N79" s="15"/>
    </row>
    <row r="80" spans="1:14" ht="21.4" customHeight="1">
      <c r="A80" s="153" t="s">
        <v>264</v>
      </c>
      <c r="B80" s="154"/>
      <c r="C80" s="155">
        <v>0.37</v>
      </c>
      <c r="D80" s="156" t="s">
        <v>217</v>
      </c>
      <c r="E80" s="157" t="e">
        <f t="shared" si="12"/>
        <v>#REF!</v>
      </c>
      <c r="F80" s="157" t="e">
        <f t="shared" si="13"/>
        <v>#REF!</v>
      </c>
      <c r="G80" s="157" t="e">
        <f>G62</f>
        <v>#REF!</v>
      </c>
      <c r="H80" s="157" t="e">
        <f>TRUNC(C80*G80)</f>
        <v>#REF!</v>
      </c>
      <c r="I80" s="157"/>
      <c r="J80" s="157"/>
      <c r="K80" s="157"/>
      <c r="L80" s="157">
        <f>TRUNC(C80*K80)</f>
        <v>0</v>
      </c>
      <c r="N80" s="15"/>
    </row>
    <row r="81" spans="1:14" ht="21.4" customHeight="1">
      <c r="A81" s="153" t="s">
        <v>265</v>
      </c>
      <c r="B81" s="156"/>
      <c r="C81" s="156">
        <v>2.5000000000000001E-2</v>
      </c>
      <c r="D81" s="156" t="s">
        <v>222</v>
      </c>
      <c r="E81" s="157">
        <f t="shared" si="12"/>
        <v>440000</v>
      </c>
      <c r="F81" s="157">
        <f t="shared" si="13"/>
        <v>11000</v>
      </c>
      <c r="G81" s="157"/>
      <c r="H81" s="157"/>
      <c r="I81" s="157">
        <f>토질산근3!D18</f>
        <v>440000</v>
      </c>
      <c r="J81" s="157">
        <f t="shared" ref="J81:J87" si="14">TRUNC(C81*I81)</f>
        <v>11000</v>
      </c>
      <c r="K81" s="157"/>
      <c r="L81" s="157"/>
      <c r="N81" s="15"/>
    </row>
    <row r="82" spans="1:14" ht="21.4" customHeight="1">
      <c r="A82" s="153" t="s">
        <v>266</v>
      </c>
      <c r="B82" s="154"/>
      <c r="C82" s="155">
        <v>1</v>
      </c>
      <c r="D82" s="156" t="s">
        <v>222</v>
      </c>
      <c r="E82" s="157">
        <f t="shared" si="12"/>
        <v>30000</v>
      </c>
      <c r="F82" s="157">
        <f t="shared" si="13"/>
        <v>30000</v>
      </c>
      <c r="G82" s="157"/>
      <c r="H82" s="157"/>
      <c r="I82" s="157">
        <f>토질산근3!D11</f>
        <v>30000</v>
      </c>
      <c r="J82" s="157">
        <f t="shared" si="14"/>
        <v>30000</v>
      </c>
      <c r="K82" s="157"/>
      <c r="L82" s="157"/>
      <c r="N82" s="15"/>
    </row>
    <row r="83" spans="1:14" ht="21.4" customHeight="1">
      <c r="A83" s="153" t="s">
        <v>267</v>
      </c>
      <c r="B83" s="154"/>
      <c r="C83" s="156">
        <v>2.5000000000000001E-2</v>
      </c>
      <c r="D83" s="156" t="s">
        <v>222</v>
      </c>
      <c r="E83" s="157">
        <f t="shared" si="12"/>
        <v>50000</v>
      </c>
      <c r="F83" s="157">
        <f t="shared" si="13"/>
        <v>1250</v>
      </c>
      <c r="G83" s="157"/>
      <c r="H83" s="157"/>
      <c r="I83" s="157">
        <f>토질산근3!D20</f>
        <v>50000</v>
      </c>
      <c r="J83" s="157">
        <f t="shared" si="14"/>
        <v>1250</v>
      </c>
      <c r="K83" s="157"/>
      <c r="L83" s="157"/>
      <c r="N83" s="15"/>
    </row>
    <row r="84" spans="1:14" ht="21.4" customHeight="1">
      <c r="A84" s="153" t="s">
        <v>268</v>
      </c>
      <c r="B84" s="154"/>
      <c r="C84" s="155">
        <v>0.1</v>
      </c>
      <c r="D84" s="156" t="s">
        <v>222</v>
      </c>
      <c r="E84" s="157">
        <f t="shared" si="12"/>
        <v>17000</v>
      </c>
      <c r="F84" s="157">
        <f t="shared" si="13"/>
        <v>1700</v>
      </c>
      <c r="G84" s="157"/>
      <c r="H84" s="157"/>
      <c r="I84" s="157">
        <f>토질산근3!D22</f>
        <v>17000</v>
      </c>
      <c r="J84" s="157">
        <f t="shared" si="14"/>
        <v>1700</v>
      </c>
      <c r="K84" s="157"/>
      <c r="L84" s="157"/>
      <c r="N84" s="15"/>
    </row>
    <row r="85" spans="1:14" ht="21.4" customHeight="1">
      <c r="A85" s="146" t="s">
        <v>1187</v>
      </c>
      <c r="B85" s="154"/>
      <c r="C85" s="156">
        <v>3</v>
      </c>
      <c r="D85" s="156" t="s">
        <v>269</v>
      </c>
      <c r="E85" s="157">
        <f t="shared" si="12"/>
        <v>439.5</v>
      </c>
      <c r="F85" s="157">
        <f t="shared" si="13"/>
        <v>1318</v>
      </c>
      <c r="G85" s="157"/>
      <c r="H85" s="157"/>
      <c r="I85" s="157">
        <f>SUM(J81:J84)/100</f>
        <v>439.5</v>
      </c>
      <c r="J85" s="157">
        <f t="shared" si="14"/>
        <v>1318</v>
      </c>
      <c r="K85" s="157"/>
      <c r="L85" s="157"/>
      <c r="N85" s="14" t="s">
        <v>258</v>
      </c>
    </row>
    <row r="86" spans="1:14" ht="21.4" customHeight="1">
      <c r="A86" s="153" t="s">
        <v>230</v>
      </c>
      <c r="B86" s="154"/>
      <c r="C86" s="156">
        <v>11.6</v>
      </c>
      <c r="D86" s="156" t="s">
        <v>231</v>
      </c>
      <c r="E86" s="157">
        <f t="shared" si="12"/>
        <v>1752</v>
      </c>
      <c r="F86" s="157">
        <f t="shared" si="13"/>
        <v>20323</v>
      </c>
      <c r="G86" s="157"/>
      <c r="H86" s="157"/>
      <c r="I86" s="157">
        <f>토질산근3!D5</f>
        <v>1752</v>
      </c>
      <c r="J86" s="157">
        <f t="shared" si="14"/>
        <v>20323</v>
      </c>
      <c r="K86" s="157"/>
      <c r="L86" s="157"/>
      <c r="N86" s="16" t="s">
        <v>232</v>
      </c>
    </row>
    <row r="87" spans="1:14" ht="21.4" customHeight="1">
      <c r="A87" s="146" t="s">
        <v>1186</v>
      </c>
      <c r="B87" s="154"/>
      <c r="C87" s="156">
        <v>20</v>
      </c>
      <c r="D87" s="156" t="s">
        <v>207</v>
      </c>
      <c r="E87" s="157">
        <f t="shared" si="12"/>
        <v>203.23</v>
      </c>
      <c r="F87" s="157">
        <f t="shared" si="13"/>
        <v>4064</v>
      </c>
      <c r="G87" s="157"/>
      <c r="H87" s="157"/>
      <c r="I87" s="157">
        <f>SUM(J86:J86)/100</f>
        <v>203.23</v>
      </c>
      <c r="J87" s="157">
        <f t="shared" si="14"/>
        <v>4064</v>
      </c>
      <c r="K87" s="157"/>
      <c r="L87" s="157"/>
    </row>
    <row r="88" spans="1:14" ht="21.4" customHeight="1">
      <c r="A88" s="153" t="s">
        <v>270</v>
      </c>
      <c r="B88" s="154"/>
      <c r="C88" s="156">
        <v>0.20799999999999999</v>
      </c>
      <c r="D88" s="156" t="s">
        <v>271</v>
      </c>
      <c r="E88" s="157">
        <f t="shared" si="12"/>
        <v>41995.133065599999</v>
      </c>
      <c r="F88" s="157">
        <f t="shared" si="13"/>
        <v>8734</v>
      </c>
      <c r="G88" s="157"/>
      <c r="H88" s="157"/>
      <c r="I88" s="157"/>
      <c r="J88" s="157"/>
      <c r="K88" s="157">
        <f>토질산근4!F4</f>
        <v>41995.133065599999</v>
      </c>
      <c r="L88" s="157">
        <f>TRUNC(C88*K88)</f>
        <v>8734</v>
      </c>
    </row>
    <row r="89" spans="1:14" ht="21.4" customHeight="1">
      <c r="A89" s="156" t="s">
        <v>235</v>
      </c>
      <c r="B89" s="154"/>
      <c r="C89" s="154"/>
      <c r="D89" s="154"/>
      <c r="E89" s="163"/>
      <c r="F89" s="157" t="e">
        <f>SUM(F77:F88)</f>
        <v>#REF!</v>
      </c>
      <c r="G89" s="157"/>
      <c r="H89" s="157" t="e">
        <f>SUM(H77:H88)</f>
        <v>#REF!</v>
      </c>
      <c r="I89" s="157"/>
      <c r="J89" s="157">
        <f>SUM(J77:J88)</f>
        <v>69655</v>
      </c>
      <c r="K89" s="157"/>
      <c r="L89" s="157">
        <f>SUM(L77:L88)</f>
        <v>8734</v>
      </c>
    </row>
    <row r="90" spans="1:14" ht="21.4" customHeight="1">
      <c r="A90" s="154"/>
      <c r="B90" s="154"/>
      <c r="C90" s="156"/>
      <c r="D90" s="156"/>
      <c r="E90" s="157"/>
      <c r="F90" s="157"/>
      <c r="G90" s="157"/>
      <c r="H90" s="157"/>
      <c r="I90" s="157"/>
      <c r="J90" s="157"/>
      <c r="K90" s="157"/>
      <c r="L90" s="157"/>
    </row>
    <row r="91" spans="1:14" ht="21.4" customHeight="1">
      <c r="A91" s="154"/>
      <c r="B91" s="154"/>
      <c r="C91" s="156"/>
      <c r="D91" s="156"/>
      <c r="E91" s="163"/>
      <c r="F91" s="157"/>
      <c r="G91" s="157"/>
      <c r="H91" s="157"/>
      <c r="I91" s="157"/>
      <c r="J91" s="157"/>
      <c r="K91" s="157"/>
      <c r="L91" s="157"/>
    </row>
    <row r="92" spans="1:14" ht="21.4" customHeight="1">
      <c r="A92" s="154"/>
      <c r="B92" s="154"/>
      <c r="C92" s="154"/>
      <c r="D92" s="154"/>
      <c r="E92" s="163"/>
      <c r="F92" s="157"/>
      <c r="G92" s="157"/>
      <c r="H92" s="157"/>
      <c r="I92" s="157"/>
      <c r="J92" s="157"/>
      <c r="K92" s="157"/>
      <c r="L92" s="157"/>
    </row>
    <row r="93" spans="1:14" ht="21.4" customHeight="1">
      <c r="A93" s="154"/>
      <c r="B93" s="154"/>
      <c r="C93" s="154"/>
      <c r="D93" s="154"/>
      <c r="E93" s="163"/>
      <c r="F93" s="157"/>
      <c r="G93" s="157"/>
      <c r="H93" s="157"/>
      <c r="I93" s="157"/>
      <c r="J93" s="157"/>
      <c r="K93" s="157"/>
      <c r="L93" s="157"/>
    </row>
    <row r="94" spans="1:14" ht="21.4" customHeight="1">
      <c r="A94" s="844" t="s">
        <v>272</v>
      </c>
      <c r="B94" s="844"/>
      <c r="C94" s="844"/>
      <c r="D94" s="844"/>
      <c r="E94" s="844"/>
      <c r="F94" s="844"/>
      <c r="G94" s="844"/>
      <c r="H94" s="844"/>
      <c r="I94" s="844"/>
      <c r="J94" s="844"/>
      <c r="K94" s="844"/>
      <c r="L94" s="844"/>
      <c r="N94" s="14" t="s">
        <v>237</v>
      </c>
    </row>
    <row r="95" spans="1:14" ht="21.4" customHeight="1">
      <c r="A95" s="153" t="s">
        <v>216</v>
      </c>
      <c r="B95" s="154"/>
      <c r="C95" s="155">
        <v>0.2</v>
      </c>
      <c r="D95" s="156" t="s">
        <v>217</v>
      </c>
      <c r="E95" s="157" t="e">
        <f t="shared" ref="E95:E106" si="15">SUM(G95,I95,K95)</f>
        <v>#REF!</v>
      </c>
      <c r="F95" s="157" t="e">
        <f t="shared" ref="F95:F106" si="16">H95+J95+L95</f>
        <v>#REF!</v>
      </c>
      <c r="G95" s="157" t="e">
        <f>+#REF!</f>
        <v>#REF!</v>
      </c>
      <c r="H95" s="157" t="e">
        <f>TRUNC(C95*G95)</f>
        <v>#REF!</v>
      </c>
      <c r="I95" s="157"/>
      <c r="J95" s="157"/>
      <c r="K95" s="157"/>
      <c r="L95" s="157"/>
      <c r="N95" s="15"/>
    </row>
    <row r="96" spans="1:14" ht="21.4" customHeight="1">
      <c r="A96" s="153" t="s">
        <v>273</v>
      </c>
      <c r="B96" s="153"/>
      <c r="C96" s="162">
        <v>0.47</v>
      </c>
      <c r="D96" s="156" t="s">
        <v>217</v>
      </c>
      <c r="E96" s="157" t="e">
        <f t="shared" si="15"/>
        <v>#REF!</v>
      </c>
      <c r="F96" s="157" t="e">
        <f t="shared" si="16"/>
        <v>#REF!</v>
      </c>
      <c r="G96" s="157" t="e">
        <f>G78</f>
        <v>#REF!</v>
      </c>
      <c r="H96" s="157" t="e">
        <f>TRUNC(C96*G96)</f>
        <v>#REF!</v>
      </c>
      <c r="I96" s="160"/>
      <c r="J96" s="160"/>
      <c r="K96" s="157"/>
      <c r="L96" s="157">
        <f>TRUNC(C96*K96)</f>
        <v>0</v>
      </c>
      <c r="N96" s="15"/>
    </row>
    <row r="97" spans="1:14" ht="21.4" customHeight="1">
      <c r="A97" s="153" t="s">
        <v>274</v>
      </c>
      <c r="B97" s="154"/>
      <c r="C97" s="155">
        <v>0.24</v>
      </c>
      <c r="D97" s="156" t="s">
        <v>217</v>
      </c>
      <c r="E97" s="157" t="e">
        <f t="shared" si="15"/>
        <v>#REF!</v>
      </c>
      <c r="F97" s="157" t="e">
        <f t="shared" si="16"/>
        <v>#REF!</v>
      </c>
      <c r="G97" s="157" t="e">
        <f>G79</f>
        <v>#REF!</v>
      </c>
      <c r="H97" s="157" t="e">
        <f>TRUNC(C97*G97)</f>
        <v>#REF!</v>
      </c>
      <c r="I97" s="157"/>
      <c r="J97" s="157"/>
      <c r="K97" s="157"/>
      <c r="L97" s="157">
        <f>TRUNC(C97*K97)</f>
        <v>0</v>
      </c>
      <c r="N97" s="15"/>
    </row>
    <row r="98" spans="1:14" ht="21.4" customHeight="1">
      <c r="A98" s="153" t="s">
        <v>275</v>
      </c>
      <c r="B98" s="154"/>
      <c r="C98" s="155">
        <v>0.47</v>
      </c>
      <c r="D98" s="156" t="s">
        <v>217</v>
      </c>
      <c r="E98" s="157" t="e">
        <f t="shared" si="15"/>
        <v>#REF!</v>
      </c>
      <c r="F98" s="157" t="e">
        <f t="shared" si="16"/>
        <v>#REF!</v>
      </c>
      <c r="G98" s="157" t="e">
        <f>G80</f>
        <v>#REF!</v>
      </c>
      <c r="H98" s="157" t="e">
        <f>TRUNC(C98*G98)</f>
        <v>#REF!</v>
      </c>
      <c r="I98" s="157"/>
      <c r="J98" s="157"/>
      <c r="K98" s="157"/>
      <c r="L98" s="157">
        <f>TRUNC(C98*K98)</f>
        <v>0</v>
      </c>
      <c r="N98" s="15"/>
    </row>
    <row r="99" spans="1:14" ht="21.4" customHeight="1">
      <c r="A99" s="153" t="s">
        <v>276</v>
      </c>
      <c r="B99" s="156"/>
      <c r="C99" s="156">
        <v>2.5000000000000001E-2</v>
      </c>
      <c r="D99" s="156" t="s">
        <v>222</v>
      </c>
      <c r="E99" s="157">
        <f t="shared" si="15"/>
        <v>440000</v>
      </c>
      <c r="F99" s="157">
        <f t="shared" si="16"/>
        <v>11000</v>
      </c>
      <c r="G99" s="157"/>
      <c r="H99" s="157"/>
      <c r="I99" s="157">
        <f>I81</f>
        <v>440000</v>
      </c>
      <c r="J99" s="157">
        <f t="shared" ref="J99:J105" si="17">TRUNC(C99*I99)</f>
        <v>11000</v>
      </c>
      <c r="K99" s="157"/>
      <c r="L99" s="157"/>
      <c r="N99" s="15"/>
    </row>
    <row r="100" spans="1:14" ht="21.4" customHeight="1">
      <c r="A100" s="153" t="s">
        <v>277</v>
      </c>
      <c r="B100" s="154"/>
      <c r="C100" s="155">
        <v>1</v>
      </c>
      <c r="D100" s="156" t="s">
        <v>222</v>
      </c>
      <c r="E100" s="157">
        <f t="shared" si="15"/>
        <v>30000</v>
      </c>
      <c r="F100" s="157">
        <f t="shared" si="16"/>
        <v>30000</v>
      </c>
      <c r="G100" s="157"/>
      <c r="H100" s="157"/>
      <c r="I100" s="157">
        <f>I82</f>
        <v>30000</v>
      </c>
      <c r="J100" s="157">
        <f t="shared" si="17"/>
        <v>30000</v>
      </c>
      <c r="K100" s="157"/>
      <c r="L100" s="157"/>
      <c r="N100" s="15"/>
    </row>
    <row r="101" spans="1:14" ht="21.4" customHeight="1">
      <c r="A101" s="153" t="s">
        <v>278</v>
      </c>
      <c r="B101" s="154"/>
      <c r="C101" s="156">
        <v>2.5000000000000001E-2</v>
      </c>
      <c r="D101" s="156" t="s">
        <v>222</v>
      </c>
      <c r="E101" s="157">
        <f t="shared" si="15"/>
        <v>50000</v>
      </c>
      <c r="F101" s="157">
        <f t="shared" si="16"/>
        <v>1250</v>
      </c>
      <c r="G101" s="157"/>
      <c r="H101" s="157"/>
      <c r="I101" s="157">
        <f>I83</f>
        <v>50000</v>
      </c>
      <c r="J101" s="157">
        <f t="shared" si="17"/>
        <v>1250</v>
      </c>
      <c r="K101" s="157"/>
      <c r="L101" s="157"/>
      <c r="N101" s="15"/>
    </row>
    <row r="102" spans="1:14" ht="21.4" customHeight="1">
      <c r="A102" s="153" t="s">
        <v>279</v>
      </c>
      <c r="B102" s="154"/>
      <c r="C102" s="155">
        <v>0.1</v>
      </c>
      <c r="D102" s="156" t="s">
        <v>222</v>
      </c>
      <c r="E102" s="157">
        <f t="shared" si="15"/>
        <v>17000</v>
      </c>
      <c r="F102" s="157">
        <f t="shared" si="16"/>
        <v>1700</v>
      </c>
      <c r="G102" s="157"/>
      <c r="H102" s="157"/>
      <c r="I102" s="157">
        <f>I84</f>
        <v>17000</v>
      </c>
      <c r="J102" s="157">
        <f t="shared" si="17"/>
        <v>1700</v>
      </c>
      <c r="K102" s="157"/>
      <c r="L102" s="157"/>
      <c r="N102" s="15"/>
    </row>
    <row r="103" spans="1:14" ht="21.4" customHeight="1">
      <c r="A103" s="146" t="s">
        <v>1187</v>
      </c>
      <c r="B103" s="154"/>
      <c r="C103" s="156">
        <v>3</v>
      </c>
      <c r="D103" s="156" t="s">
        <v>280</v>
      </c>
      <c r="E103" s="157">
        <f t="shared" si="15"/>
        <v>439.5</v>
      </c>
      <c r="F103" s="157">
        <f t="shared" si="16"/>
        <v>1318</v>
      </c>
      <c r="G103" s="157"/>
      <c r="H103" s="157"/>
      <c r="I103" s="157">
        <f>SUM(J99:J102)/100</f>
        <v>439.5</v>
      </c>
      <c r="J103" s="157">
        <f t="shared" si="17"/>
        <v>1318</v>
      </c>
      <c r="K103" s="157"/>
      <c r="L103" s="157"/>
      <c r="N103" s="14" t="s">
        <v>258</v>
      </c>
    </row>
    <row r="104" spans="1:14" ht="21.4" customHeight="1">
      <c r="A104" s="153" t="s">
        <v>230</v>
      </c>
      <c r="B104" s="154"/>
      <c r="C104" s="156">
        <v>16.600000000000001</v>
      </c>
      <c r="D104" s="156" t="s">
        <v>231</v>
      </c>
      <c r="E104" s="157">
        <f t="shared" si="15"/>
        <v>1752</v>
      </c>
      <c r="F104" s="157">
        <f t="shared" si="16"/>
        <v>29083</v>
      </c>
      <c r="G104" s="157"/>
      <c r="H104" s="157"/>
      <c r="I104" s="157">
        <f>I86</f>
        <v>1752</v>
      </c>
      <c r="J104" s="157">
        <f t="shared" si="17"/>
        <v>29083</v>
      </c>
      <c r="K104" s="157"/>
      <c r="L104" s="157"/>
      <c r="N104" s="16" t="s">
        <v>232</v>
      </c>
    </row>
    <row r="105" spans="1:14" ht="21.4" customHeight="1">
      <c r="A105" s="146" t="s">
        <v>1186</v>
      </c>
      <c r="B105" s="154"/>
      <c r="C105" s="156">
        <v>20</v>
      </c>
      <c r="D105" s="156" t="s">
        <v>281</v>
      </c>
      <c r="E105" s="157">
        <f t="shared" si="15"/>
        <v>290.83</v>
      </c>
      <c r="F105" s="157">
        <f t="shared" si="16"/>
        <v>5816</v>
      </c>
      <c r="G105" s="157"/>
      <c r="H105" s="157"/>
      <c r="I105" s="157">
        <f>SUM(J104:J104)/100</f>
        <v>290.83</v>
      </c>
      <c r="J105" s="157">
        <f t="shared" si="17"/>
        <v>5816</v>
      </c>
      <c r="K105" s="157"/>
      <c r="L105" s="157"/>
    </row>
    <row r="106" spans="1:14" ht="21.4" customHeight="1">
      <c r="A106" s="153" t="s">
        <v>282</v>
      </c>
      <c r="B106" s="154"/>
      <c r="C106" s="156">
        <v>0.25700000000000001</v>
      </c>
      <c r="D106" s="156" t="s">
        <v>283</v>
      </c>
      <c r="E106" s="157">
        <f t="shared" si="15"/>
        <v>41995.133065599999</v>
      </c>
      <c r="F106" s="157">
        <f t="shared" si="16"/>
        <v>10792</v>
      </c>
      <c r="G106" s="157"/>
      <c r="H106" s="157"/>
      <c r="I106" s="157"/>
      <c r="J106" s="157"/>
      <c r="K106" s="157">
        <f>K88</f>
        <v>41995.133065599999</v>
      </c>
      <c r="L106" s="157">
        <f>TRUNC(C106*K106)</f>
        <v>10792</v>
      </c>
    </row>
    <row r="107" spans="1:14" ht="21.4" customHeight="1">
      <c r="A107" s="156" t="s">
        <v>235</v>
      </c>
      <c r="B107" s="154"/>
      <c r="C107" s="154"/>
      <c r="D107" s="154"/>
      <c r="E107" s="163"/>
      <c r="F107" s="157" t="e">
        <f>SUM(F95:F106)</f>
        <v>#REF!</v>
      </c>
      <c r="G107" s="157"/>
      <c r="H107" s="157" t="e">
        <f>SUM(H95:H106)</f>
        <v>#REF!</v>
      </c>
      <c r="I107" s="157"/>
      <c r="J107" s="157">
        <f>SUM(J95:J106)</f>
        <v>80167</v>
      </c>
      <c r="K107" s="157"/>
      <c r="L107" s="157">
        <f>SUM(L95:L106)</f>
        <v>10792</v>
      </c>
    </row>
    <row r="108" spans="1:14" ht="21.4" customHeight="1">
      <c r="A108" s="156"/>
      <c r="B108" s="154"/>
      <c r="C108" s="154"/>
      <c r="D108" s="154"/>
      <c r="E108" s="163"/>
      <c r="F108" s="157"/>
      <c r="G108" s="157"/>
      <c r="H108" s="157"/>
      <c r="I108" s="157"/>
      <c r="J108" s="157"/>
      <c r="K108" s="157"/>
      <c r="L108" s="157"/>
    </row>
    <row r="109" spans="1:14" ht="21.4" customHeight="1">
      <c r="A109" s="154"/>
      <c r="B109" s="154"/>
      <c r="C109" s="156"/>
      <c r="D109" s="156"/>
      <c r="E109" s="157"/>
      <c r="F109" s="157"/>
      <c r="G109" s="157"/>
      <c r="H109" s="157"/>
      <c r="I109" s="157"/>
      <c r="J109" s="157"/>
      <c r="K109" s="157"/>
      <c r="L109" s="157"/>
    </row>
    <row r="110" spans="1:14" ht="21.4" customHeight="1">
      <c r="A110" s="154"/>
      <c r="B110" s="154"/>
      <c r="C110" s="156"/>
      <c r="D110" s="156"/>
      <c r="E110" s="163"/>
      <c r="F110" s="157"/>
      <c r="G110" s="157"/>
      <c r="H110" s="157"/>
      <c r="I110" s="157"/>
      <c r="J110" s="157"/>
      <c r="K110" s="157"/>
      <c r="L110" s="157"/>
    </row>
    <row r="111" spans="1:14" ht="21.4" customHeight="1">
      <c r="A111" s="154"/>
      <c r="B111" s="154"/>
      <c r="C111" s="154"/>
      <c r="D111" s="154"/>
      <c r="E111" s="163"/>
      <c r="F111" s="157"/>
      <c r="G111" s="157"/>
      <c r="H111" s="157"/>
      <c r="I111" s="157"/>
      <c r="J111" s="157"/>
      <c r="K111" s="157"/>
      <c r="L111" s="157"/>
    </row>
    <row r="112" spans="1:14" ht="21.4" customHeight="1">
      <c r="A112" s="844" t="s">
        <v>284</v>
      </c>
      <c r="B112" s="844"/>
      <c r="C112" s="844"/>
      <c r="D112" s="844"/>
      <c r="E112" s="844"/>
      <c r="F112" s="844"/>
      <c r="G112" s="844"/>
      <c r="H112" s="844"/>
      <c r="I112" s="844"/>
      <c r="J112" s="844"/>
      <c r="K112" s="844"/>
      <c r="L112" s="844"/>
      <c r="N112" s="14" t="s">
        <v>285</v>
      </c>
    </row>
    <row r="113" spans="1:14" ht="21.4" customHeight="1">
      <c r="A113" s="153" t="s">
        <v>216</v>
      </c>
      <c r="B113" s="154"/>
      <c r="C113" s="155">
        <v>0.39</v>
      </c>
      <c r="D113" s="156" t="s">
        <v>217</v>
      </c>
      <c r="E113" s="157" t="e">
        <f t="shared" ref="E113:E124" si="18">SUM(G113,I113,K113)</f>
        <v>#REF!</v>
      </c>
      <c r="F113" s="157" t="e">
        <f t="shared" ref="F113:F124" si="19">H113+J113+L113</f>
        <v>#REF!</v>
      </c>
      <c r="G113" s="157" t="e">
        <f>+#REF!</f>
        <v>#REF!</v>
      </c>
      <c r="H113" s="157" t="e">
        <f>TRUNC(C113*G113)</f>
        <v>#REF!</v>
      </c>
      <c r="I113" s="157"/>
      <c r="J113" s="157"/>
      <c r="K113" s="157"/>
      <c r="L113" s="157"/>
      <c r="N113" s="15"/>
    </row>
    <row r="114" spans="1:14" ht="21.4" customHeight="1">
      <c r="A114" s="153" t="s">
        <v>286</v>
      </c>
      <c r="B114" s="153"/>
      <c r="C114" s="162">
        <v>0.62</v>
      </c>
      <c r="D114" s="156" t="s">
        <v>217</v>
      </c>
      <c r="E114" s="157" t="e">
        <f t="shared" si="18"/>
        <v>#REF!</v>
      </c>
      <c r="F114" s="157" t="e">
        <f t="shared" si="19"/>
        <v>#REF!</v>
      </c>
      <c r="G114" s="157" t="e">
        <f>G96</f>
        <v>#REF!</v>
      </c>
      <c r="H114" s="157" t="e">
        <f>TRUNC(C114*G114)</f>
        <v>#REF!</v>
      </c>
      <c r="I114" s="160"/>
      <c r="J114" s="160"/>
      <c r="K114" s="157"/>
      <c r="L114" s="157">
        <f>TRUNC(C114*K114)</f>
        <v>0</v>
      </c>
      <c r="N114" s="15"/>
    </row>
    <row r="115" spans="1:14" ht="21.4" customHeight="1">
      <c r="A115" s="153" t="s">
        <v>247</v>
      </c>
      <c r="B115" s="154"/>
      <c r="C115" s="155">
        <v>0.51</v>
      </c>
      <c r="D115" s="156" t="s">
        <v>217</v>
      </c>
      <c r="E115" s="157" t="e">
        <f t="shared" si="18"/>
        <v>#REF!</v>
      </c>
      <c r="F115" s="157" t="e">
        <f t="shared" si="19"/>
        <v>#REF!</v>
      </c>
      <c r="G115" s="157" t="e">
        <f>G97</f>
        <v>#REF!</v>
      </c>
      <c r="H115" s="157" t="e">
        <f>TRUNC(C115*G115)</f>
        <v>#REF!</v>
      </c>
      <c r="I115" s="157"/>
      <c r="J115" s="157"/>
      <c r="K115" s="157"/>
      <c r="L115" s="157">
        <f>TRUNC(C115*K115)</f>
        <v>0</v>
      </c>
      <c r="N115" s="15"/>
    </row>
    <row r="116" spans="1:14" ht="21.4" customHeight="1">
      <c r="A116" s="153" t="s">
        <v>287</v>
      </c>
      <c r="B116" s="154"/>
      <c r="C116" s="155">
        <v>0.62</v>
      </c>
      <c r="D116" s="156" t="s">
        <v>217</v>
      </c>
      <c r="E116" s="157" t="e">
        <f t="shared" si="18"/>
        <v>#REF!</v>
      </c>
      <c r="F116" s="157" t="e">
        <f t="shared" si="19"/>
        <v>#REF!</v>
      </c>
      <c r="G116" s="157" t="e">
        <f>G98</f>
        <v>#REF!</v>
      </c>
      <c r="H116" s="157" t="e">
        <f>TRUNC(C116*G116)</f>
        <v>#REF!</v>
      </c>
      <c r="I116" s="157"/>
      <c r="J116" s="157"/>
      <c r="K116" s="157"/>
      <c r="L116" s="157">
        <f>TRUNC(C116*K116)</f>
        <v>0</v>
      </c>
      <c r="N116" s="15"/>
    </row>
    <row r="117" spans="1:14" ht="21.4" customHeight="1">
      <c r="A117" s="153" t="s">
        <v>288</v>
      </c>
      <c r="B117" s="156"/>
      <c r="C117" s="155">
        <v>0.04</v>
      </c>
      <c r="D117" s="156" t="s">
        <v>222</v>
      </c>
      <c r="E117" s="157">
        <f t="shared" si="18"/>
        <v>440000</v>
      </c>
      <c r="F117" s="157">
        <f t="shared" si="19"/>
        <v>17600</v>
      </c>
      <c r="G117" s="157"/>
      <c r="H117" s="157"/>
      <c r="I117" s="157">
        <f>I99</f>
        <v>440000</v>
      </c>
      <c r="J117" s="157">
        <f t="shared" ref="J117:J123" si="20">TRUNC(C117*I117)</f>
        <v>17600</v>
      </c>
      <c r="K117" s="157"/>
      <c r="L117" s="157"/>
      <c r="N117" s="15"/>
    </row>
    <row r="118" spans="1:14" ht="21.4" customHeight="1">
      <c r="A118" s="153" t="s">
        <v>289</v>
      </c>
      <c r="B118" s="154"/>
      <c r="C118" s="155">
        <v>0.1</v>
      </c>
      <c r="D118" s="156" t="s">
        <v>222</v>
      </c>
      <c r="E118" s="157">
        <f t="shared" si="18"/>
        <v>230000</v>
      </c>
      <c r="F118" s="157">
        <f t="shared" si="19"/>
        <v>23000</v>
      </c>
      <c r="G118" s="157"/>
      <c r="H118" s="157"/>
      <c r="I118" s="157">
        <f>토질산근3!D19</f>
        <v>230000</v>
      </c>
      <c r="J118" s="157">
        <f t="shared" si="20"/>
        <v>23000</v>
      </c>
      <c r="K118" s="157"/>
      <c r="L118" s="157"/>
      <c r="N118" s="15"/>
    </row>
    <row r="119" spans="1:14" ht="21.4" customHeight="1">
      <c r="A119" s="153" t="s">
        <v>290</v>
      </c>
      <c r="B119" s="154"/>
      <c r="C119" s="155">
        <v>0.03</v>
      </c>
      <c r="D119" s="156" t="s">
        <v>222</v>
      </c>
      <c r="E119" s="157">
        <f t="shared" si="18"/>
        <v>220000</v>
      </c>
      <c r="F119" s="157">
        <f t="shared" si="19"/>
        <v>6600</v>
      </c>
      <c r="G119" s="157"/>
      <c r="H119" s="157"/>
      <c r="I119" s="157">
        <f>토질산근3!D21</f>
        <v>220000</v>
      </c>
      <c r="J119" s="157">
        <f t="shared" si="20"/>
        <v>6600</v>
      </c>
      <c r="K119" s="157"/>
      <c r="L119" s="157"/>
      <c r="N119" s="15"/>
    </row>
    <row r="120" spans="1:14" ht="21.4" customHeight="1">
      <c r="A120" s="153" t="s">
        <v>291</v>
      </c>
      <c r="B120" s="154"/>
      <c r="C120" s="155">
        <v>0.1</v>
      </c>
      <c r="D120" s="156" t="s">
        <v>222</v>
      </c>
      <c r="E120" s="157">
        <f t="shared" si="18"/>
        <v>17000</v>
      </c>
      <c r="F120" s="157">
        <f t="shared" si="19"/>
        <v>1700</v>
      </c>
      <c r="G120" s="157"/>
      <c r="H120" s="157"/>
      <c r="I120" s="157">
        <f>I102</f>
        <v>17000</v>
      </c>
      <c r="J120" s="157">
        <f t="shared" si="20"/>
        <v>1700</v>
      </c>
      <c r="K120" s="157"/>
      <c r="L120" s="157"/>
      <c r="N120" s="15"/>
    </row>
    <row r="121" spans="1:14" ht="21.4" customHeight="1">
      <c r="A121" s="146" t="s">
        <v>1187</v>
      </c>
      <c r="B121" s="154"/>
      <c r="C121" s="156">
        <v>3</v>
      </c>
      <c r="D121" s="156" t="s">
        <v>241</v>
      </c>
      <c r="E121" s="157">
        <f t="shared" si="18"/>
        <v>489</v>
      </c>
      <c r="F121" s="157">
        <f t="shared" si="19"/>
        <v>1467</v>
      </c>
      <c r="G121" s="157"/>
      <c r="H121" s="157"/>
      <c r="I121" s="157">
        <f>SUM(J117:J120)/100</f>
        <v>489</v>
      </c>
      <c r="J121" s="157">
        <f>TRUNC(C121*I121)</f>
        <v>1467</v>
      </c>
      <c r="K121" s="157"/>
      <c r="L121" s="157"/>
      <c r="N121" s="14" t="s">
        <v>258</v>
      </c>
    </row>
    <row r="122" spans="1:14" ht="21.4" customHeight="1">
      <c r="A122" s="153" t="s">
        <v>230</v>
      </c>
      <c r="B122" s="154"/>
      <c r="C122" s="156">
        <v>19</v>
      </c>
      <c r="D122" s="156" t="s">
        <v>231</v>
      </c>
      <c r="E122" s="157">
        <f t="shared" si="18"/>
        <v>1752</v>
      </c>
      <c r="F122" s="157">
        <f t="shared" si="19"/>
        <v>33288</v>
      </c>
      <c r="G122" s="157"/>
      <c r="H122" s="157"/>
      <c r="I122" s="157">
        <f>I104</f>
        <v>1752</v>
      </c>
      <c r="J122" s="157">
        <f t="shared" si="20"/>
        <v>33288</v>
      </c>
      <c r="K122" s="157"/>
      <c r="L122" s="157"/>
      <c r="N122" s="16" t="s">
        <v>232</v>
      </c>
    </row>
    <row r="123" spans="1:14" ht="21.4" customHeight="1">
      <c r="A123" s="146" t="s">
        <v>1186</v>
      </c>
      <c r="B123" s="154"/>
      <c r="C123" s="156">
        <v>20</v>
      </c>
      <c r="D123" s="156" t="s">
        <v>249</v>
      </c>
      <c r="E123" s="157">
        <f t="shared" si="18"/>
        <v>332.88</v>
      </c>
      <c r="F123" s="157">
        <f t="shared" si="19"/>
        <v>6657</v>
      </c>
      <c r="G123" s="157"/>
      <c r="H123" s="157"/>
      <c r="I123" s="157">
        <f>SUM(J122:J122)/100</f>
        <v>332.88</v>
      </c>
      <c r="J123" s="157">
        <f t="shared" si="20"/>
        <v>6657</v>
      </c>
      <c r="K123" s="157"/>
      <c r="L123" s="157"/>
    </row>
    <row r="124" spans="1:14" ht="21.4" customHeight="1">
      <c r="A124" s="153" t="s">
        <v>292</v>
      </c>
      <c r="B124" s="154"/>
      <c r="C124" s="156">
        <v>0.29399999999999998</v>
      </c>
      <c r="D124" s="156" t="s">
        <v>293</v>
      </c>
      <c r="E124" s="157">
        <f t="shared" si="18"/>
        <v>41995.133065599999</v>
      </c>
      <c r="F124" s="157">
        <f t="shared" si="19"/>
        <v>12346</v>
      </c>
      <c r="G124" s="157"/>
      <c r="H124" s="157"/>
      <c r="I124" s="157"/>
      <c r="J124" s="157"/>
      <c r="K124" s="157">
        <f>K106</f>
        <v>41995.133065599999</v>
      </c>
      <c r="L124" s="157">
        <f>TRUNC(C124*K124)</f>
        <v>12346</v>
      </c>
    </row>
    <row r="125" spans="1:14" ht="21.4" customHeight="1">
      <c r="A125" s="156" t="s">
        <v>235</v>
      </c>
      <c r="B125" s="154"/>
      <c r="C125" s="154"/>
      <c r="D125" s="154"/>
      <c r="E125" s="163"/>
      <c r="F125" s="157" t="e">
        <f>SUM(F113:F124)</f>
        <v>#REF!</v>
      </c>
      <c r="G125" s="157"/>
      <c r="H125" s="157" t="e">
        <f>SUM(H113:H124)</f>
        <v>#REF!</v>
      </c>
      <c r="I125" s="157"/>
      <c r="J125" s="157">
        <f>SUM(J113:J124)</f>
        <v>90312</v>
      </c>
      <c r="K125" s="157"/>
      <c r="L125" s="157">
        <f>SUM(L113:L124)</f>
        <v>12346</v>
      </c>
    </row>
    <row r="126" spans="1:14" ht="21.4" customHeight="1">
      <c r="A126" s="154"/>
      <c r="B126" s="154"/>
      <c r="C126" s="156"/>
      <c r="D126" s="156"/>
      <c r="E126" s="157"/>
      <c r="F126" s="157"/>
      <c r="G126" s="157"/>
      <c r="H126" s="157"/>
      <c r="I126" s="157"/>
      <c r="J126" s="157"/>
      <c r="K126" s="157"/>
      <c r="L126" s="157"/>
    </row>
    <row r="127" spans="1:14" ht="21.4" customHeight="1">
      <c r="A127" s="154"/>
      <c r="B127" s="154"/>
      <c r="C127" s="156"/>
      <c r="D127" s="156"/>
      <c r="E127" s="163"/>
      <c r="F127" s="157"/>
      <c r="G127" s="157"/>
      <c r="H127" s="157"/>
      <c r="I127" s="157"/>
      <c r="J127" s="157"/>
      <c r="K127" s="157"/>
      <c r="L127" s="157"/>
    </row>
    <row r="128" spans="1:14" ht="21.4" customHeight="1">
      <c r="A128" s="154"/>
      <c r="B128" s="154"/>
      <c r="C128" s="156"/>
      <c r="D128" s="156"/>
      <c r="E128" s="163"/>
      <c r="F128" s="157"/>
      <c r="G128" s="157"/>
      <c r="H128" s="157"/>
      <c r="I128" s="157"/>
      <c r="J128" s="157"/>
      <c r="K128" s="157"/>
      <c r="L128" s="157"/>
    </row>
    <row r="129" spans="1:14" ht="21.4" customHeight="1">
      <c r="A129" s="154"/>
      <c r="B129" s="154"/>
      <c r="C129" s="154"/>
      <c r="D129" s="154"/>
      <c r="E129" s="163"/>
      <c r="F129" s="157"/>
      <c r="G129" s="157"/>
      <c r="H129" s="157"/>
      <c r="I129" s="157"/>
      <c r="J129" s="157"/>
      <c r="K129" s="157"/>
      <c r="L129" s="157"/>
    </row>
    <row r="130" spans="1:14" ht="20.100000000000001" customHeight="1">
      <c r="A130" s="844" t="s">
        <v>294</v>
      </c>
      <c r="B130" s="844"/>
      <c r="C130" s="844"/>
      <c r="D130" s="844"/>
      <c r="E130" s="844"/>
      <c r="F130" s="844"/>
      <c r="G130" s="844"/>
      <c r="H130" s="844"/>
      <c r="I130" s="844"/>
      <c r="J130" s="844"/>
      <c r="K130" s="844"/>
      <c r="L130" s="844"/>
      <c r="N130" s="14" t="s">
        <v>295</v>
      </c>
    </row>
    <row r="131" spans="1:14" ht="20.100000000000001" customHeight="1">
      <c r="A131" s="153" t="s">
        <v>216</v>
      </c>
      <c r="B131" s="154"/>
      <c r="C131" s="155">
        <v>0.02</v>
      </c>
      <c r="D131" s="156" t="s">
        <v>217</v>
      </c>
      <c r="E131" s="157" t="e">
        <f>G131</f>
        <v>#REF!</v>
      </c>
      <c r="F131" s="157" t="e">
        <f t="shared" ref="F131:F138" si="21">H131+J131+L131</f>
        <v>#REF!</v>
      </c>
      <c r="G131" s="157" t="e">
        <f>#REF!</f>
        <v>#REF!</v>
      </c>
      <c r="H131" s="157" t="e">
        <f>TRUNC(C131*G131)</f>
        <v>#REF!</v>
      </c>
      <c r="I131" s="157"/>
      <c r="J131" s="157"/>
      <c r="K131" s="157"/>
      <c r="L131" s="157"/>
    </row>
    <row r="132" spans="1:14" ht="20.100000000000001" customHeight="1">
      <c r="A132" s="153" t="s">
        <v>296</v>
      </c>
      <c r="B132" s="153"/>
      <c r="C132" s="155">
        <v>7.0000000000000007E-2</v>
      </c>
      <c r="D132" s="156" t="s">
        <v>217</v>
      </c>
      <c r="E132" s="157" t="e">
        <f>G132</f>
        <v>#REF!</v>
      </c>
      <c r="F132" s="157" t="e">
        <f t="shared" si="21"/>
        <v>#REF!</v>
      </c>
      <c r="G132" s="157" t="e">
        <f>#REF!</f>
        <v>#REF!</v>
      </c>
      <c r="H132" s="157" t="e">
        <f>TRUNC(C132*G132)</f>
        <v>#REF!</v>
      </c>
      <c r="I132" s="160"/>
      <c r="J132" s="160"/>
      <c r="K132" s="157"/>
      <c r="L132" s="157">
        <f>TRUNC(C132*K132)</f>
        <v>0</v>
      </c>
    </row>
    <row r="133" spans="1:14" ht="20.100000000000001" customHeight="1">
      <c r="A133" s="153" t="s">
        <v>247</v>
      </c>
      <c r="B133" s="154"/>
      <c r="C133" s="155">
        <v>0.06</v>
      </c>
      <c r="D133" s="156" t="s">
        <v>217</v>
      </c>
      <c r="E133" s="157" t="e">
        <f>G133</f>
        <v>#REF!</v>
      </c>
      <c r="F133" s="157" t="e">
        <f t="shared" si="21"/>
        <v>#REF!</v>
      </c>
      <c r="G133" s="157" t="e">
        <f>#REF!</f>
        <v>#REF!</v>
      </c>
      <c r="H133" s="157" t="e">
        <f>TRUNC(C133*G133)</f>
        <v>#REF!</v>
      </c>
      <c r="I133" s="157"/>
      <c r="J133" s="157"/>
      <c r="K133" s="157"/>
      <c r="L133" s="157">
        <f>TRUNC(C133*K133)</f>
        <v>0</v>
      </c>
    </row>
    <row r="134" spans="1:14" ht="20.100000000000001" customHeight="1">
      <c r="A134" s="153" t="s">
        <v>297</v>
      </c>
      <c r="B134" s="154"/>
      <c r="C134" s="155">
        <v>7.0000000000000007E-2</v>
      </c>
      <c r="D134" s="156" t="s">
        <v>217</v>
      </c>
      <c r="E134" s="157" t="e">
        <f>G134</f>
        <v>#REF!</v>
      </c>
      <c r="F134" s="157" t="e">
        <f t="shared" si="21"/>
        <v>#REF!</v>
      </c>
      <c r="G134" s="157" t="e">
        <f>#REF!</f>
        <v>#REF!</v>
      </c>
      <c r="H134" s="157" t="e">
        <f>TRUNC(C134*G134)</f>
        <v>#REF!</v>
      </c>
      <c r="I134" s="157"/>
      <c r="J134" s="157"/>
      <c r="K134" s="157"/>
      <c r="L134" s="157">
        <f>TRUNC(C134*K134)</f>
        <v>0</v>
      </c>
    </row>
    <row r="135" spans="1:14" ht="20.100000000000001" customHeight="1">
      <c r="A135" s="153" t="s">
        <v>298</v>
      </c>
      <c r="B135" s="154"/>
      <c r="C135" s="155">
        <v>0.1</v>
      </c>
      <c r="D135" s="156" t="s">
        <v>222</v>
      </c>
      <c r="E135" s="157">
        <f>I135</f>
        <v>15000</v>
      </c>
      <c r="F135" s="157">
        <f t="shared" si="21"/>
        <v>1500</v>
      </c>
      <c r="G135" s="157"/>
      <c r="H135" s="157"/>
      <c r="I135" s="157">
        <f>토질산근3!D23</f>
        <v>15000</v>
      </c>
      <c r="J135" s="157">
        <f>TRUNC(C135*I135)</f>
        <v>1500</v>
      </c>
      <c r="K135" s="157"/>
      <c r="L135" s="157"/>
    </row>
    <row r="136" spans="1:14" ht="20.100000000000001" customHeight="1">
      <c r="A136" s="153" t="s">
        <v>299</v>
      </c>
      <c r="B136" s="154"/>
      <c r="C136" s="156">
        <v>1.4999999999999999E-2</v>
      </c>
      <c r="D136" s="156" t="s">
        <v>222</v>
      </c>
      <c r="E136" s="157">
        <f>I136</f>
        <v>270000</v>
      </c>
      <c r="F136" s="157">
        <f t="shared" si="21"/>
        <v>4050</v>
      </c>
      <c r="G136" s="157"/>
      <c r="H136" s="157"/>
      <c r="I136" s="157">
        <f>토질산근3!D24</f>
        <v>270000</v>
      </c>
      <c r="J136" s="157">
        <f>TRUNC(C136*I136)</f>
        <v>4050</v>
      </c>
      <c r="K136" s="157"/>
      <c r="L136" s="157"/>
    </row>
    <row r="137" spans="1:14" ht="20.100000000000001" customHeight="1">
      <c r="A137" s="153" t="s">
        <v>300</v>
      </c>
      <c r="B137" s="154"/>
      <c r="C137" s="155">
        <v>1</v>
      </c>
      <c r="D137" s="156" t="s">
        <v>231</v>
      </c>
      <c r="E137" s="157">
        <f>I137</f>
        <v>1752</v>
      </c>
      <c r="F137" s="157">
        <f t="shared" si="21"/>
        <v>1752</v>
      </c>
      <c r="G137" s="157"/>
      <c r="H137" s="157"/>
      <c r="I137" s="157">
        <f>토질산근3!D5</f>
        <v>1752</v>
      </c>
      <c r="J137" s="157">
        <f>TRUNC(C137*I137)</f>
        <v>1752</v>
      </c>
      <c r="K137" s="157"/>
      <c r="L137" s="157"/>
    </row>
    <row r="138" spans="1:14" ht="20.100000000000001" customHeight="1">
      <c r="A138" s="153" t="s">
        <v>301</v>
      </c>
      <c r="B138" s="154" t="s">
        <v>302</v>
      </c>
      <c r="C138" s="164">
        <v>30</v>
      </c>
      <c r="D138" s="156" t="s">
        <v>303</v>
      </c>
      <c r="E138" s="157">
        <f>I138</f>
        <v>17.52</v>
      </c>
      <c r="F138" s="157">
        <f t="shared" si="21"/>
        <v>525</v>
      </c>
      <c r="G138" s="157"/>
      <c r="H138" s="157"/>
      <c r="I138" s="157">
        <f>J137/100</f>
        <v>17.52</v>
      </c>
      <c r="J138" s="157">
        <f>TRUNC(C138*I138)</f>
        <v>525</v>
      </c>
      <c r="K138" s="157"/>
      <c r="L138" s="157"/>
    </row>
    <row r="139" spans="1:14" ht="20.100000000000001" customHeight="1">
      <c r="A139" s="156" t="s">
        <v>235</v>
      </c>
      <c r="B139" s="154"/>
      <c r="C139" s="154"/>
      <c r="D139" s="154"/>
      <c r="E139" s="163"/>
      <c r="F139" s="157" t="e">
        <f>SUM(F131:F138)</f>
        <v>#REF!</v>
      </c>
      <c r="G139" s="157"/>
      <c r="H139" s="157" t="e">
        <f>SUM(H131:H138)</f>
        <v>#REF!</v>
      </c>
      <c r="I139" s="157"/>
      <c r="J139" s="157">
        <f>SUM(J131:J138)</f>
        <v>7827</v>
      </c>
      <c r="K139" s="157"/>
      <c r="L139" s="157">
        <f>SUM(L131:L138)</f>
        <v>0</v>
      </c>
    </row>
    <row r="140" spans="1:14" ht="20.100000000000001" customHeight="1">
      <c r="A140" s="153"/>
      <c r="B140" s="154"/>
      <c r="C140" s="156"/>
      <c r="D140" s="156"/>
      <c r="E140" s="157"/>
      <c r="F140" s="157"/>
      <c r="G140" s="157"/>
      <c r="H140" s="157"/>
      <c r="I140" s="157"/>
      <c r="J140" s="157"/>
      <c r="K140" s="157"/>
      <c r="L140" s="157"/>
    </row>
    <row r="141" spans="1:14" ht="20.100000000000001" customHeight="1">
      <c r="A141" s="844" t="s">
        <v>304</v>
      </c>
      <c r="B141" s="844"/>
      <c r="C141" s="844"/>
      <c r="D141" s="844"/>
      <c r="E141" s="844"/>
      <c r="F141" s="844"/>
      <c r="G141" s="844"/>
      <c r="H141" s="844"/>
      <c r="I141" s="844"/>
      <c r="J141" s="844"/>
      <c r="K141" s="844"/>
      <c r="L141" s="844"/>
      <c r="N141" s="14" t="s">
        <v>305</v>
      </c>
    </row>
    <row r="142" spans="1:14" ht="20.100000000000001" customHeight="1">
      <c r="A142" s="153" t="s">
        <v>216</v>
      </c>
      <c r="B142" s="154"/>
      <c r="C142" s="155">
        <v>0.12</v>
      </c>
      <c r="D142" s="156" t="s">
        <v>217</v>
      </c>
      <c r="E142" s="157" t="e">
        <f>G142</f>
        <v>#REF!</v>
      </c>
      <c r="F142" s="157">
        <f t="shared" ref="F142:F148" si="22">H142+J142+L142</f>
        <v>21103</v>
      </c>
      <c r="G142" s="157" t="e">
        <f>G131</f>
        <v>#REF!</v>
      </c>
      <c r="H142" s="157">
        <v>21103</v>
      </c>
      <c r="I142" s="157"/>
      <c r="J142" s="157"/>
      <c r="K142" s="157"/>
      <c r="L142" s="157"/>
    </row>
    <row r="143" spans="1:14" ht="20.100000000000001" customHeight="1">
      <c r="A143" s="153" t="s">
        <v>306</v>
      </c>
      <c r="B143" s="154"/>
      <c r="C143" s="155">
        <v>0.22</v>
      </c>
      <c r="D143" s="156" t="s">
        <v>217</v>
      </c>
      <c r="E143" s="157" t="e">
        <f>G143</f>
        <v>#REF!</v>
      </c>
      <c r="F143" s="157">
        <f t="shared" si="22"/>
        <v>21378</v>
      </c>
      <c r="G143" s="160" t="e">
        <f>G132</f>
        <v>#REF!</v>
      </c>
      <c r="H143" s="157">
        <v>21378</v>
      </c>
      <c r="I143" s="160"/>
      <c r="J143" s="160"/>
      <c r="K143" s="160"/>
      <c r="L143" s="160"/>
    </row>
    <row r="144" spans="1:14" ht="20.100000000000001" customHeight="1">
      <c r="A144" s="153" t="s">
        <v>307</v>
      </c>
      <c r="B144" s="154"/>
      <c r="C144" s="155">
        <v>0.16</v>
      </c>
      <c r="D144" s="156" t="s">
        <v>217</v>
      </c>
      <c r="E144" s="157" t="e">
        <f>G144</f>
        <v>#REF!</v>
      </c>
      <c r="F144" s="157">
        <f t="shared" si="22"/>
        <v>15672</v>
      </c>
      <c r="G144" s="157" t="e">
        <f>G133</f>
        <v>#REF!</v>
      </c>
      <c r="H144" s="157">
        <v>15672</v>
      </c>
      <c r="I144" s="157"/>
      <c r="J144" s="157"/>
      <c r="K144" s="157"/>
      <c r="L144" s="157"/>
    </row>
    <row r="145" spans="1:14" ht="20.100000000000001" customHeight="1">
      <c r="A145" s="153" t="s">
        <v>220</v>
      </c>
      <c r="B145" s="154"/>
      <c r="C145" s="155">
        <v>0.22</v>
      </c>
      <c r="D145" s="156" t="s">
        <v>217</v>
      </c>
      <c r="E145" s="157" t="e">
        <f>G145</f>
        <v>#REF!</v>
      </c>
      <c r="F145" s="157">
        <f t="shared" si="22"/>
        <v>17917</v>
      </c>
      <c r="G145" s="157" t="e">
        <f>G134</f>
        <v>#REF!</v>
      </c>
      <c r="H145" s="157">
        <v>17917</v>
      </c>
      <c r="I145" s="157"/>
      <c r="J145" s="157"/>
      <c r="K145" s="157"/>
      <c r="L145" s="157"/>
    </row>
    <row r="146" spans="1:14" ht="20.100000000000001" customHeight="1">
      <c r="A146" s="153" t="s">
        <v>308</v>
      </c>
      <c r="B146" s="154"/>
      <c r="C146" s="165">
        <v>1</v>
      </c>
      <c r="D146" s="156" t="s">
        <v>222</v>
      </c>
      <c r="E146" s="157">
        <f>I146</f>
        <v>24000</v>
      </c>
      <c r="F146" s="157">
        <f t="shared" si="22"/>
        <v>24000</v>
      </c>
      <c r="G146" s="157"/>
      <c r="H146" s="157">
        <v>0</v>
      </c>
      <c r="I146" s="157">
        <f>토질산근3!D27</f>
        <v>24000</v>
      </c>
      <c r="J146" s="157">
        <f>TRUNC(C146*I146)</f>
        <v>24000</v>
      </c>
      <c r="K146" s="157"/>
      <c r="L146" s="157">
        <v>0</v>
      </c>
    </row>
    <row r="147" spans="1:14" ht="20.100000000000001" customHeight="1">
      <c r="A147" s="153" t="s">
        <v>1188</v>
      </c>
      <c r="B147" s="154"/>
      <c r="C147" s="165">
        <v>1</v>
      </c>
      <c r="D147" s="156" t="s">
        <v>231</v>
      </c>
      <c r="E147" s="157">
        <f>I147</f>
        <v>1796</v>
      </c>
      <c r="F147" s="157">
        <f t="shared" si="22"/>
        <v>1796</v>
      </c>
      <c r="G147" s="157"/>
      <c r="H147" s="157"/>
      <c r="I147" s="157">
        <v>1796</v>
      </c>
      <c r="J147" s="157">
        <f>TRUNC(C147*I147)</f>
        <v>1796</v>
      </c>
      <c r="K147" s="157"/>
      <c r="L147" s="157">
        <v>0</v>
      </c>
    </row>
    <row r="148" spans="1:14" ht="20.100000000000001" customHeight="1">
      <c r="A148" s="153" t="s">
        <v>309</v>
      </c>
      <c r="B148" s="147" t="s">
        <v>310</v>
      </c>
      <c r="C148" s="165">
        <v>60</v>
      </c>
      <c r="D148" s="156" t="s">
        <v>311</v>
      </c>
      <c r="E148" s="157">
        <f>I148</f>
        <v>17.96</v>
      </c>
      <c r="F148" s="157">
        <f t="shared" si="22"/>
        <v>1077</v>
      </c>
      <c r="G148" s="157"/>
      <c r="H148" s="157"/>
      <c r="I148" s="157">
        <v>17.96</v>
      </c>
      <c r="J148" s="157">
        <f>TRUNC(C148*I148)</f>
        <v>1077</v>
      </c>
      <c r="K148" s="157"/>
      <c r="L148" s="157">
        <v>0</v>
      </c>
    </row>
    <row r="149" spans="1:14" ht="20.100000000000001" customHeight="1">
      <c r="A149" s="156" t="s">
        <v>235</v>
      </c>
      <c r="B149" s="154"/>
      <c r="C149" s="154"/>
      <c r="D149" s="154"/>
      <c r="E149" s="163"/>
      <c r="F149" s="157">
        <f>SUM(F142:F148)</f>
        <v>102943</v>
      </c>
      <c r="G149" s="157"/>
      <c r="H149" s="157">
        <f>SUM(H142:H148)</f>
        <v>76070</v>
      </c>
      <c r="I149" s="157"/>
      <c r="J149" s="157">
        <f>SUM(J146:J148)</f>
        <v>26873</v>
      </c>
      <c r="K149" s="157"/>
      <c r="L149" s="157">
        <v>0</v>
      </c>
    </row>
    <row r="150" spans="1:14" ht="20.100000000000001" customHeight="1">
      <c r="A150" s="845" t="s">
        <v>312</v>
      </c>
      <c r="B150" s="846"/>
      <c r="C150" s="846"/>
      <c r="D150" s="846"/>
      <c r="E150" s="846"/>
      <c r="F150" s="846"/>
      <c r="G150" s="846"/>
      <c r="H150" s="846"/>
      <c r="I150" s="846"/>
      <c r="J150" s="846"/>
      <c r="K150" s="846"/>
      <c r="L150" s="847"/>
      <c r="N150" s="19" t="s">
        <v>313</v>
      </c>
    </row>
    <row r="151" spans="1:14" ht="20.100000000000001" customHeight="1">
      <c r="A151" s="166" t="s">
        <v>1189</v>
      </c>
      <c r="B151" s="167" t="s">
        <v>314</v>
      </c>
      <c r="C151" s="155">
        <v>0.13</v>
      </c>
      <c r="D151" s="156" t="s">
        <v>217</v>
      </c>
      <c r="E151" s="157" t="e">
        <f t="shared" ref="E151:E158" si="23">SUM(G151,I151,K151)</f>
        <v>#REF!</v>
      </c>
      <c r="F151" s="157" t="e">
        <f>H151+J151+L151</f>
        <v>#REF!</v>
      </c>
      <c r="G151" s="157" t="e">
        <f>#REF!</f>
        <v>#REF!</v>
      </c>
      <c r="H151" s="157" t="e">
        <f t="shared" ref="H151:H154" si="24">TRUNC(C151*G151)</f>
        <v>#REF!</v>
      </c>
      <c r="I151" s="157"/>
      <c r="J151" s="157">
        <v>0</v>
      </c>
      <c r="K151" s="157"/>
      <c r="L151" s="157"/>
    </row>
    <row r="152" spans="1:14" ht="20.100000000000001" customHeight="1">
      <c r="A152" s="166" t="s">
        <v>1190</v>
      </c>
      <c r="B152" s="167" t="s">
        <v>315</v>
      </c>
      <c r="C152" s="155">
        <v>0.38</v>
      </c>
      <c r="D152" s="156" t="s">
        <v>217</v>
      </c>
      <c r="E152" s="157" t="e">
        <f t="shared" si="23"/>
        <v>#REF!</v>
      </c>
      <c r="F152" s="157" t="e">
        <f>H152+J152+L152</f>
        <v>#REF!</v>
      </c>
      <c r="G152" s="157" t="e">
        <f>#REF!</f>
        <v>#REF!</v>
      </c>
      <c r="H152" s="157" t="e">
        <f t="shared" si="24"/>
        <v>#REF!</v>
      </c>
      <c r="I152" s="157"/>
      <c r="J152" s="157">
        <v>0</v>
      </c>
      <c r="K152" s="157"/>
      <c r="L152" s="157">
        <v>0</v>
      </c>
    </row>
    <row r="153" spans="1:14" ht="20.100000000000001" customHeight="1">
      <c r="A153" s="166" t="s">
        <v>1191</v>
      </c>
      <c r="B153" s="167" t="s">
        <v>316</v>
      </c>
      <c r="C153" s="155">
        <v>0.38</v>
      </c>
      <c r="D153" s="156" t="s">
        <v>217</v>
      </c>
      <c r="E153" s="157" t="e">
        <f t="shared" si="23"/>
        <v>#REF!</v>
      </c>
      <c r="F153" s="157" t="e">
        <f>H153+J153+L153</f>
        <v>#REF!</v>
      </c>
      <c r="G153" s="157" t="e">
        <f>#REF!</f>
        <v>#REF!</v>
      </c>
      <c r="H153" s="157" t="e">
        <f t="shared" si="24"/>
        <v>#REF!</v>
      </c>
      <c r="I153" s="157"/>
      <c r="J153" s="157">
        <v>0</v>
      </c>
      <c r="K153" s="157"/>
      <c r="L153" s="157">
        <v>0</v>
      </c>
    </row>
    <row r="154" spans="1:14" ht="20.100000000000001" customHeight="1">
      <c r="A154" s="166" t="s">
        <v>317</v>
      </c>
      <c r="B154" s="167" t="s">
        <v>318</v>
      </c>
      <c r="C154" s="155">
        <v>0.76</v>
      </c>
      <c r="D154" s="156" t="s">
        <v>217</v>
      </c>
      <c r="E154" s="157" t="e">
        <f t="shared" si="23"/>
        <v>#REF!</v>
      </c>
      <c r="F154" s="157" t="e">
        <f t="shared" ref="F154:F158" si="25">H154+J154+L154</f>
        <v>#REF!</v>
      </c>
      <c r="G154" s="157" t="e">
        <f>#REF!</f>
        <v>#REF!</v>
      </c>
      <c r="H154" s="157" t="e">
        <f t="shared" si="24"/>
        <v>#REF!</v>
      </c>
      <c r="I154" s="157"/>
      <c r="J154" s="157">
        <v>0</v>
      </c>
      <c r="K154" s="157"/>
      <c r="L154" s="157">
        <v>0</v>
      </c>
    </row>
    <row r="155" spans="1:14" ht="20.100000000000001" customHeight="1">
      <c r="A155" s="166" t="s">
        <v>319</v>
      </c>
      <c r="B155" s="167" t="s">
        <v>1192</v>
      </c>
      <c r="C155" s="155">
        <v>0.08</v>
      </c>
      <c r="D155" s="168" t="s">
        <v>320</v>
      </c>
      <c r="E155" s="157">
        <f t="shared" si="23"/>
        <v>200000</v>
      </c>
      <c r="F155" s="157">
        <f t="shared" si="25"/>
        <v>16000</v>
      </c>
      <c r="G155" s="157"/>
      <c r="H155" s="157">
        <v>0</v>
      </c>
      <c r="I155" s="157">
        <f>토질산근3!D28</f>
        <v>200000</v>
      </c>
      <c r="J155" s="157">
        <f t="shared" ref="J155:J156" si="26">TRUNC(C155*I155)</f>
        <v>16000</v>
      </c>
      <c r="K155" s="157"/>
      <c r="L155" s="157">
        <v>0</v>
      </c>
    </row>
    <row r="156" spans="1:14" ht="20.100000000000001" customHeight="1">
      <c r="A156" s="166" t="s">
        <v>1193</v>
      </c>
      <c r="B156" s="167" t="s">
        <v>321</v>
      </c>
      <c r="C156" s="155">
        <v>5</v>
      </c>
      <c r="D156" s="168" t="s">
        <v>311</v>
      </c>
      <c r="E156" s="157">
        <f t="shared" si="23"/>
        <v>160</v>
      </c>
      <c r="F156" s="157">
        <f t="shared" si="25"/>
        <v>800</v>
      </c>
      <c r="G156" s="157"/>
      <c r="H156" s="157">
        <v>0</v>
      </c>
      <c r="I156" s="157">
        <f>J155/100</f>
        <v>160</v>
      </c>
      <c r="J156" s="157">
        <f t="shared" si="26"/>
        <v>800</v>
      </c>
      <c r="K156" s="157"/>
      <c r="L156" s="157">
        <v>0</v>
      </c>
    </row>
    <row r="157" spans="1:14" ht="20.100000000000001" customHeight="1">
      <c r="A157" s="166" t="s">
        <v>322</v>
      </c>
      <c r="B157" s="167" t="s">
        <v>1194</v>
      </c>
      <c r="C157" s="155">
        <v>0.38</v>
      </c>
      <c r="D157" s="156" t="s">
        <v>323</v>
      </c>
      <c r="E157" s="157">
        <f t="shared" si="23"/>
        <v>1992</v>
      </c>
      <c r="F157" s="157">
        <f t="shared" si="25"/>
        <v>756</v>
      </c>
      <c r="G157" s="157"/>
      <c r="H157" s="157">
        <v>0</v>
      </c>
      <c r="I157" s="157"/>
      <c r="J157" s="157">
        <v>0</v>
      </c>
      <c r="K157" s="157">
        <f>토질산근4!F9</f>
        <v>1992</v>
      </c>
      <c r="L157" s="157">
        <f t="shared" ref="L157" si="27">TRUNC(C157*K157)</f>
        <v>756</v>
      </c>
    </row>
    <row r="158" spans="1:14" ht="20.100000000000001" customHeight="1">
      <c r="A158" s="156" t="s">
        <v>235</v>
      </c>
      <c r="B158" s="156"/>
      <c r="C158" s="156"/>
      <c r="D158" s="156"/>
      <c r="E158" s="157">
        <f t="shared" si="23"/>
        <v>0</v>
      </c>
      <c r="F158" s="157" t="e">
        <f t="shared" si="25"/>
        <v>#REF!</v>
      </c>
      <c r="G158" s="157"/>
      <c r="H158" s="157" t="e">
        <f>SUM(H151:H157)</f>
        <v>#REF!</v>
      </c>
      <c r="I158" s="157"/>
      <c r="J158" s="157">
        <f>SUM(J151:J157)</f>
        <v>16800</v>
      </c>
      <c r="K158" s="157"/>
      <c r="L158" s="157">
        <f>SUM(L151:L157)</f>
        <v>756</v>
      </c>
    </row>
    <row r="159" spans="1:14" ht="20.100000000000001" customHeight="1">
      <c r="A159" s="169"/>
      <c r="B159" s="170"/>
      <c r="C159" s="170"/>
      <c r="D159" s="170"/>
      <c r="E159" s="171"/>
      <c r="F159" s="171"/>
      <c r="G159" s="171"/>
      <c r="H159" s="171"/>
      <c r="I159" s="171"/>
      <c r="J159" s="171"/>
      <c r="K159" s="172"/>
      <c r="L159" s="173"/>
    </row>
    <row r="160" spans="1:14" ht="20.100000000000001" customHeight="1">
      <c r="A160" s="845" t="s">
        <v>324</v>
      </c>
      <c r="B160" s="846"/>
      <c r="C160" s="846"/>
      <c r="D160" s="846"/>
      <c r="E160" s="846"/>
      <c r="F160" s="846"/>
      <c r="G160" s="846"/>
      <c r="H160" s="846"/>
      <c r="I160" s="846"/>
      <c r="J160" s="846"/>
      <c r="K160" s="846"/>
      <c r="L160" s="847"/>
      <c r="M160" s="20"/>
      <c r="N160" s="19" t="s">
        <v>325</v>
      </c>
    </row>
    <row r="161" spans="1:14" ht="20.100000000000001" customHeight="1">
      <c r="A161" s="166" t="s">
        <v>1189</v>
      </c>
      <c r="B161" s="167" t="s">
        <v>326</v>
      </c>
      <c r="C161" s="165">
        <v>1</v>
      </c>
      <c r="D161" s="156" t="s">
        <v>217</v>
      </c>
      <c r="E161" s="157" t="e">
        <f t="shared" ref="E161:E168" si="28">SUM(G161,I161,K161)</f>
        <v>#REF!</v>
      </c>
      <c r="F161" s="157" t="e">
        <f>H161+J161+L161</f>
        <v>#REF!</v>
      </c>
      <c r="G161" s="157" t="e">
        <f>#REF!</f>
        <v>#REF!</v>
      </c>
      <c r="H161" s="157" t="e">
        <f t="shared" ref="H161:H168" si="29">TRUNC(C161*G161)</f>
        <v>#REF!</v>
      </c>
      <c r="I161" s="157"/>
      <c r="J161" s="157">
        <f t="shared" ref="J161:J167" si="30">TRUNC(C161*I161)</f>
        <v>0</v>
      </c>
      <c r="K161" s="157"/>
      <c r="L161" s="157"/>
    </row>
    <row r="162" spans="1:14" ht="20.100000000000001" customHeight="1">
      <c r="A162" s="166" t="s">
        <v>1195</v>
      </c>
      <c r="B162" s="167" t="s">
        <v>327</v>
      </c>
      <c r="C162" s="174">
        <v>0.6</v>
      </c>
      <c r="D162" s="156" t="s">
        <v>217</v>
      </c>
      <c r="E162" s="157" t="e">
        <f t="shared" si="28"/>
        <v>#REF!</v>
      </c>
      <c r="F162" s="157" t="e">
        <f>H162+J162+L162</f>
        <v>#REF!</v>
      </c>
      <c r="G162" s="160" t="e">
        <f>#REF!</f>
        <v>#REF!</v>
      </c>
      <c r="H162" s="157" t="e">
        <f t="shared" si="29"/>
        <v>#REF!</v>
      </c>
      <c r="I162" s="160"/>
      <c r="J162" s="157">
        <f t="shared" si="30"/>
        <v>0</v>
      </c>
      <c r="K162" s="160"/>
      <c r="L162" s="157">
        <f t="shared" ref="L162:L168" si="31">TRUNC(C162*K162)</f>
        <v>0</v>
      </c>
    </row>
    <row r="163" spans="1:14" ht="20.100000000000001" customHeight="1">
      <c r="A163" s="166" t="s">
        <v>1190</v>
      </c>
      <c r="B163" s="167" t="s">
        <v>328</v>
      </c>
      <c r="C163" s="165">
        <v>0.6</v>
      </c>
      <c r="D163" s="156" t="s">
        <v>217</v>
      </c>
      <c r="E163" s="157" t="e">
        <f t="shared" si="28"/>
        <v>#REF!</v>
      </c>
      <c r="F163" s="157" t="e">
        <f>H163+J163+L163</f>
        <v>#REF!</v>
      </c>
      <c r="G163" s="157" t="e">
        <f>#REF!</f>
        <v>#REF!</v>
      </c>
      <c r="H163" s="157" t="e">
        <f t="shared" si="29"/>
        <v>#REF!</v>
      </c>
      <c r="I163" s="157"/>
      <c r="J163" s="157">
        <f t="shared" si="30"/>
        <v>0</v>
      </c>
      <c r="K163" s="157"/>
      <c r="L163" s="157">
        <f t="shared" si="31"/>
        <v>0</v>
      </c>
    </row>
    <row r="164" spans="1:14" ht="20.100000000000001" customHeight="1">
      <c r="A164" s="166" t="s">
        <v>1191</v>
      </c>
      <c r="B164" s="167" t="s">
        <v>329</v>
      </c>
      <c r="C164" s="165">
        <v>0.6</v>
      </c>
      <c r="D164" s="156" t="s">
        <v>217</v>
      </c>
      <c r="E164" s="157" t="e">
        <f t="shared" si="28"/>
        <v>#REF!</v>
      </c>
      <c r="F164" s="157" t="e">
        <f t="shared" ref="F164:F168" si="32">H164+J164+L164</f>
        <v>#REF!</v>
      </c>
      <c r="G164" s="157" t="e">
        <f>#REF!</f>
        <v>#REF!</v>
      </c>
      <c r="H164" s="157" t="e">
        <f t="shared" si="29"/>
        <v>#REF!</v>
      </c>
      <c r="I164" s="157"/>
      <c r="J164" s="157">
        <f t="shared" si="30"/>
        <v>0</v>
      </c>
      <c r="K164" s="157"/>
      <c r="L164" s="157">
        <f t="shared" si="31"/>
        <v>0</v>
      </c>
    </row>
    <row r="165" spans="1:14" ht="20.100000000000001" customHeight="1">
      <c r="A165" s="166" t="s">
        <v>1196</v>
      </c>
      <c r="B165" s="167" t="s">
        <v>330</v>
      </c>
      <c r="C165" s="165">
        <v>20</v>
      </c>
      <c r="D165" s="168" t="s">
        <v>331</v>
      </c>
      <c r="E165" s="157">
        <f t="shared" si="28"/>
        <v>1752</v>
      </c>
      <c r="F165" s="157">
        <f t="shared" si="32"/>
        <v>35040</v>
      </c>
      <c r="G165" s="157"/>
      <c r="H165" s="157">
        <f t="shared" si="29"/>
        <v>0</v>
      </c>
      <c r="I165" s="157">
        <f>토질산근3!D5</f>
        <v>1752</v>
      </c>
      <c r="J165" s="157">
        <f t="shared" si="30"/>
        <v>35040</v>
      </c>
      <c r="K165" s="157"/>
      <c r="L165" s="157">
        <f t="shared" si="31"/>
        <v>0</v>
      </c>
    </row>
    <row r="166" spans="1:14" ht="20.100000000000001" customHeight="1">
      <c r="A166" s="166" t="s">
        <v>332</v>
      </c>
      <c r="B166" s="167" t="s">
        <v>333</v>
      </c>
      <c r="C166" s="165">
        <v>20</v>
      </c>
      <c r="D166" s="168" t="s">
        <v>311</v>
      </c>
      <c r="E166" s="157">
        <f t="shared" si="28"/>
        <v>350.4</v>
      </c>
      <c r="F166" s="157">
        <f t="shared" si="32"/>
        <v>7008</v>
      </c>
      <c r="G166" s="157"/>
      <c r="H166" s="157">
        <f t="shared" si="29"/>
        <v>0</v>
      </c>
      <c r="I166" s="157">
        <f>SUM(J165)/100</f>
        <v>350.4</v>
      </c>
      <c r="J166" s="157">
        <f>TRUNC(C166*I166)</f>
        <v>7008</v>
      </c>
      <c r="K166" s="157"/>
      <c r="L166" s="157">
        <f t="shared" si="31"/>
        <v>0</v>
      </c>
    </row>
    <row r="167" spans="1:14" ht="20.100000000000001" customHeight="1">
      <c r="A167" s="166" t="s">
        <v>1197</v>
      </c>
      <c r="B167" s="167" t="s">
        <v>334</v>
      </c>
      <c r="C167" s="165">
        <v>0.6</v>
      </c>
      <c r="D167" s="156" t="s">
        <v>323</v>
      </c>
      <c r="E167" s="157">
        <f t="shared" si="28"/>
        <v>1394.3999999999999</v>
      </c>
      <c r="F167" s="157">
        <f t="shared" si="32"/>
        <v>836</v>
      </c>
      <c r="G167" s="157"/>
      <c r="H167" s="157">
        <f t="shared" si="29"/>
        <v>0</v>
      </c>
      <c r="I167" s="157"/>
      <c r="J167" s="157">
        <f t="shared" si="30"/>
        <v>0</v>
      </c>
      <c r="K167" s="157">
        <f>토질산근4!F12</f>
        <v>1394.3999999999999</v>
      </c>
      <c r="L167" s="157">
        <f t="shared" si="31"/>
        <v>836</v>
      </c>
    </row>
    <row r="168" spans="1:14" ht="20.100000000000001" customHeight="1">
      <c r="A168" s="166" t="s">
        <v>1198</v>
      </c>
      <c r="B168" s="167" t="s">
        <v>335</v>
      </c>
      <c r="C168" s="165">
        <v>0.6</v>
      </c>
      <c r="D168" s="156" t="s">
        <v>323</v>
      </c>
      <c r="E168" s="157">
        <f t="shared" si="28"/>
        <v>41995.133065599999</v>
      </c>
      <c r="F168" s="157">
        <f t="shared" si="32"/>
        <v>25197</v>
      </c>
      <c r="G168" s="157"/>
      <c r="H168" s="157">
        <f t="shared" si="29"/>
        <v>0</v>
      </c>
      <c r="I168" s="157"/>
      <c r="J168" s="157">
        <f>TRUNC(C168*I168)</f>
        <v>0</v>
      </c>
      <c r="K168" s="157">
        <f>토질산근4!F4</f>
        <v>41995.133065599999</v>
      </c>
      <c r="L168" s="157">
        <f t="shared" si="31"/>
        <v>25197</v>
      </c>
    </row>
    <row r="169" spans="1:14" ht="20.100000000000001" customHeight="1">
      <c r="A169" s="156" t="s">
        <v>235</v>
      </c>
      <c r="B169" s="156"/>
      <c r="C169" s="156"/>
      <c r="D169" s="156"/>
      <c r="E169" s="157"/>
      <c r="F169" s="157" t="e">
        <f>SUM(F161:F168)</f>
        <v>#REF!</v>
      </c>
      <c r="G169" s="157"/>
      <c r="H169" s="157" t="e">
        <f>SUM(H161:H168)</f>
        <v>#REF!</v>
      </c>
      <c r="I169" s="157"/>
      <c r="J169" s="157">
        <f>SUM(J161:J168)</f>
        <v>42048</v>
      </c>
      <c r="K169" s="157"/>
      <c r="L169" s="157">
        <f>SUM(L161:L168)</f>
        <v>26033</v>
      </c>
    </row>
    <row r="170" spans="1:14" ht="21" customHeight="1">
      <c r="A170" s="844" t="s">
        <v>336</v>
      </c>
      <c r="B170" s="844"/>
      <c r="C170" s="844"/>
      <c r="D170" s="844"/>
      <c r="E170" s="844"/>
      <c r="F170" s="844"/>
      <c r="G170" s="844"/>
      <c r="H170" s="844"/>
      <c r="I170" s="844"/>
      <c r="J170" s="844"/>
      <c r="K170" s="844"/>
      <c r="L170" s="844"/>
      <c r="N170" s="19" t="s">
        <v>337</v>
      </c>
    </row>
    <row r="171" spans="1:14" ht="21" customHeight="1">
      <c r="A171" s="175" t="s">
        <v>338</v>
      </c>
      <c r="B171" s="176" t="s">
        <v>339</v>
      </c>
      <c r="C171" s="165">
        <v>0.6</v>
      </c>
      <c r="D171" s="176" t="s">
        <v>217</v>
      </c>
      <c r="E171" s="157" t="e">
        <f>SUM(G171,I171,K171)</f>
        <v>#REF!</v>
      </c>
      <c r="F171" s="157" t="e">
        <f>H171+J171+L171</f>
        <v>#REF!</v>
      </c>
      <c r="G171" s="157" t="e">
        <f>#REF!</f>
        <v>#REF!</v>
      </c>
      <c r="H171" s="157" t="e">
        <f>TRUNC(C171*G171)</f>
        <v>#REF!</v>
      </c>
      <c r="I171" s="157"/>
      <c r="J171" s="157"/>
      <c r="K171" s="157"/>
      <c r="L171" s="157"/>
    </row>
    <row r="172" spans="1:14" ht="21" customHeight="1">
      <c r="A172" s="175" t="s">
        <v>340</v>
      </c>
      <c r="B172" s="176" t="s">
        <v>341</v>
      </c>
      <c r="C172" s="165">
        <v>0.5</v>
      </c>
      <c r="D172" s="176" t="s">
        <v>342</v>
      </c>
      <c r="E172" s="157" t="e">
        <f>SUM(G172,I172,K172)</f>
        <v>#REF!</v>
      </c>
      <c r="F172" s="157" t="e">
        <f>H172+J172+L172</f>
        <v>#REF!</v>
      </c>
      <c r="G172" s="160" t="e">
        <f>#REF!</f>
        <v>#REF!</v>
      </c>
      <c r="H172" s="157" t="e">
        <f>TRUNC(C172*G172)</f>
        <v>#REF!</v>
      </c>
      <c r="I172" s="157"/>
      <c r="J172" s="157"/>
      <c r="K172" s="160"/>
      <c r="L172" s="157">
        <f>TRUNC(C172*K172)</f>
        <v>0</v>
      </c>
    </row>
    <row r="173" spans="1:14" ht="21" customHeight="1">
      <c r="A173" s="175" t="s">
        <v>343</v>
      </c>
      <c r="B173" s="176" t="s">
        <v>344</v>
      </c>
      <c r="C173" s="165">
        <v>0.5</v>
      </c>
      <c r="D173" s="176" t="s">
        <v>342</v>
      </c>
      <c r="E173" s="157" t="e">
        <f>SUM(G173,I173,K173)</f>
        <v>#REF!</v>
      </c>
      <c r="F173" s="157" t="e">
        <f>H173+J173+L173</f>
        <v>#REF!</v>
      </c>
      <c r="G173" s="157" t="e">
        <f>#REF!</f>
        <v>#REF!</v>
      </c>
      <c r="H173" s="157" t="e">
        <f>TRUNC(C173*G173)</f>
        <v>#REF!</v>
      </c>
      <c r="I173" s="157"/>
      <c r="J173" s="157"/>
      <c r="K173" s="157"/>
      <c r="L173" s="157">
        <f>TRUNC(C173*K173)</f>
        <v>0</v>
      </c>
    </row>
    <row r="174" spans="1:14" ht="21" customHeight="1">
      <c r="A174" s="175" t="s">
        <v>345</v>
      </c>
      <c r="B174" s="176" t="s">
        <v>346</v>
      </c>
      <c r="C174" s="165">
        <v>0.5</v>
      </c>
      <c r="D174" s="176" t="s">
        <v>342</v>
      </c>
      <c r="E174" s="157" t="e">
        <f>SUM(G174,I174,K174)</f>
        <v>#REF!</v>
      </c>
      <c r="F174" s="157" t="e">
        <f t="shared" ref="F174:F187" si="33">H174+J174+L174</f>
        <v>#REF!</v>
      </c>
      <c r="G174" s="157" t="e">
        <f>#REF!</f>
        <v>#REF!</v>
      </c>
      <c r="H174" s="157" t="e">
        <f>TRUNC(C174*G174)</f>
        <v>#REF!</v>
      </c>
      <c r="I174" s="157"/>
      <c r="J174" s="157"/>
      <c r="K174" s="157"/>
      <c r="L174" s="157">
        <f>TRUNC(C174*K174)</f>
        <v>0</v>
      </c>
    </row>
    <row r="175" spans="1:14" ht="21" customHeight="1">
      <c r="A175" s="175" t="s">
        <v>347</v>
      </c>
      <c r="B175" s="176" t="s">
        <v>348</v>
      </c>
      <c r="C175" s="155">
        <v>0.18</v>
      </c>
      <c r="D175" s="176" t="s">
        <v>349</v>
      </c>
      <c r="E175" s="157">
        <f t="shared" ref="E175:E187" si="34">SUM(G175,I175,K175)</f>
        <v>100000</v>
      </c>
      <c r="F175" s="157">
        <f t="shared" si="33"/>
        <v>18000</v>
      </c>
      <c r="G175" s="157"/>
      <c r="H175" s="157"/>
      <c r="I175" s="157">
        <f>토질산근3!D45</f>
        <v>100000</v>
      </c>
      <c r="J175" s="157">
        <f t="shared" ref="J175:J181" si="35">TRUNC(C175*I175)</f>
        <v>18000</v>
      </c>
      <c r="K175" s="157"/>
      <c r="L175" s="157"/>
    </row>
    <row r="176" spans="1:14" ht="21" customHeight="1">
      <c r="A176" s="175" t="s">
        <v>350</v>
      </c>
      <c r="B176" s="176"/>
      <c r="C176" s="177">
        <v>2.4E-2</v>
      </c>
      <c r="D176" s="176" t="s">
        <v>351</v>
      </c>
      <c r="E176" s="157">
        <f t="shared" si="34"/>
        <v>30000</v>
      </c>
      <c r="F176" s="157">
        <f t="shared" si="33"/>
        <v>720</v>
      </c>
      <c r="G176" s="157"/>
      <c r="H176" s="157"/>
      <c r="I176" s="157">
        <f>토질산근3!D46</f>
        <v>30000</v>
      </c>
      <c r="J176" s="157">
        <f t="shared" si="35"/>
        <v>720</v>
      </c>
      <c r="K176" s="157"/>
      <c r="L176" s="157"/>
    </row>
    <row r="177" spans="1:14" ht="21" customHeight="1">
      <c r="A177" s="175" t="s">
        <v>352</v>
      </c>
      <c r="B177" s="176"/>
      <c r="C177" s="165">
        <v>0.3</v>
      </c>
      <c r="D177" s="176" t="s">
        <v>353</v>
      </c>
      <c r="E177" s="157">
        <f t="shared" si="34"/>
        <v>30000</v>
      </c>
      <c r="F177" s="157">
        <f t="shared" si="33"/>
        <v>9000</v>
      </c>
      <c r="G177" s="157"/>
      <c r="H177" s="157"/>
      <c r="I177" s="157">
        <f>토질산근3!D47</f>
        <v>30000</v>
      </c>
      <c r="J177" s="157">
        <f t="shared" si="35"/>
        <v>9000</v>
      </c>
      <c r="K177" s="157"/>
      <c r="L177" s="157"/>
    </row>
    <row r="178" spans="1:14" ht="21" customHeight="1">
      <c r="A178" s="175" t="s">
        <v>354</v>
      </c>
      <c r="B178" s="176" t="s">
        <v>355</v>
      </c>
      <c r="C178" s="165">
        <v>0.8</v>
      </c>
      <c r="D178" s="176" t="s">
        <v>356</v>
      </c>
      <c r="E178" s="157">
        <f t="shared" si="34"/>
        <v>183000</v>
      </c>
      <c r="F178" s="157">
        <f t="shared" si="33"/>
        <v>146400</v>
      </c>
      <c r="G178" s="157"/>
      <c r="H178" s="157"/>
      <c r="I178" s="157">
        <f>토질산근3!D48</f>
        <v>183000</v>
      </c>
      <c r="J178" s="157">
        <f t="shared" si="35"/>
        <v>146400</v>
      </c>
      <c r="K178" s="157"/>
      <c r="L178" s="157"/>
    </row>
    <row r="179" spans="1:14" ht="21" customHeight="1">
      <c r="A179" s="175" t="s">
        <v>357</v>
      </c>
      <c r="B179" s="176" t="s">
        <v>321</v>
      </c>
      <c r="C179" s="165">
        <v>3</v>
      </c>
      <c r="D179" s="176" t="s">
        <v>358</v>
      </c>
      <c r="E179" s="157">
        <f t="shared" si="34"/>
        <v>1741.2</v>
      </c>
      <c r="F179" s="157">
        <f t="shared" si="33"/>
        <v>5223</v>
      </c>
      <c r="G179" s="157"/>
      <c r="H179" s="157"/>
      <c r="I179" s="157">
        <f>SUM(J175:J178)/100</f>
        <v>1741.2</v>
      </c>
      <c r="J179" s="157">
        <f t="shared" si="35"/>
        <v>5223</v>
      </c>
      <c r="K179" s="157"/>
      <c r="L179" s="157"/>
    </row>
    <row r="180" spans="1:14" ht="21" customHeight="1">
      <c r="A180" s="175" t="s">
        <v>359</v>
      </c>
      <c r="B180" s="176" t="s">
        <v>360</v>
      </c>
      <c r="C180" s="165">
        <v>25</v>
      </c>
      <c r="D180" s="176" t="s">
        <v>361</v>
      </c>
      <c r="E180" s="157">
        <f t="shared" si="34"/>
        <v>1752</v>
      </c>
      <c r="F180" s="157">
        <f t="shared" si="33"/>
        <v>43800</v>
      </c>
      <c r="G180" s="157"/>
      <c r="H180" s="157"/>
      <c r="I180" s="157">
        <f>토질산근3!D5</f>
        <v>1752</v>
      </c>
      <c r="J180" s="157">
        <f t="shared" si="35"/>
        <v>43800</v>
      </c>
      <c r="K180" s="157"/>
      <c r="L180" s="157"/>
    </row>
    <row r="181" spans="1:14" ht="21" customHeight="1">
      <c r="A181" s="175" t="s">
        <v>362</v>
      </c>
      <c r="B181" s="178" t="s">
        <v>363</v>
      </c>
      <c r="C181" s="165">
        <v>20</v>
      </c>
      <c r="D181" s="176" t="s">
        <v>364</v>
      </c>
      <c r="E181" s="157">
        <f t="shared" si="34"/>
        <v>438</v>
      </c>
      <c r="F181" s="157">
        <f t="shared" si="33"/>
        <v>8760</v>
      </c>
      <c r="G181" s="157"/>
      <c r="H181" s="157"/>
      <c r="I181" s="157">
        <f>SUM(J180)/100</f>
        <v>438</v>
      </c>
      <c r="J181" s="157">
        <f t="shared" si="35"/>
        <v>8760</v>
      </c>
      <c r="K181" s="157"/>
      <c r="L181" s="157"/>
    </row>
    <row r="182" spans="1:14" ht="21" customHeight="1">
      <c r="A182" s="175" t="s">
        <v>365</v>
      </c>
      <c r="B182" s="178"/>
      <c r="C182" s="165">
        <v>0.5</v>
      </c>
      <c r="D182" s="176" t="s">
        <v>366</v>
      </c>
      <c r="E182" s="157">
        <f t="shared" si="34"/>
        <v>719.52</v>
      </c>
      <c r="F182" s="157">
        <f t="shared" si="33"/>
        <v>359</v>
      </c>
      <c r="G182" s="157"/>
      <c r="H182" s="157"/>
      <c r="I182" s="157"/>
      <c r="J182" s="157"/>
      <c r="K182" s="157">
        <f>토질산근4!F13</f>
        <v>719.52</v>
      </c>
      <c r="L182" s="157">
        <f t="shared" ref="L182:L187" si="36">TRUNC(C182*K182)</f>
        <v>359</v>
      </c>
    </row>
    <row r="183" spans="1:14" ht="21" customHeight="1">
      <c r="A183" s="175" t="s">
        <v>367</v>
      </c>
      <c r="B183" s="179" t="s">
        <v>368</v>
      </c>
      <c r="C183" s="165">
        <v>0.5</v>
      </c>
      <c r="D183" s="176" t="s">
        <v>369</v>
      </c>
      <c r="E183" s="157">
        <f t="shared" si="34"/>
        <v>24776.12688</v>
      </c>
      <c r="F183" s="157">
        <f t="shared" si="33"/>
        <v>12388</v>
      </c>
      <c r="G183" s="157"/>
      <c r="H183" s="157"/>
      <c r="I183" s="157"/>
      <c r="J183" s="157"/>
      <c r="K183" s="157">
        <f>토질산근4!F14</f>
        <v>24776.12688</v>
      </c>
      <c r="L183" s="157">
        <f t="shared" si="36"/>
        <v>12388</v>
      </c>
    </row>
    <row r="184" spans="1:14" ht="21" customHeight="1">
      <c r="A184" s="175" t="s">
        <v>370</v>
      </c>
      <c r="B184" s="178" t="s">
        <v>371</v>
      </c>
      <c r="C184" s="165">
        <v>0.5</v>
      </c>
      <c r="D184" s="176" t="s">
        <v>372</v>
      </c>
      <c r="E184" s="157">
        <f t="shared" si="34"/>
        <v>1830.3999999999999</v>
      </c>
      <c r="F184" s="157">
        <f t="shared" si="33"/>
        <v>915</v>
      </c>
      <c r="G184" s="157"/>
      <c r="H184" s="157"/>
      <c r="I184" s="157"/>
      <c r="J184" s="157"/>
      <c r="K184" s="157">
        <f>토질산근4!F15</f>
        <v>1830.3999999999999</v>
      </c>
      <c r="L184" s="157">
        <f t="shared" si="36"/>
        <v>915</v>
      </c>
    </row>
    <row r="185" spans="1:14" ht="21" customHeight="1">
      <c r="A185" s="175" t="s">
        <v>373</v>
      </c>
      <c r="B185" s="178" t="s">
        <v>374</v>
      </c>
      <c r="C185" s="165">
        <v>0.5</v>
      </c>
      <c r="D185" s="176" t="s">
        <v>375</v>
      </c>
      <c r="E185" s="157">
        <f t="shared" si="34"/>
        <v>5191.1236607999999</v>
      </c>
      <c r="F185" s="157">
        <f t="shared" si="33"/>
        <v>2595</v>
      </c>
      <c r="G185" s="157"/>
      <c r="H185" s="157"/>
      <c r="I185" s="157"/>
      <c r="J185" s="157"/>
      <c r="K185" s="157">
        <f>토질산근4!F16</f>
        <v>5191.1236607999999</v>
      </c>
      <c r="L185" s="157">
        <f t="shared" si="36"/>
        <v>2595</v>
      </c>
    </row>
    <row r="186" spans="1:14" ht="21" customHeight="1">
      <c r="A186" s="175" t="s">
        <v>376</v>
      </c>
      <c r="B186" s="180" t="s">
        <v>377</v>
      </c>
      <c r="C186" s="165">
        <v>0.5</v>
      </c>
      <c r="D186" s="176" t="s">
        <v>378</v>
      </c>
      <c r="E186" s="157">
        <f t="shared" si="34"/>
        <v>41995.133065599999</v>
      </c>
      <c r="F186" s="157">
        <f t="shared" si="33"/>
        <v>20997</v>
      </c>
      <c r="G186" s="157"/>
      <c r="H186" s="157"/>
      <c r="I186" s="157"/>
      <c r="J186" s="157"/>
      <c r="K186" s="157">
        <f>토질산근4!F4</f>
        <v>41995.133065599999</v>
      </c>
      <c r="L186" s="157">
        <f t="shared" si="36"/>
        <v>20997</v>
      </c>
    </row>
    <row r="187" spans="1:14" ht="21" customHeight="1">
      <c r="A187" s="175" t="s">
        <v>379</v>
      </c>
      <c r="B187" s="180" t="s">
        <v>380</v>
      </c>
      <c r="C187" s="165">
        <v>0.5</v>
      </c>
      <c r="D187" s="176" t="s">
        <v>323</v>
      </c>
      <c r="E187" s="157">
        <f t="shared" si="34"/>
        <v>708.31999999999994</v>
      </c>
      <c r="F187" s="157">
        <f t="shared" si="33"/>
        <v>354</v>
      </c>
      <c r="G187" s="157"/>
      <c r="H187" s="157"/>
      <c r="I187" s="157"/>
      <c r="J187" s="157"/>
      <c r="K187" s="157">
        <f>토질산근4!F17</f>
        <v>708.31999999999994</v>
      </c>
      <c r="L187" s="157">
        <f t="shared" si="36"/>
        <v>354</v>
      </c>
    </row>
    <row r="188" spans="1:14" ht="21" customHeight="1">
      <c r="A188" s="156" t="s">
        <v>235</v>
      </c>
      <c r="B188" s="156"/>
      <c r="C188" s="156"/>
      <c r="D188" s="156"/>
      <c r="E188" s="157"/>
      <c r="F188" s="157" t="e">
        <f>SUM(F171:F187)</f>
        <v>#REF!</v>
      </c>
      <c r="G188" s="157"/>
      <c r="H188" s="157" t="e">
        <f>SUM(H171:H187)</f>
        <v>#REF!</v>
      </c>
      <c r="I188" s="157"/>
      <c r="J188" s="157">
        <f>SUM(J171:J187)</f>
        <v>231903</v>
      </c>
      <c r="K188" s="157"/>
      <c r="L188" s="157">
        <f>SUM(L171:L187)</f>
        <v>37608</v>
      </c>
    </row>
    <row r="189" spans="1:14" ht="21.4" customHeight="1">
      <c r="A189" s="844" t="s">
        <v>381</v>
      </c>
      <c r="B189" s="844"/>
      <c r="C189" s="844"/>
      <c r="D189" s="844"/>
      <c r="E189" s="844"/>
      <c r="F189" s="844"/>
      <c r="G189" s="844"/>
      <c r="H189" s="844"/>
      <c r="I189" s="844"/>
      <c r="J189" s="844"/>
      <c r="K189" s="844"/>
      <c r="L189" s="844"/>
      <c r="N189" s="19" t="s">
        <v>382</v>
      </c>
    </row>
    <row r="190" spans="1:14" ht="21.4" customHeight="1">
      <c r="A190" s="175" t="s">
        <v>1189</v>
      </c>
      <c r="B190" s="181" t="s">
        <v>383</v>
      </c>
      <c r="C190" s="165">
        <v>1</v>
      </c>
      <c r="D190" s="156" t="s">
        <v>217</v>
      </c>
      <c r="E190" s="157" t="e">
        <f t="shared" ref="E190:E200" si="37">SUM(G190,I190,K190)</f>
        <v>#REF!</v>
      </c>
      <c r="F190" s="157" t="e">
        <f t="shared" ref="F190:F200" si="38">H190+J190+L190</f>
        <v>#REF!</v>
      </c>
      <c r="G190" s="157" t="e">
        <f>#REF!</f>
        <v>#REF!</v>
      </c>
      <c r="H190" s="157" t="e">
        <f t="shared" ref="H190:H198" si="39">TRUNC(C190*G190)</f>
        <v>#REF!</v>
      </c>
      <c r="I190" s="157"/>
      <c r="J190" s="157">
        <f t="shared" ref="J190:J195" si="40">TRUNC(C190*I190)</f>
        <v>0</v>
      </c>
      <c r="K190" s="157"/>
      <c r="L190" s="157"/>
    </row>
    <row r="191" spans="1:14" ht="21.4" customHeight="1">
      <c r="A191" s="175" t="s">
        <v>1195</v>
      </c>
      <c r="B191" s="181" t="s">
        <v>384</v>
      </c>
      <c r="C191" s="174">
        <v>0.5</v>
      </c>
      <c r="D191" s="156" t="s">
        <v>217</v>
      </c>
      <c r="E191" s="157" t="e">
        <f t="shared" si="37"/>
        <v>#REF!</v>
      </c>
      <c r="F191" s="157" t="e">
        <f t="shared" si="38"/>
        <v>#REF!</v>
      </c>
      <c r="G191" s="157" t="e">
        <f>#REF!</f>
        <v>#REF!</v>
      </c>
      <c r="H191" s="157" t="e">
        <f t="shared" si="39"/>
        <v>#REF!</v>
      </c>
      <c r="I191" s="160"/>
      <c r="J191" s="157">
        <f t="shared" si="40"/>
        <v>0</v>
      </c>
      <c r="K191" s="157"/>
      <c r="L191" s="157">
        <f>TRUNC(C191*K191)</f>
        <v>0</v>
      </c>
    </row>
    <row r="192" spans="1:14" ht="21.4" customHeight="1">
      <c r="A192" s="175" t="s">
        <v>1199</v>
      </c>
      <c r="B192" s="181" t="s">
        <v>385</v>
      </c>
      <c r="C192" s="165">
        <v>0.5</v>
      </c>
      <c r="D192" s="156" t="s">
        <v>217</v>
      </c>
      <c r="E192" s="157" t="e">
        <f t="shared" si="37"/>
        <v>#REF!</v>
      </c>
      <c r="F192" s="157" t="e">
        <f t="shared" si="38"/>
        <v>#REF!</v>
      </c>
      <c r="G192" s="157" t="e">
        <f>#REF!</f>
        <v>#REF!</v>
      </c>
      <c r="H192" s="157" t="e">
        <f t="shared" si="39"/>
        <v>#REF!</v>
      </c>
      <c r="I192" s="157"/>
      <c r="J192" s="157">
        <f t="shared" si="40"/>
        <v>0</v>
      </c>
      <c r="K192" s="157"/>
      <c r="L192" s="157">
        <f>TRUNC(C192*K192)</f>
        <v>0</v>
      </c>
    </row>
    <row r="193" spans="1:14" ht="21.4" customHeight="1">
      <c r="A193" s="175" t="s">
        <v>1200</v>
      </c>
      <c r="B193" s="181" t="s">
        <v>386</v>
      </c>
      <c r="C193" s="165">
        <v>0.5</v>
      </c>
      <c r="D193" s="156" t="s">
        <v>217</v>
      </c>
      <c r="E193" s="157" t="e">
        <f t="shared" si="37"/>
        <v>#REF!</v>
      </c>
      <c r="F193" s="157" t="e">
        <f t="shared" si="38"/>
        <v>#REF!</v>
      </c>
      <c r="G193" s="157" t="e">
        <f>#REF!</f>
        <v>#REF!</v>
      </c>
      <c r="H193" s="157" t="e">
        <f t="shared" si="39"/>
        <v>#REF!</v>
      </c>
      <c r="I193" s="157">
        <v>0</v>
      </c>
      <c r="J193" s="157">
        <f t="shared" si="40"/>
        <v>0</v>
      </c>
      <c r="K193" s="157"/>
      <c r="L193" s="157">
        <f>TRUNC(C193*K193)</f>
        <v>0</v>
      </c>
    </row>
    <row r="194" spans="1:14" ht="21.4" customHeight="1">
      <c r="A194" s="175" t="s">
        <v>1201</v>
      </c>
      <c r="B194" s="181" t="s">
        <v>387</v>
      </c>
      <c r="C194" s="155">
        <v>0.25</v>
      </c>
      <c r="D194" s="168" t="s">
        <v>388</v>
      </c>
      <c r="E194" s="157">
        <f t="shared" si="37"/>
        <v>468800</v>
      </c>
      <c r="F194" s="157">
        <f t="shared" si="38"/>
        <v>117200</v>
      </c>
      <c r="G194" s="157"/>
      <c r="H194" s="157">
        <f t="shared" si="39"/>
        <v>0</v>
      </c>
      <c r="I194" s="157">
        <f>토질산근3!D49</f>
        <v>468800</v>
      </c>
      <c r="J194" s="157">
        <f>TRUNC(C194*I194)</f>
        <v>117200</v>
      </c>
      <c r="K194" s="157"/>
      <c r="L194" s="157"/>
    </row>
    <row r="195" spans="1:14" ht="21.4" customHeight="1">
      <c r="A195" s="175" t="s">
        <v>1202</v>
      </c>
      <c r="B195" s="181" t="s">
        <v>389</v>
      </c>
      <c r="C195" s="155">
        <v>0.02</v>
      </c>
      <c r="D195" s="168" t="s">
        <v>222</v>
      </c>
      <c r="E195" s="157">
        <f t="shared" si="37"/>
        <v>108000</v>
      </c>
      <c r="F195" s="157">
        <f t="shared" si="38"/>
        <v>2160</v>
      </c>
      <c r="G195" s="157"/>
      <c r="H195" s="157">
        <f t="shared" si="39"/>
        <v>0</v>
      </c>
      <c r="I195" s="157">
        <f>토질산근3!D50</f>
        <v>108000</v>
      </c>
      <c r="J195" s="157">
        <f t="shared" si="40"/>
        <v>2160</v>
      </c>
      <c r="K195" s="157"/>
      <c r="L195" s="157"/>
    </row>
    <row r="196" spans="1:14" ht="21.4" customHeight="1">
      <c r="A196" s="175" t="s">
        <v>1203</v>
      </c>
      <c r="B196" s="181" t="s">
        <v>390</v>
      </c>
      <c r="C196" s="165">
        <v>20</v>
      </c>
      <c r="D196" s="156" t="s">
        <v>311</v>
      </c>
      <c r="E196" s="157">
        <f t="shared" si="37"/>
        <v>1193.5999999999999</v>
      </c>
      <c r="F196" s="157">
        <f t="shared" si="38"/>
        <v>23872</v>
      </c>
      <c r="G196" s="157"/>
      <c r="H196" s="157">
        <f t="shared" si="39"/>
        <v>0</v>
      </c>
      <c r="I196" s="157">
        <f>SUM(J194:J195)/100</f>
        <v>1193.5999999999999</v>
      </c>
      <c r="J196" s="157">
        <f>TRUNC(C196*I196)</f>
        <v>23872</v>
      </c>
      <c r="K196" s="157"/>
      <c r="L196" s="157"/>
    </row>
    <row r="197" spans="1:14" ht="21.4" customHeight="1">
      <c r="A197" s="175" t="s">
        <v>1204</v>
      </c>
      <c r="B197" s="181" t="s">
        <v>360</v>
      </c>
      <c r="C197" s="165">
        <v>17</v>
      </c>
      <c r="D197" s="156" t="s">
        <v>391</v>
      </c>
      <c r="E197" s="157">
        <f t="shared" si="37"/>
        <v>1752</v>
      </c>
      <c r="F197" s="157">
        <f t="shared" si="38"/>
        <v>29784</v>
      </c>
      <c r="G197" s="157"/>
      <c r="H197" s="157">
        <f t="shared" si="39"/>
        <v>0</v>
      </c>
      <c r="I197" s="157">
        <f>토질산근3!D5</f>
        <v>1752</v>
      </c>
      <c r="J197" s="157">
        <f>TRUNC(C197*I197)</f>
        <v>29784</v>
      </c>
      <c r="K197" s="157"/>
      <c r="L197" s="157"/>
    </row>
    <row r="198" spans="1:14" ht="21.4" customHeight="1">
      <c r="A198" s="175" t="s">
        <v>1205</v>
      </c>
      <c r="B198" s="179" t="s">
        <v>392</v>
      </c>
      <c r="C198" s="165">
        <v>20</v>
      </c>
      <c r="D198" s="156" t="s">
        <v>311</v>
      </c>
      <c r="E198" s="157">
        <f t="shared" si="37"/>
        <v>297.83999999999997</v>
      </c>
      <c r="F198" s="157">
        <f t="shared" si="38"/>
        <v>5956</v>
      </c>
      <c r="G198" s="157"/>
      <c r="H198" s="157">
        <f t="shared" si="39"/>
        <v>0</v>
      </c>
      <c r="I198" s="157">
        <f>SUM(J197)/100</f>
        <v>297.83999999999997</v>
      </c>
      <c r="J198" s="157">
        <f>TRUNC(C198*I198)</f>
        <v>5956</v>
      </c>
      <c r="K198" s="157"/>
      <c r="L198" s="157"/>
    </row>
    <row r="199" spans="1:14" ht="21.4" customHeight="1">
      <c r="A199" s="175" t="s">
        <v>1206</v>
      </c>
      <c r="B199" s="181" t="s">
        <v>393</v>
      </c>
      <c r="C199" s="165">
        <v>0.5</v>
      </c>
      <c r="D199" s="156" t="s">
        <v>323</v>
      </c>
      <c r="E199" s="157">
        <f t="shared" si="37"/>
        <v>380570.41484799999</v>
      </c>
      <c r="F199" s="157">
        <f t="shared" si="38"/>
        <v>190285</v>
      </c>
      <c r="G199" s="157"/>
      <c r="H199" s="157"/>
      <c r="I199" s="157"/>
      <c r="J199" s="157"/>
      <c r="K199" s="157">
        <f>토질산근4!F19</f>
        <v>380570.41484799999</v>
      </c>
      <c r="L199" s="157">
        <f>TRUNC(C199*K199)</f>
        <v>190285</v>
      </c>
    </row>
    <row r="200" spans="1:14" ht="21.4" customHeight="1">
      <c r="A200" s="166" t="s">
        <v>1198</v>
      </c>
      <c r="B200" s="167" t="s">
        <v>394</v>
      </c>
      <c r="C200" s="165">
        <v>0.6</v>
      </c>
      <c r="D200" s="156" t="s">
        <v>323</v>
      </c>
      <c r="E200" s="157">
        <f t="shared" si="37"/>
        <v>41995.133065599999</v>
      </c>
      <c r="F200" s="157">
        <f t="shared" si="38"/>
        <v>25197</v>
      </c>
      <c r="G200" s="157"/>
      <c r="H200" s="157"/>
      <c r="I200" s="157"/>
      <c r="J200" s="157"/>
      <c r="K200" s="157">
        <f>토질산근4!F4</f>
        <v>41995.133065599999</v>
      </c>
      <c r="L200" s="157">
        <f>TRUNC(C200*K200)</f>
        <v>25197</v>
      </c>
    </row>
    <row r="201" spans="1:14" ht="21.4" customHeight="1">
      <c r="A201" s="156" t="s">
        <v>235</v>
      </c>
      <c r="B201" s="156"/>
      <c r="C201" s="156"/>
      <c r="D201" s="156"/>
      <c r="E201" s="157"/>
      <c r="F201" s="157" t="e">
        <f>SUM(F190:F200)</f>
        <v>#REF!</v>
      </c>
      <c r="G201" s="157"/>
      <c r="H201" s="157" t="e">
        <f>SUM(H190:H200)</f>
        <v>#REF!</v>
      </c>
      <c r="I201" s="157"/>
      <c r="J201" s="157">
        <f>SUM(J190:J200)</f>
        <v>178972</v>
      </c>
      <c r="K201" s="157"/>
      <c r="L201" s="157">
        <f>SUM(L190:L200)</f>
        <v>215482</v>
      </c>
    </row>
    <row r="202" spans="1:14" ht="21.4" customHeight="1">
      <c r="A202" s="154"/>
      <c r="B202" s="154"/>
      <c r="C202" s="154"/>
      <c r="D202" s="154"/>
      <c r="E202" s="163"/>
      <c r="F202" s="157"/>
      <c r="G202" s="157"/>
      <c r="H202" s="157"/>
      <c r="I202" s="157"/>
      <c r="J202" s="157"/>
      <c r="K202" s="157"/>
      <c r="L202" s="157"/>
    </row>
    <row r="203" spans="1:14" ht="21.4" customHeight="1">
      <c r="A203" s="154"/>
      <c r="B203" s="154"/>
      <c r="C203" s="154"/>
      <c r="D203" s="154"/>
      <c r="E203" s="163"/>
      <c r="F203" s="157"/>
      <c r="G203" s="157"/>
      <c r="H203" s="157"/>
      <c r="I203" s="157"/>
      <c r="J203" s="157"/>
      <c r="K203" s="157"/>
      <c r="L203" s="157"/>
    </row>
    <row r="204" spans="1:14" ht="21.4" customHeight="1">
      <c r="A204" s="154"/>
      <c r="B204" s="154"/>
      <c r="C204" s="154"/>
      <c r="D204" s="154"/>
      <c r="E204" s="163"/>
      <c r="F204" s="157"/>
      <c r="G204" s="157"/>
      <c r="H204" s="157"/>
      <c r="I204" s="157"/>
      <c r="J204" s="157"/>
      <c r="K204" s="157"/>
      <c r="L204" s="157"/>
    </row>
    <row r="205" spans="1:14" ht="21.4" customHeight="1">
      <c r="A205" s="154"/>
      <c r="B205" s="154"/>
      <c r="C205" s="154"/>
      <c r="D205" s="154"/>
      <c r="E205" s="163"/>
      <c r="F205" s="157"/>
      <c r="G205" s="157"/>
      <c r="H205" s="157"/>
      <c r="I205" s="157"/>
      <c r="J205" s="157"/>
      <c r="K205" s="157"/>
      <c r="L205" s="157"/>
    </row>
    <row r="206" spans="1:14" ht="21.4" customHeight="1">
      <c r="A206" s="154"/>
      <c r="B206" s="154"/>
      <c r="C206" s="154"/>
      <c r="D206" s="154"/>
      <c r="E206" s="163"/>
      <c r="F206" s="157"/>
      <c r="G206" s="157"/>
      <c r="H206" s="157"/>
      <c r="I206" s="157"/>
      <c r="J206" s="157"/>
      <c r="K206" s="157"/>
      <c r="L206" s="157"/>
    </row>
    <row r="207" spans="1:14" ht="21.4" customHeight="1">
      <c r="A207" s="848" t="s">
        <v>395</v>
      </c>
      <c r="B207" s="848"/>
      <c r="C207" s="848"/>
      <c r="D207" s="848"/>
      <c r="E207" s="848"/>
      <c r="F207" s="848"/>
      <c r="G207" s="848"/>
      <c r="H207" s="848"/>
      <c r="I207" s="848"/>
      <c r="J207" s="848"/>
      <c r="K207" s="848"/>
      <c r="L207" s="848"/>
      <c r="N207" s="19" t="s">
        <v>396</v>
      </c>
    </row>
    <row r="208" spans="1:14" ht="21.4" customHeight="1">
      <c r="A208" s="184" t="s">
        <v>397</v>
      </c>
      <c r="B208" s="185" t="s">
        <v>398</v>
      </c>
      <c r="C208" s="186">
        <v>1.5</v>
      </c>
      <c r="D208" s="187" t="s">
        <v>217</v>
      </c>
      <c r="E208" s="188" t="e">
        <f t="shared" ref="E208:E223" si="41">+G208+I208+K208</f>
        <v>#REF!</v>
      </c>
      <c r="F208" s="188" t="e">
        <f t="shared" ref="F208:F223" si="42">H208+J208+L208</f>
        <v>#REF!</v>
      </c>
      <c r="G208" s="188" t="e">
        <f>#REF!</f>
        <v>#REF!</v>
      </c>
      <c r="H208" s="188" t="e">
        <f t="shared" ref="H208:H213" si="43">TRUNC($C208*G208)</f>
        <v>#REF!</v>
      </c>
      <c r="I208" s="183"/>
      <c r="J208" s="183"/>
      <c r="K208" s="183"/>
      <c r="L208" s="183"/>
    </row>
    <row r="209" spans="1:12" ht="21.4" customHeight="1">
      <c r="A209" s="184" t="s">
        <v>399</v>
      </c>
      <c r="B209" s="185" t="s">
        <v>400</v>
      </c>
      <c r="C209" s="186">
        <v>5</v>
      </c>
      <c r="D209" s="187" t="s">
        <v>217</v>
      </c>
      <c r="E209" s="188" t="e">
        <f t="shared" si="41"/>
        <v>#REF!</v>
      </c>
      <c r="F209" s="188" t="e">
        <f t="shared" si="42"/>
        <v>#REF!</v>
      </c>
      <c r="G209" s="188" t="e">
        <f>#REF!</f>
        <v>#REF!</v>
      </c>
      <c r="H209" s="188" t="e">
        <f t="shared" si="43"/>
        <v>#REF!</v>
      </c>
      <c r="I209" s="183"/>
      <c r="J209" s="183"/>
      <c r="K209" s="183"/>
      <c r="L209" s="183"/>
    </row>
    <row r="210" spans="1:12" ht="21.4" customHeight="1">
      <c r="A210" s="184" t="s">
        <v>401</v>
      </c>
      <c r="B210" s="185" t="s">
        <v>402</v>
      </c>
      <c r="C210" s="186">
        <v>1</v>
      </c>
      <c r="D210" s="187" t="s">
        <v>217</v>
      </c>
      <c r="E210" s="188" t="e">
        <f t="shared" si="41"/>
        <v>#REF!</v>
      </c>
      <c r="F210" s="188" t="e">
        <f t="shared" si="42"/>
        <v>#REF!</v>
      </c>
      <c r="G210" s="188" t="e">
        <f>#REF!</f>
        <v>#REF!</v>
      </c>
      <c r="H210" s="188" t="e">
        <f t="shared" si="43"/>
        <v>#REF!</v>
      </c>
      <c r="I210" s="183"/>
      <c r="J210" s="183"/>
      <c r="K210" s="183"/>
      <c r="L210" s="183"/>
    </row>
    <row r="211" spans="1:12" ht="21.4" customHeight="1">
      <c r="A211" s="184" t="s">
        <v>403</v>
      </c>
      <c r="B211" s="185" t="s">
        <v>404</v>
      </c>
      <c r="C211" s="186">
        <v>2</v>
      </c>
      <c r="D211" s="187" t="s">
        <v>217</v>
      </c>
      <c r="E211" s="188" t="e">
        <f t="shared" si="41"/>
        <v>#REF!</v>
      </c>
      <c r="F211" s="188" t="e">
        <f t="shared" si="42"/>
        <v>#REF!</v>
      </c>
      <c r="G211" s="188" t="e">
        <f>#REF!</f>
        <v>#REF!</v>
      </c>
      <c r="H211" s="188" t="e">
        <f t="shared" si="43"/>
        <v>#REF!</v>
      </c>
      <c r="I211" s="188"/>
      <c r="J211" s="188"/>
      <c r="K211" s="188"/>
      <c r="L211" s="188"/>
    </row>
    <row r="212" spans="1:12" ht="21.4" customHeight="1">
      <c r="A212" s="184" t="s">
        <v>405</v>
      </c>
      <c r="B212" s="185" t="s">
        <v>406</v>
      </c>
      <c r="C212" s="186">
        <v>2</v>
      </c>
      <c r="D212" s="187" t="s">
        <v>217</v>
      </c>
      <c r="E212" s="188" t="e">
        <f t="shared" si="41"/>
        <v>#REF!</v>
      </c>
      <c r="F212" s="188" t="e">
        <f t="shared" si="42"/>
        <v>#REF!</v>
      </c>
      <c r="G212" s="188" t="e">
        <f>#REF!</f>
        <v>#REF!</v>
      </c>
      <c r="H212" s="188" t="e">
        <f t="shared" si="43"/>
        <v>#REF!</v>
      </c>
      <c r="I212" s="188"/>
      <c r="J212" s="188"/>
      <c r="K212" s="188"/>
      <c r="L212" s="188"/>
    </row>
    <row r="213" spans="1:12" ht="21.4" customHeight="1">
      <c r="A213" s="184" t="s">
        <v>407</v>
      </c>
      <c r="B213" s="185" t="s">
        <v>408</v>
      </c>
      <c r="C213" s="186">
        <v>4</v>
      </c>
      <c r="D213" s="187" t="s">
        <v>217</v>
      </c>
      <c r="E213" s="188" t="e">
        <f t="shared" si="41"/>
        <v>#REF!</v>
      </c>
      <c r="F213" s="188" t="e">
        <f t="shared" si="42"/>
        <v>#REF!</v>
      </c>
      <c r="G213" s="188" t="e">
        <f>#REF!</f>
        <v>#REF!</v>
      </c>
      <c r="H213" s="188" t="e">
        <f t="shared" si="43"/>
        <v>#REF!</v>
      </c>
      <c r="I213" s="188"/>
      <c r="J213" s="188"/>
      <c r="K213" s="188"/>
      <c r="L213" s="188">
        <f>TRUNC(C213*K213)</f>
        <v>0</v>
      </c>
    </row>
    <row r="214" spans="1:12" ht="21.4" customHeight="1">
      <c r="A214" s="184" t="s">
        <v>409</v>
      </c>
      <c r="B214" s="185" t="s">
        <v>410</v>
      </c>
      <c r="C214" s="186">
        <v>1</v>
      </c>
      <c r="D214" s="187" t="s">
        <v>411</v>
      </c>
      <c r="E214" s="188">
        <f t="shared" si="41"/>
        <v>1000</v>
      </c>
      <c r="F214" s="188">
        <f t="shared" si="42"/>
        <v>1000</v>
      </c>
      <c r="G214" s="188"/>
      <c r="H214" s="188"/>
      <c r="I214" s="188">
        <f>토질산근3!D53</f>
        <v>1000</v>
      </c>
      <c r="J214" s="188">
        <f t="shared" ref="J214:J220" si="44">TRUNC(C214*I214)</f>
        <v>1000</v>
      </c>
      <c r="K214" s="188"/>
      <c r="L214" s="188"/>
    </row>
    <row r="215" spans="1:12" ht="21.4" customHeight="1">
      <c r="A215" s="184" t="s">
        <v>412</v>
      </c>
      <c r="B215" s="185" t="s">
        <v>413</v>
      </c>
      <c r="C215" s="186">
        <v>1</v>
      </c>
      <c r="D215" s="187" t="s">
        <v>414</v>
      </c>
      <c r="E215" s="188">
        <f t="shared" si="41"/>
        <v>1200</v>
      </c>
      <c r="F215" s="188">
        <f t="shared" si="42"/>
        <v>1200</v>
      </c>
      <c r="G215" s="188"/>
      <c r="H215" s="188"/>
      <c r="I215" s="188">
        <f>토질산근3!D54</f>
        <v>1200</v>
      </c>
      <c r="J215" s="188">
        <f t="shared" si="44"/>
        <v>1200</v>
      </c>
      <c r="K215" s="188"/>
      <c r="L215" s="188"/>
    </row>
    <row r="216" spans="1:12" ht="21.4" customHeight="1">
      <c r="A216" s="184" t="s">
        <v>415</v>
      </c>
      <c r="B216" s="185" t="s">
        <v>416</v>
      </c>
      <c r="C216" s="186">
        <v>3.5</v>
      </c>
      <c r="D216" s="187" t="s">
        <v>417</v>
      </c>
      <c r="E216" s="188">
        <f t="shared" si="41"/>
        <v>9376</v>
      </c>
      <c r="F216" s="188">
        <f t="shared" si="42"/>
        <v>32816</v>
      </c>
      <c r="G216" s="188"/>
      <c r="H216" s="188"/>
      <c r="I216" s="188">
        <f>토질산근3!D55</f>
        <v>9376</v>
      </c>
      <c r="J216" s="188">
        <f t="shared" si="44"/>
        <v>32816</v>
      </c>
      <c r="K216" s="188"/>
      <c r="L216" s="188"/>
    </row>
    <row r="217" spans="1:12" ht="21.4" customHeight="1">
      <c r="A217" s="184" t="s">
        <v>418</v>
      </c>
      <c r="B217" s="185" t="s">
        <v>419</v>
      </c>
      <c r="C217" s="186">
        <v>1</v>
      </c>
      <c r="D217" s="187" t="s">
        <v>420</v>
      </c>
      <c r="E217" s="188">
        <f t="shared" si="41"/>
        <v>140640</v>
      </c>
      <c r="F217" s="188">
        <f t="shared" si="42"/>
        <v>140640</v>
      </c>
      <c r="G217" s="188"/>
      <c r="H217" s="188"/>
      <c r="I217" s="188">
        <f>토질산근3!D56</f>
        <v>140640</v>
      </c>
      <c r="J217" s="188">
        <f t="shared" si="44"/>
        <v>140640</v>
      </c>
      <c r="K217" s="188"/>
      <c r="L217" s="188"/>
    </row>
    <row r="218" spans="1:12" ht="21.4" customHeight="1">
      <c r="A218" s="184" t="s">
        <v>421</v>
      </c>
      <c r="B218" s="185" t="s">
        <v>422</v>
      </c>
      <c r="C218" s="186">
        <v>10</v>
      </c>
      <c r="D218" s="187" t="s">
        <v>423</v>
      </c>
      <c r="E218" s="188">
        <f t="shared" si="41"/>
        <v>546</v>
      </c>
      <c r="F218" s="188">
        <f t="shared" si="42"/>
        <v>5460</v>
      </c>
      <c r="G218" s="188"/>
      <c r="H218" s="188"/>
      <c r="I218" s="188">
        <f>토질산근3!D57</f>
        <v>546</v>
      </c>
      <c r="J218" s="188">
        <f t="shared" si="44"/>
        <v>5460</v>
      </c>
      <c r="K218" s="188"/>
      <c r="L218" s="188"/>
    </row>
    <row r="219" spans="1:12" ht="21.4" customHeight="1">
      <c r="A219" s="184" t="s">
        <v>424</v>
      </c>
      <c r="B219" s="185" t="s">
        <v>425</v>
      </c>
      <c r="C219" s="186">
        <v>5</v>
      </c>
      <c r="D219" s="187" t="s">
        <v>426</v>
      </c>
      <c r="E219" s="188">
        <f t="shared" si="41"/>
        <v>1801.16</v>
      </c>
      <c r="F219" s="188">
        <f t="shared" si="42"/>
        <v>9005</v>
      </c>
      <c r="G219" s="188"/>
      <c r="H219" s="188"/>
      <c r="I219" s="188">
        <f>SUM(J215:J218)/100</f>
        <v>1801.16</v>
      </c>
      <c r="J219" s="188">
        <f t="shared" si="44"/>
        <v>9005</v>
      </c>
      <c r="K219" s="188"/>
      <c r="L219" s="188"/>
    </row>
    <row r="220" spans="1:12" ht="21.4" customHeight="1">
      <c r="A220" s="184" t="s">
        <v>427</v>
      </c>
      <c r="B220" s="189" t="s">
        <v>428</v>
      </c>
      <c r="C220" s="186">
        <v>0.2</v>
      </c>
      <c r="D220" s="187" t="s">
        <v>429</v>
      </c>
      <c r="E220" s="188">
        <f t="shared" si="41"/>
        <v>107824</v>
      </c>
      <c r="F220" s="188">
        <f t="shared" si="42"/>
        <v>21564</v>
      </c>
      <c r="G220" s="188"/>
      <c r="H220" s="188"/>
      <c r="I220" s="188">
        <f>토질산근3!D58</f>
        <v>107824</v>
      </c>
      <c r="J220" s="188">
        <f t="shared" si="44"/>
        <v>21564</v>
      </c>
      <c r="K220" s="188"/>
      <c r="L220" s="188"/>
    </row>
    <row r="221" spans="1:12" ht="21.4" customHeight="1">
      <c r="A221" s="184" t="s">
        <v>430</v>
      </c>
      <c r="B221" s="189" t="s">
        <v>431</v>
      </c>
      <c r="C221" s="186">
        <v>0.8</v>
      </c>
      <c r="D221" s="187" t="s">
        <v>432</v>
      </c>
      <c r="E221" s="188">
        <f t="shared" si="41"/>
        <v>139283.66783999998</v>
      </c>
      <c r="F221" s="188">
        <f t="shared" si="42"/>
        <v>111426</v>
      </c>
      <c r="G221" s="188"/>
      <c r="H221" s="188"/>
      <c r="I221" s="188"/>
      <c r="J221" s="188"/>
      <c r="K221" s="188">
        <f>토질산근4!F25</f>
        <v>139283.66783999998</v>
      </c>
      <c r="L221" s="188">
        <f>TRUNC(C221*K221)</f>
        <v>111426</v>
      </c>
    </row>
    <row r="222" spans="1:12" ht="21.4" customHeight="1">
      <c r="A222" s="184" t="s">
        <v>433</v>
      </c>
      <c r="B222" s="189" t="s">
        <v>434</v>
      </c>
      <c r="C222" s="186">
        <v>0.8</v>
      </c>
      <c r="D222" s="187" t="s">
        <v>369</v>
      </c>
      <c r="E222" s="188">
        <f t="shared" si="41"/>
        <v>1416.6399999999999</v>
      </c>
      <c r="F222" s="188">
        <f t="shared" si="42"/>
        <v>1133</v>
      </c>
      <c r="G222" s="188"/>
      <c r="H222" s="188"/>
      <c r="I222" s="188"/>
      <c r="J222" s="188"/>
      <c r="K222" s="188">
        <f>토질산근4!F26</f>
        <v>1416.6399999999999</v>
      </c>
      <c r="L222" s="188">
        <f>TRUNC(C222*K222)</f>
        <v>1133</v>
      </c>
    </row>
    <row r="223" spans="1:12" ht="21.4" customHeight="1">
      <c r="A223" s="184" t="s">
        <v>435</v>
      </c>
      <c r="B223" s="189" t="s">
        <v>436</v>
      </c>
      <c r="C223" s="186">
        <v>5</v>
      </c>
      <c r="D223" s="187" t="s">
        <v>437</v>
      </c>
      <c r="E223" s="188">
        <f t="shared" si="41"/>
        <v>0</v>
      </c>
      <c r="F223" s="188" t="e">
        <f t="shared" si="42"/>
        <v>#REF!</v>
      </c>
      <c r="G223" s="188"/>
      <c r="H223" s="188"/>
      <c r="I223" s="188"/>
      <c r="J223" s="188"/>
      <c r="K223" s="188">
        <v>0</v>
      </c>
      <c r="L223" s="188" t="e">
        <f>SUM(H208:H213)*C223/100</f>
        <v>#REF!</v>
      </c>
    </row>
    <row r="224" spans="1:12" ht="21.4" customHeight="1">
      <c r="A224" s="182" t="s">
        <v>235</v>
      </c>
      <c r="B224" s="182"/>
      <c r="C224" s="182"/>
      <c r="D224" s="182"/>
      <c r="E224" s="188"/>
      <c r="F224" s="188" t="e">
        <f>SUM(F208:F223)</f>
        <v>#REF!</v>
      </c>
      <c r="G224" s="188"/>
      <c r="H224" s="188" t="e">
        <f>SUM(H208:H223)</f>
        <v>#REF!</v>
      </c>
      <c r="I224" s="188"/>
      <c r="J224" s="188">
        <f>SUM(J211:J223)</f>
        <v>211685</v>
      </c>
      <c r="K224" s="188"/>
      <c r="L224" s="188" t="e">
        <f>SUM(L211:L223)</f>
        <v>#REF!</v>
      </c>
    </row>
    <row r="225" spans="1:16" ht="21.4" customHeight="1">
      <c r="A225" s="844" t="s">
        <v>438</v>
      </c>
      <c r="B225" s="844"/>
      <c r="C225" s="844"/>
      <c r="D225" s="844"/>
      <c r="E225" s="844"/>
      <c r="F225" s="844"/>
      <c r="G225" s="844"/>
      <c r="H225" s="844"/>
      <c r="I225" s="844"/>
      <c r="J225" s="844"/>
      <c r="K225" s="844"/>
      <c r="L225" s="844"/>
      <c r="N225" s="14" t="s">
        <v>439</v>
      </c>
    </row>
    <row r="226" spans="1:16" ht="21.4" customHeight="1">
      <c r="A226" s="153" t="s">
        <v>216</v>
      </c>
      <c r="B226" s="154" t="s">
        <v>440</v>
      </c>
      <c r="C226" s="155">
        <v>0.15</v>
      </c>
      <c r="D226" s="156" t="s">
        <v>217</v>
      </c>
      <c r="E226" s="157" t="e">
        <f>G226</f>
        <v>#REF!</v>
      </c>
      <c r="F226" s="157" t="e">
        <f t="shared" ref="F226:F232" si="45">H226+J226+L226</f>
        <v>#REF!</v>
      </c>
      <c r="G226" s="157" t="e">
        <f>#REF!</f>
        <v>#REF!</v>
      </c>
      <c r="H226" s="157" t="e">
        <f>TRUNC(C226*G226)</f>
        <v>#REF!</v>
      </c>
      <c r="I226" s="157"/>
      <c r="J226" s="157"/>
      <c r="K226" s="157"/>
      <c r="L226" s="157"/>
    </row>
    <row r="227" spans="1:16" ht="21.4" customHeight="1">
      <c r="A227" s="153" t="s">
        <v>441</v>
      </c>
      <c r="B227" s="154" t="s">
        <v>315</v>
      </c>
      <c r="C227" s="162">
        <v>0.35</v>
      </c>
      <c r="D227" s="156" t="s">
        <v>217</v>
      </c>
      <c r="E227" s="157" t="e">
        <f>G227</f>
        <v>#REF!</v>
      </c>
      <c r="F227" s="157" t="e">
        <f t="shared" si="45"/>
        <v>#REF!</v>
      </c>
      <c r="G227" s="160" t="e">
        <f>#REF!</f>
        <v>#REF!</v>
      </c>
      <c r="H227" s="157" t="e">
        <f>TRUNC(C227*G227)</f>
        <v>#REF!</v>
      </c>
      <c r="I227" s="160"/>
      <c r="J227" s="160"/>
      <c r="K227" s="160"/>
      <c r="L227" s="157">
        <f>TRUNC(C227*K227)</f>
        <v>0</v>
      </c>
    </row>
    <row r="228" spans="1:16" ht="21.4" customHeight="1">
      <c r="A228" s="153" t="s">
        <v>442</v>
      </c>
      <c r="B228" s="154" t="s">
        <v>443</v>
      </c>
      <c r="C228" s="155">
        <v>0.35</v>
      </c>
      <c r="D228" s="156" t="s">
        <v>217</v>
      </c>
      <c r="E228" s="157" t="e">
        <f>G228</f>
        <v>#REF!</v>
      </c>
      <c r="F228" s="157" t="e">
        <f t="shared" si="45"/>
        <v>#REF!</v>
      </c>
      <c r="G228" s="157" t="e">
        <f>#REF!</f>
        <v>#REF!</v>
      </c>
      <c r="H228" s="157" t="e">
        <f>TRUNC(C228*G228)</f>
        <v>#REF!</v>
      </c>
      <c r="I228" s="157"/>
      <c r="J228" s="157"/>
      <c r="K228" s="157"/>
      <c r="L228" s="157">
        <f>TRUNC(C228*K228)</f>
        <v>0</v>
      </c>
    </row>
    <row r="229" spans="1:16" ht="21.4" customHeight="1">
      <c r="A229" s="153" t="s">
        <v>444</v>
      </c>
      <c r="B229" s="154" t="s">
        <v>445</v>
      </c>
      <c r="C229" s="155">
        <v>0.7</v>
      </c>
      <c r="D229" s="156" t="s">
        <v>217</v>
      </c>
      <c r="E229" s="157" t="e">
        <f>G229</f>
        <v>#REF!</v>
      </c>
      <c r="F229" s="157" t="e">
        <f t="shared" si="45"/>
        <v>#REF!</v>
      </c>
      <c r="G229" s="157" t="e">
        <f>#REF!</f>
        <v>#REF!</v>
      </c>
      <c r="H229" s="157" t="e">
        <f>TRUNC(C229*G229)</f>
        <v>#REF!</v>
      </c>
      <c r="I229" s="157"/>
      <c r="J229" s="157"/>
      <c r="K229" s="157"/>
      <c r="L229" s="157">
        <f>TRUNC(C229*K229)</f>
        <v>0</v>
      </c>
    </row>
    <row r="230" spans="1:16" ht="21.4" customHeight="1">
      <c r="A230" s="153" t="s">
        <v>446</v>
      </c>
      <c r="B230" s="154"/>
      <c r="C230" s="156">
        <v>3</v>
      </c>
      <c r="D230" s="156" t="s">
        <v>447</v>
      </c>
      <c r="E230" s="157">
        <f>SUM(G230,I230,K230)</f>
        <v>400</v>
      </c>
      <c r="F230" s="157">
        <f t="shared" si="45"/>
        <v>1200</v>
      </c>
      <c r="G230" s="157"/>
      <c r="H230" s="157"/>
      <c r="I230" s="157">
        <f>토질산근3!D25</f>
        <v>400</v>
      </c>
      <c r="J230" s="157">
        <f>TRUNC(C230*I230)</f>
        <v>1200</v>
      </c>
      <c r="K230" s="157"/>
      <c r="L230" s="157"/>
    </row>
    <row r="231" spans="1:16" ht="21.4" customHeight="1">
      <c r="A231" s="153" t="s">
        <v>448</v>
      </c>
      <c r="B231" s="154" t="s">
        <v>449</v>
      </c>
      <c r="C231" s="156">
        <v>0.1</v>
      </c>
      <c r="D231" s="156" t="s">
        <v>450</v>
      </c>
      <c r="E231" s="157">
        <f>SUM(G231,I231,K231)</f>
        <v>6200</v>
      </c>
      <c r="F231" s="157">
        <f t="shared" si="45"/>
        <v>620</v>
      </c>
      <c r="G231" s="157"/>
      <c r="H231" s="157"/>
      <c r="I231" s="157">
        <f>토질산근3!D26</f>
        <v>6200</v>
      </c>
      <c r="J231" s="157">
        <f>C231*I231</f>
        <v>620</v>
      </c>
      <c r="K231" s="157"/>
      <c r="L231" s="157"/>
      <c r="N231" s="22" t="s">
        <v>451</v>
      </c>
    </row>
    <row r="232" spans="1:16" ht="21.4" customHeight="1">
      <c r="A232" s="153" t="s">
        <v>452</v>
      </c>
      <c r="B232" s="154" t="s">
        <v>453</v>
      </c>
      <c r="C232" s="156">
        <v>20</v>
      </c>
      <c r="D232" s="156" t="s">
        <v>241</v>
      </c>
      <c r="E232" s="157">
        <f>SUM(G232,I232,K232)</f>
        <v>18.2</v>
      </c>
      <c r="F232" s="157">
        <f t="shared" si="45"/>
        <v>364</v>
      </c>
      <c r="G232" s="157"/>
      <c r="H232" s="157"/>
      <c r="I232" s="157">
        <f>SUM(J230:J231)/100</f>
        <v>18.2</v>
      </c>
      <c r="J232" s="157">
        <f>C232*I232</f>
        <v>364</v>
      </c>
      <c r="K232" s="157"/>
      <c r="L232" s="157"/>
      <c r="N232" s="23">
        <f>토질산근2!H38</f>
        <v>1</v>
      </c>
    </row>
    <row r="233" spans="1:16" ht="21.4" customHeight="1">
      <c r="A233" s="156" t="s">
        <v>235</v>
      </c>
      <c r="B233" s="154"/>
      <c r="C233" s="154"/>
      <c r="D233" s="154"/>
      <c r="E233" s="163"/>
      <c r="F233" s="157" t="e">
        <f>SUM(F226:F232)</f>
        <v>#REF!</v>
      </c>
      <c r="G233" s="157"/>
      <c r="H233" s="157" t="e">
        <f>SUM(H226:H232)</f>
        <v>#REF!</v>
      </c>
      <c r="I233" s="157"/>
      <c r="J233" s="157">
        <f>SUM(J226:J232)</f>
        <v>2184</v>
      </c>
      <c r="K233" s="157"/>
      <c r="L233" s="157">
        <f>SUM(L226:L232)</f>
        <v>0</v>
      </c>
    </row>
    <row r="234" spans="1:16" ht="21.4" customHeight="1">
      <c r="A234" s="154"/>
      <c r="B234" s="154"/>
      <c r="C234" s="154"/>
      <c r="D234" s="154"/>
      <c r="E234" s="163"/>
      <c r="F234" s="157"/>
      <c r="G234" s="157"/>
      <c r="H234" s="157"/>
      <c r="I234" s="157"/>
      <c r="J234" s="157"/>
      <c r="K234" s="157"/>
      <c r="L234" s="157"/>
      <c r="N234" s="24" t="s">
        <v>454</v>
      </c>
      <c r="O234" s="25" t="s">
        <v>455</v>
      </c>
    </row>
    <row r="235" spans="1:16" ht="21.4" customHeight="1">
      <c r="A235" s="845" t="s">
        <v>456</v>
      </c>
      <c r="B235" s="846"/>
      <c r="C235" s="846"/>
      <c r="D235" s="846"/>
      <c r="E235" s="846"/>
      <c r="F235" s="846"/>
      <c r="G235" s="846"/>
      <c r="H235" s="846"/>
      <c r="I235" s="190" t="str">
        <f>N234</f>
        <v>2015년도</v>
      </c>
      <c r="J235" s="190" t="str">
        <f>+INDEX(N236:P236,N232)</f>
        <v>건설공사 품질시험 수수료(경기도)</v>
      </c>
      <c r="K235" s="190"/>
      <c r="L235" s="191"/>
      <c r="N235" s="26">
        <v>1</v>
      </c>
      <c r="O235" s="26">
        <v>2</v>
      </c>
      <c r="P235" s="26">
        <v>3</v>
      </c>
    </row>
    <row r="236" spans="1:16" ht="21.4" customHeight="1">
      <c r="A236" s="192" t="s">
        <v>457</v>
      </c>
      <c r="B236" s="180" t="s">
        <v>1207</v>
      </c>
      <c r="C236" s="156">
        <v>1</v>
      </c>
      <c r="D236" s="156" t="s">
        <v>162</v>
      </c>
      <c r="E236" s="157">
        <f>K236</f>
        <v>56400</v>
      </c>
      <c r="F236" s="157">
        <f>H236+J236+L236</f>
        <v>56400</v>
      </c>
      <c r="G236" s="157"/>
      <c r="H236" s="157"/>
      <c r="I236" s="157"/>
      <c r="J236" s="157"/>
      <c r="K236" s="193">
        <f>+INDEX(N237:P237,N232)</f>
        <v>56400</v>
      </c>
      <c r="L236" s="157">
        <f>TRUNC(C236*K236)</f>
        <v>56400</v>
      </c>
      <c r="N236" s="28" t="s">
        <v>458</v>
      </c>
      <c r="O236" s="29" t="s">
        <v>459</v>
      </c>
      <c r="P236" s="29" t="s">
        <v>460</v>
      </c>
    </row>
    <row r="237" spans="1:16" ht="21.4" customHeight="1">
      <c r="A237" s="156" t="s">
        <v>235</v>
      </c>
      <c r="B237" s="154"/>
      <c r="C237" s="154"/>
      <c r="D237" s="154"/>
      <c r="E237" s="163"/>
      <c r="F237" s="157">
        <f>SUM(F236:F236)</f>
        <v>56400</v>
      </c>
      <c r="G237" s="157"/>
      <c r="H237" s="157">
        <f>SUM(H236:H236)</f>
        <v>0</v>
      </c>
      <c r="I237" s="157"/>
      <c r="J237" s="157">
        <f>SUM(J236:J236)</f>
        <v>0</v>
      </c>
      <c r="K237" s="157"/>
      <c r="L237" s="157">
        <f>SUM(L236:L236)</f>
        <v>56400</v>
      </c>
      <c r="N237" s="27">
        <v>56400</v>
      </c>
      <c r="O237" s="27">
        <v>63000</v>
      </c>
      <c r="P237" s="27">
        <v>53840</v>
      </c>
    </row>
    <row r="238" spans="1:16" ht="21.4" customHeight="1">
      <c r="A238" s="156"/>
      <c r="B238" s="154"/>
      <c r="C238" s="154"/>
      <c r="D238" s="154"/>
      <c r="E238" s="163"/>
      <c r="F238" s="157"/>
      <c r="G238" s="157"/>
      <c r="H238" s="157"/>
      <c r="I238" s="157"/>
      <c r="J238" s="157"/>
      <c r="K238" s="157"/>
      <c r="L238" s="157"/>
    </row>
    <row r="239" spans="1:16" ht="21.4" customHeight="1">
      <c r="A239" s="156"/>
      <c r="B239" s="154"/>
      <c r="C239" s="154"/>
      <c r="D239" s="154"/>
      <c r="E239" s="163"/>
      <c r="F239" s="157"/>
      <c r="G239" s="157"/>
      <c r="H239" s="157"/>
      <c r="I239" s="157"/>
      <c r="J239" s="157"/>
      <c r="K239" s="157"/>
      <c r="L239" s="157"/>
    </row>
    <row r="240" spans="1:16" ht="21.4" customHeight="1">
      <c r="A240" s="156"/>
      <c r="B240" s="154"/>
      <c r="C240" s="154"/>
      <c r="D240" s="154"/>
      <c r="E240" s="163"/>
      <c r="F240" s="157"/>
      <c r="G240" s="157"/>
      <c r="H240" s="157"/>
      <c r="I240" s="157"/>
      <c r="J240" s="157"/>
      <c r="K240" s="157"/>
      <c r="L240" s="157"/>
    </row>
    <row r="241" spans="1:16" ht="21.4" customHeight="1">
      <c r="A241" s="156"/>
      <c r="B241" s="154"/>
      <c r="C241" s="154"/>
      <c r="D241" s="154"/>
      <c r="E241" s="163"/>
      <c r="F241" s="157"/>
      <c r="G241" s="157"/>
      <c r="H241" s="157"/>
      <c r="I241" s="157"/>
      <c r="J241" s="157"/>
      <c r="K241" s="157"/>
      <c r="L241" s="157"/>
    </row>
    <row r="242" spans="1:16" ht="21.4" customHeight="1">
      <c r="A242" s="156"/>
      <c r="B242" s="154"/>
      <c r="C242" s="154"/>
      <c r="D242" s="154"/>
      <c r="E242" s="163"/>
      <c r="F242" s="157"/>
      <c r="G242" s="157"/>
      <c r="H242" s="157"/>
      <c r="I242" s="157"/>
      <c r="J242" s="157"/>
      <c r="K242" s="157"/>
      <c r="L242" s="157"/>
    </row>
    <row r="243" spans="1:16" ht="21" customHeight="1">
      <c r="A243" s="844" t="s">
        <v>1217</v>
      </c>
      <c r="B243" s="844"/>
      <c r="C243" s="844"/>
      <c r="D243" s="844"/>
      <c r="E243" s="844"/>
      <c r="F243" s="844"/>
      <c r="G243" s="844"/>
      <c r="H243" s="844"/>
      <c r="I243" s="844"/>
      <c r="J243" s="844"/>
      <c r="K243" s="844"/>
      <c r="L243" s="844"/>
      <c r="N243" s="30" t="s">
        <v>461</v>
      </c>
    </row>
    <row r="244" spans="1:16" ht="21" customHeight="1">
      <c r="A244" s="153" t="s">
        <v>397</v>
      </c>
      <c r="B244" s="161" t="s">
        <v>462</v>
      </c>
      <c r="C244" s="165">
        <f>N244*O244</f>
        <v>2.0999999999999996</v>
      </c>
      <c r="D244" s="156" t="s">
        <v>217</v>
      </c>
      <c r="E244" s="157" t="e">
        <f t="shared" ref="E244:E260" si="46">SUM(G244,I244,K244)</f>
        <v>#REF!</v>
      </c>
      <c r="F244" s="157" t="e">
        <f>H244+J244+L244</f>
        <v>#REF!</v>
      </c>
      <c r="G244" s="157" t="e">
        <f>#REF!</f>
        <v>#REF!</v>
      </c>
      <c r="H244" s="157" t="e">
        <f t="shared" ref="H244:H250" si="47">TRUNC(C244*G244)</f>
        <v>#REF!</v>
      </c>
      <c r="I244" s="157"/>
      <c r="J244" s="157"/>
      <c r="K244" s="157"/>
      <c r="L244" s="157"/>
      <c r="N244" s="18">
        <v>3</v>
      </c>
      <c r="O244" s="5">
        <v>0.7</v>
      </c>
      <c r="P244" s="5" t="s">
        <v>463</v>
      </c>
    </row>
    <row r="245" spans="1:16" ht="21" customHeight="1">
      <c r="A245" s="153" t="s">
        <v>464</v>
      </c>
      <c r="B245" s="154"/>
      <c r="C245" s="165">
        <f t="shared" ref="C245:C260" si="48">N245*O245</f>
        <v>2.0999999999999996</v>
      </c>
      <c r="D245" s="156" t="s">
        <v>217</v>
      </c>
      <c r="E245" s="157" t="e">
        <f t="shared" si="46"/>
        <v>#REF!</v>
      </c>
      <c r="F245" s="157" t="e">
        <f>H245+J245+L245</f>
        <v>#REF!</v>
      </c>
      <c r="G245" s="160" t="e">
        <f>#REF!</f>
        <v>#REF!</v>
      </c>
      <c r="H245" s="157" t="e">
        <f t="shared" si="47"/>
        <v>#REF!</v>
      </c>
      <c r="I245" s="160"/>
      <c r="J245" s="160"/>
      <c r="K245" s="160"/>
      <c r="L245" s="160"/>
      <c r="N245" s="21">
        <v>3</v>
      </c>
      <c r="O245" s="5">
        <v>0.7</v>
      </c>
      <c r="P245" s="31"/>
    </row>
    <row r="246" spans="1:16" ht="21" customHeight="1">
      <c r="A246" s="153" t="s">
        <v>465</v>
      </c>
      <c r="B246" s="154"/>
      <c r="C246" s="165">
        <f t="shared" si="48"/>
        <v>2.0999999999999996</v>
      </c>
      <c r="D246" s="156" t="s">
        <v>217</v>
      </c>
      <c r="E246" s="157" t="e">
        <f t="shared" si="46"/>
        <v>#REF!</v>
      </c>
      <c r="F246" s="157" t="e">
        <f>H246+J246+L246</f>
        <v>#REF!</v>
      </c>
      <c r="G246" s="157" t="e">
        <f>#REF!</f>
        <v>#REF!</v>
      </c>
      <c r="H246" s="157" t="e">
        <f t="shared" si="47"/>
        <v>#REF!</v>
      </c>
      <c r="I246" s="157"/>
      <c r="J246" s="157"/>
      <c r="K246" s="157"/>
      <c r="L246" s="157"/>
      <c r="N246" s="18">
        <v>3</v>
      </c>
      <c r="O246" s="5">
        <v>0.7</v>
      </c>
      <c r="P246" s="31"/>
    </row>
    <row r="247" spans="1:16" ht="21" customHeight="1">
      <c r="A247" s="153" t="s">
        <v>466</v>
      </c>
      <c r="B247" s="161" t="s">
        <v>467</v>
      </c>
      <c r="C247" s="165">
        <f t="shared" si="48"/>
        <v>3</v>
      </c>
      <c r="D247" s="156" t="s">
        <v>217</v>
      </c>
      <c r="E247" s="157" t="e">
        <f t="shared" si="46"/>
        <v>#REF!</v>
      </c>
      <c r="F247" s="157" t="e">
        <f t="shared" ref="F247:F258" si="49">H247+J247+L247</f>
        <v>#REF!</v>
      </c>
      <c r="G247" s="157" t="e">
        <f>#REF!</f>
        <v>#REF!</v>
      </c>
      <c r="H247" s="157" t="e">
        <f t="shared" si="47"/>
        <v>#REF!</v>
      </c>
      <c r="I247" s="157"/>
      <c r="J247" s="157"/>
      <c r="K247" s="157"/>
      <c r="L247" s="157"/>
      <c r="N247" s="18">
        <v>3</v>
      </c>
      <c r="O247" s="5">
        <v>1</v>
      </c>
      <c r="P247" s="31"/>
    </row>
    <row r="248" spans="1:16" ht="21" customHeight="1">
      <c r="A248" s="153" t="s">
        <v>468</v>
      </c>
      <c r="B248" s="154"/>
      <c r="C248" s="165">
        <f t="shared" si="48"/>
        <v>5</v>
      </c>
      <c r="D248" s="156" t="s">
        <v>217</v>
      </c>
      <c r="E248" s="157" t="e">
        <f t="shared" si="46"/>
        <v>#REF!</v>
      </c>
      <c r="F248" s="157" t="e">
        <f t="shared" si="49"/>
        <v>#REF!</v>
      </c>
      <c r="G248" s="160" t="e">
        <f>#REF!</f>
        <v>#REF!</v>
      </c>
      <c r="H248" s="157" t="e">
        <f t="shared" si="47"/>
        <v>#REF!</v>
      </c>
      <c r="I248" s="160"/>
      <c r="J248" s="160"/>
      <c r="K248" s="160"/>
      <c r="L248" s="160"/>
      <c r="N248" s="21">
        <v>5</v>
      </c>
      <c r="O248" s="5">
        <v>1</v>
      </c>
      <c r="P248" s="31"/>
    </row>
    <row r="249" spans="1:16" ht="21" customHeight="1">
      <c r="A249" s="153" t="s">
        <v>469</v>
      </c>
      <c r="B249" s="154"/>
      <c r="C249" s="165">
        <f t="shared" si="48"/>
        <v>5</v>
      </c>
      <c r="D249" s="156" t="s">
        <v>217</v>
      </c>
      <c r="E249" s="157" t="e">
        <f t="shared" si="46"/>
        <v>#REF!</v>
      </c>
      <c r="F249" s="157" t="e">
        <f t="shared" si="49"/>
        <v>#REF!</v>
      </c>
      <c r="G249" s="157" t="e">
        <f>#REF!</f>
        <v>#REF!</v>
      </c>
      <c r="H249" s="157" t="e">
        <f t="shared" si="47"/>
        <v>#REF!</v>
      </c>
      <c r="I249" s="157"/>
      <c r="J249" s="157"/>
      <c r="K249" s="157"/>
      <c r="L249" s="157"/>
      <c r="N249" s="18">
        <v>5</v>
      </c>
      <c r="O249" s="5">
        <v>1</v>
      </c>
    </row>
    <row r="250" spans="1:16" ht="21" customHeight="1">
      <c r="A250" s="153" t="s">
        <v>470</v>
      </c>
      <c r="B250" s="154"/>
      <c r="C250" s="165">
        <f t="shared" si="48"/>
        <v>3</v>
      </c>
      <c r="D250" s="156" t="s">
        <v>471</v>
      </c>
      <c r="E250" s="157" t="e">
        <f t="shared" si="46"/>
        <v>#REF!</v>
      </c>
      <c r="F250" s="157" t="e">
        <f t="shared" si="49"/>
        <v>#REF!</v>
      </c>
      <c r="G250" s="157"/>
      <c r="H250" s="157">
        <f t="shared" si="47"/>
        <v>0</v>
      </c>
      <c r="I250" s="157"/>
      <c r="J250" s="157">
        <f>TRUNC(C250*I250)/100</f>
        <v>0</v>
      </c>
      <c r="K250" s="157" t="e">
        <f>TRUNC(SUM(H247:H249))/100</f>
        <v>#REF!</v>
      </c>
      <c r="L250" s="157" t="e">
        <f>TRUNC((C250)*K250)</f>
        <v>#REF!</v>
      </c>
      <c r="N250" s="18">
        <v>3</v>
      </c>
      <c r="O250" s="5">
        <v>1</v>
      </c>
    </row>
    <row r="251" spans="1:16" ht="21" customHeight="1">
      <c r="A251" s="153" t="s">
        <v>472</v>
      </c>
      <c r="B251" s="154"/>
      <c r="C251" s="165">
        <f t="shared" si="48"/>
        <v>10</v>
      </c>
      <c r="D251" s="156" t="s">
        <v>471</v>
      </c>
      <c r="E251" s="157" t="e">
        <f t="shared" si="46"/>
        <v>#REF!</v>
      </c>
      <c r="F251" s="157" t="e">
        <f t="shared" si="49"/>
        <v>#REF!</v>
      </c>
      <c r="G251" s="157"/>
      <c r="H251" s="157"/>
      <c r="I251" s="157"/>
      <c r="J251" s="157">
        <f>TRUNC(C251*I251)</f>
        <v>0</v>
      </c>
      <c r="K251" s="157" t="e">
        <f>TRUNC(SUM(H247:H249))/100</f>
        <v>#REF!</v>
      </c>
      <c r="L251" s="157" t="e">
        <f>TRUNC((C251)*K251)</f>
        <v>#REF!</v>
      </c>
      <c r="N251" s="18">
        <v>10</v>
      </c>
      <c r="O251" s="5">
        <v>1</v>
      </c>
    </row>
    <row r="252" spans="1:16" ht="21" customHeight="1">
      <c r="A252" s="153" t="s">
        <v>473</v>
      </c>
      <c r="B252" s="154"/>
      <c r="C252" s="165">
        <f t="shared" si="48"/>
        <v>5</v>
      </c>
      <c r="D252" s="156" t="s">
        <v>474</v>
      </c>
      <c r="E252" s="157">
        <f t="shared" si="46"/>
        <v>164.78438399999999</v>
      </c>
      <c r="F252" s="157">
        <f t="shared" si="49"/>
        <v>823</v>
      </c>
      <c r="G252" s="157"/>
      <c r="H252" s="157"/>
      <c r="I252" s="157"/>
      <c r="J252" s="157">
        <f>C252*I252</f>
        <v>0</v>
      </c>
      <c r="K252" s="157">
        <f>토질산근4!F6</f>
        <v>164.78438399999999</v>
      </c>
      <c r="L252" s="157">
        <f>TRUNC(C252*K252)</f>
        <v>823</v>
      </c>
      <c r="N252" s="18">
        <v>5</v>
      </c>
      <c r="O252" s="5">
        <v>1</v>
      </c>
    </row>
    <row r="253" spans="1:16" ht="21" customHeight="1">
      <c r="A253" s="153" t="s">
        <v>475</v>
      </c>
      <c r="B253" s="161" t="s">
        <v>476</v>
      </c>
      <c r="C253" s="165">
        <f t="shared" si="48"/>
        <v>2</v>
      </c>
      <c r="D253" s="156" t="s">
        <v>217</v>
      </c>
      <c r="E253" s="157" t="e">
        <f t="shared" si="46"/>
        <v>#REF!</v>
      </c>
      <c r="F253" s="157" t="e">
        <f t="shared" si="49"/>
        <v>#REF!</v>
      </c>
      <c r="G253" s="157" t="e">
        <f>#REF!</f>
        <v>#REF!</v>
      </c>
      <c r="H253" s="157" t="e">
        <f>TRUNC(C253*G253)</f>
        <v>#REF!</v>
      </c>
      <c r="I253" s="157"/>
      <c r="J253" s="157"/>
      <c r="K253" s="157"/>
      <c r="L253" s="157"/>
      <c r="N253" s="18">
        <v>2</v>
      </c>
      <c r="O253" s="5">
        <v>1</v>
      </c>
    </row>
    <row r="254" spans="1:16" ht="21" customHeight="1">
      <c r="A254" s="153" t="s">
        <v>477</v>
      </c>
      <c r="B254" s="154"/>
      <c r="C254" s="165">
        <f t="shared" si="48"/>
        <v>5</v>
      </c>
      <c r="D254" s="156" t="s">
        <v>217</v>
      </c>
      <c r="E254" s="157" t="e">
        <f t="shared" si="46"/>
        <v>#REF!</v>
      </c>
      <c r="F254" s="157" t="e">
        <f t="shared" si="49"/>
        <v>#REF!</v>
      </c>
      <c r="G254" s="160" t="e">
        <f>#REF!</f>
        <v>#REF!</v>
      </c>
      <c r="H254" s="157" t="e">
        <f>TRUNC(C254*G254)</f>
        <v>#REF!</v>
      </c>
      <c r="I254" s="160"/>
      <c r="J254" s="160"/>
      <c r="K254" s="160"/>
      <c r="L254" s="160"/>
      <c r="N254" s="21">
        <v>5</v>
      </c>
      <c r="O254" s="5">
        <v>1</v>
      </c>
    </row>
    <row r="255" spans="1:16" ht="21" customHeight="1">
      <c r="A255" s="153" t="s">
        <v>478</v>
      </c>
      <c r="B255" s="154"/>
      <c r="C255" s="165">
        <f t="shared" si="48"/>
        <v>5</v>
      </c>
      <c r="D255" s="156" t="s">
        <v>217</v>
      </c>
      <c r="E255" s="157" t="e">
        <f t="shared" si="46"/>
        <v>#REF!</v>
      </c>
      <c r="F255" s="157" t="e">
        <f t="shared" si="49"/>
        <v>#REF!</v>
      </c>
      <c r="G255" s="157" t="e">
        <f>#REF!</f>
        <v>#REF!</v>
      </c>
      <c r="H255" s="157" t="e">
        <f>TRUNC(C255*G255)</f>
        <v>#REF!</v>
      </c>
      <c r="I255" s="157"/>
      <c r="J255" s="157"/>
      <c r="K255" s="157"/>
      <c r="L255" s="157"/>
      <c r="N255" s="18">
        <v>5</v>
      </c>
      <c r="O255" s="5">
        <v>1</v>
      </c>
    </row>
    <row r="256" spans="1:16" ht="21" customHeight="1">
      <c r="A256" s="153" t="s">
        <v>479</v>
      </c>
      <c r="B256" s="154"/>
      <c r="C256" s="165">
        <f t="shared" si="48"/>
        <v>3</v>
      </c>
      <c r="D256" s="156" t="s">
        <v>217</v>
      </c>
      <c r="E256" s="157" t="e">
        <f t="shared" si="46"/>
        <v>#REF!</v>
      </c>
      <c r="F256" s="157" t="e">
        <f t="shared" si="49"/>
        <v>#REF!</v>
      </c>
      <c r="G256" s="157" t="e">
        <f>#REF!</f>
        <v>#REF!</v>
      </c>
      <c r="H256" s="157" t="e">
        <f>TRUNC(C256*G256)</f>
        <v>#REF!</v>
      </c>
      <c r="I256" s="157"/>
      <c r="J256" s="157">
        <f>TRUNC(C256*I256)/100</f>
        <v>0</v>
      </c>
      <c r="K256" s="157"/>
      <c r="L256" s="157">
        <f>TRUNC((C256)*K256)</f>
        <v>0</v>
      </c>
      <c r="N256" s="18">
        <v>3</v>
      </c>
      <c r="O256" s="5">
        <v>1</v>
      </c>
    </row>
    <row r="257" spans="1:15" ht="21" customHeight="1">
      <c r="A257" s="153" t="s">
        <v>480</v>
      </c>
      <c r="B257" s="154"/>
      <c r="C257" s="165">
        <f t="shared" si="48"/>
        <v>3</v>
      </c>
      <c r="D257" s="156" t="s">
        <v>481</v>
      </c>
      <c r="E257" s="157" t="e">
        <f t="shared" si="46"/>
        <v>#REF!</v>
      </c>
      <c r="F257" s="157" t="e">
        <f t="shared" si="49"/>
        <v>#REF!</v>
      </c>
      <c r="G257" s="157"/>
      <c r="H257" s="157"/>
      <c r="I257" s="157"/>
      <c r="J257" s="157">
        <f>TRUNC(C257*I257)</f>
        <v>0</v>
      </c>
      <c r="K257" s="157" t="e">
        <f>TRUNC(SUM(H253:H255))/100</f>
        <v>#REF!</v>
      </c>
      <c r="L257" s="157" t="e">
        <f>TRUNC((C257)*K257)</f>
        <v>#REF!</v>
      </c>
      <c r="N257" s="18">
        <v>3</v>
      </c>
      <c r="O257" s="5">
        <v>1</v>
      </c>
    </row>
    <row r="258" spans="1:15" ht="21" customHeight="1">
      <c r="A258" s="153" t="s">
        <v>482</v>
      </c>
      <c r="B258" s="154"/>
      <c r="C258" s="165">
        <f t="shared" si="48"/>
        <v>5</v>
      </c>
      <c r="D258" s="156" t="s">
        <v>483</v>
      </c>
      <c r="E258" s="157">
        <f t="shared" si="46"/>
        <v>164.78438399999999</v>
      </c>
      <c r="F258" s="157">
        <f t="shared" si="49"/>
        <v>823</v>
      </c>
      <c r="G258" s="157"/>
      <c r="H258" s="157"/>
      <c r="I258" s="157"/>
      <c r="J258" s="157">
        <f>C258*I258</f>
        <v>0</v>
      </c>
      <c r="K258" s="157">
        <f>K252</f>
        <v>164.78438399999999</v>
      </c>
      <c r="L258" s="157">
        <f>TRUNC(C258*K258)</f>
        <v>823</v>
      </c>
      <c r="N258" s="18">
        <v>5</v>
      </c>
      <c r="O258" s="5">
        <v>1</v>
      </c>
    </row>
    <row r="259" spans="1:15" ht="21" customHeight="1">
      <c r="A259" s="153" t="s">
        <v>484</v>
      </c>
      <c r="B259" s="161" t="s">
        <v>485</v>
      </c>
      <c r="C259" s="165">
        <f t="shared" si="48"/>
        <v>1.4</v>
      </c>
      <c r="D259" s="156" t="s">
        <v>217</v>
      </c>
      <c r="E259" s="157" t="e">
        <f t="shared" si="46"/>
        <v>#REF!</v>
      </c>
      <c r="F259" s="157" t="e">
        <f>H259+J259+L259</f>
        <v>#REF!</v>
      </c>
      <c r="G259" s="157" t="e">
        <f>#REF!</f>
        <v>#REF!</v>
      </c>
      <c r="H259" s="157" t="e">
        <f>TRUNC(C259*G259)</f>
        <v>#REF!</v>
      </c>
      <c r="I259" s="157"/>
      <c r="J259" s="157"/>
      <c r="K259" s="157"/>
      <c r="L259" s="157"/>
      <c r="N259" s="18">
        <v>2</v>
      </c>
      <c r="O259" s="5">
        <v>0.7</v>
      </c>
    </row>
    <row r="260" spans="1:15" ht="21" customHeight="1">
      <c r="A260" s="153" t="s">
        <v>486</v>
      </c>
      <c r="B260" s="154"/>
      <c r="C260" s="165">
        <f t="shared" si="48"/>
        <v>3.5</v>
      </c>
      <c r="D260" s="156" t="s">
        <v>217</v>
      </c>
      <c r="E260" s="157" t="e">
        <f t="shared" si="46"/>
        <v>#REF!</v>
      </c>
      <c r="F260" s="157" t="e">
        <f>H260+J260+L260</f>
        <v>#REF!</v>
      </c>
      <c r="G260" s="160" t="e">
        <f>#REF!</f>
        <v>#REF!</v>
      </c>
      <c r="H260" s="157" t="e">
        <f>TRUNC(C260*G260)</f>
        <v>#REF!</v>
      </c>
      <c r="I260" s="160"/>
      <c r="J260" s="160"/>
      <c r="K260" s="160"/>
      <c r="L260" s="160"/>
      <c r="N260" s="21">
        <v>5</v>
      </c>
      <c r="O260" s="5">
        <v>0.7</v>
      </c>
    </row>
    <row r="261" spans="1:15" ht="21" customHeight="1">
      <c r="A261" s="156" t="s">
        <v>235</v>
      </c>
      <c r="B261" s="154"/>
      <c r="C261" s="154"/>
      <c r="D261" s="154"/>
      <c r="E261" s="163"/>
      <c r="F261" s="157" t="e">
        <f>SUM(F244:F260)</f>
        <v>#REF!</v>
      </c>
      <c r="G261" s="157"/>
      <c r="H261" s="157" t="e">
        <f>SUM(H244:H260)</f>
        <v>#REF!</v>
      </c>
      <c r="I261" s="157"/>
      <c r="J261" s="157">
        <f>SUM(J244:J260)</f>
        <v>0</v>
      </c>
      <c r="K261" s="157"/>
      <c r="L261" s="157" t="e">
        <f>SUM(L244:L260)</f>
        <v>#REF!</v>
      </c>
    </row>
    <row r="262" spans="1:15" ht="21.4" customHeight="1">
      <c r="A262" s="844" t="s">
        <v>487</v>
      </c>
      <c r="B262" s="844"/>
      <c r="C262" s="844"/>
      <c r="D262" s="844"/>
      <c r="E262" s="844"/>
      <c r="F262" s="844"/>
      <c r="G262" s="844"/>
      <c r="H262" s="844"/>
      <c r="I262" s="844"/>
      <c r="J262" s="844"/>
      <c r="K262" s="844"/>
      <c r="L262" s="844"/>
      <c r="N262" s="5" t="s">
        <v>488</v>
      </c>
    </row>
    <row r="263" spans="1:15" ht="21.4" customHeight="1">
      <c r="A263" s="153" t="s">
        <v>489</v>
      </c>
      <c r="B263" s="194"/>
      <c r="C263" s="165">
        <v>3.8</v>
      </c>
      <c r="D263" s="156" t="s">
        <v>217</v>
      </c>
      <c r="E263" s="157" t="e">
        <f t="shared" ref="E263:E273" si="50">SUM(G263,I263,K263)</f>
        <v>#REF!</v>
      </c>
      <c r="F263" s="157" t="e">
        <f>H263+J263+L263</f>
        <v>#REF!</v>
      </c>
      <c r="G263" s="157" t="e">
        <f>#REF!</f>
        <v>#REF!</v>
      </c>
      <c r="H263" s="157" t="e">
        <f>TRUNC(C263*G263)</f>
        <v>#REF!</v>
      </c>
      <c r="I263" s="157"/>
      <c r="J263" s="157">
        <f>TRUNC(C263*I263)</f>
        <v>0</v>
      </c>
      <c r="K263" s="157"/>
      <c r="L263" s="157"/>
      <c r="N263" s="30" t="s">
        <v>490</v>
      </c>
    </row>
    <row r="264" spans="1:15" ht="21.4" customHeight="1">
      <c r="A264" s="153" t="s">
        <v>491</v>
      </c>
      <c r="B264" s="194"/>
      <c r="C264" s="174">
        <v>5.0999999999999996</v>
      </c>
      <c r="D264" s="156" t="s">
        <v>217</v>
      </c>
      <c r="E264" s="157" t="e">
        <f t="shared" si="50"/>
        <v>#REF!</v>
      </c>
      <c r="F264" s="157" t="e">
        <f>H264+J264+L264</f>
        <v>#REF!</v>
      </c>
      <c r="G264" s="160" t="e">
        <f>#REF!</f>
        <v>#REF!</v>
      </c>
      <c r="H264" s="157" t="e">
        <f>TRUNC(C264*G264)</f>
        <v>#REF!</v>
      </c>
      <c r="I264" s="160"/>
      <c r="J264" s="157">
        <f t="shared" ref="J264:J273" si="51">TRUNC(C264*I264)</f>
        <v>0</v>
      </c>
      <c r="K264" s="160"/>
      <c r="L264" s="160"/>
    </row>
    <row r="265" spans="1:15" ht="21.4" customHeight="1">
      <c r="A265" s="153" t="s">
        <v>492</v>
      </c>
      <c r="B265" s="194"/>
      <c r="C265" s="165">
        <v>10.8</v>
      </c>
      <c r="D265" s="156" t="s">
        <v>217</v>
      </c>
      <c r="E265" s="157" t="e">
        <f t="shared" si="50"/>
        <v>#REF!</v>
      </c>
      <c r="F265" s="157" t="e">
        <f>H265+J265+L265</f>
        <v>#REF!</v>
      </c>
      <c r="G265" s="157" t="e">
        <f>#REF!</f>
        <v>#REF!</v>
      </c>
      <c r="H265" s="157" t="e">
        <f>TRUNC(C265*G265)</f>
        <v>#REF!</v>
      </c>
      <c r="I265" s="157"/>
      <c r="J265" s="157">
        <f t="shared" si="51"/>
        <v>0</v>
      </c>
      <c r="K265" s="157"/>
      <c r="L265" s="157"/>
    </row>
    <row r="266" spans="1:15" ht="21.4" customHeight="1">
      <c r="A266" s="153" t="s">
        <v>493</v>
      </c>
      <c r="B266" s="194"/>
      <c r="C266" s="165">
        <v>14.6</v>
      </c>
      <c r="D266" s="156" t="s">
        <v>217</v>
      </c>
      <c r="E266" s="157" t="e">
        <f t="shared" si="50"/>
        <v>#REF!</v>
      </c>
      <c r="F266" s="157" t="e">
        <f t="shared" ref="F266:F273" si="52">H266+J266+L266</f>
        <v>#REF!</v>
      </c>
      <c r="G266" s="157" t="e">
        <f>#REF!</f>
        <v>#REF!</v>
      </c>
      <c r="H266" s="157" t="e">
        <f t="shared" ref="H266:H273" si="53">TRUNC(C266*G266)</f>
        <v>#REF!</v>
      </c>
      <c r="I266" s="157"/>
      <c r="J266" s="157">
        <f t="shared" si="51"/>
        <v>0</v>
      </c>
      <c r="K266" s="157"/>
      <c r="L266" s="157">
        <f>TRUNC((C266/100)*K266)</f>
        <v>0</v>
      </c>
    </row>
    <row r="267" spans="1:15" ht="21.4" customHeight="1">
      <c r="A267" s="153" t="s">
        <v>494</v>
      </c>
      <c r="B267" s="194"/>
      <c r="C267" s="165">
        <v>3.8</v>
      </c>
      <c r="D267" s="156" t="s">
        <v>217</v>
      </c>
      <c r="E267" s="157" t="e">
        <f t="shared" si="50"/>
        <v>#REF!</v>
      </c>
      <c r="F267" s="157" t="e">
        <f t="shared" si="52"/>
        <v>#REF!</v>
      </c>
      <c r="G267" s="157" t="e">
        <f>#REF!</f>
        <v>#REF!</v>
      </c>
      <c r="H267" s="157" t="e">
        <f t="shared" si="53"/>
        <v>#REF!</v>
      </c>
      <c r="I267" s="157"/>
      <c r="J267" s="157"/>
      <c r="K267" s="157"/>
      <c r="L267" s="157">
        <f>TRUNC(C267*K267)</f>
        <v>0</v>
      </c>
    </row>
    <row r="268" spans="1:15" ht="21.4" customHeight="1">
      <c r="A268" s="153" t="s">
        <v>495</v>
      </c>
      <c r="B268" s="194"/>
      <c r="C268" s="165">
        <v>13.3</v>
      </c>
      <c r="D268" s="156" t="s">
        <v>217</v>
      </c>
      <c r="E268" s="157" t="e">
        <f t="shared" si="50"/>
        <v>#REF!</v>
      </c>
      <c r="F268" s="157" t="e">
        <f t="shared" si="52"/>
        <v>#REF!</v>
      </c>
      <c r="G268" s="157" t="e">
        <f>#REF!</f>
        <v>#REF!</v>
      </c>
      <c r="H268" s="157" t="e">
        <f t="shared" si="53"/>
        <v>#REF!</v>
      </c>
      <c r="I268" s="157"/>
      <c r="J268" s="157"/>
      <c r="K268" s="157"/>
      <c r="L268" s="157">
        <f>TRUNC(C268*K268)</f>
        <v>0</v>
      </c>
    </row>
    <row r="269" spans="1:15" ht="21.4" customHeight="1">
      <c r="A269" s="195" t="s">
        <v>496</v>
      </c>
      <c r="B269" s="196" t="s">
        <v>497</v>
      </c>
      <c r="C269" s="165">
        <v>10</v>
      </c>
      <c r="D269" s="168" t="s">
        <v>222</v>
      </c>
      <c r="E269" s="157">
        <f t="shared" si="50"/>
        <v>1200</v>
      </c>
      <c r="F269" s="157">
        <f t="shared" si="52"/>
        <v>12000</v>
      </c>
      <c r="G269" s="157"/>
      <c r="H269" s="157">
        <f t="shared" si="53"/>
        <v>0</v>
      </c>
      <c r="I269" s="157">
        <f>토질산근3!D40</f>
        <v>1200</v>
      </c>
      <c r="J269" s="157">
        <f t="shared" si="51"/>
        <v>12000</v>
      </c>
      <c r="K269" s="157"/>
      <c r="L269" s="157"/>
    </row>
    <row r="270" spans="1:15" ht="21.4" customHeight="1">
      <c r="A270" s="195" t="s">
        <v>498</v>
      </c>
      <c r="B270" s="196" t="s">
        <v>499</v>
      </c>
      <c r="C270" s="155">
        <v>0.05</v>
      </c>
      <c r="D270" s="168" t="s">
        <v>500</v>
      </c>
      <c r="E270" s="157">
        <f t="shared" si="50"/>
        <v>363320</v>
      </c>
      <c r="F270" s="157">
        <f t="shared" si="52"/>
        <v>18166</v>
      </c>
      <c r="G270" s="157"/>
      <c r="H270" s="157">
        <f t="shared" si="53"/>
        <v>0</v>
      </c>
      <c r="I270" s="157">
        <f>토질산근3!D41</f>
        <v>363320</v>
      </c>
      <c r="J270" s="157">
        <f t="shared" si="51"/>
        <v>18166</v>
      </c>
      <c r="K270" s="157"/>
      <c r="L270" s="157">
        <f>TRUNC(C270*K270)</f>
        <v>0</v>
      </c>
    </row>
    <row r="271" spans="1:15" ht="21.4" customHeight="1">
      <c r="A271" s="195" t="s">
        <v>501</v>
      </c>
      <c r="B271" s="196" t="s">
        <v>502</v>
      </c>
      <c r="C271" s="155">
        <v>0.05</v>
      </c>
      <c r="D271" s="168" t="s">
        <v>500</v>
      </c>
      <c r="E271" s="157">
        <f t="shared" si="50"/>
        <v>4688000</v>
      </c>
      <c r="F271" s="157">
        <f t="shared" si="52"/>
        <v>234400</v>
      </c>
      <c r="G271" s="157"/>
      <c r="H271" s="157">
        <f t="shared" si="53"/>
        <v>0</v>
      </c>
      <c r="I271" s="157">
        <f>토질산근3!D42</f>
        <v>4688000</v>
      </c>
      <c r="J271" s="157">
        <f t="shared" si="51"/>
        <v>234400</v>
      </c>
      <c r="K271" s="157"/>
      <c r="L271" s="157">
        <f>TRUNC(C271*K271)</f>
        <v>0</v>
      </c>
    </row>
    <row r="272" spans="1:15" ht="21.4" customHeight="1">
      <c r="A272" s="195" t="s">
        <v>503</v>
      </c>
      <c r="B272" s="196" t="s">
        <v>504</v>
      </c>
      <c r="C272" s="165">
        <v>2.5</v>
      </c>
      <c r="D272" s="156" t="s">
        <v>311</v>
      </c>
      <c r="E272" s="157">
        <f t="shared" si="50"/>
        <v>2645.66</v>
      </c>
      <c r="F272" s="157">
        <f t="shared" si="52"/>
        <v>6614</v>
      </c>
      <c r="G272" s="157"/>
      <c r="H272" s="157">
        <f t="shared" si="53"/>
        <v>0</v>
      </c>
      <c r="I272" s="157">
        <f>SUM(J269:J271)/100</f>
        <v>2645.66</v>
      </c>
      <c r="J272" s="157">
        <f>TRUNC(C272*I272)</f>
        <v>6614</v>
      </c>
      <c r="K272" s="157"/>
      <c r="L272" s="157">
        <f>TRUNC(C272*K272)</f>
        <v>0</v>
      </c>
    </row>
    <row r="273" spans="1:14" ht="21.4" customHeight="1">
      <c r="A273" s="195" t="s">
        <v>505</v>
      </c>
      <c r="B273" s="196" t="s">
        <v>506</v>
      </c>
      <c r="C273" s="165">
        <v>4.5</v>
      </c>
      <c r="D273" s="156" t="s">
        <v>323</v>
      </c>
      <c r="E273" s="157">
        <f t="shared" si="50"/>
        <v>139283.66783999998</v>
      </c>
      <c r="F273" s="157">
        <f t="shared" si="52"/>
        <v>626776</v>
      </c>
      <c r="G273" s="157"/>
      <c r="H273" s="157">
        <f t="shared" si="53"/>
        <v>0</v>
      </c>
      <c r="I273" s="157"/>
      <c r="J273" s="157">
        <f t="shared" si="51"/>
        <v>0</v>
      </c>
      <c r="K273" s="157">
        <f>토질산근4!F10</f>
        <v>139283.66783999998</v>
      </c>
      <c r="L273" s="157">
        <f>TRUNC(C273*K273)</f>
        <v>626776</v>
      </c>
    </row>
    <row r="274" spans="1:14" ht="21.4" customHeight="1">
      <c r="A274" s="156" t="s">
        <v>235</v>
      </c>
      <c r="B274" s="154"/>
      <c r="C274" s="154"/>
      <c r="D274" s="154"/>
      <c r="E274" s="163"/>
      <c r="F274" s="157" t="e">
        <f>SUM(F263:F273)</f>
        <v>#REF!</v>
      </c>
      <c r="G274" s="157"/>
      <c r="H274" s="157" t="e">
        <f>SUM(H263:H273)</f>
        <v>#REF!</v>
      </c>
      <c r="I274" s="157"/>
      <c r="J274" s="157">
        <f>SUM(J263:J273)</f>
        <v>271180</v>
      </c>
      <c r="K274" s="157"/>
      <c r="L274" s="157">
        <f>SUM(L263:L273)</f>
        <v>626776</v>
      </c>
    </row>
    <row r="275" spans="1:14" ht="21.4" customHeight="1">
      <c r="A275" s="154"/>
      <c r="B275" s="154"/>
      <c r="C275" s="154"/>
      <c r="D275" s="154"/>
      <c r="E275" s="163"/>
      <c r="F275" s="157"/>
      <c r="G275" s="157"/>
      <c r="H275" s="157"/>
      <c r="I275" s="157"/>
      <c r="J275" s="157"/>
      <c r="K275" s="157"/>
      <c r="L275" s="157"/>
    </row>
    <row r="276" spans="1:14" ht="21.4" customHeight="1">
      <c r="A276" s="154"/>
      <c r="B276" s="154"/>
      <c r="C276" s="154"/>
      <c r="D276" s="154"/>
      <c r="E276" s="163"/>
      <c r="F276" s="157"/>
      <c r="G276" s="157"/>
      <c r="H276" s="157"/>
      <c r="I276" s="157"/>
      <c r="J276" s="157"/>
      <c r="K276" s="157"/>
      <c r="L276" s="157"/>
    </row>
    <row r="277" spans="1:14" ht="21.4" customHeight="1">
      <c r="A277" s="154"/>
      <c r="B277" s="154"/>
      <c r="C277" s="154"/>
      <c r="D277" s="154"/>
      <c r="E277" s="163"/>
      <c r="F277" s="157"/>
      <c r="G277" s="157"/>
      <c r="H277" s="157"/>
      <c r="I277" s="157"/>
      <c r="J277" s="157"/>
      <c r="K277" s="157"/>
      <c r="L277" s="157"/>
    </row>
    <row r="278" spans="1:14" ht="21.4" customHeight="1">
      <c r="A278" s="154"/>
      <c r="B278" s="154"/>
      <c r="C278" s="154"/>
      <c r="D278" s="154"/>
      <c r="E278" s="163"/>
      <c r="F278" s="157"/>
      <c r="G278" s="157"/>
      <c r="H278" s="157"/>
      <c r="I278" s="157"/>
      <c r="J278" s="157"/>
      <c r="K278" s="157"/>
      <c r="L278" s="157"/>
    </row>
    <row r="279" spans="1:14" ht="21.4" customHeight="1">
      <c r="A279" s="154"/>
      <c r="B279" s="154"/>
      <c r="C279" s="154"/>
      <c r="D279" s="154"/>
      <c r="E279" s="163"/>
      <c r="F279" s="157"/>
      <c r="G279" s="157"/>
      <c r="H279" s="157"/>
      <c r="I279" s="157"/>
      <c r="J279" s="157"/>
      <c r="K279" s="157"/>
      <c r="L279" s="157"/>
    </row>
    <row r="280" spans="1:14" ht="21.4" customHeight="1">
      <c r="A280" s="844" t="s">
        <v>507</v>
      </c>
      <c r="B280" s="844"/>
      <c r="C280" s="844"/>
      <c r="D280" s="844"/>
      <c r="E280" s="844"/>
      <c r="F280" s="844"/>
      <c r="G280" s="844"/>
      <c r="H280" s="844"/>
      <c r="I280" s="844"/>
      <c r="J280" s="844"/>
      <c r="K280" s="844"/>
      <c r="L280" s="844"/>
      <c r="N280" s="5" t="s">
        <v>508</v>
      </c>
    </row>
    <row r="281" spans="1:14" ht="21.4" customHeight="1">
      <c r="A281" s="153" t="s">
        <v>509</v>
      </c>
      <c r="B281" s="168"/>
      <c r="C281" s="165">
        <v>3.9</v>
      </c>
      <c r="D281" s="156" t="s">
        <v>217</v>
      </c>
      <c r="E281" s="157" t="e">
        <f t="shared" ref="E281:E291" si="54">SUM(G281,I281,K281)</f>
        <v>#REF!</v>
      </c>
      <c r="F281" s="157" t="e">
        <f>H281+J281+L281</f>
        <v>#REF!</v>
      </c>
      <c r="G281" s="157" t="e">
        <f>#REF!</f>
        <v>#REF!</v>
      </c>
      <c r="H281" s="157" t="e">
        <f>TRUNC(C281*G281)</f>
        <v>#REF!</v>
      </c>
      <c r="I281" s="157"/>
      <c r="J281" s="157">
        <f>TRUNC(C281*I281)</f>
        <v>0</v>
      </c>
      <c r="K281" s="157"/>
      <c r="L281" s="157"/>
      <c r="N281" s="30" t="s">
        <v>510</v>
      </c>
    </row>
    <row r="282" spans="1:14" ht="21.4" customHeight="1">
      <c r="A282" s="153" t="s">
        <v>491</v>
      </c>
      <c r="B282" s="168"/>
      <c r="C282" s="174">
        <v>5.2</v>
      </c>
      <c r="D282" s="156" t="s">
        <v>217</v>
      </c>
      <c r="E282" s="157" t="e">
        <f t="shared" si="54"/>
        <v>#REF!</v>
      </c>
      <c r="F282" s="157" t="e">
        <f>H282+J282+L282</f>
        <v>#REF!</v>
      </c>
      <c r="G282" s="160" t="e">
        <f>#REF!</f>
        <v>#REF!</v>
      </c>
      <c r="H282" s="157" t="e">
        <f>TRUNC(C282*G282)</f>
        <v>#REF!</v>
      </c>
      <c r="I282" s="160"/>
      <c r="J282" s="157">
        <f>TRUNC(C282*I282)</f>
        <v>0</v>
      </c>
      <c r="K282" s="160"/>
      <c r="L282" s="160"/>
    </row>
    <row r="283" spans="1:14" ht="21.4" customHeight="1">
      <c r="A283" s="153" t="s">
        <v>486</v>
      </c>
      <c r="B283" s="168"/>
      <c r="C283" s="174">
        <v>10.4</v>
      </c>
      <c r="D283" s="156" t="s">
        <v>217</v>
      </c>
      <c r="E283" s="157" t="e">
        <f t="shared" si="54"/>
        <v>#REF!</v>
      </c>
      <c r="F283" s="157" t="e">
        <f>H283+J283+L283</f>
        <v>#REF!</v>
      </c>
      <c r="G283" s="157" t="e">
        <f>#REF!</f>
        <v>#REF!</v>
      </c>
      <c r="H283" s="157" t="e">
        <f>TRUNC(C283*G283)</f>
        <v>#REF!</v>
      </c>
      <c r="I283" s="157"/>
      <c r="J283" s="157">
        <f>TRUNC(C283*I283)</f>
        <v>0</v>
      </c>
      <c r="K283" s="157"/>
      <c r="L283" s="157"/>
    </row>
    <row r="284" spans="1:14" ht="21.4" customHeight="1">
      <c r="A284" s="153" t="s">
        <v>511</v>
      </c>
      <c r="B284" s="168"/>
      <c r="C284" s="174">
        <v>20.2</v>
      </c>
      <c r="D284" s="156" t="s">
        <v>217</v>
      </c>
      <c r="E284" s="157" t="e">
        <f t="shared" si="54"/>
        <v>#REF!</v>
      </c>
      <c r="F284" s="157" t="e">
        <f t="shared" ref="F284:F291" si="55">H284+J284+L284</f>
        <v>#REF!</v>
      </c>
      <c r="G284" s="157" t="e">
        <f>#REF!</f>
        <v>#REF!</v>
      </c>
      <c r="H284" s="157" t="e">
        <f t="shared" ref="H284:H291" si="56">TRUNC(C284*G284)</f>
        <v>#REF!</v>
      </c>
      <c r="I284" s="157"/>
      <c r="J284" s="157">
        <f>TRUNC(C284*I284)</f>
        <v>0</v>
      </c>
      <c r="K284" s="157"/>
      <c r="L284" s="157">
        <f>TRUNC((C284/100)*K284)</f>
        <v>0</v>
      </c>
    </row>
    <row r="285" spans="1:14" ht="21.4" customHeight="1">
      <c r="A285" s="153" t="s">
        <v>512</v>
      </c>
      <c r="B285" s="168"/>
      <c r="C285" s="174">
        <v>6.5</v>
      </c>
      <c r="D285" s="156" t="s">
        <v>217</v>
      </c>
      <c r="E285" s="157" t="e">
        <f t="shared" si="54"/>
        <v>#REF!</v>
      </c>
      <c r="F285" s="157" t="e">
        <f t="shared" si="55"/>
        <v>#REF!</v>
      </c>
      <c r="G285" s="157" t="e">
        <f>#REF!</f>
        <v>#REF!</v>
      </c>
      <c r="H285" s="157" t="e">
        <f t="shared" si="56"/>
        <v>#REF!</v>
      </c>
      <c r="I285" s="157"/>
      <c r="J285" s="157"/>
      <c r="K285" s="157"/>
      <c r="L285" s="157">
        <f>TRUNC(C285*K285)</f>
        <v>0</v>
      </c>
    </row>
    <row r="286" spans="1:14" ht="21.4" customHeight="1">
      <c r="A286" s="153" t="s">
        <v>513</v>
      </c>
      <c r="B286" s="168"/>
      <c r="C286" s="174">
        <v>16.3</v>
      </c>
      <c r="D286" s="156" t="s">
        <v>217</v>
      </c>
      <c r="E286" s="157" t="e">
        <f t="shared" si="54"/>
        <v>#REF!</v>
      </c>
      <c r="F286" s="157" t="e">
        <f t="shared" si="55"/>
        <v>#REF!</v>
      </c>
      <c r="G286" s="157" t="e">
        <f>#REF!</f>
        <v>#REF!</v>
      </c>
      <c r="H286" s="157" t="e">
        <f t="shared" si="56"/>
        <v>#REF!</v>
      </c>
      <c r="I286" s="157"/>
      <c r="J286" s="157"/>
      <c r="K286" s="157"/>
      <c r="L286" s="157">
        <f>TRUNC(C286*K286)</f>
        <v>0</v>
      </c>
    </row>
    <row r="287" spans="1:14" ht="21.4" customHeight="1">
      <c r="A287" s="175" t="s">
        <v>514</v>
      </c>
      <c r="B287" s="176" t="s">
        <v>515</v>
      </c>
      <c r="C287" s="174">
        <v>15</v>
      </c>
      <c r="D287" s="176" t="s">
        <v>516</v>
      </c>
      <c r="E287" s="157">
        <f t="shared" si="54"/>
        <v>1200</v>
      </c>
      <c r="F287" s="157">
        <f t="shared" si="55"/>
        <v>18000</v>
      </c>
      <c r="G287" s="157"/>
      <c r="H287" s="157">
        <f t="shared" si="56"/>
        <v>0</v>
      </c>
      <c r="I287" s="157">
        <f>토질산근3!D40</f>
        <v>1200</v>
      </c>
      <c r="J287" s="157">
        <f>TRUNC(C287*I287)</f>
        <v>18000</v>
      </c>
      <c r="K287" s="157"/>
      <c r="L287" s="157">
        <f>TRUNC((C287/100)*K287)</f>
        <v>0</v>
      </c>
    </row>
    <row r="288" spans="1:14" ht="21.4" customHeight="1">
      <c r="A288" s="175" t="s">
        <v>517</v>
      </c>
      <c r="B288" s="176" t="s">
        <v>518</v>
      </c>
      <c r="C288" s="162">
        <v>0.05</v>
      </c>
      <c r="D288" s="176" t="s">
        <v>519</v>
      </c>
      <c r="E288" s="157">
        <f t="shared" si="54"/>
        <v>1000000</v>
      </c>
      <c r="F288" s="157">
        <f t="shared" si="55"/>
        <v>50000</v>
      </c>
      <c r="G288" s="157"/>
      <c r="H288" s="157">
        <f t="shared" si="56"/>
        <v>0</v>
      </c>
      <c r="I288" s="157">
        <f>토질산근3!D44</f>
        <v>1000000</v>
      </c>
      <c r="J288" s="157">
        <f>TRUNC(C288*I288)</f>
        <v>50000</v>
      </c>
      <c r="K288" s="157"/>
      <c r="L288" s="157">
        <f>TRUNC(C288*K288)</f>
        <v>0</v>
      </c>
    </row>
    <row r="289" spans="1:14" ht="21.4" customHeight="1">
      <c r="A289" s="175" t="s">
        <v>520</v>
      </c>
      <c r="B289" s="176" t="s">
        <v>521</v>
      </c>
      <c r="C289" s="174">
        <v>5</v>
      </c>
      <c r="D289" s="176" t="s">
        <v>522</v>
      </c>
      <c r="E289" s="157">
        <f t="shared" si="54"/>
        <v>2000</v>
      </c>
      <c r="F289" s="157">
        <f t="shared" si="55"/>
        <v>10000</v>
      </c>
      <c r="G289" s="157"/>
      <c r="H289" s="157">
        <f t="shared" si="56"/>
        <v>0</v>
      </c>
      <c r="I289" s="157">
        <f>토질산근3!D43</f>
        <v>2000</v>
      </c>
      <c r="J289" s="157">
        <f>TRUNC(C289*I289)</f>
        <v>10000</v>
      </c>
      <c r="K289" s="157"/>
      <c r="L289" s="157">
        <f>TRUNC(C289*K289)</f>
        <v>0</v>
      </c>
    </row>
    <row r="290" spans="1:14" ht="21.4" customHeight="1">
      <c r="A290" s="175" t="s">
        <v>523</v>
      </c>
      <c r="B290" s="176" t="s">
        <v>524</v>
      </c>
      <c r="C290" s="174">
        <v>10</v>
      </c>
      <c r="D290" s="176" t="s">
        <v>525</v>
      </c>
      <c r="E290" s="157">
        <f t="shared" si="54"/>
        <v>780</v>
      </c>
      <c r="F290" s="157">
        <f t="shared" si="55"/>
        <v>7800</v>
      </c>
      <c r="G290" s="157"/>
      <c r="H290" s="157">
        <f t="shared" si="56"/>
        <v>0</v>
      </c>
      <c r="I290" s="157">
        <f>SUM(J287:J289)/100</f>
        <v>780</v>
      </c>
      <c r="J290" s="157">
        <f>TRUNC(C290*I290)</f>
        <v>7800</v>
      </c>
      <c r="K290" s="157"/>
      <c r="L290" s="157">
        <f>TRUNC(C290*K290)</f>
        <v>0</v>
      </c>
    </row>
    <row r="291" spans="1:14" ht="21.4" customHeight="1">
      <c r="A291" s="195" t="s">
        <v>526</v>
      </c>
      <c r="B291" s="196" t="s">
        <v>527</v>
      </c>
      <c r="C291" s="174">
        <v>6</v>
      </c>
      <c r="D291" s="156" t="s">
        <v>323</v>
      </c>
      <c r="E291" s="157">
        <f t="shared" si="54"/>
        <v>45816</v>
      </c>
      <c r="F291" s="157">
        <f t="shared" si="55"/>
        <v>274896</v>
      </c>
      <c r="G291" s="157"/>
      <c r="H291" s="157">
        <f t="shared" si="56"/>
        <v>0</v>
      </c>
      <c r="I291" s="157"/>
      <c r="J291" s="157">
        <f>TRUNC(C291*I291)</f>
        <v>0</v>
      </c>
      <c r="K291" s="157">
        <f>토질산근4!F11</f>
        <v>45816</v>
      </c>
      <c r="L291" s="157">
        <f>TRUNC(C291*K291)</f>
        <v>274896</v>
      </c>
    </row>
    <row r="292" spans="1:14" ht="21.4" customHeight="1">
      <c r="A292" s="156" t="s">
        <v>235</v>
      </c>
      <c r="B292" s="156"/>
      <c r="C292" s="156"/>
      <c r="D292" s="156"/>
      <c r="E292" s="157"/>
      <c r="F292" s="197" t="e">
        <f>SUM(F281:F291)</f>
        <v>#REF!</v>
      </c>
      <c r="G292" s="157"/>
      <c r="H292" s="197" t="e">
        <f>SUM(H281:H291)</f>
        <v>#REF!</v>
      </c>
      <c r="I292" s="157"/>
      <c r="J292" s="157">
        <f>SUM(J281:J291)</f>
        <v>85800</v>
      </c>
      <c r="K292" s="157"/>
      <c r="L292" s="157">
        <f>SUM(L281:L291)</f>
        <v>274896</v>
      </c>
    </row>
    <row r="293" spans="1:14" ht="21.4" customHeight="1">
      <c r="A293" s="156"/>
      <c r="B293" s="156"/>
      <c r="C293" s="156"/>
      <c r="D293" s="156"/>
      <c r="E293" s="157"/>
      <c r="F293" s="157"/>
      <c r="G293" s="157"/>
      <c r="H293" s="157"/>
      <c r="I293" s="157"/>
      <c r="J293" s="157"/>
      <c r="K293" s="157"/>
      <c r="L293" s="157"/>
    </row>
    <row r="294" spans="1:14" ht="21.4" customHeight="1">
      <c r="A294" s="156"/>
      <c r="B294" s="156"/>
      <c r="C294" s="156"/>
      <c r="D294" s="156"/>
      <c r="E294" s="157"/>
      <c r="F294" s="157"/>
      <c r="G294" s="157"/>
      <c r="H294" s="157"/>
      <c r="I294" s="157"/>
      <c r="J294" s="157"/>
      <c r="K294" s="157"/>
      <c r="L294" s="157"/>
    </row>
    <row r="295" spans="1:14" ht="21.4" customHeight="1">
      <c r="A295" s="156"/>
      <c r="B295" s="156"/>
      <c r="C295" s="156"/>
      <c r="D295" s="156"/>
      <c r="E295" s="198"/>
      <c r="F295" s="198"/>
      <c r="G295" s="198"/>
      <c r="H295" s="198"/>
      <c r="I295" s="198"/>
      <c r="J295" s="198"/>
      <c r="K295" s="198"/>
      <c r="L295" s="198"/>
    </row>
    <row r="296" spans="1:14" ht="21.4" customHeight="1">
      <c r="A296" s="156"/>
      <c r="B296" s="156"/>
      <c r="C296" s="156"/>
      <c r="D296" s="156"/>
      <c r="E296" s="198"/>
      <c r="F296" s="198"/>
      <c r="G296" s="198"/>
      <c r="H296" s="198"/>
      <c r="I296" s="198"/>
      <c r="J296" s="198"/>
      <c r="K296" s="198"/>
      <c r="L296" s="198"/>
    </row>
    <row r="297" spans="1:14" ht="21.4" customHeight="1">
      <c r="A297" s="156"/>
      <c r="B297" s="156"/>
      <c r="C297" s="156"/>
      <c r="D297" s="156"/>
      <c r="E297" s="198"/>
      <c r="F297" s="198"/>
      <c r="G297" s="198"/>
      <c r="H297" s="198"/>
      <c r="I297" s="198"/>
      <c r="J297" s="198"/>
      <c r="K297" s="198"/>
      <c r="L297" s="198"/>
    </row>
    <row r="298" spans="1:14" ht="21.4" customHeight="1">
      <c r="A298" s="844" t="s">
        <v>528</v>
      </c>
      <c r="B298" s="844"/>
      <c r="C298" s="844"/>
      <c r="D298" s="844"/>
      <c r="E298" s="844"/>
      <c r="F298" s="844"/>
      <c r="G298" s="844"/>
      <c r="H298" s="844"/>
      <c r="I298" s="844"/>
      <c r="J298" s="844"/>
      <c r="K298" s="844"/>
      <c r="L298" s="844"/>
      <c r="N298" s="14" t="s">
        <v>529</v>
      </c>
    </row>
    <row r="299" spans="1:14" ht="21.4" customHeight="1">
      <c r="A299" s="175" t="s">
        <v>530</v>
      </c>
      <c r="B299" s="176" t="s">
        <v>531</v>
      </c>
      <c r="C299" s="165">
        <v>0.3</v>
      </c>
      <c r="D299" s="156" t="s">
        <v>217</v>
      </c>
      <c r="E299" s="157" t="e">
        <f t="shared" ref="E299:E305" si="57">+G299+I299+K299</f>
        <v>#REF!</v>
      </c>
      <c r="F299" s="157" t="e">
        <f t="shared" ref="F299:F305" si="58">H299+J299+L299</f>
        <v>#REF!</v>
      </c>
      <c r="G299" s="157" t="e">
        <f>#REF!</f>
        <v>#REF!</v>
      </c>
      <c r="H299" s="157" t="e">
        <f t="shared" ref="H299:H305" si="59">TRUNC($C299*G299)</f>
        <v>#REF!</v>
      </c>
      <c r="I299" s="158"/>
      <c r="J299" s="157">
        <f t="shared" ref="J299:J305" si="60">TRUNC($C299*I299)</f>
        <v>0</v>
      </c>
      <c r="K299" s="157"/>
      <c r="L299" s="199">
        <f t="shared" ref="L299:L305" si="61">TRUNC(C299*K299)</f>
        <v>0</v>
      </c>
    </row>
    <row r="300" spans="1:14" ht="21.4" customHeight="1">
      <c r="A300" s="175" t="s">
        <v>532</v>
      </c>
      <c r="B300" s="176" t="s">
        <v>533</v>
      </c>
      <c r="C300" s="165">
        <v>0.3</v>
      </c>
      <c r="D300" s="156" t="s">
        <v>217</v>
      </c>
      <c r="E300" s="157" t="e">
        <f t="shared" si="57"/>
        <v>#REF!</v>
      </c>
      <c r="F300" s="157" t="e">
        <f t="shared" si="58"/>
        <v>#REF!</v>
      </c>
      <c r="G300" s="160" t="e">
        <f>#REF!</f>
        <v>#REF!</v>
      </c>
      <c r="H300" s="157" t="e">
        <f t="shared" si="59"/>
        <v>#REF!</v>
      </c>
      <c r="I300" s="200"/>
      <c r="J300" s="157">
        <f t="shared" si="60"/>
        <v>0</v>
      </c>
      <c r="K300" s="160"/>
      <c r="L300" s="199">
        <f t="shared" si="61"/>
        <v>0</v>
      </c>
    </row>
    <row r="301" spans="1:14" ht="21.4" customHeight="1">
      <c r="A301" s="175" t="s">
        <v>534</v>
      </c>
      <c r="B301" s="176" t="s">
        <v>535</v>
      </c>
      <c r="C301" s="165">
        <v>0.6</v>
      </c>
      <c r="D301" s="156" t="s">
        <v>217</v>
      </c>
      <c r="E301" s="157" t="e">
        <f t="shared" si="57"/>
        <v>#REF!</v>
      </c>
      <c r="F301" s="157" t="e">
        <f t="shared" si="58"/>
        <v>#REF!</v>
      </c>
      <c r="G301" s="157" t="e">
        <f>#REF!</f>
        <v>#REF!</v>
      </c>
      <c r="H301" s="157" t="e">
        <f t="shared" si="59"/>
        <v>#REF!</v>
      </c>
      <c r="I301" s="157"/>
      <c r="J301" s="157">
        <f t="shared" si="60"/>
        <v>0</v>
      </c>
      <c r="K301" s="157"/>
      <c r="L301" s="199">
        <f t="shared" si="61"/>
        <v>0</v>
      </c>
    </row>
    <row r="302" spans="1:14" ht="21.4" customHeight="1">
      <c r="A302" s="175" t="s">
        <v>536</v>
      </c>
      <c r="B302" s="176" t="s">
        <v>537</v>
      </c>
      <c r="C302" s="165">
        <v>5</v>
      </c>
      <c r="D302" s="156" t="s">
        <v>311</v>
      </c>
      <c r="E302" s="157" t="e">
        <f t="shared" si="57"/>
        <v>#REF!</v>
      </c>
      <c r="F302" s="157" t="e">
        <f t="shared" si="58"/>
        <v>#REF!</v>
      </c>
      <c r="G302" s="157"/>
      <c r="H302" s="157">
        <f t="shared" si="59"/>
        <v>0</v>
      </c>
      <c r="I302" s="157" t="e">
        <f>TRUNC(SUM(H299:H301)/100)</f>
        <v>#REF!</v>
      </c>
      <c r="J302" s="157" t="e">
        <f t="shared" si="60"/>
        <v>#REF!</v>
      </c>
      <c r="K302" s="158"/>
      <c r="L302" s="199">
        <f t="shared" si="61"/>
        <v>0</v>
      </c>
    </row>
    <row r="303" spans="1:14" ht="21.4" customHeight="1">
      <c r="A303" s="153" t="s">
        <v>538</v>
      </c>
      <c r="B303" s="176" t="s">
        <v>539</v>
      </c>
      <c r="C303" s="155">
        <f>8.4*C305</f>
        <v>2.52</v>
      </c>
      <c r="D303" s="156" t="s">
        <v>540</v>
      </c>
      <c r="E303" s="157">
        <f t="shared" si="57"/>
        <v>1752</v>
      </c>
      <c r="F303" s="157">
        <f t="shared" si="58"/>
        <v>4415</v>
      </c>
      <c r="G303" s="157"/>
      <c r="H303" s="157">
        <f t="shared" si="59"/>
        <v>0</v>
      </c>
      <c r="I303" s="201">
        <f>토질산근3!D5</f>
        <v>1752</v>
      </c>
      <c r="J303" s="157">
        <f t="shared" si="60"/>
        <v>4415</v>
      </c>
      <c r="K303" s="158"/>
      <c r="L303" s="199">
        <f t="shared" si="61"/>
        <v>0</v>
      </c>
    </row>
    <row r="304" spans="1:14" ht="21.4" customHeight="1">
      <c r="A304" s="153" t="s">
        <v>541</v>
      </c>
      <c r="B304" s="154" t="s">
        <v>542</v>
      </c>
      <c r="C304" s="156">
        <v>20</v>
      </c>
      <c r="D304" s="156" t="s">
        <v>311</v>
      </c>
      <c r="E304" s="157">
        <f t="shared" si="57"/>
        <v>44.15</v>
      </c>
      <c r="F304" s="157">
        <f t="shared" si="58"/>
        <v>883</v>
      </c>
      <c r="G304" s="157"/>
      <c r="H304" s="157">
        <f t="shared" si="59"/>
        <v>0</v>
      </c>
      <c r="I304" s="157">
        <f>J303/100</f>
        <v>44.15</v>
      </c>
      <c r="J304" s="157">
        <f t="shared" si="60"/>
        <v>883</v>
      </c>
      <c r="K304" s="158"/>
      <c r="L304" s="199">
        <f t="shared" si="61"/>
        <v>0</v>
      </c>
    </row>
    <row r="305" spans="1:14" ht="21.4" customHeight="1">
      <c r="A305" s="153" t="s">
        <v>543</v>
      </c>
      <c r="B305" s="154"/>
      <c r="C305" s="156">
        <v>0.3</v>
      </c>
      <c r="D305" s="156" t="s">
        <v>544</v>
      </c>
      <c r="E305" s="157">
        <f t="shared" si="57"/>
        <v>4474.7519999999995</v>
      </c>
      <c r="F305" s="157">
        <f t="shared" si="58"/>
        <v>1342</v>
      </c>
      <c r="G305" s="158"/>
      <c r="H305" s="157">
        <f t="shared" si="59"/>
        <v>0</v>
      </c>
      <c r="I305" s="202"/>
      <c r="J305" s="157">
        <f t="shared" si="60"/>
        <v>0</v>
      </c>
      <c r="K305" s="157">
        <f>토질산근4!F7</f>
        <v>4474.7519999999995</v>
      </c>
      <c r="L305" s="157">
        <f t="shared" si="61"/>
        <v>1342</v>
      </c>
    </row>
    <row r="306" spans="1:14" ht="21.4" customHeight="1">
      <c r="A306" s="156" t="s">
        <v>235</v>
      </c>
      <c r="B306" s="154"/>
      <c r="C306" s="154"/>
      <c r="D306" s="154"/>
      <c r="E306" s="158"/>
      <c r="F306" s="157" t="e">
        <f>SUM(F299:F305)</f>
        <v>#REF!</v>
      </c>
      <c r="G306" s="157"/>
      <c r="H306" s="157" t="e">
        <f>SUM(H299:H305)</f>
        <v>#REF!</v>
      </c>
      <c r="I306" s="157"/>
      <c r="J306" s="157" t="e">
        <f>SUM(J299:J305)</f>
        <v>#REF!</v>
      </c>
      <c r="K306" s="157"/>
      <c r="L306" s="157">
        <f>SUM(L299:L305)</f>
        <v>1342</v>
      </c>
    </row>
    <row r="307" spans="1:14" ht="21.4" customHeight="1">
      <c r="A307" s="154"/>
      <c r="B307" s="154"/>
      <c r="C307" s="156"/>
      <c r="D307" s="156"/>
      <c r="E307" s="157">
        <f>+G307+I307+K307</f>
        <v>0</v>
      </c>
      <c r="F307" s="157">
        <f>H307+J307+L307</f>
        <v>0</v>
      </c>
      <c r="G307" s="157"/>
      <c r="H307" s="157">
        <f>TRUNC($C307*G307)</f>
        <v>0</v>
      </c>
      <c r="I307" s="157"/>
      <c r="J307" s="157">
        <f>TRUNC($C307*I307)</f>
        <v>0</v>
      </c>
      <c r="K307" s="157"/>
      <c r="L307" s="199">
        <f>TRUNC(C307*K307)</f>
        <v>0</v>
      </c>
    </row>
    <row r="308" spans="1:14" ht="21.4" customHeight="1">
      <c r="A308" s="844" t="s">
        <v>545</v>
      </c>
      <c r="B308" s="844"/>
      <c r="C308" s="844"/>
      <c r="D308" s="844"/>
      <c r="E308" s="844"/>
      <c r="F308" s="844"/>
      <c r="G308" s="844"/>
      <c r="H308" s="844"/>
      <c r="I308" s="844"/>
      <c r="J308" s="844"/>
      <c r="K308" s="844"/>
      <c r="L308" s="844"/>
      <c r="N308" s="14" t="s">
        <v>546</v>
      </c>
    </row>
    <row r="309" spans="1:14" ht="21.4" customHeight="1">
      <c r="A309" s="153" t="s">
        <v>547</v>
      </c>
      <c r="B309" s="154"/>
      <c r="C309" s="165">
        <v>1</v>
      </c>
      <c r="D309" s="156" t="s">
        <v>217</v>
      </c>
      <c r="E309" s="157" t="e">
        <f>+G309+I309+K309</f>
        <v>#REF!</v>
      </c>
      <c r="F309" s="157" t="e">
        <f>H309+J309+L309</f>
        <v>#REF!</v>
      </c>
      <c r="G309" s="157" t="e">
        <f>#REF!</f>
        <v>#REF!</v>
      </c>
      <c r="H309" s="157" t="e">
        <f>TRUNC($C309*G309)</f>
        <v>#REF!</v>
      </c>
      <c r="I309" s="158"/>
      <c r="J309" s="157">
        <f>TRUNC(C309*I309)</f>
        <v>0</v>
      </c>
      <c r="K309" s="157"/>
      <c r="L309" s="157">
        <f>TRUNC(C309*K309)</f>
        <v>0</v>
      </c>
    </row>
    <row r="310" spans="1:14" ht="21.4" customHeight="1">
      <c r="A310" s="153" t="s">
        <v>548</v>
      </c>
      <c r="B310" s="154"/>
      <c r="C310" s="165">
        <v>1</v>
      </c>
      <c r="D310" s="156" t="s">
        <v>217</v>
      </c>
      <c r="E310" s="157" t="e">
        <f>+G310+I310+K310</f>
        <v>#REF!</v>
      </c>
      <c r="F310" s="157" t="e">
        <f>H310+J310+L310</f>
        <v>#REF!</v>
      </c>
      <c r="G310" s="157" t="e">
        <f>#REF!</f>
        <v>#REF!</v>
      </c>
      <c r="H310" s="157" t="e">
        <f>TRUNC($C310*G310)</f>
        <v>#REF!</v>
      </c>
      <c r="I310" s="200"/>
      <c r="J310" s="157">
        <f>TRUNC(C310*I310)</f>
        <v>0</v>
      </c>
      <c r="K310" s="157"/>
      <c r="L310" s="157">
        <f>TRUNC(C310*K310)</f>
        <v>0</v>
      </c>
    </row>
    <row r="311" spans="1:14" ht="21.4" customHeight="1">
      <c r="A311" s="153" t="s">
        <v>549</v>
      </c>
      <c r="B311" s="154"/>
      <c r="C311" s="165">
        <v>1</v>
      </c>
      <c r="D311" s="156" t="s">
        <v>217</v>
      </c>
      <c r="E311" s="157" t="e">
        <f>+G311+I311+K311</f>
        <v>#REF!</v>
      </c>
      <c r="F311" s="157" t="e">
        <f>H311+J311+L311</f>
        <v>#REF!</v>
      </c>
      <c r="G311" s="157" t="e">
        <f>#REF!</f>
        <v>#REF!</v>
      </c>
      <c r="H311" s="157" t="e">
        <f>TRUNC($C311*G311)</f>
        <v>#REF!</v>
      </c>
      <c r="I311" s="158"/>
      <c r="J311" s="157">
        <f>TRUNC(C311*I311)</f>
        <v>0</v>
      </c>
      <c r="K311" s="157"/>
      <c r="L311" s="157">
        <f>TRUNC(C311*K311)</f>
        <v>0</v>
      </c>
    </row>
    <row r="312" spans="1:14" ht="21.4" customHeight="1">
      <c r="A312" s="156" t="s">
        <v>235</v>
      </c>
      <c r="B312" s="154"/>
      <c r="C312" s="154"/>
      <c r="D312" s="154"/>
      <c r="E312" s="158"/>
      <c r="F312" s="157" t="e">
        <f>SUM(F309:F311)</f>
        <v>#REF!</v>
      </c>
      <c r="G312" s="157"/>
      <c r="H312" s="157" t="e">
        <f>SUM(H309:H311)</f>
        <v>#REF!</v>
      </c>
      <c r="I312" s="157">
        <f>SUM(I309:I311)</f>
        <v>0</v>
      </c>
      <c r="J312" s="157">
        <f>SUM(J309:J311)</f>
        <v>0</v>
      </c>
      <c r="K312" s="157">
        <f>SUM(K309:K311)</f>
        <v>0</v>
      </c>
      <c r="L312" s="157">
        <f>SUM(L309:L311)</f>
        <v>0</v>
      </c>
    </row>
    <row r="313" spans="1:14" ht="21.4" customHeight="1">
      <c r="A313" s="154"/>
      <c r="B313" s="154"/>
      <c r="C313" s="156"/>
      <c r="D313" s="156"/>
      <c r="E313" s="157">
        <f>+G313+I313+K313</f>
        <v>0</v>
      </c>
      <c r="F313" s="157">
        <f>H313+J313+L313</f>
        <v>0</v>
      </c>
      <c r="G313" s="157"/>
      <c r="H313" s="157">
        <f>TRUNC($C313*G313)</f>
        <v>0</v>
      </c>
      <c r="I313" s="157"/>
      <c r="J313" s="157">
        <f>TRUNC($C313*I313)</f>
        <v>0</v>
      </c>
      <c r="K313" s="157"/>
      <c r="L313" s="199">
        <f>TRUNC(C313*K313)</f>
        <v>0</v>
      </c>
    </row>
    <row r="314" spans="1:14" ht="21.4" customHeight="1">
      <c r="A314" s="154"/>
      <c r="B314" s="154"/>
      <c r="C314" s="154"/>
      <c r="D314" s="154"/>
      <c r="E314" s="157">
        <f>+G314+I314+K314</f>
        <v>0</v>
      </c>
      <c r="F314" s="157">
        <f>H314+J314+L314</f>
        <v>0</v>
      </c>
      <c r="G314" s="157"/>
      <c r="H314" s="157">
        <f>TRUNC($C314*G314)</f>
        <v>0</v>
      </c>
      <c r="I314" s="157"/>
      <c r="J314" s="157">
        <f>TRUNC($C314*I314)</f>
        <v>0</v>
      </c>
      <c r="K314" s="157"/>
      <c r="L314" s="199">
        <f>TRUNC(C314*K314)</f>
        <v>0</v>
      </c>
    </row>
    <row r="315" spans="1:14" ht="21.4" customHeight="1">
      <c r="A315" s="154"/>
      <c r="B315" s="154"/>
      <c r="C315" s="154"/>
      <c r="D315" s="154"/>
      <c r="E315" s="157">
        <f>+G315+I315+K315</f>
        <v>0</v>
      </c>
      <c r="F315" s="157">
        <f>H315+J315+L315</f>
        <v>0</v>
      </c>
      <c r="G315" s="157"/>
      <c r="H315" s="157">
        <f>TRUNC($C315*G315)</f>
        <v>0</v>
      </c>
      <c r="I315" s="157"/>
      <c r="J315" s="157">
        <f>TRUNC($C315*I315)</f>
        <v>0</v>
      </c>
      <c r="K315" s="157"/>
      <c r="L315" s="199">
        <f>TRUNC(C315*K315)</f>
        <v>0</v>
      </c>
    </row>
    <row r="316" spans="1:14" ht="21.4" customHeight="1">
      <c r="A316" s="844" t="s">
        <v>550</v>
      </c>
      <c r="B316" s="844"/>
      <c r="C316" s="844"/>
      <c r="D316" s="844"/>
      <c r="E316" s="844"/>
      <c r="F316" s="844"/>
      <c r="G316" s="844"/>
      <c r="H316" s="844"/>
      <c r="I316" s="844"/>
      <c r="J316" s="844"/>
      <c r="K316" s="844"/>
      <c r="L316" s="844"/>
      <c r="N316" s="14" t="s">
        <v>551</v>
      </c>
    </row>
    <row r="317" spans="1:14" ht="21.4" customHeight="1">
      <c r="A317" s="175" t="s">
        <v>552</v>
      </c>
      <c r="B317" s="176" t="s">
        <v>553</v>
      </c>
      <c r="C317" s="155">
        <v>0.05</v>
      </c>
      <c r="D317" s="156" t="s">
        <v>323</v>
      </c>
      <c r="E317" s="157" t="e">
        <f>+G317+I317+K317</f>
        <v>#REF!</v>
      </c>
      <c r="F317" s="157" t="e">
        <f>H317+J317+L317</f>
        <v>#REF!</v>
      </c>
      <c r="G317" s="157" t="e">
        <f>#REF!</f>
        <v>#REF!</v>
      </c>
      <c r="H317" s="157" t="e">
        <f>TRUNC($C317*G317)</f>
        <v>#REF!</v>
      </c>
      <c r="I317" s="157"/>
      <c r="J317" s="157">
        <f>TRUNC($C317*I317)</f>
        <v>0</v>
      </c>
      <c r="K317" s="157"/>
      <c r="L317" s="157">
        <f>TRUNC($C317*K317)</f>
        <v>0</v>
      </c>
    </row>
    <row r="318" spans="1:14" ht="21.4" customHeight="1">
      <c r="A318" s="175" t="s">
        <v>554</v>
      </c>
      <c r="B318" s="176" t="s">
        <v>555</v>
      </c>
      <c r="C318" s="155">
        <v>0.15</v>
      </c>
      <c r="D318" s="156" t="s">
        <v>323</v>
      </c>
      <c r="E318" s="157" t="e">
        <f>+G318+I318+K318</f>
        <v>#REF!</v>
      </c>
      <c r="F318" s="157" t="e">
        <f>H318+J318+L318</f>
        <v>#REF!</v>
      </c>
      <c r="G318" s="160" t="e">
        <f>#REF!</f>
        <v>#REF!</v>
      </c>
      <c r="H318" s="157" t="e">
        <f>TRUNC($C318*G318)</f>
        <v>#REF!</v>
      </c>
      <c r="I318" s="157"/>
      <c r="J318" s="157">
        <f>TRUNC($C318*I318)</f>
        <v>0</v>
      </c>
      <c r="K318" s="160"/>
      <c r="L318" s="157">
        <f>TRUNC($C318*K318)</f>
        <v>0</v>
      </c>
    </row>
    <row r="319" spans="1:14" ht="21.4" customHeight="1">
      <c r="A319" s="175" t="s">
        <v>556</v>
      </c>
      <c r="B319" s="176"/>
      <c r="C319" s="155">
        <v>1.3</v>
      </c>
      <c r="D319" s="156" t="s">
        <v>557</v>
      </c>
      <c r="E319" s="157">
        <f>+G319+I319+K319</f>
        <v>1752</v>
      </c>
      <c r="F319" s="157">
        <f>H319+J319+L319</f>
        <v>2277</v>
      </c>
      <c r="G319" s="157"/>
      <c r="H319" s="157">
        <f>TRUNC($C319*G319)</f>
        <v>0</v>
      </c>
      <c r="I319" s="203">
        <f>토질산근3!D5</f>
        <v>1752</v>
      </c>
      <c r="J319" s="157">
        <f>TRUNC($C319*I319)</f>
        <v>2277</v>
      </c>
      <c r="K319" s="158"/>
      <c r="L319" s="157">
        <f>TRUNC($C319*K319)</f>
        <v>0</v>
      </c>
    </row>
    <row r="320" spans="1:14" ht="21.4" customHeight="1">
      <c r="A320" s="175" t="s">
        <v>558</v>
      </c>
      <c r="B320" s="178" t="s">
        <v>559</v>
      </c>
      <c r="C320" s="165">
        <v>20</v>
      </c>
      <c r="D320" s="156" t="s">
        <v>311</v>
      </c>
      <c r="E320" s="157">
        <f>+G320+I320+K320</f>
        <v>22.77</v>
      </c>
      <c r="F320" s="157">
        <f>H320+J320+L320</f>
        <v>455</v>
      </c>
      <c r="G320" s="157"/>
      <c r="H320" s="157">
        <f>TRUNC($C320*G320)</f>
        <v>0</v>
      </c>
      <c r="I320" s="204">
        <f>J319/100</f>
        <v>22.77</v>
      </c>
      <c r="J320" s="157">
        <f>TRUNC($C320*I320)</f>
        <v>455</v>
      </c>
      <c r="K320" s="158"/>
      <c r="L320" s="157">
        <f>TRUNC($C320*K320)</f>
        <v>0</v>
      </c>
    </row>
    <row r="321" spans="1:14" ht="21.4" customHeight="1">
      <c r="A321" s="175" t="s">
        <v>560</v>
      </c>
      <c r="B321" s="176" t="s">
        <v>1208</v>
      </c>
      <c r="C321" s="165">
        <v>1</v>
      </c>
      <c r="D321" s="156" t="s">
        <v>323</v>
      </c>
      <c r="E321" s="157">
        <f>+G321+I321+K321</f>
        <v>6596.4407999999994</v>
      </c>
      <c r="F321" s="157">
        <f>H321+J321+L321</f>
        <v>6596</v>
      </c>
      <c r="G321" s="157"/>
      <c r="H321" s="157">
        <f>TRUNC($C321*G321)</f>
        <v>0</v>
      </c>
      <c r="I321" s="157"/>
      <c r="J321" s="157">
        <f>TRUNC($C321*I321)</f>
        <v>0</v>
      </c>
      <c r="K321" s="205">
        <f>토질산근4!F8</f>
        <v>6596.4407999999994</v>
      </c>
      <c r="L321" s="157">
        <f>TRUNC($C321*K321)</f>
        <v>6596</v>
      </c>
    </row>
    <row r="322" spans="1:14" ht="21.4" customHeight="1">
      <c r="A322" s="156" t="s">
        <v>235</v>
      </c>
      <c r="B322" s="154"/>
      <c r="C322" s="154"/>
      <c r="D322" s="154"/>
      <c r="E322" s="158"/>
      <c r="F322" s="157" t="e">
        <f>SUM(F317:F321)</f>
        <v>#REF!</v>
      </c>
      <c r="G322" s="157"/>
      <c r="H322" s="157" t="e">
        <f>SUM(H317:H321)</f>
        <v>#REF!</v>
      </c>
      <c r="I322" s="157"/>
      <c r="J322" s="157">
        <f>SUM(J317:J321)</f>
        <v>2732</v>
      </c>
      <c r="K322" s="157"/>
      <c r="L322" s="157">
        <f>SUM(L317:L321)</f>
        <v>6596</v>
      </c>
    </row>
    <row r="323" spans="1:14" ht="21.4" customHeight="1">
      <c r="A323" s="154"/>
      <c r="B323" s="154"/>
      <c r="C323" s="156"/>
      <c r="D323" s="156"/>
      <c r="E323" s="202"/>
      <c r="F323" s="157"/>
      <c r="G323" s="158"/>
      <c r="H323" s="158"/>
      <c r="I323" s="202"/>
      <c r="J323" s="157"/>
      <c r="K323" s="158"/>
      <c r="L323" s="158"/>
    </row>
    <row r="324" spans="1:14" ht="21.4" customHeight="1">
      <c r="A324" s="844" t="s">
        <v>561</v>
      </c>
      <c r="B324" s="844"/>
      <c r="C324" s="844"/>
      <c r="D324" s="844"/>
      <c r="E324" s="844"/>
      <c r="F324" s="844"/>
      <c r="G324" s="844"/>
      <c r="H324" s="844"/>
      <c r="I324" s="844"/>
      <c r="J324" s="844"/>
      <c r="K324" s="844"/>
      <c r="L324" s="844"/>
      <c r="N324" s="14" t="s">
        <v>562</v>
      </c>
    </row>
    <row r="325" spans="1:14" ht="21.4" customHeight="1">
      <c r="A325" s="153" t="s">
        <v>563</v>
      </c>
      <c r="B325" s="154"/>
      <c r="C325" s="156">
        <v>0.23</v>
      </c>
      <c r="D325" s="156" t="s">
        <v>217</v>
      </c>
      <c r="E325" s="157" t="e">
        <f t="shared" ref="E325:E330" si="62">+G325+I325+K325</f>
        <v>#REF!</v>
      </c>
      <c r="F325" s="157" t="e">
        <f t="shared" ref="F325:F330" si="63">H325+J325+L325</f>
        <v>#REF!</v>
      </c>
      <c r="G325" s="157" t="e">
        <f>#REF!</f>
        <v>#REF!</v>
      </c>
      <c r="H325" s="157" t="e">
        <f>TRUNC($C325*G325)</f>
        <v>#REF!</v>
      </c>
      <c r="I325" s="158"/>
      <c r="J325" s="158"/>
      <c r="K325" s="157"/>
      <c r="L325" s="157">
        <f>TRUNC($C325*K325)</f>
        <v>0</v>
      </c>
    </row>
    <row r="326" spans="1:14" ht="21.4" customHeight="1">
      <c r="A326" s="153" t="s">
        <v>564</v>
      </c>
      <c r="B326" s="153"/>
      <c r="C326" s="206">
        <v>3</v>
      </c>
      <c r="D326" s="148" t="s">
        <v>565</v>
      </c>
      <c r="E326" s="157">
        <f t="shared" si="62"/>
        <v>1550</v>
      </c>
      <c r="F326" s="157">
        <f t="shared" si="63"/>
        <v>4650</v>
      </c>
      <c r="G326" s="160"/>
      <c r="H326" s="157"/>
      <c r="I326" s="160">
        <f>토질산근3!D31</f>
        <v>1550</v>
      </c>
      <c r="J326" s="157">
        <f>TRUNC($C326*I326)</f>
        <v>4650</v>
      </c>
      <c r="K326" s="200"/>
      <c r="L326" s="200"/>
    </row>
    <row r="327" spans="1:14" ht="21.4" customHeight="1">
      <c r="A327" s="153" t="s">
        <v>566</v>
      </c>
      <c r="B327" s="154"/>
      <c r="C327" s="165">
        <v>2</v>
      </c>
      <c r="D327" s="156" t="s">
        <v>222</v>
      </c>
      <c r="E327" s="157">
        <f t="shared" si="62"/>
        <v>6000</v>
      </c>
      <c r="F327" s="157">
        <f t="shared" si="63"/>
        <v>12000</v>
      </c>
      <c r="G327" s="157"/>
      <c r="H327" s="157"/>
      <c r="I327" s="157">
        <f>토질산근3!D32</f>
        <v>6000</v>
      </c>
      <c r="J327" s="157">
        <f>TRUNC($C327*I327)</f>
        <v>12000</v>
      </c>
      <c r="K327" s="158"/>
      <c r="L327" s="158"/>
    </row>
    <row r="328" spans="1:14" ht="21.4" customHeight="1">
      <c r="A328" s="153" t="s">
        <v>567</v>
      </c>
      <c r="B328" s="154"/>
      <c r="C328" s="156">
        <v>0.1</v>
      </c>
      <c r="D328" s="156" t="s">
        <v>568</v>
      </c>
      <c r="E328" s="157">
        <f t="shared" si="62"/>
        <v>1110</v>
      </c>
      <c r="F328" s="157">
        <f t="shared" si="63"/>
        <v>111</v>
      </c>
      <c r="G328" s="157"/>
      <c r="H328" s="157"/>
      <c r="I328" s="201">
        <f>토질산근3!D33</f>
        <v>1110</v>
      </c>
      <c r="J328" s="157">
        <f>TRUNC($C328*I328)</f>
        <v>111</v>
      </c>
      <c r="K328" s="158"/>
      <c r="L328" s="158"/>
    </row>
    <row r="329" spans="1:14" ht="21.4" customHeight="1">
      <c r="A329" s="153" t="s">
        <v>569</v>
      </c>
      <c r="B329" s="154"/>
      <c r="C329" s="156">
        <v>50</v>
      </c>
      <c r="D329" s="156" t="s">
        <v>222</v>
      </c>
      <c r="E329" s="157">
        <f t="shared" si="62"/>
        <v>50</v>
      </c>
      <c r="F329" s="157">
        <f t="shared" si="63"/>
        <v>2500</v>
      </c>
      <c r="G329" s="157"/>
      <c r="H329" s="157"/>
      <c r="I329" s="157">
        <f>토질산근3!D34</f>
        <v>50</v>
      </c>
      <c r="J329" s="157">
        <f>TRUNC($C329*I329)</f>
        <v>2500</v>
      </c>
      <c r="K329" s="158"/>
      <c r="L329" s="158"/>
    </row>
    <row r="330" spans="1:14" ht="21.4" customHeight="1">
      <c r="A330" s="153" t="s">
        <v>570</v>
      </c>
      <c r="B330" s="154"/>
      <c r="C330" s="156">
        <v>1</v>
      </c>
      <c r="D330" s="148" t="s">
        <v>571</v>
      </c>
      <c r="E330" s="157">
        <f t="shared" si="62"/>
        <v>8300</v>
      </c>
      <c r="F330" s="157">
        <f t="shared" si="63"/>
        <v>8300</v>
      </c>
      <c r="G330" s="157"/>
      <c r="H330" s="207"/>
      <c r="I330" s="157">
        <f>토질산근3!D35</f>
        <v>8300</v>
      </c>
      <c r="J330" s="157">
        <f>TRUNC($C330*I330)</f>
        <v>8300</v>
      </c>
      <c r="K330" s="158"/>
      <c r="L330" s="158"/>
    </row>
    <row r="331" spans="1:14" ht="21.4" customHeight="1">
      <c r="A331" s="156" t="s">
        <v>235</v>
      </c>
      <c r="B331" s="154"/>
      <c r="C331" s="154"/>
      <c r="D331" s="154"/>
      <c r="E331" s="158"/>
      <c r="F331" s="157" t="e">
        <f>SUM(F325:F330)</f>
        <v>#REF!</v>
      </c>
      <c r="G331" s="157"/>
      <c r="H331" s="157" t="e">
        <f>SUM(H325:H330)</f>
        <v>#REF!</v>
      </c>
      <c r="I331" s="157"/>
      <c r="J331" s="157">
        <f>SUM(J325:J330)</f>
        <v>27561</v>
      </c>
      <c r="K331" s="157"/>
      <c r="L331" s="157">
        <f>SUM(L325:L330)</f>
        <v>0</v>
      </c>
    </row>
    <row r="332" spans="1:14" ht="21.4" customHeight="1">
      <c r="A332" s="154"/>
      <c r="B332" s="154"/>
      <c r="C332" s="156"/>
      <c r="D332" s="156"/>
      <c r="E332" s="157"/>
      <c r="F332" s="157"/>
      <c r="G332" s="157"/>
      <c r="H332" s="157"/>
      <c r="I332" s="157"/>
      <c r="J332" s="157"/>
      <c r="K332" s="157"/>
      <c r="L332" s="157"/>
    </row>
    <row r="333" spans="1:14" ht="21.4" customHeight="1">
      <c r="A333" s="154"/>
      <c r="B333" s="154"/>
      <c r="C333" s="154"/>
      <c r="D333" s="154"/>
      <c r="E333" s="158"/>
      <c r="F333" s="157"/>
      <c r="G333" s="157"/>
      <c r="H333" s="157"/>
      <c r="I333" s="157"/>
      <c r="J333" s="157"/>
      <c r="K333" s="157"/>
      <c r="L333" s="157"/>
    </row>
    <row r="334" spans="1:14" ht="20.100000000000001" customHeight="1">
      <c r="A334" s="844" t="s">
        <v>572</v>
      </c>
      <c r="B334" s="844"/>
      <c r="C334" s="844"/>
      <c r="D334" s="844"/>
      <c r="E334" s="844"/>
      <c r="F334" s="844"/>
      <c r="G334" s="844"/>
      <c r="H334" s="844"/>
      <c r="I334" s="844"/>
      <c r="J334" s="844"/>
      <c r="K334" s="844"/>
      <c r="L334" s="844"/>
      <c r="N334" s="14" t="s">
        <v>573</v>
      </c>
    </row>
    <row r="335" spans="1:14" ht="20.100000000000001" customHeight="1">
      <c r="A335" s="175" t="s">
        <v>574</v>
      </c>
      <c r="B335" s="176"/>
      <c r="C335" s="208">
        <v>6.7000000000000002E-3</v>
      </c>
      <c r="D335" s="176" t="s">
        <v>217</v>
      </c>
      <c r="E335" s="157" t="e">
        <f t="shared" ref="E335:F341" si="64">+G335+I335+K335</f>
        <v>#REF!</v>
      </c>
      <c r="F335" s="157" t="e">
        <f t="shared" si="64"/>
        <v>#REF!</v>
      </c>
      <c r="G335" s="157" t="e">
        <f>#REF!</f>
        <v>#REF!</v>
      </c>
      <c r="H335" s="157" t="e">
        <f>TRUNC($C335*G335)</f>
        <v>#REF!</v>
      </c>
      <c r="I335" s="158"/>
      <c r="J335" s="158"/>
      <c r="K335" s="157"/>
      <c r="L335" s="157"/>
    </row>
    <row r="336" spans="1:14" ht="20.100000000000001" customHeight="1">
      <c r="A336" s="175" t="s">
        <v>532</v>
      </c>
      <c r="B336" s="176"/>
      <c r="C336" s="208">
        <v>1.3299999999999999E-2</v>
      </c>
      <c r="D336" s="176" t="s">
        <v>575</v>
      </c>
      <c r="E336" s="157" t="e">
        <f t="shared" si="64"/>
        <v>#REF!</v>
      </c>
      <c r="F336" s="157" t="e">
        <f t="shared" si="64"/>
        <v>#REF!</v>
      </c>
      <c r="G336" s="157" t="e">
        <f>#REF!</f>
        <v>#REF!</v>
      </c>
      <c r="H336" s="157" t="e">
        <f>TRUNC($C336*G336)</f>
        <v>#REF!</v>
      </c>
      <c r="I336" s="200"/>
      <c r="J336" s="200"/>
      <c r="K336" s="157"/>
      <c r="L336" s="157">
        <f>TRUNC($C336*K336)</f>
        <v>0</v>
      </c>
    </row>
    <row r="337" spans="1:14" ht="20.100000000000001" customHeight="1">
      <c r="A337" s="153" t="s">
        <v>576</v>
      </c>
      <c r="B337" s="176"/>
      <c r="C337" s="208">
        <v>2.6700000000000002E-2</v>
      </c>
      <c r="D337" s="176" t="s">
        <v>577</v>
      </c>
      <c r="E337" s="157" t="e">
        <f t="shared" si="64"/>
        <v>#REF!</v>
      </c>
      <c r="F337" s="157" t="e">
        <f t="shared" si="64"/>
        <v>#REF!</v>
      </c>
      <c r="G337" s="157" t="e">
        <f>#REF!</f>
        <v>#REF!</v>
      </c>
      <c r="H337" s="157" t="e">
        <f>TRUNC($C337*G337)</f>
        <v>#REF!</v>
      </c>
      <c r="I337" s="209"/>
      <c r="J337" s="157">
        <f>TRUNC($C337*I337)</f>
        <v>0</v>
      </c>
      <c r="K337" s="157"/>
      <c r="L337" s="157">
        <f>TRUNC($C337*K337)</f>
        <v>0</v>
      </c>
    </row>
    <row r="338" spans="1:14" ht="20.100000000000001" customHeight="1">
      <c r="A338" s="153" t="s">
        <v>578</v>
      </c>
      <c r="B338" s="176"/>
      <c r="C338" s="208">
        <v>2.6700000000000002E-2</v>
      </c>
      <c r="D338" s="176" t="s">
        <v>579</v>
      </c>
      <c r="E338" s="157" t="e">
        <f t="shared" si="64"/>
        <v>#REF!</v>
      </c>
      <c r="F338" s="157" t="e">
        <f t="shared" si="64"/>
        <v>#REF!</v>
      </c>
      <c r="G338" s="157" t="e">
        <f>#REF!</f>
        <v>#REF!</v>
      </c>
      <c r="H338" s="157" t="e">
        <f>TRUNC($C338*G338)</f>
        <v>#REF!</v>
      </c>
      <c r="I338" s="209"/>
      <c r="J338" s="157">
        <f>TRUNC($C338*I338)</f>
        <v>0</v>
      </c>
      <c r="K338" s="157"/>
      <c r="L338" s="157">
        <f>TRUNC($C338*K338)</f>
        <v>0</v>
      </c>
    </row>
    <row r="339" spans="1:14" ht="20.100000000000001" customHeight="1">
      <c r="A339" s="175" t="s">
        <v>580</v>
      </c>
      <c r="B339" s="176" t="s">
        <v>581</v>
      </c>
      <c r="C339" s="208">
        <v>0.09</v>
      </c>
      <c r="D339" s="176" t="s">
        <v>582</v>
      </c>
      <c r="E339" s="157">
        <f t="shared" si="64"/>
        <v>5400</v>
      </c>
      <c r="F339" s="157">
        <f t="shared" si="64"/>
        <v>486</v>
      </c>
      <c r="G339" s="157"/>
      <c r="H339" s="157"/>
      <c r="I339" s="157">
        <f>토질산근3!D36</f>
        <v>5400</v>
      </c>
      <c r="J339" s="157">
        <f>TRUNC($C339*I339)</f>
        <v>486</v>
      </c>
      <c r="K339" s="158"/>
      <c r="L339" s="158"/>
    </row>
    <row r="340" spans="1:14" ht="20.100000000000001" customHeight="1">
      <c r="A340" s="175" t="s">
        <v>583</v>
      </c>
      <c r="B340" s="176" t="s">
        <v>584</v>
      </c>
      <c r="C340" s="208">
        <v>6.0000000000000001E-3</v>
      </c>
      <c r="D340" s="176" t="s">
        <v>1218</v>
      </c>
      <c r="E340" s="157">
        <f t="shared" si="64"/>
        <v>18000</v>
      </c>
      <c r="F340" s="157">
        <f t="shared" si="64"/>
        <v>108</v>
      </c>
      <c r="G340" s="157"/>
      <c r="H340" s="207"/>
      <c r="I340" s="157">
        <f>토질산근3!D37</f>
        <v>18000</v>
      </c>
      <c r="J340" s="157">
        <f>TRUNC($C340*I340)</f>
        <v>108</v>
      </c>
      <c r="K340" s="201"/>
      <c r="L340" s="157">
        <f>TRUNC($C340*K340)</f>
        <v>0</v>
      </c>
    </row>
    <row r="341" spans="1:14" ht="20.100000000000001" customHeight="1">
      <c r="A341" s="175" t="s">
        <v>585</v>
      </c>
      <c r="B341" s="176" t="s">
        <v>586</v>
      </c>
      <c r="C341" s="208">
        <v>5</v>
      </c>
      <c r="D341" s="176" t="s">
        <v>587</v>
      </c>
      <c r="E341" s="157">
        <f t="shared" si="64"/>
        <v>5.94</v>
      </c>
      <c r="F341" s="157">
        <f t="shared" si="64"/>
        <v>29</v>
      </c>
      <c r="G341" s="158"/>
      <c r="H341" s="158"/>
      <c r="I341" s="202">
        <f>SUM(J339:J340)/100</f>
        <v>5.94</v>
      </c>
      <c r="J341" s="157">
        <f>TRUNC($C341*I341)</f>
        <v>29</v>
      </c>
      <c r="K341" s="158"/>
      <c r="L341" s="158"/>
    </row>
    <row r="342" spans="1:14" ht="20.100000000000001" customHeight="1">
      <c r="A342" s="156" t="s">
        <v>235</v>
      </c>
      <c r="B342" s="154"/>
      <c r="C342" s="154"/>
      <c r="D342" s="154"/>
      <c r="E342" s="158"/>
      <c r="F342" s="157" t="e">
        <f>SUM(F335:F341)</f>
        <v>#REF!</v>
      </c>
      <c r="G342" s="157"/>
      <c r="H342" s="157" t="e">
        <f>SUM(H335:H341)</f>
        <v>#REF!</v>
      </c>
      <c r="I342" s="157"/>
      <c r="J342" s="157">
        <f>SUM(J335:J341)</f>
        <v>623</v>
      </c>
      <c r="K342" s="157"/>
      <c r="L342" s="157">
        <f>SUM(L335:L341)</f>
        <v>0</v>
      </c>
    </row>
    <row r="343" spans="1:14" ht="20.100000000000001" customHeight="1">
      <c r="A343" s="154"/>
      <c r="B343" s="154"/>
      <c r="C343" s="154"/>
      <c r="D343" s="154"/>
      <c r="E343" s="158"/>
      <c r="F343" s="157"/>
      <c r="G343" s="157"/>
      <c r="H343" s="157"/>
      <c r="I343" s="157"/>
      <c r="J343" s="157"/>
      <c r="K343" s="157"/>
      <c r="L343" s="157"/>
    </row>
    <row r="344" spans="1:14" ht="20.100000000000001" customHeight="1">
      <c r="A344" s="844" t="s">
        <v>588</v>
      </c>
      <c r="B344" s="844"/>
      <c r="C344" s="844"/>
      <c r="D344" s="844"/>
      <c r="E344" s="844"/>
      <c r="F344" s="844"/>
      <c r="G344" s="844"/>
      <c r="H344" s="844"/>
      <c r="I344" s="844"/>
      <c r="J344" s="844"/>
      <c r="K344" s="844"/>
      <c r="L344" s="844"/>
      <c r="N344" s="14" t="s">
        <v>589</v>
      </c>
    </row>
    <row r="345" spans="1:14" ht="20.100000000000001" customHeight="1">
      <c r="A345" s="175" t="s">
        <v>590</v>
      </c>
      <c r="B345" s="181" t="s">
        <v>591</v>
      </c>
      <c r="C345" s="210">
        <v>1.5</v>
      </c>
      <c r="D345" s="176" t="s">
        <v>217</v>
      </c>
      <c r="E345" s="157" t="e">
        <f t="shared" ref="E345:F352" si="65">+G345+I345+K345</f>
        <v>#REF!</v>
      </c>
      <c r="F345" s="157" t="e">
        <f t="shared" si="65"/>
        <v>#REF!</v>
      </c>
      <c r="G345" s="157" t="e">
        <f>#REF!</f>
        <v>#REF!</v>
      </c>
      <c r="H345" s="157" t="e">
        <f t="shared" ref="H345:H350" si="66">TRUNC($C345*G345)</f>
        <v>#REF!</v>
      </c>
      <c r="I345" s="157"/>
      <c r="J345" s="157"/>
      <c r="K345" s="157"/>
      <c r="L345" s="157"/>
    </row>
    <row r="346" spans="1:14" ht="20.100000000000001" customHeight="1">
      <c r="A346" s="175" t="s">
        <v>1195</v>
      </c>
      <c r="B346" s="181" t="s">
        <v>592</v>
      </c>
      <c r="C346" s="210">
        <v>1.5</v>
      </c>
      <c r="D346" s="176" t="s">
        <v>217</v>
      </c>
      <c r="E346" s="157" t="e">
        <f t="shared" si="65"/>
        <v>#REF!</v>
      </c>
      <c r="F346" s="157" t="e">
        <f t="shared" si="65"/>
        <v>#REF!</v>
      </c>
      <c r="G346" s="157" t="e">
        <f>#REF!</f>
        <v>#REF!</v>
      </c>
      <c r="H346" s="157" t="e">
        <f t="shared" si="66"/>
        <v>#REF!</v>
      </c>
      <c r="I346" s="157"/>
      <c r="J346" s="157"/>
      <c r="K346" s="157"/>
      <c r="L346" s="157"/>
    </row>
    <row r="347" spans="1:14" ht="20.100000000000001" customHeight="1">
      <c r="A347" s="175" t="s">
        <v>1199</v>
      </c>
      <c r="B347" s="181" t="s">
        <v>593</v>
      </c>
      <c r="C347" s="210">
        <v>3</v>
      </c>
      <c r="D347" s="176" t="s">
        <v>217</v>
      </c>
      <c r="E347" s="157" t="e">
        <f t="shared" si="65"/>
        <v>#REF!</v>
      </c>
      <c r="F347" s="157" t="e">
        <f t="shared" si="65"/>
        <v>#REF!</v>
      </c>
      <c r="G347" s="157" t="e">
        <f>#REF!</f>
        <v>#REF!</v>
      </c>
      <c r="H347" s="157" t="e">
        <f t="shared" si="66"/>
        <v>#REF!</v>
      </c>
      <c r="I347" s="157"/>
      <c r="J347" s="157"/>
      <c r="K347" s="157"/>
      <c r="L347" s="157"/>
    </row>
    <row r="348" spans="1:14" ht="20.100000000000001" customHeight="1">
      <c r="A348" s="175" t="s">
        <v>1199</v>
      </c>
      <c r="B348" s="181" t="s">
        <v>594</v>
      </c>
      <c r="C348" s="210">
        <v>3</v>
      </c>
      <c r="D348" s="176" t="s">
        <v>217</v>
      </c>
      <c r="E348" s="157" t="e">
        <f t="shared" si="65"/>
        <v>#REF!</v>
      </c>
      <c r="F348" s="157" t="e">
        <f t="shared" si="65"/>
        <v>#REF!</v>
      </c>
      <c r="G348" s="157" t="e">
        <f>#REF!</f>
        <v>#REF!</v>
      </c>
      <c r="H348" s="157" t="e">
        <f t="shared" si="66"/>
        <v>#REF!</v>
      </c>
      <c r="I348" s="157"/>
      <c r="J348" s="157"/>
      <c r="K348" s="157"/>
      <c r="L348" s="157"/>
    </row>
    <row r="349" spans="1:14" ht="20.100000000000001" customHeight="1">
      <c r="A349" s="175" t="s">
        <v>1200</v>
      </c>
      <c r="B349" s="181" t="s">
        <v>595</v>
      </c>
      <c r="C349" s="210">
        <v>3</v>
      </c>
      <c r="D349" s="176" t="s">
        <v>217</v>
      </c>
      <c r="E349" s="157" t="e">
        <f t="shared" si="65"/>
        <v>#REF!</v>
      </c>
      <c r="F349" s="157" t="e">
        <f t="shared" si="65"/>
        <v>#REF!</v>
      </c>
      <c r="G349" s="157" t="e">
        <f>#REF!</f>
        <v>#REF!</v>
      </c>
      <c r="H349" s="157" t="e">
        <f t="shared" si="66"/>
        <v>#REF!</v>
      </c>
      <c r="I349" s="157"/>
      <c r="J349" s="157"/>
      <c r="K349" s="157"/>
      <c r="L349" s="157"/>
    </row>
    <row r="350" spans="1:14" ht="20.100000000000001" customHeight="1">
      <c r="A350" s="175" t="s">
        <v>1209</v>
      </c>
      <c r="B350" s="181" t="s">
        <v>596</v>
      </c>
      <c r="C350" s="210">
        <v>4</v>
      </c>
      <c r="D350" s="176" t="s">
        <v>217</v>
      </c>
      <c r="E350" s="157" t="e">
        <f t="shared" si="65"/>
        <v>#REF!</v>
      </c>
      <c r="F350" s="157" t="e">
        <f t="shared" si="65"/>
        <v>#REF!</v>
      </c>
      <c r="G350" s="157" t="e">
        <f>#REF!</f>
        <v>#REF!</v>
      </c>
      <c r="H350" s="157" t="e">
        <f t="shared" si="66"/>
        <v>#REF!</v>
      </c>
      <c r="I350" s="157"/>
      <c r="J350" s="157"/>
      <c r="K350" s="157"/>
      <c r="L350" s="157"/>
    </row>
    <row r="351" spans="1:14" ht="20.100000000000001" customHeight="1">
      <c r="A351" s="175" t="s">
        <v>1210</v>
      </c>
      <c r="B351" s="181" t="s">
        <v>597</v>
      </c>
      <c r="C351" s="210">
        <v>30</v>
      </c>
      <c r="D351" s="176" t="s">
        <v>598</v>
      </c>
      <c r="E351" s="157">
        <f t="shared" si="65"/>
        <v>12200</v>
      </c>
      <c r="F351" s="157">
        <f t="shared" si="65"/>
        <v>366000</v>
      </c>
      <c r="G351" s="157"/>
      <c r="H351" s="157"/>
      <c r="I351" s="157">
        <f>토질산근3!D51</f>
        <v>12200</v>
      </c>
      <c r="J351" s="157">
        <f t="shared" ref="J351:J352" si="67">TRUNC($C351*I351)</f>
        <v>366000</v>
      </c>
      <c r="K351" s="157"/>
      <c r="L351" s="157"/>
    </row>
    <row r="352" spans="1:14" ht="20.100000000000001" customHeight="1">
      <c r="A352" s="175" t="s">
        <v>1211</v>
      </c>
      <c r="B352" s="181" t="s">
        <v>599</v>
      </c>
      <c r="C352" s="210">
        <v>24</v>
      </c>
      <c r="D352" s="176" t="s">
        <v>1212</v>
      </c>
      <c r="E352" s="157">
        <f t="shared" si="65"/>
        <v>84000</v>
      </c>
      <c r="F352" s="157">
        <f t="shared" si="65"/>
        <v>2016000</v>
      </c>
      <c r="G352" s="157"/>
      <c r="H352" s="157"/>
      <c r="I352" s="157">
        <f>토질산근3!D52</f>
        <v>84000</v>
      </c>
      <c r="J352" s="157">
        <f t="shared" si="67"/>
        <v>2016000</v>
      </c>
      <c r="K352" s="157"/>
      <c r="L352" s="157"/>
    </row>
    <row r="353" spans="1:14" ht="20.100000000000001" customHeight="1">
      <c r="A353" s="156" t="s">
        <v>235</v>
      </c>
      <c r="B353" s="154"/>
      <c r="C353" s="154"/>
      <c r="D353" s="154"/>
      <c r="E353" s="158"/>
      <c r="F353" s="157" t="e">
        <f>SUM(F345:F352)</f>
        <v>#REF!</v>
      </c>
      <c r="G353" s="157"/>
      <c r="H353" s="157" t="e">
        <f>SUM(H345:H352)</f>
        <v>#REF!</v>
      </c>
      <c r="I353" s="157"/>
      <c r="J353" s="157">
        <f>SUM(J345:J352)</f>
        <v>2382000</v>
      </c>
      <c r="K353" s="157"/>
      <c r="L353" s="157">
        <f>SUM(L346:L352)</f>
        <v>0</v>
      </c>
    </row>
    <row r="354" spans="1:14" ht="21.4" customHeight="1">
      <c r="A354" s="844" t="s">
        <v>600</v>
      </c>
      <c r="B354" s="844"/>
      <c r="C354" s="844"/>
      <c r="D354" s="844"/>
      <c r="E354" s="844"/>
      <c r="F354" s="844"/>
      <c r="G354" s="844"/>
      <c r="H354" s="844"/>
      <c r="I354" s="844"/>
      <c r="J354" s="844"/>
      <c r="K354" s="844"/>
      <c r="L354" s="844"/>
      <c r="N354" s="14" t="s">
        <v>601</v>
      </c>
    </row>
    <row r="355" spans="1:14" ht="21.4" customHeight="1">
      <c r="A355" s="175" t="s">
        <v>602</v>
      </c>
      <c r="B355" s="181" t="s">
        <v>603</v>
      </c>
      <c r="C355" s="210">
        <v>0.5</v>
      </c>
      <c r="D355" s="176" t="s">
        <v>604</v>
      </c>
      <c r="E355" s="157" t="e">
        <f t="shared" ref="E355:F366" si="68">+G355+I355+K355</f>
        <v>#REF!</v>
      </c>
      <c r="F355" s="157" t="e">
        <f t="shared" si="68"/>
        <v>#REF!</v>
      </c>
      <c r="G355" s="157" t="e">
        <f>#REF!</f>
        <v>#REF!</v>
      </c>
      <c r="H355" s="157" t="e">
        <f t="shared" ref="H355:H359" si="69">TRUNC($C355*G355)</f>
        <v>#REF!</v>
      </c>
      <c r="I355" s="157"/>
      <c r="J355" s="157"/>
      <c r="K355" s="157"/>
      <c r="L355" s="157"/>
    </row>
    <row r="356" spans="1:14" ht="21.4" customHeight="1">
      <c r="A356" s="175" t="s">
        <v>605</v>
      </c>
      <c r="B356" s="181" t="s">
        <v>606</v>
      </c>
      <c r="C356" s="210">
        <v>1</v>
      </c>
      <c r="D356" s="176" t="s">
        <v>217</v>
      </c>
      <c r="E356" s="157" t="e">
        <f t="shared" si="68"/>
        <v>#REF!</v>
      </c>
      <c r="F356" s="157" t="e">
        <f t="shared" si="68"/>
        <v>#REF!</v>
      </c>
      <c r="G356" s="157" t="e">
        <f>#REF!</f>
        <v>#REF!</v>
      </c>
      <c r="H356" s="157" t="e">
        <f t="shared" si="69"/>
        <v>#REF!</v>
      </c>
      <c r="I356" s="157"/>
      <c r="J356" s="157"/>
      <c r="K356" s="157"/>
      <c r="L356" s="157"/>
    </row>
    <row r="357" spans="1:14" ht="21.4" customHeight="1">
      <c r="A357" s="175" t="s">
        <v>607</v>
      </c>
      <c r="B357" s="181" t="s">
        <v>608</v>
      </c>
      <c r="C357" s="210">
        <v>1.5</v>
      </c>
      <c r="D357" s="176" t="s">
        <v>609</v>
      </c>
      <c r="E357" s="157" t="e">
        <f t="shared" si="68"/>
        <v>#REF!</v>
      </c>
      <c r="F357" s="157" t="e">
        <f t="shared" si="68"/>
        <v>#REF!</v>
      </c>
      <c r="G357" s="157" t="e">
        <f>#REF!</f>
        <v>#REF!</v>
      </c>
      <c r="H357" s="157" t="e">
        <f t="shared" si="69"/>
        <v>#REF!</v>
      </c>
      <c r="I357" s="157"/>
      <c r="J357" s="157"/>
      <c r="K357" s="157"/>
      <c r="L357" s="157"/>
    </row>
    <row r="358" spans="1:14" ht="21.4" customHeight="1">
      <c r="A358" s="175" t="s">
        <v>610</v>
      </c>
      <c r="B358" s="181" t="s">
        <v>611</v>
      </c>
      <c r="C358" s="210">
        <v>1.5</v>
      </c>
      <c r="D358" s="176" t="s">
        <v>217</v>
      </c>
      <c r="E358" s="157" t="e">
        <f t="shared" si="68"/>
        <v>#REF!</v>
      </c>
      <c r="F358" s="157" t="e">
        <f t="shared" si="68"/>
        <v>#REF!</v>
      </c>
      <c r="G358" s="157" t="e">
        <f>#REF!</f>
        <v>#REF!</v>
      </c>
      <c r="H358" s="157" t="e">
        <f t="shared" si="69"/>
        <v>#REF!</v>
      </c>
      <c r="I358" s="157"/>
      <c r="J358" s="157"/>
      <c r="K358" s="157"/>
      <c r="L358" s="157"/>
    </row>
    <row r="359" spans="1:14" ht="21.4" customHeight="1">
      <c r="A359" s="175" t="s">
        <v>612</v>
      </c>
      <c r="B359" s="181" t="s">
        <v>613</v>
      </c>
      <c r="C359" s="210">
        <v>5</v>
      </c>
      <c r="D359" s="176" t="s">
        <v>614</v>
      </c>
      <c r="E359" s="157" t="e">
        <f t="shared" si="68"/>
        <v>#REF!</v>
      </c>
      <c r="F359" s="157" t="e">
        <f t="shared" si="68"/>
        <v>#REF!</v>
      </c>
      <c r="G359" s="157" t="e">
        <f>#REF!</f>
        <v>#REF!</v>
      </c>
      <c r="H359" s="157" t="e">
        <f t="shared" si="69"/>
        <v>#REF!</v>
      </c>
      <c r="I359" s="157"/>
      <c r="J359" s="157"/>
      <c r="K359" s="157"/>
      <c r="L359" s="157"/>
    </row>
    <row r="360" spans="1:14" ht="21.4" customHeight="1">
      <c r="A360" s="175" t="s">
        <v>615</v>
      </c>
      <c r="B360" s="181" t="s">
        <v>616</v>
      </c>
      <c r="C360" s="210">
        <v>0</v>
      </c>
      <c r="D360" s="176" t="s">
        <v>617</v>
      </c>
      <c r="E360" s="157">
        <f t="shared" si="68"/>
        <v>1752</v>
      </c>
      <c r="F360" s="157">
        <f t="shared" si="68"/>
        <v>0</v>
      </c>
      <c r="G360" s="157"/>
      <c r="H360" s="157"/>
      <c r="I360" s="157">
        <f>토질산근3!D5</f>
        <v>1752</v>
      </c>
      <c r="J360" s="157">
        <f t="shared" ref="J360:J362" si="70">TRUNC($C360*I360)</f>
        <v>0</v>
      </c>
      <c r="K360" s="157"/>
      <c r="L360" s="157"/>
    </row>
    <row r="361" spans="1:14" ht="21.4" customHeight="1">
      <c r="A361" s="175" t="s">
        <v>618</v>
      </c>
      <c r="B361" s="181" t="s">
        <v>619</v>
      </c>
      <c r="C361" s="210">
        <v>30</v>
      </c>
      <c r="D361" s="176" t="s">
        <v>311</v>
      </c>
      <c r="E361" s="157">
        <f t="shared" si="68"/>
        <v>0</v>
      </c>
      <c r="F361" s="157">
        <f t="shared" si="68"/>
        <v>0</v>
      </c>
      <c r="G361" s="157"/>
      <c r="H361" s="157"/>
      <c r="I361" s="157"/>
      <c r="J361" s="157">
        <f t="shared" si="70"/>
        <v>0</v>
      </c>
      <c r="K361" s="157"/>
      <c r="L361" s="157"/>
    </row>
    <row r="362" spans="1:14" ht="21.4" customHeight="1">
      <c r="A362" s="175" t="s">
        <v>620</v>
      </c>
      <c r="B362" s="181" t="s">
        <v>621</v>
      </c>
      <c r="C362" s="210">
        <v>50</v>
      </c>
      <c r="D362" s="176" t="s">
        <v>617</v>
      </c>
      <c r="E362" s="157">
        <f t="shared" si="68"/>
        <v>1752</v>
      </c>
      <c r="F362" s="157">
        <f t="shared" si="68"/>
        <v>87600</v>
      </c>
      <c r="G362" s="157"/>
      <c r="H362" s="157"/>
      <c r="I362" s="157">
        <f>토질산근3!D5</f>
        <v>1752</v>
      </c>
      <c r="J362" s="157">
        <f t="shared" si="70"/>
        <v>87600</v>
      </c>
      <c r="K362" s="157"/>
      <c r="L362" s="157"/>
    </row>
    <row r="363" spans="1:14" ht="21.4" customHeight="1">
      <c r="A363" s="175" t="s">
        <v>622</v>
      </c>
      <c r="B363" s="181" t="s">
        <v>623</v>
      </c>
      <c r="C363" s="210">
        <v>40</v>
      </c>
      <c r="D363" s="176" t="s">
        <v>311</v>
      </c>
      <c r="E363" s="157">
        <f t="shared" si="68"/>
        <v>87600</v>
      </c>
      <c r="F363" s="157">
        <f t="shared" si="68"/>
        <v>35040</v>
      </c>
      <c r="G363" s="157"/>
      <c r="H363" s="157"/>
      <c r="I363" s="157">
        <f>J362</f>
        <v>87600</v>
      </c>
      <c r="J363" s="157">
        <f>TRUNC($C363*I363/100)</f>
        <v>35040</v>
      </c>
      <c r="K363" s="157"/>
      <c r="L363" s="157"/>
    </row>
    <row r="364" spans="1:14" ht="21.4" customHeight="1">
      <c r="A364" s="175" t="s">
        <v>624</v>
      </c>
      <c r="B364" s="181" t="s">
        <v>625</v>
      </c>
      <c r="C364" s="210">
        <v>2</v>
      </c>
      <c r="D364" s="176" t="s">
        <v>626</v>
      </c>
      <c r="E364" s="157">
        <f t="shared" si="68"/>
        <v>220000</v>
      </c>
      <c r="F364" s="157">
        <f t="shared" si="68"/>
        <v>440000</v>
      </c>
      <c r="G364" s="157"/>
      <c r="H364" s="157"/>
      <c r="I364" s="157"/>
      <c r="J364" s="157"/>
      <c r="K364" s="157">
        <f>토질산근4!F21</f>
        <v>220000</v>
      </c>
      <c r="L364" s="157">
        <f t="shared" ref="L364:L366" si="71">TRUNC($C364*K364)</f>
        <v>440000</v>
      </c>
    </row>
    <row r="365" spans="1:14" ht="21.4" customHeight="1">
      <c r="A365" s="175" t="s">
        <v>627</v>
      </c>
      <c r="B365" s="181" t="s">
        <v>628</v>
      </c>
      <c r="C365" s="210">
        <v>16</v>
      </c>
      <c r="D365" s="176" t="s">
        <v>629</v>
      </c>
      <c r="E365" s="157">
        <f t="shared" si="68"/>
        <v>144731</v>
      </c>
      <c r="F365" s="157">
        <f t="shared" si="68"/>
        <v>2315696</v>
      </c>
      <c r="G365" s="157"/>
      <c r="H365" s="157"/>
      <c r="I365" s="157"/>
      <c r="J365" s="157"/>
      <c r="K365" s="157">
        <f>토질산근4!E22</f>
        <v>144731</v>
      </c>
      <c r="L365" s="157">
        <f t="shared" si="71"/>
        <v>2315696</v>
      </c>
    </row>
    <row r="366" spans="1:14" ht="21.4" customHeight="1">
      <c r="A366" s="175" t="s">
        <v>630</v>
      </c>
      <c r="B366" s="181" t="s">
        <v>631</v>
      </c>
      <c r="C366" s="210">
        <v>32</v>
      </c>
      <c r="D366" s="176" t="s">
        <v>632</v>
      </c>
      <c r="E366" s="157">
        <f t="shared" si="68"/>
        <v>41226</v>
      </c>
      <c r="F366" s="157">
        <f t="shared" si="68"/>
        <v>1319232</v>
      </c>
      <c r="G366" s="157"/>
      <c r="H366" s="157"/>
      <c r="I366" s="157"/>
      <c r="J366" s="157"/>
      <c r="K366" s="157">
        <f>토질산근4!E23</f>
        <v>41226</v>
      </c>
      <c r="L366" s="157">
        <f t="shared" si="71"/>
        <v>1319232</v>
      </c>
    </row>
    <row r="367" spans="1:14" ht="21.4" customHeight="1">
      <c r="A367" s="156" t="s">
        <v>235</v>
      </c>
      <c r="B367" s="154"/>
      <c r="C367" s="154"/>
      <c r="D367" s="154"/>
      <c r="E367" s="158"/>
      <c r="F367" s="157" t="e">
        <f>SUM(F355:F366)</f>
        <v>#REF!</v>
      </c>
      <c r="G367" s="157"/>
      <c r="H367" s="157" t="e">
        <f>SUM(H355:H366)</f>
        <v>#REF!</v>
      </c>
      <c r="I367" s="157"/>
      <c r="J367" s="157">
        <f>SUM(J355:J366)</f>
        <v>122640</v>
      </c>
      <c r="K367" s="157"/>
      <c r="L367" s="157">
        <f>SUM(L355:L366)</f>
        <v>4074928</v>
      </c>
    </row>
    <row r="368" spans="1:14" ht="21.4" customHeight="1">
      <c r="A368" s="154"/>
      <c r="B368" s="154"/>
      <c r="C368" s="154"/>
      <c r="D368" s="154"/>
      <c r="E368" s="158"/>
      <c r="F368" s="157"/>
      <c r="G368" s="157"/>
      <c r="H368" s="157"/>
      <c r="I368" s="157"/>
      <c r="J368" s="157"/>
      <c r="K368" s="157"/>
      <c r="L368" s="157"/>
    </row>
    <row r="369" spans="1:16" ht="21.4" customHeight="1">
      <c r="A369" s="844" t="s">
        <v>633</v>
      </c>
      <c r="B369" s="844"/>
      <c r="C369" s="844"/>
      <c r="D369" s="844"/>
      <c r="E369" s="844"/>
      <c r="F369" s="844"/>
      <c r="G369" s="844"/>
      <c r="H369" s="844"/>
      <c r="I369" s="844"/>
      <c r="J369" s="844"/>
      <c r="K369" s="844"/>
      <c r="L369" s="844"/>
    </row>
    <row r="370" spans="1:16" ht="21.4" customHeight="1">
      <c r="A370" s="175" t="s">
        <v>634</v>
      </c>
      <c r="B370" s="181" t="s">
        <v>635</v>
      </c>
      <c r="C370" s="210">
        <v>8</v>
      </c>
      <c r="D370" s="176" t="s">
        <v>636</v>
      </c>
      <c r="E370" s="157">
        <f t="shared" ref="E370:F370" si="72">+G370+I370+K370</f>
        <v>66937</v>
      </c>
      <c r="F370" s="157">
        <f t="shared" si="72"/>
        <v>535496</v>
      </c>
      <c r="G370" s="157"/>
      <c r="H370" s="157"/>
      <c r="I370" s="157"/>
      <c r="J370" s="157"/>
      <c r="K370" s="157">
        <f>토질산근4!E24</f>
        <v>66937</v>
      </c>
      <c r="L370" s="157">
        <f t="shared" ref="L370" si="73">TRUNC($C370*K370)</f>
        <v>535496</v>
      </c>
    </row>
    <row r="371" spans="1:16" ht="21.4" customHeight="1">
      <c r="A371" s="156" t="s">
        <v>235</v>
      </c>
      <c r="B371" s="154"/>
      <c r="C371" s="154"/>
      <c r="D371" s="154"/>
      <c r="E371" s="158"/>
      <c r="F371" s="157">
        <f>SUM(F370)</f>
        <v>535496</v>
      </c>
      <c r="G371" s="157"/>
      <c r="H371" s="157">
        <f>SUM(H370)</f>
        <v>0</v>
      </c>
      <c r="I371" s="157"/>
      <c r="J371" s="157">
        <f>SUM(J370)</f>
        <v>0</v>
      </c>
      <c r="K371" s="157"/>
      <c r="L371" s="157">
        <f>SUM(L370)</f>
        <v>535496</v>
      </c>
    </row>
    <row r="372" spans="1:16" ht="21.4" customHeight="1">
      <c r="A372" s="845" t="s">
        <v>638</v>
      </c>
      <c r="B372" s="846"/>
      <c r="C372" s="846"/>
      <c r="D372" s="846"/>
      <c r="E372" s="846"/>
      <c r="F372" s="846"/>
      <c r="G372" s="846"/>
      <c r="H372" s="846"/>
      <c r="I372" s="190" t="str">
        <f>N374</f>
        <v>2015년도</v>
      </c>
      <c r="J372" s="190" t="str">
        <f>+INDEX(N376:P376,N373)</f>
        <v>건설공사 품질시험 수수료(경기도)</v>
      </c>
      <c r="K372" s="190"/>
      <c r="L372" s="191"/>
      <c r="N372" s="22" t="s">
        <v>637</v>
      </c>
    </row>
    <row r="373" spans="1:16" ht="21.4" customHeight="1">
      <c r="A373" s="192" t="s">
        <v>641</v>
      </c>
      <c r="B373" s="180" t="s">
        <v>642</v>
      </c>
      <c r="C373" s="156">
        <v>1</v>
      </c>
      <c r="D373" s="156" t="s">
        <v>643</v>
      </c>
      <c r="E373" s="157">
        <f t="shared" ref="E373:E385" si="74">K373</f>
        <v>11000</v>
      </c>
      <c r="F373" s="157">
        <f t="shared" ref="F373:F379" si="75">H373+J373+L373</f>
        <v>11000</v>
      </c>
      <c r="G373" s="157"/>
      <c r="H373" s="157"/>
      <c r="I373" s="157"/>
      <c r="J373" s="157"/>
      <c r="K373" s="193">
        <v>11000</v>
      </c>
      <c r="L373" s="157">
        <f t="shared" ref="L373:L379" si="76">TRUNC(C373*K373)</f>
        <v>11000</v>
      </c>
      <c r="N373" s="23">
        <f>N232</f>
        <v>1</v>
      </c>
    </row>
    <row r="374" spans="1:16" ht="21.4" customHeight="1">
      <c r="A374" s="192" t="s">
        <v>644</v>
      </c>
      <c r="B374" s="180" t="s">
        <v>645</v>
      </c>
      <c r="C374" s="206">
        <v>1</v>
      </c>
      <c r="D374" s="156" t="s">
        <v>141</v>
      </c>
      <c r="E374" s="157">
        <f t="shared" si="74"/>
        <v>41400</v>
      </c>
      <c r="F374" s="157">
        <f t="shared" si="75"/>
        <v>41400</v>
      </c>
      <c r="G374" s="160"/>
      <c r="H374" s="157"/>
      <c r="I374" s="160"/>
      <c r="J374" s="160"/>
      <c r="K374" s="193">
        <v>41400</v>
      </c>
      <c r="L374" s="157">
        <f t="shared" si="76"/>
        <v>41400</v>
      </c>
      <c r="N374" s="24" t="s">
        <v>639</v>
      </c>
      <c r="O374" s="25" t="s">
        <v>640</v>
      </c>
    </row>
    <row r="375" spans="1:16" ht="21.4" customHeight="1">
      <c r="A375" s="192" t="s">
        <v>649</v>
      </c>
      <c r="B375" s="180" t="s">
        <v>650</v>
      </c>
      <c r="C375" s="156">
        <v>1</v>
      </c>
      <c r="D375" s="156" t="s">
        <v>141</v>
      </c>
      <c r="E375" s="157">
        <f t="shared" si="74"/>
        <v>42200</v>
      </c>
      <c r="F375" s="157">
        <f t="shared" si="75"/>
        <v>42200</v>
      </c>
      <c r="G375" s="157"/>
      <c r="H375" s="157"/>
      <c r="I375" s="157"/>
      <c r="J375" s="157"/>
      <c r="K375" s="193">
        <v>42200</v>
      </c>
      <c r="L375" s="157">
        <f t="shared" si="76"/>
        <v>42200</v>
      </c>
      <c r="N375" s="26">
        <v>1</v>
      </c>
      <c r="O375" s="26">
        <v>2</v>
      </c>
      <c r="P375" s="26">
        <v>3</v>
      </c>
    </row>
    <row r="376" spans="1:16" ht="21.4" customHeight="1">
      <c r="A376" s="166" t="s">
        <v>651</v>
      </c>
      <c r="B376" s="180" t="s">
        <v>650</v>
      </c>
      <c r="C376" s="156">
        <v>1</v>
      </c>
      <c r="D376" s="156" t="s">
        <v>141</v>
      </c>
      <c r="E376" s="157">
        <f t="shared" si="74"/>
        <v>28800</v>
      </c>
      <c r="F376" s="157">
        <f t="shared" si="75"/>
        <v>28800</v>
      </c>
      <c r="G376" s="157"/>
      <c r="H376" s="157"/>
      <c r="I376" s="157"/>
      <c r="J376" s="157"/>
      <c r="K376" s="193">
        <v>28800</v>
      </c>
      <c r="L376" s="157">
        <f t="shared" si="76"/>
        <v>28800</v>
      </c>
      <c r="N376" s="28" t="s">
        <v>646</v>
      </c>
      <c r="O376" s="29" t="s">
        <v>647</v>
      </c>
      <c r="P376" s="29" t="s">
        <v>648</v>
      </c>
    </row>
    <row r="377" spans="1:16" ht="21.4" customHeight="1">
      <c r="A377" s="192" t="s">
        <v>652</v>
      </c>
      <c r="B377" s="180" t="s">
        <v>653</v>
      </c>
      <c r="C377" s="156">
        <v>1</v>
      </c>
      <c r="D377" s="156" t="s">
        <v>141</v>
      </c>
      <c r="E377" s="157">
        <f t="shared" si="74"/>
        <v>134900</v>
      </c>
      <c r="F377" s="157">
        <f t="shared" si="75"/>
        <v>134900</v>
      </c>
      <c r="G377" s="157"/>
      <c r="H377" s="157"/>
      <c r="I377" s="157"/>
      <c r="J377" s="157"/>
      <c r="K377" s="193">
        <v>134900</v>
      </c>
      <c r="L377" s="157">
        <f t="shared" si="76"/>
        <v>134900</v>
      </c>
      <c r="N377" s="27">
        <v>15000</v>
      </c>
      <c r="O377" s="27">
        <v>10900</v>
      </c>
      <c r="P377" s="27">
        <v>11090</v>
      </c>
    </row>
    <row r="378" spans="1:16" ht="21.4" customHeight="1">
      <c r="A378" s="192" t="s">
        <v>654</v>
      </c>
      <c r="B378" s="180" t="s">
        <v>655</v>
      </c>
      <c r="C378" s="156">
        <v>1</v>
      </c>
      <c r="D378" s="156" t="s">
        <v>141</v>
      </c>
      <c r="E378" s="157">
        <f t="shared" si="74"/>
        <v>25700</v>
      </c>
      <c r="F378" s="157">
        <f t="shared" si="75"/>
        <v>25700</v>
      </c>
      <c r="G378" s="157"/>
      <c r="H378" s="157"/>
      <c r="I378" s="157"/>
      <c r="J378" s="157">
        <f>TRUNC(I378*C378)</f>
        <v>0</v>
      </c>
      <c r="K378" s="193">
        <v>25700</v>
      </c>
      <c r="L378" s="157">
        <f t="shared" si="76"/>
        <v>25700</v>
      </c>
      <c r="N378" s="27">
        <v>50000</v>
      </c>
      <c r="O378" s="27">
        <v>33600</v>
      </c>
      <c r="P378" s="27">
        <v>44070</v>
      </c>
    </row>
    <row r="379" spans="1:16" ht="21.4" customHeight="1">
      <c r="A379" s="192" t="s">
        <v>656</v>
      </c>
      <c r="B379" s="180" t="s">
        <v>657</v>
      </c>
      <c r="C379" s="156">
        <v>1</v>
      </c>
      <c r="D379" s="156" t="s">
        <v>141</v>
      </c>
      <c r="E379" s="157">
        <f t="shared" si="74"/>
        <v>144600</v>
      </c>
      <c r="F379" s="157">
        <f t="shared" si="75"/>
        <v>144600</v>
      </c>
      <c r="G379" s="157"/>
      <c r="H379" s="157"/>
      <c r="I379" s="157"/>
      <c r="J379" s="157">
        <f>TRUNC(I379*C379)</f>
        <v>0</v>
      </c>
      <c r="K379" s="193">
        <v>144600</v>
      </c>
      <c r="L379" s="157">
        <f t="shared" si="76"/>
        <v>144600</v>
      </c>
      <c r="N379" s="27">
        <v>47500</v>
      </c>
      <c r="O379" s="27">
        <v>43600</v>
      </c>
      <c r="P379" s="27">
        <v>44190</v>
      </c>
    </row>
    <row r="380" spans="1:16" ht="21.4" customHeight="1">
      <c r="A380" s="192" t="s">
        <v>658</v>
      </c>
      <c r="B380" s="211"/>
      <c r="C380" s="156"/>
      <c r="D380" s="156"/>
      <c r="E380" s="157">
        <f t="shared" si="74"/>
        <v>0</v>
      </c>
      <c r="F380" s="157"/>
      <c r="G380" s="157"/>
      <c r="H380" s="157"/>
      <c r="I380" s="157"/>
      <c r="J380" s="157">
        <f>TRUNC(I380*C380)</f>
        <v>0</v>
      </c>
      <c r="K380" s="193"/>
      <c r="L380" s="157"/>
      <c r="N380" s="27">
        <v>33300</v>
      </c>
      <c r="O380" s="27">
        <v>29100</v>
      </c>
      <c r="P380" s="27">
        <v>29510</v>
      </c>
    </row>
    <row r="381" spans="1:16" ht="21.4" customHeight="1">
      <c r="A381" s="192" t="s">
        <v>1213</v>
      </c>
      <c r="B381" s="180" t="s">
        <v>659</v>
      </c>
      <c r="C381" s="156">
        <v>1</v>
      </c>
      <c r="D381" s="156" t="s">
        <v>141</v>
      </c>
      <c r="E381" s="157">
        <f t="shared" si="74"/>
        <v>127800</v>
      </c>
      <c r="F381" s="157">
        <f>H381+J381+L381</f>
        <v>127800</v>
      </c>
      <c r="G381" s="157"/>
      <c r="H381" s="157"/>
      <c r="I381" s="157"/>
      <c r="J381" s="157"/>
      <c r="K381" s="193">
        <v>127800</v>
      </c>
      <c r="L381" s="157">
        <f>TRUNC(C381*K381)</f>
        <v>127800</v>
      </c>
      <c r="N381" s="27">
        <v>167040</v>
      </c>
      <c r="O381" s="27">
        <v>167040</v>
      </c>
      <c r="P381" s="27">
        <v>167040</v>
      </c>
    </row>
    <row r="382" spans="1:16" ht="21.4" customHeight="1">
      <c r="A382" s="192" t="s">
        <v>1214</v>
      </c>
      <c r="B382" s="180" t="s">
        <v>660</v>
      </c>
      <c r="C382" s="156">
        <v>1</v>
      </c>
      <c r="D382" s="156" t="s">
        <v>141</v>
      </c>
      <c r="E382" s="157">
        <f t="shared" si="74"/>
        <v>223700</v>
      </c>
      <c r="F382" s="157">
        <f>H382+J382+L382</f>
        <v>223700</v>
      </c>
      <c r="G382" s="157"/>
      <c r="H382" s="157"/>
      <c r="I382" s="157"/>
      <c r="J382" s="157"/>
      <c r="K382" s="193">
        <v>223700</v>
      </c>
      <c r="L382" s="157">
        <f>TRUNC(C382*K382)</f>
        <v>223700</v>
      </c>
      <c r="N382" s="27">
        <v>34300</v>
      </c>
      <c r="O382" s="27">
        <v>25200</v>
      </c>
      <c r="P382" s="27">
        <v>26940</v>
      </c>
    </row>
    <row r="383" spans="1:16" ht="21.4" customHeight="1">
      <c r="A383" s="211" t="s">
        <v>661</v>
      </c>
      <c r="B383" s="180" t="s">
        <v>662</v>
      </c>
      <c r="C383" s="148">
        <v>1</v>
      </c>
      <c r="D383" s="148" t="s">
        <v>663</v>
      </c>
      <c r="E383" s="149">
        <f t="shared" si="74"/>
        <v>84000</v>
      </c>
      <c r="F383" s="149">
        <f>H383+J383+L383</f>
        <v>84000</v>
      </c>
      <c r="G383" s="149"/>
      <c r="H383" s="149"/>
      <c r="I383" s="149"/>
      <c r="J383" s="149"/>
      <c r="K383" s="193">
        <f>70000*1.2</f>
        <v>84000</v>
      </c>
      <c r="L383" s="149">
        <f>TRUNC(C383*K383)</f>
        <v>84000</v>
      </c>
      <c r="N383" s="27">
        <v>173300</v>
      </c>
      <c r="O383" s="27">
        <v>145800</v>
      </c>
      <c r="P383" s="27">
        <v>154460</v>
      </c>
    </row>
    <row r="384" spans="1:16" ht="21.4" customHeight="1">
      <c r="A384" s="211" t="s">
        <v>664</v>
      </c>
      <c r="B384" s="180" t="s">
        <v>665</v>
      </c>
      <c r="C384" s="148">
        <v>1</v>
      </c>
      <c r="D384" s="148" t="s">
        <v>663</v>
      </c>
      <c r="E384" s="149">
        <f t="shared" si="74"/>
        <v>114000</v>
      </c>
      <c r="F384" s="149">
        <f>H384+J384+L384</f>
        <v>114000</v>
      </c>
      <c r="G384" s="149"/>
      <c r="H384" s="149"/>
      <c r="I384" s="149"/>
      <c r="J384" s="149"/>
      <c r="K384" s="193">
        <f>95000*1.2</f>
        <v>114000</v>
      </c>
      <c r="L384" s="149">
        <f>TRUNC(C384*K384)</f>
        <v>114000</v>
      </c>
      <c r="N384" s="27"/>
      <c r="O384" s="27"/>
      <c r="P384" s="27"/>
    </row>
    <row r="385" spans="1:18" ht="21.4" customHeight="1">
      <c r="A385" s="211" t="s">
        <v>666</v>
      </c>
      <c r="B385" s="180" t="s">
        <v>667</v>
      </c>
      <c r="C385" s="148">
        <v>1</v>
      </c>
      <c r="D385" s="148" t="s">
        <v>663</v>
      </c>
      <c r="E385" s="149">
        <f t="shared" si="74"/>
        <v>348000</v>
      </c>
      <c r="F385" s="149">
        <f>H385+J385+L385</f>
        <v>348000</v>
      </c>
      <c r="G385" s="149"/>
      <c r="H385" s="149"/>
      <c r="I385" s="149"/>
      <c r="J385" s="149"/>
      <c r="K385" s="193">
        <f>290000*1.2</f>
        <v>348000</v>
      </c>
      <c r="L385" s="149">
        <f>TRUNC(C385*K385)</f>
        <v>348000</v>
      </c>
      <c r="N385" s="27">
        <v>147800</v>
      </c>
      <c r="O385" s="27">
        <v>133900</v>
      </c>
      <c r="P385" s="27">
        <v>135650</v>
      </c>
    </row>
    <row r="386" spans="1:18" ht="21.4" customHeight="1">
      <c r="A386" s="156" t="s">
        <v>235</v>
      </c>
      <c r="B386" s="154"/>
      <c r="C386" s="154"/>
      <c r="D386" s="154"/>
      <c r="E386" s="163"/>
      <c r="F386" s="157">
        <f>SUM(F373:F382)</f>
        <v>780100</v>
      </c>
      <c r="G386" s="157"/>
      <c r="H386" s="157">
        <f>SUM(H373:H382)</f>
        <v>0</v>
      </c>
      <c r="I386" s="157"/>
      <c r="J386" s="157">
        <f>SUM(J373:J382)</f>
        <v>0</v>
      </c>
      <c r="K386" s="157"/>
      <c r="L386" s="157">
        <f>SUM(L373:L385)</f>
        <v>1326100</v>
      </c>
      <c r="N386" s="27">
        <v>258600</v>
      </c>
      <c r="O386" s="27">
        <v>235900</v>
      </c>
      <c r="P386" s="27">
        <v>239870</v>
      </c>
    </row>
    <row r="387" spans="1:18" ht="21.4" customHeight="1">
      <c r="A387" s="211"/>
      <c r="B387" s="154"/>
      <c r="C387" s="156"/>
      <c r="D387" s="156"/>
      <c r="E387" s="157"/>
      <c r="F387" s="157"/>
      <c r="G387" s="157"/>
      <c r="H387" s="157"/>
      <c r="I387" s="157"/>
      <c r="J387" s="157"/>
      <c r="K387" s="193"/>
      <c r="L387" s="157"/>
      <c r="N387" s="34" t="s">
        <v>668</v>
      </c>
    </row>
    <row r="388" spans="1:18" ht="21.4" customHeight="1">
      <c r="A388" s="211"/>
      <c r="B388" s="212"/>
      <c r="C388" s="156"/>
      <c r="D388" s="156"/>
      <c r="E388" s="157"/>
      <c r="F388" s="157"/>
      <c r="G388" s="157"/>
      <c r="H388" s="157"/>
      <c r="I388" s="157"/>
      <c r="J388" s="157"/>
      <c r="K388" s="213"/>
      <c r="L388" s="157"/>
      <c r="N388" s="34" t="s">
        <v>668</v>
      </c>
    </row>
    <row r="389" spans="1:18" ht="21.4" customHeight="1">
      <c r="A389" s="211"/>
      <c r="B389" s="212"/>
      <c r="C389" s="156"/>
      <c r="D389" s="156"/>
      <c r="E389" s="157"/>
      <c r="F389" s="157"/>
      <c r="G389" s="157"/>
      <c r="H389" s="157"/>
      <c r="I389" s="157"/>
      <c r="J389" s="157"/>
      <c r="K389" s="213"/>
      <c r="L389" s="157"/>
      <c r="N389" s="34" t="s">
        <v>668</v>
      </c>
    </row>
    <row r="390" spans="1:18" ht="21.4" customHeight="1">
      <c r="A390" s="844" t="s">
        <v>669</v>
      </c>
      <c r="B390" s="844"/>
      <c r="C390" s="844"/>
      <c r="D390" s="844"/>
      <c r="E390" s="844"/>
      <c r="F390" s="844"/>
      <c r="G390" s="844"/>
      <c r="H390" s="844"/>
      <c r="I390" s="844"/>
      <c r="J390" s="844"/>
      <c r="K390" s="844"/>
      <c r="L390" s="844"/>
    </row>
    <row r="391" spans="1:18" ht="21.4" customHeight="1">
      <c r="A391" s="192" t="s">
        <v>670</v>
      </c>
      <c r="B391" s="154"/>
      <c r="C391" s="156">
        <v>1</v>
      </c>
      <c r="D391" s="156" t="s">
        <v>141</v>
      </c>
      <c r="E391" s="157">
        <f t="shared" ref="E391:E402" si="77">SUM(G391,I391,K391)</f>
        <v>12000</v>
      </c>
      <c r="F391" s="157">
        <f t="shared" ref="F391:F402" si="78">H391+J391+L391</f>
        <v>12000</v>
      </c>
      <c r="G391" s="157"/>
      <c r="H391" s="157"/>
      <c r="I391" s="157"/>
      <c r="J391" s="157"/>
      <c r="K391" s="213">
        <f>10000*1.2</f>
        <v>12000</v>
      </c>
      <c r="L391" s="157">
        <f t="shared" ref="L391:L403" si="79">TRUNC(C391*K391)</f>
        <v>12000</v>
      </c>
    </row>
    <row r="392" spans="1:18" ht="21.4" customHeight="1">
      <c r="A392" s="192" t="s">
        <v>671</v>
      </c>
      <c r="B392" s="154"/>
      <c r="C392" s="156">
        <v>1</v>
      </c>
      <c r="D392" s="156" t="s">
        <v>672</v>
      </c>
      <c r="E392" s="157">
        <f t="shared" si="77"/>
        <v>24000</v>
      </c>
      <c r="F392" s="157">
        <f t="shared" si="78"/>
        <v>24000</v>
      </c>
      <c r="G392" s="157"/>
      <c r="H392" s="157"/>
      <c r="I392" s="157"/>
      <c r="J392" s="157"/>
      <c r="K392" s="213">
        <f>20000*1.2</f>
        <v>24000</v>
      </c>
      <c r="L392" s="157">
        <f t="shared" si="79"/>
        <v>24000</v>
      </c>
      <c r="N392" s="35"/>
    </row>
    <row r="393" spans="1:18" ht="21.4" customHeight="1">
      <c r="A393" s="192" t="s">
        <v>1215</v>
      </c>
      <c r="B393" s="154"/>
      <c r="C393" s="156">
        <v>1</v>
      </c>
      <c r="D393" s="156" t="s">
        <v>673</v>
      </c>
      <c r="E393" s="157">
        <f t="shared" si="77"/>
        <v>72000</v>
      </c>
      <c r="F393" s="157">
        <f t="shared" si="78"/>
        <v>72000</v>
      </c>
      <c r="G393" s="157"/>
      <c r="H393" s="157"/>
      <c r="I393" s="157"/>
      <c r="J393" s="157"/>
      <c r="K393" s="213">
        <f>60000*1.2</f>
        <v>72000</v>
      </c>
      <c r="L393" s="157">
        <f t="shared" si="79"/>
        <v>72000</v>
      </c>
      <c r="N393" s="34" t="s">
        <v>674</v>
      </c>
      <c r="P393" s="36"/>
    </row>
    <row r="394" spans="1:18" ht="21.4" customHeight="1">
      <c r="A394" s="192" t="s">
        <v>675</v>
      </c>
      <c r="B394" s="156" t="s">
        <v>676</v>
      </c>
      <c r="C394" s="156">
        <v>1</v>
      </c>
      <c r="D394" s="156" t="s">
        <v>677</v>
      </c>
      <c r="E394" s="157">
        <f t="shared" si="77"/>
        <v>36000</v>
      </c>
      <c r="F394" s="157">
        <f t="shared" si="78"/>
        <v>36000</v>
      </c>
      <c r="G394" s="157"/>
      <c r="H394" s="157"/>
      <c r="I394" s="157"/>
      <c r="J394" s="157"/>
      <c r="K394" s="213">
        <f>30000*1.2</f>
        <v>36000</v>
      </c>
      <c r="L394" s="157">
        <f t="shared" si="79"/>
        <v>36000</v>
      </c>
      <c r="N394" s="34" t="s">
        <v>678</v>
      </c>
      <c r="P394" s="36"/>
    </row>
    <row r="395" spans="1:18" ht="21.4" customHeight="1">
      <c r="A395" s="192" t="s">
        <v>679</v>
      </c>
      <c r="B395" s="156" t="s">
        <v>680</v>
      </c>
      <c r="C395" s="156">
        <v>1</v>
      </c>
      <c r="D395" s="156" t="s">
        <v>681</v>
      </c>
      <c r="E395" s="157">
        <f t="shared" si="77"/>
        <v>18000</v>
      </c>
      <c r="F395" s="157">
        <f t="shared" si="78"/>
        <v>18000</v>
      </c>
      <c r="G395" s="157"/>
      <c r="H395" s="157"/>
      <c r="I395" s="157"/>
      <c r="J395" s="157"/>
      <c r="K395" s="213">
        <f>15000*1.2</f>
        <v>18000</v>
      </c>
      <c r="L395" s="157">
        <f t="shared" si="79"/>
        <v>18000</v>
      </c>
      <c r="N395" s="34" t="s">
        <v>682</v>
      </c>
      <c r="P395" s="36"/>
    </row>
    <row r="396" spans="1:18" ht="21.4" customHeight="1">
      <c r="A396" s="192" t="s">
        <v>683</v>
      </c>
      <c r="B396" s="180" t="s">
        <v>684</v>
      </c>
      <c r="C396" s="156">
        <v>1</v>
      </c>
      <c r="D396" s="156" t="s">
        <v>685</v>
      </c>
      <c r="E396" s="157">
        <f t="shared" si="77"/>
        <v>240000</v>
      </c>
      <c r="F396" s="157">
        <f t="shared" si="78"/>
        <v>240000</v>
      </c>
      <c r="G396" s="157"/>
      <c r="H396" s="157"/>
      <c r="I396" s="157"/>
      <c r="J396" s="157"/>
      <c r="K396" s="213">
        <f>200000*1.2</f>
        <v>240000</v>
      </c>
      <c r="L396" s="157">
        <f t="shared" si="79"/>
        <v>240000</v>
      </c>
      <c r="N396" s="34" t="s">
        <v>682</v>
      </c>
      <c r="R396" s="36" t="s">
        <v>686</v>
      </c>
    </row>
    <row r="397" spans="1:18" ht="21.4" customHeight="1">
      <c r="A397" s="192" t="s">
        <v>687</v>
      </c>
      <c r="B397" s="180" t="s">
        <v>684</v>
      </c>
      <c r="C397" s="156">
        <v>1</v>
      </c>
      <c r="D397" s="156" t="s">
        <v>685</v>
      </c>
      <c r="E397" s="157">
        <f t="shared" si="77"/>
        <v>720000</v>
      </c>
      <c r="F397" s="157">
        <f t="shared" si="78"/>
        <v>720000</v>
      </c>
      <c r="G397" s="157"/>
      <c r="H397" s="157"/>
      <c r="I397" s="157"/>
      <c r="J397" s="157"/>
      <c r="K397" s="213">
        <f>600000*1.2</f>
        <v>720000</v>
      </c>
      <c r="L397" s="157">
        <f t="shared" si="79"/>
        <v>720000</v>
      </c>
      <c r="N397" s="34" t="s">
        <v>682</v>
      </c>
      <c r="R397" s="37" t="s">
        <v>688</v>
      </c>
    </row>
    <row r="398" spans="1:18" ht="21.4" customHeight="1">
      <c r="A398" s="192"/>
      <c r="B398" s="180"/>
      <c r="C398" s="156"/>
      <c r="D398" s="156"/>
      <c r="E398" s="157"/>
      <c r="F398" s="157"/>
      <c r="G398" s="157"/>
      <c r="H398" s="157"/>
      <c r="I398" s="157"/>
      <c r="J398" s="157"/>
      <c r="K398" s="213"/>
      <c r="L398" s="157"/>
      <c r="N398" s="34" t="s">
        <v>682</v>
      </c>
      <c r="R398" s="37" t="s">
        <v>688</v>
      </c>
    </row>
    <row r="399" spans="1:18" ht="21.4" customHeight="1">
      <c r="A399" s="192" t="s">
        <v>689</v>
      </c>
      <c r="B399" s="212"/>
      <c r="C399" s="156"/>
      <c r="D399" s="156"/>
      <c r="E399" s="157">
        <f t="shared" si="77"/>
        <v>0</v>
      </c>
      <c r="F399" s="157">
        <f t="shared" si="78"/>
        <v>0</v>
      </c>
      <c r="G399" s="157"/>
      <c r="H399" s="157"/>
      <c r="I399" s="157"/>
      <c r="J399" s="157"/>
      <c r="K399" s="213"/>
      <c r="L399" s="157">
        <f t="shared" si="79"/>
        <v>0</v>
      </c>
      <c r="N399" s="34" t="s">
        <v>682</v>
      </c>
      <c r="R399" s="37" t="s">
        <v>688</v>
      </c>
    </row>
    <row r="400" spans="1:18" ht="21.4" customHeight="1">
      <c r="A400" s="192" t="s">
        <v>690</v>
      </c>
      <c r="B400" s="154"/>
      <c r="C400" s="156">
        <v>1</v>
      </c>
      <c r="D400" s="156" t="s">
        <v>685</v>
      </c>
      <c r="E400" s="157">
        <f t="shared" si="77"/>
        <v>60000</v>
      </c>
      <c r="F400" s="157">
        <f t="shared" si="78"/>
        <v>60000</v>
      </c>
      <c r="G400" s="157"/>
      <c r="H400" s="157"/>
      <c r="I400" s="157"/>
      <c r="J400" s="157"/>
      <c r="K400" s="213">
        <f>(50000)*1.2</f>
        <v>60000</v>
      </c>
      <c r="L400" s="157">
        <f t="shared" si="79"/>
        <v>60000</v>
      </c>
      <c r="N400" s="34"/>
      <c r="P400" s="36"/>
    </row>
    <row r="401" spans="1:17" ht="21.4" customHeight="1">
      <c r="A401" s="192" t="s">
        <v>691</v>
      </c>
      <c r="B401" s="153"/>
      <c r="C401" s="206">
        <v>1</v>
      </c>
      <c r="D401" s="156" t="s">
        <v>685</v>
      </c>
      <c r="E401" s="157">
        <f t="shared" si="77"/>
        <v>90000</v>
      </c>
      <c r="F401" s="157">
        <f t="shared" si="78"/>
        <v>90000</v>
      </c>
      <c r="G401" s="157"/>
      <c r="H401" s="157"/>
      <c r="I401" s="157"/>
      <c r="J401" s="157"/>
      <c r="K401" s="213">
        <f>75000*1.2</f>
        <v>90000</v>
      </c>
      <c r="L401" s="157">
        <f t="shared" si="79"/>
        <v>90000</v>
      </c>
      <c r="N401" s="34"/>
      <c r="P401" s="36"/>
    </row>
    <row r="402" spans="1:17" ht="21.4" customHeight="1">
      <c r="A402" s="192" t="s">
        <v>1216</v>
      </c>
      <c r="B402" s="154"/>
      <c r="C402" s="156">
        <v>1</v>
      </c>
      <c r="D402" s="156" t="s">
        <v>685</v>
      </c>
      <c r="E402" s="157">
        <f t="shared" si="77"/>
        <v>36000</v>
      </c>
      <c r="F402" s="157">
        <f t="shared" si="78"/>
        <v>36000</v>
      </c>
      <c r="G402" s="157"/>
      <c r="H402" s="157"/>
      <c r="I402" s="157"/>
      <c r="J402" s="157"/>
      <c r="K402" s="213">
        <f>30000*1.2</f>
        <v>36000</v>
      </c>
      <c r="L402" s="157">
        <f t="shared" si="79"/>
        <v>36000</v>
      </c>
      <c r="N402" s="34" t="s">
        <v>692</v>
      </c>
      <c r="P402" s="37" t="s">
        <v>693</v>
      </c>
    </row>
    <row r="403" spans="1:17" ht="21.4" customHeight="1">
      <c r="A403" s="192" t="s">
        <v>694</v>
      </c>
      <c r="B403" s="154"/>
      <c r="C403" s="156">
        <v>1</v>
      </c>
      <c r="D403" s="156" t="s">
        <v>695</v>
      </c>
      <c r="E403" s="157">
        <f>SUM(G403,I403,K403)</f>
        <v>15000</v>
      </c>
      <c r="F403" s="157">
        <f>H403+J403+L403</f>
        <v>15000</v>
      </c>
      <c r="G403" s="157"/>
      <c r="H403" s="157"/>
      <c r="I403" s="157"/>
      <c r="J403" s="157"/>
      <c r="K403" s="213">
        <f>15000</f>
        <v>15000</v>
      </c>
      <c r="L403" s="157">
        <f t="shared" si="79"/>
        <v>15000</v>
      </c>
      <c r="N403" s="34" t="s">
        <v>692</v>
      </c>
      <c r="P403" s="36"/>
    </row>
    <row r="404" spans="1:17" ht="21.4" customHeight="1">
      <c r="A404" s="156" t="s">
        <v>235</v>
      </c>
      <c r="B404" s="154"/>
      <c r="C404" s="154"/>
      <c r="D404" s="154"/>
      <c r="E404" s="163"/>
      <c r="F404" s="157">
        <f>SUM(F391:F402)</f>
        <v>1308000</v>
      </c>
      <c r="G404" s="157"/>
      <c r="H404" s="157">
        <f>SUM(H391:H402)</f>
        <v>0</v>
      </c>
      <c r="I404" s="157"/>
      <c r="J404" s="157">
        <f>SUM(J391:J402)</f>
        <v>0</v>
      </c>
      <c r="K404" s="157"/>
      <c r="L404" s="157">
        <f>SUM(L391:L403)</f>
        <v>1323000</v>
      </c>
      <c r="N404" s="34" t="s">
        <v>692</v>
      </c>
      <c r="P404" s="36"/>
    </row>
    <row r="405" spans="1:17" ht="21.4" customHeight="1">
      <c r="A405" s="156"/>
      <c r="B405" s="154"/>
      <c r="C405" s="154"/>
      <c r="D405" s="154"/>
      <c r="E405" s="163"/>
      <c r="F405" s="157"/>
      <c r="G405" s="157"/>
      <c r="H405" s="157"/>
      <c r="I405" s="157"/>
      <c r="J405" s="157"/>
      <c r="K405" s="157"/>
      <c r="L405" s="157"/>
      <c r="N405" s="34" t="s">
        <v>692</v>
      </c>
      <c r="P405" s="36"/>
    </row>
    <row r="406" spans="1:17" ht="21.4" customHeight="1">
      <c r="A406" s="156"/>
      <c r="B406" s="154"/>
      <c r="C406" s="154"/>
      <c r="D406" s="154"/>
      <c r="E406" s="163"/>
      <c r="F406" s="157"/>
      <c r="G406" s="157"/>
      <c r="H406" s="157"/>
      <c r="I406" s="157"/>
      <c r="J406" s="157"/>
      <c r="K406" s="157"/>
      <c r="L406" s="157"/>
    </row>
    <row r="407" spans="1:17" ht="21.4" customHeight="1">
      <c r="A407" s="211"/>
      <c r="B407" s="212"/>
      <c r="C407" s="156"/>
      <c r="D407" s="156"/>
      <c r="E407" s="157"/>
      <c r="F407" s="157"/>
      <c r="G407" s="157"/>
      <c r="H407" s="157"/>
      <c r="I407" s="157"/>
      <c r="J407" s="157"/>
      <c r="K407" s="213"/>
      <c r="L407" s="157"/>
    </row>
    <row r="408" spans="1:17" ht="16.5" customHeight="1">
      <c r="A408" s="844" t="s">
        <v>696</v>
      </c>
      <c r="B408" s="844"/>
      <c r="C408" s="844"/>
      <c r="D408" s="844"/>
      <c r="E408" s="844"/>
      <c r="F408" s="844"/>
      <c r="G408" s="844"/>
      <c r="H408" s="844"/>
      <c r="I408" s="844"/>
      <c r="J408" s="844"/>
      <c r="K408" s="844"/>
      <c r="L408" s="844"/>
    </row>
    <row r="409" spans="1:17" ht="16.5" customHeight="1">
      <c r="A409" s="153" t="s">
        <v>697</v>
      </c>
      <c r="B409" s="161"/>
      <c r="C409" s="165">
        <v>0</v>
      </c>
      <c r="D409" s="156" t="s">
        <v>217</v>
      </c>
      <c r="E409" s="157" t="e">
        <f>+G409+I409+K409</f>
        <v>#REF!</v>
      </c>
      <c r="F409" s="157" t="e">
        <f>H409+J409+L409</f>
        <v>#REF!</v>
      </c>
      <c r="G409" s="157" t="e">
        <f>#REF!</f>
        <v>#REF!</v>
      </c>
      <c r="H409" s="157" t="e">
        <f>TRUNC($C409*G409)</f>
        <v>#REF!</v>
      </c>
      <c r="I409" s="161"/>
      <c r="J409" s="161"/>
      <c r="K409" s="161"/>
      <c r="L409" s="161"/>
      <c r="N409" s="14" t="s">
        <v>698</v>
      </c>
      <c r="O409" s="31"/>
      <c r="P409" s="31"/>
      <c r="Q409" s="31"/>
    </row>
    <row r="410" spans="1:17" ht="16.5" customHeight="1">
      <c r="A410" s="153" t="s">
        <v>699</v>
      </c>
      <c r="B410" s="154"/>
      <c r="C410" s="165">
        <v>0.5</v>
      </c>
      <c r="D410" s="156" t="s">
        <v>217</v>
      </c>
      <c r="E410" s="157" t="e">
        <f>+G410+I410+K410</f>
        <v>#REF!</v>
      </c>
      <c r="F410" s="157" t="e">
        <f>H410+J410+L410</f>
        <v>#REF!</v>
      </c>
      <c r="G410" s="157" t="e">
        <f>#REF!</f>
        <v>#REF!</v>
      </c>
      <c r="H410" s="157" t="e">
        <f>TRUNC($C410*G410)</f>
        <v>#REF!</v>
      </c>
      <c r="I410" s="158"/>
      <c r="J410" s="158"/>
      <c r="K410" s="158"/>
      <c r="L410" s="158"/>
      <c r="N410" s="34"/>
      <c r="O410" s="15" t="s">
        <v>700</v>
      </c>
      <c r="P410" s="15" t="s">
        <v>701</v>
      </c>
      <c r="Q410" s="15" t="s">
        <v>702</v>
      </c>
    </row>
    <row r="411" spans="1:17" ht="16.5" customHeight="1">
      <c r="A411" s="153" t="s">
        <v>703</v>
      </c>
      <c r="B411" s="154"/>
      <c r="C411" s="165">
        <v>2</v>
      </c>
      <c r="D411" s="156" t="s">
        <v>217</v>
      </c>
      <c r="E411" s="157" t="e">
        <f>+G411+I411+K411</f>
        <v>#REF!</v>
      </c>
      <c r="F411" s="157" t="e">
        <f>H411+J411+L411</f>
        <v>#REF!</v>
      </c>
      <c r="G411" s="157" t="e">
        <f>#REF!</f>
        <v>#REF!</v>
      </c>
      <c r="H411" s="157" t="e">
        <f>TRUNC($C411*G411)</f>
        <v>#REF!</v>
      </c>
      <c r="I411" s="200"/>
      <c r="J411" s="200"/>
      <c r="K411" s="200"/>
      <c r="L411" s="200"/>
      <c r="N411" s="38" t="s">
        <v>704</v>
      </c>
      <c r="O411" s="38" t="s">
        <v>705</v>
      </c>
      <c r="P411" s="38" t="s">
        <v>706</v>
      </c>
      <c r="Q411" s="38" t="s">
        <v>707</v>
      </c>
    </row>
    <row r="412" spans="1:17" ht="16.5" customHeight="1">
      <c r="A412" s="153" t="s">
        <v>708</v>
      </c>
      <c r="B412" s="154"/>
      <c r="C412" s="165">
        <v>0</v>
      </c>
      <c r="D412" s="156" t="s">
        <v>217</v>
      </c>
      <c r="E412" s="157" t="e">
        <f>+G412+I412+K412</f>
        <v>#REF!</v>
      </c>
      <c r="F412" s="157" t="e">
        <f>H412+J412+L412</f>
        <v>#REF!</v>
      </c>
      <c r="G412" s="157" t="e">
        <f>#REF!</f>
        <v>#REF!</v>
      </c>
      <c r="H412" s="157" t="e">
        <f>TRUNC($C412*G412)</f>
        <v>#REF!</v>
      </c>
      <c r="I412" s="200"/>
      <c r="J412" s="200"/>
      <c r="K412" s="200"/>
      <c r="L412" s="200"/>
      <c r="N412" s="38" t="s">
        <v>709</v>
      </c>
      <c r="O412" s="39" t="s">
        <v>710</v>
      </c>
      <c r="P412" s="39" t="s">
        <v>710</v>
      </c>
      <c r="Q412" s="39">
        <v>0.5</v>
      </c>
    </row>
    <row r="413" spans="1:17" ht="16.5" customHeight="1">
      <c r="A413" s="153" t="s">
        <v>711</v>
      </c>
      <c r="B413" s="154"/>
      <c r="C413" s="165">
        <v>1</v>
      </c>
      <c r="D413" s="156" t="s">
        <v>217</v>
      </c>
      <c r="E413" s="157" t="e">
        <f>+G413+I413+K413</f>
        <v>#REF!</v>
      </c>
      <c r="F413" s="157" t="e">
        <f>H413+J413+L413</f>
        <v>#REF!</v>
      </c>
      <c r="G413" s="157" t="e">
        <f>#REF!</f>
        <v>#REF!</v>
      </c>
      <c r="H413" s="157" t="e">
        <f>TRUNC($C413*G413)</f>
        <v>#REF!</v>
      </c>
      <c r="I413" s="158"/>
      <c r="J413" s="158"/>
      <c r="K413" s="158"/>
      <c r="L413" s="158"/>
      <c r="N413" s="38" t="s">
        <v>712</v>
      </c>
      <c r="O413" s="39">
        <v>0.5</v>
      </c>
      <c r="P413" s="40">
        <v>1</v>
      </c>
      <c r="Q413" s="39">
        <v>1.5</v>
      </c>
    </row>
    <row r="414" spans="1:17" ht="16.5" customHeight="1">
      <c r="A414" s="156" t="s">
        <v>235</v>
      </c>
      <c r="B414" s="154"/>
      <c r="C414" s="154"/>
      <c r="D414" s="154"/>
      <c r="E414" s="158"/>
      <c r="F414" s="157" t="e">
        <f>SUM(F410:F413)</f>
        <v>#REF!</v>
      </c>
      <c r="G414" s="157"/>
      <c r="H414" s="157" t="e">
        <f>SUM(H410:H413)</f>
        <v>#REF!</v>
      </c>
      <c r="I414" s="157"/>
      <c r="J414" s="157">
        <f>SUM(J410:J413)</f>
        <v>0</v>
      </c>
      <c r="K414" s="157"/>
      <c r="L414" s="157">
        <f>SUM(L410:L413)</f>
        <v>0</v>
      </c>
      <c r="N414" s="38" t="s">
        <v>713</v>
      </c>
      <c r="O414" s="40">
        <v>2</v>
      </c>
      <c r="P414" s="40">
        <v>2</v>
      </c>
      <c r="Q414" s="40">
        <v>3</v>
      </c>
    </row>
    <row r="415" spans="1:17" ht="16.5" customHeight="1">
      <c r="A415" s="156"/>
      <c r="B415" s="154"/>
      <c r="C415" s="154"/>
      <c r="D415" s="154"/>
      <c r="E415" s="158"/>
      <c r="F415" s="157"/>
      <c r="G415" s="157"/>
      <c r="H415" s="157"/>
      <c r="I415" s="157"/>
      <c r="J415" s="157"/>
      <c r="K415" s="157"/>
      <c r="L415" s="157"/>
      <c r="N415" s="38" t="s">
        <v>714</v>
      </c>
      <c r="O415" s="39" t="s">
        <v>710</v>
      </c>
      <c r="P415" s="40">
        <v>1</v>
      </c>
      <c r="Q415" s="40">
        <v>1</v>
      </c>
    </row>
    <row r="416" spans="1:17" ht="16.5" customHeight="1">
      <c r="A416" s="844" t="s">
        <v>715</v>
      </c>
      <c r="B416" s="844"/>
      <c r="C416" s="844"/>
      <c r="D416" s="844"/>
      <c r="E416" s="844"/>
      <c r="F416" s="844"/>
      <c r="G416" s="844"/>
      <c r="H416" s="844"/>
      <c r="I416" s="844"/>
      <c r="J416" s="844"/>
      <c r="K416" s="844"/>
      <c r="L416" s="844"/>
      <c r="N416" s="38" t="s">
        <v>716</v>
      </c>
      <c r="O416" s="40">
        <v>1</v>
      </c>
      <c r="P416" s="40">
        <v>1</v>
      </c>
      <c r="Q416" s="40">
        <v>1</v>
      </c>
    </row>
    <row r="417" spans="1:14" ht="16.5" customHeight="1">
      <c r="A417" s="153" t="s">
        <v>717</v>
      </c>
      <c r="B417" s="161"/>
      <c r="C417" s="165">
        <v>1</v>
      </c>
      <c r="D417" s="156" t="s">
        <v>217</v>
      </c>
      <c r="E417" s="157" t="e">
        <f>+G417+I417+K417</f>
        <v>#REF!</v>
      </c>
      <c r="F417" s="157" t="e">
        <f>H417+J417+L417</f>
        <v>#REF!</v>
      </c>
      <c r="G417" s="157" t="e">
        <f>#REF!</f>
        <v>#REF!</v>
      </c>
      <c r="H417" s="157" t="e">
        <f>TRUNC($C417*G417)</f>
        <v>#REF!</v>
      </c>
      <c r="I417" s="161"/>
      <c r="J417" s="161"/>
      <c r="K417" s="161"/>
      <c r="L417" s="161"/>
    </row>
    <row r="418" spans="1:14" ht="16.5" customHeight="1">
      <c r="A418" s="153" t="s">
        <v>718</v>
      </c>
      <c r="B418" s="154"/>
      <c r="C418" s="165">
        <v>2.5</v>
      </c>
      <c r="D418" s="156" t="s">
        <v>217</v>
      </c>
      <c r="E418" s="157" t="e">
        <f>+G418+I418+K418</f>
        <v>#REF!</v>
      </c>
      <c r="F418" s="157" t="e">
        <f>H418+J418+L418</f>
        <v>#REF!</v>
      </c>
      <c r="G418" s="157" t="e">
        <f>#REF!</f>
        <v>#REF!</v>
      </c>
      <c r="H418" s="157" t="e">
        <f>TRUNC($C418*G418)</f>
        <v>#REF!</v>
      </c>
      <c r="I418" s="200"/>
      <c r="J418" s="200"/>
      <c r="K418" s="200"/>
      <c r="L418" s="200"/>
    </row>
    <row r="419" spans="1:14" ht="16.5" customHeight="1">
      <c r="A419" s="153" t="s">
        <v>720</v>
      </c>
      <c r="B419" s="154"/>
      <c r="C419" s="165">
        <v>4</v>
      </c>
      <c r="D419" s="156" t="s">
        <v>217</v>
      </c>
      <c r="E419" s="157" t="e">
        <f>+G419+I419+K419</f>
        <v>#REF!</v>
      </c>
      <c r="F419" s="157" t="e">
        <f>H419+J419+L419</f>
        <v>#REF!</v>
      </c>
      <c r="G419" s="157" t="e">
        <f>#REF!</f>
        <v>#REF!</v>
      </c>
      <c r="H419" s="157" t="e">
        <f>TRUNC($C419*G419)</f>
        <v>#REF!</v>
      </c>
      <c r="I419" s="158"/>
      <c r="J419" s="158"/>
      <c r="K419" s="158"/>
      <c r="L419" s="158"/>
    </row>
    <row r="420" spans="1:14" ht="16.5" customHeight="1">
      <c r="A420" s="156" t="s">
        <v>235</v>
      </c>
      <c r="B420" s="154"/>
      <c r="C420" s="154"/>
      <c r="D420" s="154"/>
      <c r="E420" s="158"/>
      <c r="F420" s="157" t="e">
        <f>SUM(F418:F419)</f>
        <v>#REF!</v>
      </c>
      <c r="G420" s="157"/>
      <c r="H420" s="157" t="e">
        <f>SUM(H418:H419)</f>
        <v>#REF!</v>
      </c>
      <c r="I420" s="157"/>
      <c r="J420" s="157"/>
      <c r="K420" s="157"/>
      <c r="L420" s="157"/>
    </row>
    <row r="421" spans="1:14" ht="16.5" customHeight="1">
      <c r="A421" s="214"/>
      <c r="B421" s="214"/>
      <c r="C421" s="214"/>
      <c r="D421" s="214"/>
      <c r="E421" s="214"/>
      <c r="F421" s="214"/>
      <c r="G421" s="214"/>
      <c r="H421" s="214"/>
      <c r="I421" s="214"/>
      <c r="J421" s="214"/>
      <c r="K421" s="214"/>
      <c r="L421" s="214"/>
    </row>
    <row r="422" spans="1:14" ht="16.5" customHeight="1">
      <c r="A422" s="844" t="s">
        <v>722</v>
      </c>
      <c r="B422" s="844"/>
      <c r="C422" s="844"/>
      <c r="D422" s="844"/>
      <c r="E422" s="844"/>
      <c r="F422" s="844"/>
      <c r="G422" s="844"/>
      <c r="H422" s="844"/>
      <c r="I422" s="844"/>
      <c r="J422" s="844"/>
      <c r="K422" s="844"/>
      <c r="L422" s="844"/>
    </row>
    <row r="423" spans="1:14" ht="16.5" customHeight="1">
      <c r="A423" s="153" t="s">
        <v>724</v>
      </c>
      <c r="B423" s="154"/>
      <c r="C423" s="165">
        <v>1</v>
      </c>
      <c r="D423" s="156" t="s">
        <v>217</v>
      </c>
      <c r="E423" s="157" t="e">
        <f>+G423+I423+K423</f>
        <v>#REF!</v>
      </c>
      <c r="F423" s="157" t="e">
        <f>H423+J423+L423</f>
        <v>#REF!</v>
      </c>
      <c r="G423" s="157" t="e">
        <f>#REF!</f>
        <v>#REF!</v>
      </c>
      <c r="H423" s="157" t="e">
        <f>TRUNC($C423*G423)</f>
        <v>#REF!</v>
      </c>
      <c r="I423" s="158"/>
      <c r="J423" s="158"/>
      <c r="K423" s="158"/>
      <c r="L423" s="158"/>
    </row>
    <row r="424" spans="1:14" ht="16.5" customHeight="1">
      <c r="A424" s="153" t="s">
        <v>727</v>
      </c>
      <c r="B424" s="154"/>
      <c r="C424" s="165">
        <v>3</v>
      </c>
      <c r="D424" s="156" t="s">
        <v>217</v>
      </c>
      <c r="E424" s="157" t="e">
        <f>+G424+I424+K424</f>
        <v>#REF!</v>
      </c>
      <c r="F424" s="157" t="e">
        <f>H424+J424+L424</f>
        <v>#REF!</v>
      </c>
      <c r="G424" s="157" t="e">
        <f>#REF!</f>
        <v>#REF!</v>
      </c>
      <c r="H424" s="157" t="e">
        <f>TRUNC($C424*G424)</f>
        <v>#REF!</v>
      </c>
      <c r="I424" s="200"/>
      <c r="J424" s="200"/>
      <c r="K424" s="200"/>
      <c r="L424" s="200"/>
    </row>
    <row r="425" spans="1:14" ht="16.5" customHeight="1">
      <c r="A425" s="153" t="s">
        <v>729</v>
      </c>
      <c r="B425" s="154"/>
      <c r="C425" s="165">
        <v>3</v>
      </c>
      <c r="D425" s="156" t="s">
        <v>217</v>
      </c>
      <c r="E425" s="157" t="e">
        <f>+G425+I425+K425</f>
        <v>#REF!</v>
      </c>
      <c r="F425" s="157" t="e">
        <f>H425+J425+L425</f>
        <v>#REF!</v>
      </c>
      <c r="G425" s="157" t="e">
        <f>#REF!</f>
        <v>#REF!</v>
      </c>
      <c r="H425" s="157" t="e">
        <f>TRUNC($C425*G425)</f>
        <v>#REF!</v>
      </c>
      <c r="I425" s="158"/>
      <c r="J425" s="158"/>
      <c r="K425" s="158"/>
      <c r="L425" s="158"/>
    </row>
    <row r="426" spans="1:14" ht="16.5" customHeight="1">
      <c r="A426" s="153" t="s">
        <v>731</v>
      </c>
      <c r="B426" s="154"/>
      <c r="C426" s="165">
        <v>1</v>
      </c>
      <c r="D426" s="156" t="s">
        <v>217</v>
      </c>
      <c r="E426" s="157" t="e">
        <f>+G426+I426+K426</f>
        <v>#REF!</v>
      </c>
      <c r="F426" s="157" t="e">
        <f>H426+J426+L426</f>
        <v>#REF!</v>
      </c>
      <c r="G426" s="157" t="e">
        <f>#REF!</f>
        <v>#REF!</v>
      </c>
      <c r="H426" s="157" t="e">
        <f>TRUNC($C426*G426)</f>
        <v>#REF!</v>
      </c>
      <c r="I426" s="158"/>
      <c r="J426" s="158"/>
      <c r="K426" s="158"/>
      <c r="L426" s="158"/>
    </row>
    <row r="427" spans="1:14" ht="16.5" customHeight="1">
      <c r="A427" s="156" t="s">
        <v>235</v>
      </c>
      <c r="B427" s="154"/>
      <c r="C427" s="154"/>
      <c r="D427" s="154"/>
      <c r="E427" s="158"/>
      <c r="F427" s="157" t="e">
        <f>SUM(F423:F426)</f>
        <v>#REF!</v>
      </c>
      <c r="G427" s="157"/>
      <c r="H427" s="157" t="e">
        <f>SUM(H423:H426)</f>
        <v>#REF!</v>
      </c>
      <c r="I427" s="157"/>
      <c r="J427" s="157"/>
      <c r="K427" s="157"/>
      <c r="L427" s="157"/>
    </row>
    <row r="428" spans="1:14" ht="16.5" customHeight="1">
      <c r="A428" s="156"/>
      <c r="B428" s="154"/>
      <c r="C428" s="154"/>
      <c r="D428" s="154"/>
      <c r="E428" s="158"/>
      <c r="F428" s="157"/>
      <c r="G428" s="157"/>
      <c r="H428" s="157"/>
      <c r="I428" s="157"/>
      <c r="J428" s="157"/>
      <c r="K428" s="157"/>
      <c r="L428" s="157"/>
    </row>
    <row r="429" spans="1:14" ht="16.5" customHeight="1">
      <c r="A429" s="844" t="s">
        <v>734</v>
      </c>
      <c r="B429" s="844"/>
      <c r="C429" s="844"/>
      <c r="D429" s="844"/>
      <c r="E429" s="844"/>
      <c r="F429" s="844"/>
      <c r="G429" s="844"/>
      <c r="H429" s="844"/>
      <c r="I429" s="844"/>
      <c r="J429" s="844"/>
      <c r="K429" s="844"/>
      <c r="L429" s="844"/>
      <c r="N429" s="19"/>
    </row>
    <row r="430" spans="1:14" ht="16.5" customHeight="1">
      <c r="A430" s="153" t="s">
        <v>736</v>
      </c>
      <c r="B430" s="154"/>
      <c r="C430" s="156">
        <v>100</v>
      </c>
      <c r="D430" s="156" t="s">
        <v>737</v>
      </c>
      <c r="E430" s="157">
        <f>+G430+I430+K430</f>
        <v>12150</v>
      </c>
      <c r="F430" s="157">
        <f>H430+J430+L430</f>
        <v>1215000</v>
      </c>
      <c r="G430" s="157"/>
      <c r="H430" s="157"/>
      <c r="I430" s="200"/>
      <c r="J430" s="200"/>
      <c r="K430" s="157">
        <f>토질산근3!D39</f>
        <v>12150</v>
      </c>
      <c r="L430" s="157">
        <f>TRUNC($C430*K430)</f>
        <v>1215000</v>
      </c>
    </row>
    <row r="431" spans="1:14" ht="16.5" customHeight="1">
      <c r="A431" s="156" t="s">
        <v>235</v>
      </c>
      <c r="B431" s="154"/>
      <c r="C431" s="154"/>
      <c r="D431" s="154"/>
      <c r="E431" s="158"/>
      <c r="F431" s="157">
        <f>SUM(F430:F430)</f>
        <v>1215000</v>
      </c>
      <c r="G431" s="157"/>
      <c r="H431" s="157"/>
      <c r="I431" s="157"/>
      <c r="J431" s="157"/>
      <c r="K431" s="157"/>
      <c r="L431" s="157">
        <f>SUM(L430:L430)</f>
        <v>1215000</v>
      </c>
    </row>
    <row r="432" spans="1:14" ht="16.5" customHeight="1"/>
    <row r="433" spans="14:19" ht="21.4" customHeight="1">
      <c r="N433" s="14" t="s">
        <v>719</v>
      </c>
      <c r="O433" s="15"/>
      <c r="P433" s="15"/>
      <c r="R433" s="19"/>
    </row>
    <row r="434" spans="14:19" ht="21.4" customHeight="1">
      <c r="N434" s="13" t="s">
        <v>721</v>
      </c>
      <c r="O434" s="38" t="s">
        <v>705</v>
      </c>
      <c r="P434" s="38" t="s">
        <v>706</v>
      </c>
      <c r="Q434" s="38" t="s">
        <v>707</v>
      </c>
    </row>
    <row r="435" spans="14:19" ht="21.4" customHeight="1">
      <c r="N435" s="38" t="s">
        <v>712</v>
      </c>
      <c r="O435" s="40">
        <v>1</v>
      </c>
      <c r="P435" s="41">
        <v>2</v>
      </c>
      <c r="Q435" s="41">
        <v>3</v>
      </c>
    </row>
    <row r="436" spans="14:19" ht="21.4" customHeight="1">
      <c r="N436" s="38" t="s">
        <v>713</v>
      </c>
      <c r="O436" s="41">
        <v>2.5</v>
      </c>
      <c r="P436" s="41">
        <v>6.5</v>
      </c>
      <c r="Q436" s="41">
        <v>8.5</v>
      </c>
    </row>
    <row r="437" spans="14:19" ht="21.4" customHeight="1">
      <c r="N437" s="38" t="s">
        <v>714</v>
      </c>
      <c r="O437" s="40">
        <v>4</v>
      </c>
      <c r="P437" s="41">
        <v>5</v>
      </c>
      <c r="Q437" s="41">
        <v>7</v>
      </c>
    </row>
    <row r="438" spans="14:19" ht="21.4" customHeight="1">
      <c r="N438" s="14" t="s">
        <v>723</v>
      </c>
      <c r="O438" s="31"/>
      <c r="P438" s="31"/>
      <c r="Q438" s="31"/>
      <c r="R438" s="31"/>
      <c r="S438" s="31"/>
    </row>
    <row r="439" spans="14:19" ht="21.4" customHeight="1">
      <c r="N439" s="42"/>
      <c r="O439" s="42" t="s">
        <v>705</v>
      </c>
      <c r="P439" s="43" t="s">
        <v>725</v>
      </c>
      <c r="Q439" s="44" t="s">
        <v>726</v>
      </c>
      <c r="R439" s="44" t="s">
        <v>706</v>
      </c>
      <c r="S439" s="44" t="s">
        <v>707</v>
      </c>
    </row>
    <row r="440" spans="14:19" ht="21.4" customHeight="1">
      <c r="N440" s="32" t="s">
        <v>728</v>
      </c>
      <c r="O440" s="32">
        <v>5</v>
      </c>
      <c r="P440" s="32">
        <v>4</v>
      </c>
      <c r="Q440" s="32">
        <v>3</v>
      </c>
      <c r="R440" s="32">
        <v>2</v>
      </c>
      <c r="S440" s="32">
        <v>1</v>
      </c>
    </row>
    <row r="441" spans="14:19" ht="21.4" customHeight="1">
      <c r="N441" s="45" t="s">
        <v>730</v>
      </c>
      <c r="O441" s="33">
        <v>1</v>
      </c>
      <c r="P441" s="33">
        <v>1.5</v>
      </c>
      <c r="Q441" s="33">
        <v>2.5</v>
      </c>
      <c r="R441" s="33">
        <v>4</v>
      </c>
      <c r="S441" s="33">
        <v>7.5</v>
      </c>
    </row>
    <row r="442" spans="14:19" ht="21.4" customHeight="1">
      <c r="N442" s="45" t="s">
        <v>732</v>
      </c>
      <c r="O442" s="33">
        <v>3</v>
      </c>
      <c r="P442" s="33">
        <v>3.5</v>
      </c>
      <c r="Q442" s="33">
        <v>5.5</v>
      </c>
      <c r="R442" s="33">
        <v>6.5</v>
      </c>
      <c r="S442" s="33">
        <v>8.5</v>
      </c>
    </row>
    <row r="443" spans="14:19" ht="21.4" customHeight="1">
      <c r="N443" s="45" t="s">
        <v>733</v>
      </c>
      <c r="O443" s="33">
        <v>3</v>
      </c>
      <c r="P443" s="33">
        <v>5</v>
      </c>
      <c r="Q443" s="33">
        <v>6</v>
      </c>
      <c r="R443" s="33">
        <v>7.5</v>
      </c>
      <c r="S443" s="33">
        <v>9</v>
      </c>
    </row>
    <row r="444" spans="14:19" ht="21.4" customHeight="1">
      <c r="N444" s="45" t="s">
        <v>216</v>
      </c>
      <c r="O444" s="33">
        <v>1</v>
      </c>
      <c r="P444" s="33">
        <v>1.5</v>
      </c>
      <c r="Q444" s="33">
        <v>2</v>
      </c>
      <c r="R444" s="33">
        <v>2.5</v>
      </c>
      <c r="S444" s="33">
        <v>3</v>
      </c>
    </row>
  </sheetData>
  <mergeCells count="37">
    <mergeCell ref="A22:L22"/>
    <mergeCell ref="A40:L40"/>
    <mergeCell ref="A2:A3"/>
    <mergeCell ref="B2:B3"/>
    <mergeCell ref="C2:C3"/>
    <mergeCell ref="D2:D3"/>
    <mergeCell ref="A4:L4"/>
    <mergeCell ref="A76:L76"/>
    <mergeCell ref="A94:L94"/>
    <mergeCell ref="A58:L58"/>
    <mergeCell ref="A130:L130"/>
    <mergeCell ref="A141:L141"/>
    <mergeCell ref="A112:L112"/>
    <mergeCell ref="A170:L170"/>
    <mergeCell ref="A189:L189"/>
    <mergeCell ref="A150:L150"/>
    <mergeCell ref="A160:L160"/>
    <mergeCell ref="A207:L207"/>
    <mergeCell ref="A243:L243"/>
    <mergeCell ref="A262:L262"/>
    <mergeCell ref="A225:L225"/>
    <mergeCell ref="A235:H235"/>
    <mergeCell ref="A280:L280"/>
    <mergeCell ref="A316:L316"/>
    <mergeCell ref="A324:L324"/>
    <mergeCell ref="A298:L298"/>
    <mergeCell ref="A308:L308"/>
    <mergeCell ref="A354:L354"/>
    <mergeCell ref="A422:L422"/>
    <mergeCell ref="A429:L429"/>
    <mergeCell ref="A369:L369"/>
    <mergeCell ref="A334:L334"/>
    <mergeCell ref="A344:L344"/>
    <mergeCell ref="A372:H372"/>
    <mergeCell ref="A416:L416"/>
    <mergeCell ref="A390:L390"/>
    <mergeCell ref="A408:L408"/>
  </mergeCells>
  <phoneticPr fontId="3" type="noConversion"/>
  <printOptions horizontalCentered="1"/>
  <pageMargins left="0.47244094488188981" right="0.27559055118110237" top="0.82677165354330717" bottom="0.62992125984251968" header="0.51181102362204722" footer="0.51181102362204722"/>
  <pageSetup paperSize="9" orientation="landscape" horizontalDpi="300" verticalDpi="300" r:id="rId1"/>
  <headerFooter alignWithMargins="0"/>
  <rowBreaks count="1" manualBreakCount="1">
    <brk id="407" max="11" man="1"/>
  </rowBreaks>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L86"/>
  <sheetViews>
    <sheetView view="pageBreakPreview" zoomScale="115" zoomScaleSheetLayoutView="115" workbookViewId="0">
      <selection activeCell="F16" sqref="F16"/>
    </sheetView>
  </sheetViews>
  <sheetFormatPr defaultRowHeight="13.5"/>
  <cols>
    <col min="1" max="1" width="28.5" style="31" customWidth="1"/>
    <col min="2" max="2" width="6.5" style="31" customWidth="1"/>
    <col min="3" max="3" width="4.875" style="31" customWidth="1"/>
    <col min="4" max="4" width="6.5" style="31" customWidth="1"/>
    <col min="5" max="5" width="9" style="31"/>
    <col min="6" max="6" width="23.375" style="31" customWidth="1"/>
    <col min="7" max="7" width="6.5" style="31" customWidth="1"/>
    <col min="8" max="8" width="25.5" style="31" customWidth="1"/>
    <col min="9" max="10" width="27.625" style="31" customWidth="1"/>
    <col min="11" max="11" width="33" style="31" customWidth="1"/>
    <col min="12" max="12" width="2.875" style="31" customWidth="1"/>
    <col min="13" max="16384" width="9" style="31"/>
  </cols>
  <sheetData>
    <row r="1" spans="1:12" ht="30" customHeight="1">
      <c r="A1" s="215" t="s">
        <v>1177</v>
      </c>
    </row>
    <row r="2" spans="1:12" ht="30" customHeight="1">
      <c r="A2" s="144" t="s">
        <v>1176</v>
      </c>
      <c r="B2" s="144" t="s">
        <v>6</v>
      </c>
      <c r="C2" s="144"/>
      <c r="D2" s="144" t="s">
        <v>8</v>
      </c>
      <c r="E2" s="144" t="s">
        <v>7</v>
      </c>
      <c r="F2" s="145" t="s">
        <v>738</v>
      </c>
      <c r="G2" s="46"/>
      <c r="H2" s="47" t="s">
        <v>739</v>
      </c>
      <c r="I2" s="858" t="s">
        <v>740</v>
      </c>
      <c r="J2" s="859"/>
      <c r="K2" s="48" t="s">
        <v>738</v>
      </c>
      <c r="L2" s="49"/>
    </row>
    <row r="3" spans="1:12" ht="18" customHeight="1">
      <c r="A3" s="275" t="s">
        <v>741</v>
      </c>
      <c r="B3" s="276" t="s">
        <v>742</v>
      </c>
      <c r="C3" s="276" t="s">
        <v>743</v>
      </c>
      <c r="D3" s="276" t="s">
        <v>744</v>
      </c>
      <c r="E3" s="277">
        <v>6</v>
      </c>
      <c r="F3" s="278"/>
      <c r="G3" s="46"/>
      <c r="H3" s="860" t="s">
        <v>745</v>
      </c>
      <c r="I3" s="50" t="s">
        <v>746</v>
      </c>
      <c r="J3" s="51" t="s">
        <v>747</v>
      </c>
      <c r="K3" s="862" t="s">
        <v>748</v>
      </c>
      <c r="L3" s="52"/>
    </row>
    <row r="4" spans="1:12" ht="18" customHeight="1">
      <c r="A4" s="279" t="s">
        <v>749</v>
      </c>
      <c r="B4" s="280" t="s">
        <v>25</v>
      </c>
      <c r="C4" s="281">
        <v>1</v>
      </c>
      <c r="D4" s="280" t="s">
        <v>20</v>
      </c>
      <c r="E4" s="282">
        <f t="shared" ref="E4:E10" si="0">$E$3*C4</f>
        <v>6</v>
      </c>
      <c r="F4" s="283"/>
      <c r="G4" s="46"/>
      <c r="H4" s="861"/>
      <c r="I4" s="53" t="s">
        <v>750</v>
      </c>
      <c r="J4" s="54" t="s">
        <v>751</v>
      </c>
      <c r="K4" s="863"/>
      <c r="L4" s="55"/>
    </row>
    <row r="5" spans="1:12" ht="18" customHeight="1">
      <c r="A5" s="279" t="s">
        <v>752</v>
      </c>
      <c r="B5" s="280" t="s">
        <v>753</v>
      </c>
      <c r="C5" s="281">
        <v>2</v>
      </c>
      <c r="D5" s="280" t="s">
        <v>754</v>
      </c>
      <c r="E5" s="282">
        <f t="shared" si="0"/>
        <v>12</v>
      </c>
      <c r="F5" s="283"/>
      <c r="G5" s="46"/>
      <c r="H5" s="852" t="s">
        <v>755</v>
      </c>
      <c r="I5" s="50" t="s">
        <v>756</v>
      </c>
      <c r="J5" s="51" t="s">
        <v>757</v>
      </c>
      <c r="K5" s="864" t="s">
        <v>758</v>
      </c>
      <c r="L5" s="55"/>
    </row>
    <row r="6" spans="1:12" ht="18" customHeight="1">
      <c r="A6" s="279" t="s">
        <v>759</v>
      </c>
      <c r="B6" s="280" t="s">
        <v>760</v>
      </c>
      <c r="C6" s="281">
        <v>2</v>
      </c>
      <c r="D6" s="280" t="s">
        <v>761</v>
      </c>
      <c r="E6" s="282">
        <f t="shared" si="0"/>
        <v>12</v>
      </c>
      <c r="F6" s="283"/>
      <c r="G6" s="46"/>
      <c r="H6" s="853"/>
      <c r="I6" s="866" t="s">
        <v>762</v>
      </c>
      <c r="J6" s="867"/>
      <c r="K6" s="865"/>
      <c r="L6" s="55"/>
    </row>
    <row r="7" spans="1:12" ht="18" customHeight="1">
      <c r="A7" s="279" t="s">
        <v>763</v>
      </c>
      <c r="B7" s="280" t="s">
        <v>764</v>
      </c>
      <c r="C7" s="281">
        <v>3</v>
      </c>
      <c r="D7" s="280" t="s">
        <v>765</v>
      </c>
      <c r="E7" s="282">
        <f t="shared" si="0"/>
        <v>18</v>
      </c>
      <c r="F7" s="283"/>
      <c r="G7" s="46"/>
      <c r="H7" s="852" t="s">
        <v>766</v>
      </c>
      <c r="I7" s="854" t="s">
        <v>767</v>
      </c>
      <c r="J7" s="855"/>
      <c r="K7" s="856" t="s">
        <v>768</v>
      </c>
      <c r="L7" s="56"/>
    </row>
    <row r="8" spans="1:12" ht="18" customHeight="1">
      <c r="A8" s="279" t="s">
        <v>769</v>
      </c>
      <c r="B8" s="280" t="s">
        <v>764</v>
      </c>
      <c r="C8" s="281">
        <v>2</v>
      </c>
      <c r="D8" s="280" t="s">
        <v>765</v>
      </c>
      <c r="E8" s="282">
        <f t="shared" si="0"/>
        <v>12</v>
      </c>
      <c r="F8" s="283"/>
      <c r="G8" s="46"/>
      <c r="H8" s="853"/>
      <c r="I8" s="53" t="s">
        <v>770</v>
      </c>
      <c r="J8" s="54" t="s">
        <v>771</v>
      </c>
      <c r="K8" s="857"/>
      <c r="L8" s="56"/>
    </row>
    <row r="9" spans="1:12" ht="18" customHeight="1">
      <c r="A9" s="279" t="s">
        <v>772</v>
      </c>
      <c r="B9" s="280" t="s">
        <v>764</v>
      </c>
      <c r="C9" s="281">
        <v>0</v>
      </c>
      <c r="D9" s="280" t="s">
        <v>765</v>
      </c>
      <c r="E9" s="282">
        <f t="shared" si="0"/>
        <v>0</v>
      </c>
      <c r="F9" s="283"/>
      <c r="G9" s="46"/>
      <c r="H9" s="57" t="s">
        <v>773</v>
      </c>
      <c r="I9" s="58" t="s">
        <v>774</v>
      </c>
      <c r="J9" s="59"/>
      <c r="K9" s="60" t="s">
        <v>775</v>
      </c>
      <c r="L9" s="56"/>
    </row>
    <row r="10" spans="1:12" ht="18" customHeight="1">
      <c r="A10" s="279" t="s">
        <v>776</v>
      </c>
      <c r="B10" s="280" t="s">
        <v>777</v>
      </c>
      <c r="C10" s="281">
        <v>0</v>
      </c>
      <c r="D10" s="280" t="s">
        <v>778</v>
      </c>
      <c r="E10" s="282">
        <f t="shared" si="0"/>
        <v>0</v>
      </c>
      <c r="F10" s="283"/>
      <c r="G10" s="46"/>
      <c r="H10" s="61" t="s">
        <v>779</v>
      </c>
      <c r="L10" s="56"/>
    </row>
    <row r="11" spans="1:12" ht="18" customHeight="1">
      <c r="A11" s="279"/>
      <c r="B11" s="280"/>
      <c r="C11" s="281">
        <f>SUM(C4:C10)</f>
        <v>10</v>
      </c>
      <c r="D11" s="280" t="s">
        <v>778</v>
      </c>
      <c r="E11" s="282">
        <f>SUM(E4:E10)</f>
        <v>60</v>
      </c>
      <c r="F11" s="284"/>
      <c r="G11" s="46"/>
      <c r="H11" s="34"/>
      <c r="J11" s="62"/>
      <c r="K11" s="63"/>
      <c r="L11" s="56"/>
    </row>
    <row r="12" spans="1:12" ht="18" customHeight="1">
      <c r="A12" s="279" t="s">
        <v>780</v>
      </c>
      <c r="B12" s="280"/>
      <c r="C12" s="281"/>
      <c r="D12" s="280"/>
      <c r="E12" s="285"/>
      <c r="F12" s="284"/>
      <c r="G12" s="46"/>
      <c r="H12" s="31" t="s">
        <v>781</v>
      </c>
      <c r="J12" s="64"/>
      <c r="L12" s="56"/>
    </row>
    <row r="13" spans="1:12" ht="18" customHeight="1">
      <c r="A13" s="279" t="s">
        <v>782</v>
      </c>
      <c r="B13" s="280"/>
      <c r="C13" s="281"/>
      <c r="D13" s="280" t="s">
        <v>783</v>
      </c>
      <c r="E13" s="285">
        <f>SUM(E4:E7)</f>
        <v>48</v>
      </c>
      <c r="F13" s="284" t="s">
        <v>784</v>
      </c>
      <c r="G13" s="46"/>
      <c r="H13" s="31" t="s">
        <v>785</v>
      </c>
      <c r="I13" s="65"/>
      <c r="J13" s="66"/>
      <c r="K13" s="63"/>
      <c r="L13" s="56"/>
    </row>
    <row r="14" spans="1:12" ht="18" customHeight="1">
      <c r="A14" s="279" t="s">
        <v>786</v>
      </c>
      <c r="B14" s="280"/>
      <c r="C14" s="281"/>
      <c r="D14" s="280" t="s">
        <v>787</v>
      </c>
      <c r="E14" s="285">
        <v>0</v>
      </c>
      <c r="F14" s="284" t="s">
        <v>788</v>
      </c>
      <c r="G14" s="46"/>
      <c r="H14" s="67"/>
    </row>
    <row r="15" spans="1:12" ht="18" customHeight="1">
      <c r="A15" s="279" t="s">
        <v>789</v>
      </c>
      <c r="B15" s="280"/>
      <c r="C15" s="281"/>
      <c r="D15" s="280" t="s">
        <v>787</v>
      </c>
      <c r="E15" s="285">
        <v>0</v>
      </c>
      <c r="F15" s="284"/>
      <c r="G15" s="46"/>
      <c r="H15" s="67"/>
    </row>
    <row r="16" spans="1:12" ht="18" customHeight="1">
      <c r="A16" s="279" t="s">
        <v>790</v>
      </c>
      <c r="B16" s="280"/>
      <c r="C16" s="281"/>
      <c r="D16" s="280" t="s">
        <v>783</v>
      </c>
      <c r="E16" s="286">
        <v>1</v>
      </c>
      <c r="F16" s="284" t="s">
        <v>791</v>
      </c>
      <c r="G16" s="46"/>
      <c r="H16" s="67"/>
    </row>
    <row r="17" spans="1:8" ht="18" customHeight="1">
      <c r="A17" s="279" t="s">
        <v>792</v>
      </c>
      <c r="B17" s="280"/>
      <c r="C17" s="281"/>
      <c r="D17" s="280" t="s">
        <v>783</v>
      </c>
      <c r="E17" s="282">
        <v>0</v>
      </c>
      <c r="F17" s="284" t="s">
        <v>775</v>
      </c>
      <c r="G17" s="46"/>
      <c r="H17" s="46"/>
    </row>
    <row r="18" spans="1:8" ht="18" customHeight="1">
      <c r="A18" s="279" t="s">
        <v>793</v>
      </c>
      <c r="B18" s="280"/>
      <c r="C18" s="281"/>
      <c r="D18" s="280" t="s">
        <v>783</v>
      </c>
      <c r="E18" s="282">
        <v>0</v>
      </c>
      <c r="F18" s="284" t="s">
        <v>775</v>
      </c>
      <c r="G18" s="46"/>
    </row>
    <row r="19" spans="1:8" ht="18" customHeight="1">
      <c r="A19" s="279" t="s">
        <v>794</v>
      </c>
      <c r="B19" s="280"/>
      <c r="C19" s="281"/>
      <c r="D19" s="280" t="s">
        <v>783</v>
      </c>
      <c r="E19" s="282">
        <v>0</v>
      </c>
      <c r="F19" s="284" t="s">
        <v>795</v>
      </c>
      <c r="G19" s="46"/>
    </row>
    <row r="20" spans="1:8" ht="18" customHeight="1">
      <c r="A20" s="279" t="s">
        <v>796</v>
      </c>
      <c r="B20" s="280"/>
      <c r="C20" s="281"/>
      <c r="D20" s="280"/>
      <c r="E20" s="282"/>
      <c r="F20" s="284"/>
      <c r="G20" s="46"/>
    </row>
    <row r="21" spans="1:8" ht="18" customHeight="1">
      <c r="A21" s="279" t="s">
        <v>797</v>
      </c>
      <c r="B21" s="280"/>
      <c r="C21" s="281"/>
      <c r="D21" s="280" t="s">
        <v>798</v>
      </c>
      <c r="E21" s="282">
        <v>3</v>
      </c>
      <c r="F21" s="284" t="s">
        <v>799</v>
      </c>
      <c r="G21" s="46"/>
    </row>
    <row r="22" spans="1:8" ht="18" customHeight="1">
      <c r="A22" s="279" t="s">
        <v>800</v>
      </c>
      <c r="B22" s="280"/>
      <c r="C22" s="281"/>
      <c r="D22" s="280" t="s">
        <v>783</v>
      </c>
      <c r="E22" s="282">
        <f>E21</f>
        <v>3</v>
      </c>
      <c r="F22" s="284"/>
      <c r="G22" s="46"/>
    </row>
    <row r="23" spans="1:8" ht="18" customHeight="1">
      <c r="A23" s="279" t="s">
        <v>801</v>
      </c>
      <c r="B23" s="280"/>
      <c r="C23" s="281"/>
      <c r="D23" s="280" t="s">
        <v>802</v>
      </c>
      <c r="E23" s="287">
        <v>0</v>
      </c>
      <c r="F23" s="284" t="s">
        <v>803</v>
      </c>
      <c r="G23" s="46"/>
    </row>
    <row r="24" spans="1:8" ht="18" customHeight="1">
      <c r="A24" s="279" t="s">
        <v>804</v>
      </c>
      <c r="B24" s="280"/>
      <c r="C24" s="281"/>
      <c r="D24" s="280"/>
      <c r="E24" s="282"/>
      <c r="F24" s="284"/>
      <c r="G24" s="46"/>
    </row>
    <row r="25" spans="1:8" ht="18" customHeight="1">
      <c r="A25" s="279" t="s">
        <v>805</v>
      </c>
      <c r="B25" s="280"/>
      <c r="C25" s="281"/>
      <c r="D25" s="280" t="s">
        <v>806</v>
      </c>
      <c r="E25" s="287">
        <v>0</v>
      </c>
      <c r="F25" s="284" t="s">
        <v>807</v>
      </c>
      <c r="G25" s="46"/>
      <c r="H25" s="68" t="s">
        <v>808</v>
      </c>
    </row>
    <row r="26" spans="1:8" ht="18" customHeight="1">
      <c r="A26" s="279" t="s">
        <v>809</v>
      </c>
      <c r="B26" s="280"/>
      <c r="C26" s="281"/>
      <c r="D26" s="280" t="s">
        <v>806</v>
      </c>
      <c r="E26" s="287">
        <v>0</v>
      </c>
      <c r="F26" s="284" t="s">
        <v>810</v>
      </c>
      <c r="G26" s="46"/>
    </row>
    <row r="27" spans="1:8" ht="18" customHeight="1">
      <c r="A27" s="279" t="s">
        <v>811</v>
      </c>
      <c r="B27" s="280"/>
      <c r="C27" s="281"/>
      <c r="D27" s="280"/>
      <c r="E27" s="285"/>
      <c r="F27" s="284"/>
      <c r="G27" s="46"/>
      <c r="H27" s="46"/>
    </row>
    <row r="28" spans="1:8" ht="18" customHeight="1">
      <c r="A28" s="279" t="s">
        <v>812</v>
      </c>
      <c r="B28" s="280"/>
      <c r="C28" s="281"/>
      <c r="D28" s="280"/>
      <c r="E28" s="285"/>
      <c r="F28" s="284"/>
      <c r="G28" s="46"/>
      <c r="H28" s="46"/>
    </row>
    <row r="29" spans="1:8" ht="18" customHeight="1">
      <c r="A29" s="279" t="s">
        <v>813</v>
      </c>
      <c r="B29" s="280"/>
      <c r="C29" s="281"/>
      <c r="D29" s="280" t="s">
        <v>814</v>
      </c>
      <c r="E29" s="282">
        <f>E3</f>
        <v>6</v>
      </c>
      <c r="F29" s="284"/>
      <c r="G29" s="46"/>
      <c r="H29" s="46"/>
    </row>
    <row r="30" spans="1:8" ht="18" customHeight="1">
      <c r="A30" s="279" t="s">
        <v>815</v>
      </c>
      <c r="B30" s="280"/>
      <c r="C30" s="281"/>
      <c r="D30" s="280" t="s">
        <v>816</v>
      </c>
      <c r="E30" s="282">
        <f>E29</f>
        <v>6</v>
      </c>
      <c r="F30" s="284"/>
      <c r="G30" s="46"/>
      <c r="H30" s="46"/>
    </row>
    <row r="31" spans="1:8" ht="18" customHeight="1">
      <c r="A31" s="279" t="s">
        <v>817</v>
      </c>
      <c r="B31" s="280"/>
      <c r="C31" s="281"/>
      <c r="D31" s="280" t="s">
        <v>818</v>
      </c>
      <c r="E31" s="282">
        <f>E29</f>
        <v>6</v>
      </c>
      <c r="F31" s="284"/>
      <c r="G31" s="46"/>
      <c r="H31" s="46"/>
    </row>
    <row r="32" spans="1:8" ht="18" customHeight="1">
      <c r="A32" s="279" t="s">
        <v>819</v>
      </c>
      <c r="B32" s="280"/>
      <c r="C32" s="281"/>
      <c r="D32" s="280" t="s">
        <v>820</v>
      </c>
      <c r="E32" s="286">
        <v>1</v>
      </c>
      <c r="F32" s="284" t="s">
        <v>821</v>
      </c>
      <c r="G32" s="46"/>
      <c r="H32" s="46"/>
    </row>
    <row r="33" spans="1:8" ht="18" customHeight="1">
      <c r="A33" s="279" t="s">
        <v>822</v>
      </c>
      <c r="B33" s="280"/>
      <c r="C33" s="281"/>
      <c r="D33" s="280" t="s">
        <v>26</v>
      </c>
      <c r="E33" s="282">
        <f>SUM(E4:E10)</f>
        <v>60</v>
      </c>
      <c r="F33" s="284"/>
      <c r="G33" s="46"/>
      <c r="H33" s="46" t="s">
        <v>823</v>
      </c>
    </row>
    <row r="34" spans="1:8" ht="18" customHeight="1">
      <c r="A34" s="279" t="s">
        <v>824</v>
      </c>
      <c r="B34" s="280"/>
      <c r="C34" s="281"/>
      <c r="D34" s="280"/>
      <c r="E34" s="282"/>
      <c r="F34" s="284"/>
      <c r="G34" s="46"/>
      <c r="H34" s="46"/>
    </row>
    <row r="35" spans="1:8" ht="18" customHeight="1">
      <c r="A35" s="230" t="s">
        <v>825</v>
      </c>
      <c r="B35" s="280"/>
      <c r="C35" s="281"/>
      <c r="D35" s="280" t="s">
        <v>826</v>
      </c>
      <c r="E35" s="282">
        <v>0</v>
      </c>
      <c r="F35" s="284"/>
      <c r="G35" s="46"/>
      <c r="H35" s="46"/>
    </row>
    <row r="36" spans="1:8" ht="18" customHeight="1">
      <c r="A36" s="230" t="s">
        <v>827</v>
      </c>
      <c r="B36" s="280"/>
      <c r="C36" s="281"/>
      <c r="D36" s="280" t="s">
        <v>826</v>
      </c>
      <c r="E36" s="282">
        <v>0</v>
      </c>
      <c r="F36" s="284"/>
      <c r="G36" s="46"/>
      <c r="H36" s="46"/>
    </row>
    <row r="37" spans="1:8" ht="18" customHeight="1">
      <c r="A37" s="239" t="s">
        <v>828</v>
      </c>
      <c r="B37" s="288"/>
      <c r="C37" s="289"/>
      <c r="D37" s="288" t="s">
        <v>829</v>
      </c>
      <c r="E37" s="290">
        <v>0</v>
      </c>
      <c r="F37" s="291"/>
      <c r="G37" s="46"/>
      <c r="H37" s="46"/>
    </row>
    <row r="38" spans="1:8" ht="18" customHeight="1">
      <c r="A38" s="275" t="s">
        <v>830</v>
      </c>
      <c r="B38" s="276"/>
      <c r="C38" s="292"/>
      <c r="D38" s="276"/>
      <c r="E38" s="277"/>
      <c r="F38" s="293"/>
      <c r="G38" s="46"/>
      <c r="H38" s="69">
        <v>1</v>
      </c>
    </row>
    <row r="39" spans="1:8" ht="18" customHeight="1">
      <c r="A39" s="279" t="s">
        <v>831</v>
      </c>
      <c r="B39" s="280"/>
      <c r="C39" s="281"/>
      <c r="D39" s="280"/>
      <c r="E39" s="282"/>
      <c r="F39" s="284"/>
      <c r="G39" s="46"/>
      <c r="H39" s="46"/>
    </row>
    <row r="40" spans="1:8" ht="18" customHeight="1">
      <c r="A40" s="279" t="s">
        <v>832</v>
      </c>
      <c r="B40" s="280"/>
      <c r="C40" s="281"/>
      <c r="D40" s="280" t="s">
        <v>162</v>
      </c>
      <c r="E40" s="282">
        <f>E3+E21+E14</f>
        <v>9</v>
      </c>
      <c r="F40" s="284" t="s">
        <v>833</v>
      </c>
      <c r="G40" s="46"/>
      <c r="H40" s="46"/>
    </row>
    <row r="41" spans="1:8" ht="18" customHeight="1">
      <c r="A41" s="279" t="s">
        <v>834</v>
      </c>
      <c r="B41" s="280"/>
      <c r="C41" s="281"/>
      <c r="D41" s="280" t="s">
        <v>162</v>
      </c>
      <c r="E41" s="294">
        <f>E40</f>
        <v>9</v>
      </c>
      <c r="F41" s="284" t="s">
        <v>835</v>
      </c>
      <c r="G41" s="46"/>
      <c r="H41" s="46"/>
    </row>
    <row r="42" spans="1:8" ht="18" customHeight="1">
      <c r="A42" s="279" t="s">
        <v>836</v>
      </c>
      <c r="B42" s="280"/>
      <c r="C42" s="281"/>
      <c r="D42" s="280" t="s">
        <v>837</v>
      </c>
      <c r="E42" s="294">
        <f>E40</f>
        <v>9</v>
      </c>
      <c r="F42" s="284" t="s">
        <v>838</v>
      </c>
      <c r="G42" s="46"/>
      <c r="H42" s="46"/>
    </row>
    <row r="43" spans="1:8" ht="18" customHeight="1">
      <c r="A43" s="295" t="s">
        <v>839</v>
      </c>
      <c r="B43" s="280"/>
      <c r="C43" s="280"/>
      <c r="D43" s="280" t="s">
        <v>840</v>
      </c>
      <c r="E43" s="282">
        <f>E40</f>
        <v>9</v>
      </c>
      <c r="F43" s="284" t="s">
        <v>841</v>
      </c>
      <c r="G43" s="46"/>
      <c r="H43" s="46"/>
    </row>
    <row r="44" spans="1:8" ht="18" customHeight="1">
      <c r="A44" s="279" t="s">
        <v>842</v>
      </c>
      <c r="B44" s="280"/>
      <c r="C44" s="281"/>
      <c r="D44" s="280" t="s">
        <v>57</v>
      </c>
      <c r="E44" s="282">
        <f>E40</f>
        <v>9</v>
      </c>
      <c r="F44" s="284" t="s">
        <v>843</v>
      </c>
      <c r="G44" s="46"/>
      <c r="H44" s="46"/>
    </row>
    <row r="45" spans="1:8" ht="18" customHeight="1">
      <c r="A45" s="279" t="s">
        <v>844</v>
      </c>
      <c r="B45" s="280"/>
      <c r="C45" s="281"/>
      <c r="D45" s="280" t="s">
        <v>170</v>
      </c>
      <c r="E45" s="282">
        <f>E40</f>
        <v>9</v>
      </c>
      <c r="F45" s="284" t="s">
        <v>845</v>
      </c>
      <c r="G45" s="46"/>
      <c r="H45" s="46"/>
    </row>
    <row r="46" spans="1:8" ht="18" customHeight="1">
      <c r="A46" s="279" t="s">
        <v>846</v>
      </c>
      <c r="B46" s="280"/>
      <c r="C46" s="281"/>
      <c r="D46" s="280" t="s">
        <v>39</v>
      </c>
      <c r="E46" s="282">
        <f>E21</f>
        <v>3</v>
      </c>
      <c r="F46" s="284" t="s">
        <v>847</v>
      </c>
      <c r="G46" s="46"/>
      <c r="H46" s="46"/>
    </row>
    <row r="47" spans="1:8" ht="18" customHeight="1">
      <c r="A47" s="279" t="s">
        <v>848</v>
      </c>
      <c r="B47" s="280"/>
      <c r="C47" s="281"/>
      <c r="D47" s="280" t="s">
        <v>783</v>
      </c>
      <c r="E47" s="282">
        <f>E46</f>
        <v>3</v>
      </c>
      <c r="F47" s="284" t="s">
        <v>849</v>
      </c>
      <c r="G47" s="46"/>
      <c r="H47" s="46"/>
    </row>
    <row r="48" spans="1:8" ht="18" customHeight="1">
      <c r="A48" s="279" t="s">
        <v>850</v>
      </c>
      <c r="B48" s="280"/>
      <c r="C48" s="281"/>
      <c r="D48" s="280" t="s">
        <v>127</v>
      </c>
      <c r="E48" s="282">
        <f>E14</f>
        <v>0</v>
      </c>
      <c r="F48" s="284" t="s">
        <v>851</v>
      </c>
      <c r="G48" s="46"/>
      <c r="H48" s="46"/>
    </row>
    <row r="49" spans="1:8" ht="18" customHeight="1">
      <c r="A49" s="279" t="s">
        <v>852</v>
      </c>
      <c r="B49" s="280"/>
      <c r="C49" s="281"/>
      <c r="D49" s="280" t="s">
        <v>853</v>
      </c>
      <c r="E49" s="282">
        <f>E48</f>
        <v>0</v>
      </c>
      <c r="F49" s="284" t="s">
        <v>845</v>
      </c>
      <c r="G49" s="46"/>
      <c r="H49" s="46"/>
    </row>
    <row r="50" spans="1:8" ht="18" customHeight="1">
      <c r="A50" s="279" t="s">
        <v>854</v>
      </c>
      <c r="B50" s="280"/>
      <c r="C50" s="281"/>
      <c r="D50" s="280" t="s">
        <v>39</v>
      </c>
      <c r="E50" s="282">
        <f>E49</f>
        <v>0</v>
      </c>
      <c r="F50" s="284" t="s">
        <v>855</v>
      </c>
      <c r="G50" s="46"/>
      <c r="H50" s="46"/>
    </row>
    <row r="51" spans="1:8" ht="18" customHeight="1">
      <c r="A51" s="279" t="s">
        <v>856</v>
      </c>
      <c r="B51" s="280"/>
      <c r="C51" s="281"/>
      <c r="D51" s="280"/>
      <c r="E51" s="282"/>
      <c r="F51" s="284"/>
      <c r="G51" s="46"/>
      <c r="H51" s="46" t="s">
        <v>857</v>
      </c>
    </row>
    <row r="52" spans="1:8" ht="18" customHeight="1">
      <c r="A52" s="279" t="s">
        <v>858</v>
      </c>
      <c r="B52" s="280"/>
      <c r="C52" s="281"/>
      <c r="D52" s="280" t="s">
        <v>859</v>
      </c>
      <c r="E52" s="282">
        <v>0</v>
      </c>
      <c r="F52" s="284" t="s">
        <v>860</v>
      </c>
      <c r="G52" s="46"/>
      <c r="H52" s="46"/>
    </row>
    <row r="53" spans="1:8" ht="18" customHeight="1">
      <c r="A53" s="295" t="s">
        <v>861</v>
      </c>
      <c r="B53" s="280"/>
      <c r="C53" s="281"/>
      <c r="D53" s="280" t="s">
        <v>681</v>
      </c>
      <c r="E53" s="282">
        <f>E52</f>
        <v>0</v>
      </c>
      <c r="F53" s="284" t="s">
        <v>862</v>
      </c>
      <c r="G53" s="46"/>
      <c r="H53" s="46"/>
    </row>
    <row r="54" spans="1:8" ht="18" customHeight="1">
      <c r="A54" s="279" t="s">
        <v>863</v>
      </c>
      <c r="B54" s="280"/>
      <c r="C54" s="281"/>
      <c r="D54" s="280" t="s">
        <v>864</v>
      </c>
      <c r="E54" s="282">
        <f>E52</f>
        <v>0</v>
      </c>
      <c r="F54" s="284" t="s">
        <v>862</v>
      </c>
      <c r="G54" s="46"/>
      <c r="H54" s="46"/>
    </row>
    <row r="55" spans="1:8" ht="18" customHeight="1">
      <c r="A55" s="279" t="s">
        <v>865</v>
      </c>
      <c r="B55" s="280"/>
      <c r="C55" s="281"/>
      <c r="D55" s="280" t="s">
        <v>864</v>
      </c>
      <c r="E55" s="282">
        <f>E52</f>
        <v>0</v>
      </c>
      <c r="F55" s="284" t="s">
        <v>866</v>
      </c>
      <c r="G55" s="46"/>
      <c r="H55" s="46"/>
    </row>
    <row r="56" spans="1:8" ht="18" customHeight="1">
      <c r="A56" s="295" t="s">
        <v>867</v>
      </c>
      <c r="B56" s="280"/>
      <c r="C56" s="281"/>
      <c r="D56" s="280" t="s">
        <v>39</v>
      </c>
      <c r="E56" s="282">
        <v>0</v>
      </c>
      <c r="F56" s="284" t="s">
        <v>866</v>
      </c>
      <c r="G56" s="46"/>
      <c r="H56" s="46"/>
    </row>
    <row r="57" spans="1:8" ht="18" customHeight="1">
      <c r="A57" s="279" t="s">
        <v>868</v>
      </c>
      <c r="B57" s="280"/>
      <c r="C57" s="281"/>
      <c r="D57" s="280" t="s">
        <v>39</v>
      </c>
      <c r="E57" s="286">
        <v>1</v>
      </c>
      <c r="F57" s="284" t="s">
        <v>869</v>
      </c>
      <c r="G57" s="46"/>
      <c r="H57" s="46"/>
    </row>
    <row r="58" spans="1:8" ht="18" customHeight="1">
      <c r="A58" s="279" t="s">
        <v>870</v>
      </c>
      <c r="B58" s="280"/>
      <c r="C58" s="281"/>
      <c r="D58" s="280" t="s">
        <v>39</v>
      </c>
      <c r="E58" s="282">
        <v>0</v>
      </c>
      <c r="F58" s="284" t="s">
        <v>866</v>
      </c>
      <c r="G58" s="46"/>
      <c r="H58" s="46"/>
    </row>
    <row r="59" spans="1:8" ht="18" customHeight="1">
      <c r="A59" s="295" t="s">
        <v>871</v>
      </c>
      <c r="B59" s="280"/>
      <c r="C59" s="281"/>
      <c r="D59" s="280" t="s">
        <v>39</v>
      </c>
      <c r="E59" s="282">
        <v>0</v>
      </c>
      <c r="F59" s="284" t="s">
        <v>866</v>
      </c>
      <c r="G59" s="46"/>
      <c r="H59" s="46"/>
    </row>
    <row r="60" spans="1:8" ht="18" customHeight="1">
      <c r="A60" s="279" t="s">
        <v>171</v>
      </c>
      <c r="B60" s="280"/>
      <c r="C60" s="281"/>
      <c r="D60" s="280"/>
      <c r="E60" s="282"/>
      <c r="F60" s="284"/>
      <c r="G60" s="46"/>
      <c r="H60" s="46" t="s">
        <v>872</v>
      </c>
    </row>
    <row r="61" spans="1:8" ht="18" customHeight="1">
      <c r="A61" s="279" t="s">
        <v>873</v>
      </c>
      <c r="B61" s="280"/>
      <c r="C61" s="281"/>
      <c r="D61" s="280" t="s">
        <v>39</v>
      </c>
      <c r="E61" s="282">
        <v>0</v>
      </c>
      <c r="F61" s="284" t="s">
        <v>874</v>
      </c>
      <c r="G61" s="46"/>
      <c r="H61" s="46"/>
    </row>
    <row r="62" spans="1:8" ht="18" customHeight="1">
      <c r="A62" s="295" t="s">
        <v>875</v>
      </c>
      <c r="B62" s="280"/>
      <c r="C62" s="281"/>
      <c r="D62" s="280" t="s">
        <v>39</v>
      </c>
      <c r="E62" s="282">
        <f>E61</f>
        <v>0</v>
      </c>
      <c r="F62" s="284" t="s">
        <v>876</v>
      </c>
      <c r="G62" s="46"/>
      <c r="H62" s="46"/>
    </row>
    <row r="63" spans="1:8" ht="18" customHeight="1">
      <c r="A63" s="279" t="s">
        <v>877</v>
      </c>
      <c r="B63" s="280"/>
      <c r="C63" s="281"/>
      <c r="D63" s="280" t="s">
        <v>783</v>
      </c>
      <c r="E63" s="282">
        <f>E62</f>
        <v>0</v>
      </c>
      <c r="F63" s="284" t="s">
        <v>878</v>
      </c>
      <c r="G63" s="46"/>
      <c r="H63" s="46"/>
    </row>
    <row r="64" spans="1:8" ht="18" customHeight="1">
      <c r="A64" s="296" t="s">
        <v>879</v>
      </c>
      <c r="B64" s="288"/>
      <c r="C64" s="289"/>
      <c r="D64" s="288" t="s">
        <v>880</v>
      </c>
      <c r="E64" s="290">
        <f>E63</f>
        <v>0</v>
      </c>
      <c r="F64" s="291" t="s">
        <v>881</v>
      </c>
      <c r="G64" s="46"/>
      <c r="H64" s="46"/>
    </row>
    <row r="65" spans="8:8" ht="20.100000000000001" customHeight="1">
      <c r="H65" s="46"/>
    </row>
    <row r="66" spans="8:8" ht="20.100000000000001" customHeight="1">
      <c r="H66" s="46"/>
    </row>
    <row r="67" spans="8:8" ht="20.100000000000001" customHeight="1"/>
    <row r="68" spans="8:8" ht="20.100000000000001" customHeight="1"/>
    <row r="69" spans="8:8" ht="20.100000000000001" customHeight="1"/>
    <row r="70" spans="8:8" ht="20.100000000000001" customHeight="1"/>
    <row r="71" spans="8:8" ht="20.100000000000001" customHeight="1"/>
    <row r="72" spans="8:8" ht="20.100000000000001" customHeight="1"/>
    <row r="73" spans="8:8" ht="20.100000000000001" customHeight="1"/>
    <row r="74" spans="8:8" ht="20.100000000000001" customHeight="1"/>
    <row r="75" spans="8:8" ht="20.100000000000001" customHeight="1"/>
    <row r="76" spans="8:8" ht="20.100000000000001" customHeight="1"/>
    <row r="77" spans="8:8" ht="20.100000000000001" customHeight="1"/>
    <row r="78" spans="8:8" ht="20.100000000000001" customHeight="1"/>
    <row r="79" spans="8:8" ht="20.100000000000001" customHeight="1"/>
    <row r="80" spans="8:8"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sheetData>
  <mergeCells count="9">
    <mergeCell ref="H7:H8"/>
    <mergeCell ref="I7:J7"/>
    <mergeCell ref="K7:K8"/>
    <mergeCell ref="I2:J2"/>
    <mergeCell ref="H3:H4"/>
    <mergeCell ref="K3:K4"/>
    <mergeCell ref="H5:H6"/>
    <mergeCell ref="K5:K6"/>
    <mergeCell ref="I6:J6"/>
  </mergeCells>
  <phoneticPr fontId="3" type="noConversion"/>
  <printOptions horizontalCentered="1"/>
  <pageMargins left="0.74803149606299213" right="0.74803149606299213"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J61"/>
  <sheetViews>
    <sheetView view="pageBreakPreview" workbookViewId="0">
      <pane xSplit="2" ySplit="4" topLeftCell="C5" activePane="bottomRight" state="frozenSplit"/>
      <selection activeCell="T35" sqref="T35"/>
      <selection pane="topRight" activeCell="T35" sqref="T35"/>
      <selection pane="bottomLeft" activeCell="T35" sqref="T35"/>
      <selection pane="bottomRight" activeCell="H20" sqref="H20"/>
    </sheetView>
  </sheetViews>
  <sheetFormatPr defaultRowHeight="13.5"/>
  <cols>
    <col min="1" max="1" width="12.25" style="31" customWidth="1"/>
    <col min="2" max="2" width="16.5" style="31" customWidth="1"/>
    <col min="3" max="3" width="19" style="31" customWidth="1"/>
    <col min="4" max="4" width="9.625" style="31" customWidth="1"/>
    <col min="5" max="5" width="14.5" style="31" customWidth="1"/>
    <col min="6" max="6" width="13" style="31" customWidth="1"/>
    <col min="7" max="16384" width="9" style="31"/>
  </cols>
  <sheetData>
    <row r="1" spans="1:10" ht="24.95" customHeight="1">
      <c r="A1" s="868" t="s">
        <v>1179</v>
      </c>
      <c r="B1" s="868"/>
      <c r="C1" s="868"/>
      <c r="D1" s="868"/>
      <c r="E1" s="868"/>
      <c r="F1" s="868"/>
      <c r="H1" s="70" t="s">
        <v>882</v>
      </c>
      <c r="I1" s="71">
        <v>1172</v>
      </c>
      <c r="J1" s="72" t="s">
        <v>883</v>
      </c>
    </row>
    <row r="2" spans="1:10">
      <c r="A2" s="869" t="s">
        <v>884</v>
      </c>
      <c r="B2" s="869" t="s">
        <v>885</v>
      </c>
      <c r="C2" s="869" t="s">
        <v>886</v>
      </c>
      <c r="D2" s="869" t="s">
        <v>887</v>
      </c>
      <c r="E2" s="869"/>
      <c r="F2" s="869" t="s">
        <v>888</v>
      </c>
    </row>
    <row r="3" spans="1:10">
      <c r="A3" s="869"/>
      <c r="B3" s="869"/>
      <c r="C3" s="869"/>
      <c r="D3" s="140" t="s">
        <v>889</v>
      </c>
      <c r="E3" s="140" t="s">
        <v>890</v>
      </c>
      <c r="F3" s="869"/>
    </row>
    <row r="4" spans="1:10" ht="17.45" customHeight="1">
      <c r="A4" s="297" t="s">
        <v>891</v>
      </c>
      <c r="B4" s="248" t="s">
        <v>892</v>
      </c>
      <c r="C4" s="248" t="s">
        <v>893</v>
      </c>
      <c r="D4" s="298">
        <v>1720</v>
      </c>
      <c r="E4" s="299" t="s">
        <v>894</v>
      </c>
      <c r="F4" s="300"/>
    </row>
    <row r="5" spans="1:10" ht="17.45" customHeight="1">
      <c r="A5" s="257"/>
      <c r="B5" s="233" t="s">
        <v>895</v>
      </c>
      <c r="C5" s="233" t="s">
        <v>893</v>
      </c>
      <c r="D5" s="301">
        <v>1752</v>
      </c>
      <c r="E5" s="302" t="s">
        <v>894</v>
      </c>
      <c r="F5" s="303"/>
    </row>
    <row r="6" spans="1:10" ht="17.45" customHeight="1">
      <c r="A6" s="257"/>
      <c r="B6" s="233" t="s">
        <v>896</v>
      </c>
      <c r="C6" s="231" t="s">
        <v>897</v>
      </c>
      <c r="D6" s="301">
        <f>558600/200</f>
        <v>2793</v>
      </c>
      <c r="E6" s="302" t="s">
        <v>898</v>
      </c>
      <c r="F6" s="303"/>
    </row>
    <row r="7" spans="1:10" ht="17.45" customHeight="1">
      <c r="A7" s="257"/>
      <c r="B7" s="304"/>
      <c r="C7" s="233"/>
      <c r="D7" s="305"/>
      <c r="E7" s="137"/>
      <c r="F7" s="306"/>
    </row>
    <row r="8" spans="1:10" ht="17.45" customHeight="1">
      <c r="A8" s="257" t="s">
        <v>899</v>
      </c>
      <c r="B8" s="233" t="s">
        <v>900</v>
      </c>
      <c r="C8" s="304" t="s">
        <v>901</v>
      </c>
      <c r="D8" s="301">
        <v>85000</v>
      </c>
      <c r="E8" s="302" t="s">
        <v>902</v>
      </c>
      <c r="F8" s="306"/>
    </row>
    <row r="9" spans="1:10" ht="17.45" customHeight="1">
      <c r="A9" s="257"/>
      <c r="B9" s="304"/>
      <c r="C9" s="233" t="s">
        <v>903</v>
      </c>
      <c r="D9" s="301">
        <v>110000</v>
      </c>
      <c r="E9" s="302" t="s">
        <v>902</v>
      </c>
      <c r="F9" s="306"/>
    </row>
    <row r="10" spans="1:10" ht="17.45" customHeight="1">
      <c r="A10" s="257"/>
      <c r="B10" s="304" t="s">
        <v>904</v>
      </c>
      <c r="C10" s="233" t="s">
        <v>905</v>
      </c>
      <c r="D10" s="301">
        <v>23000</v>
      </c>
      <c r="E10" s="302" t="s">
        <v>902</v>
      </c>
      <c r="F10" s="306"/>
    </row>
    <row r="11" spans="1:10" ht="17.45" customHeight="1">
      <c r="A11" s="257"/>
      <c r="B11" s="304"/>
      <c r="C11" s="233" t="s">
        <v>906</v>
      </c>
      <c r="D11" s="301">
        <v>30000</v>
      </c>
      <c r="E11" s="302" t="s">
        <v>902</v>
      </c>
      <c r="F11" s="306"/>
    </row>
    <row r="12" spans="1:10" ht="17.45" customHeight="1">
      <c r="A12" s="257"/>
      <c r="B12" s="233" t="s">
        <v>907</v>
      </c>
      <c r="C12" s="233" t="s">
        <v>908</v>
      </c>
      <c r="D12" s="301">
        <v>40000</v>
      </c>
      <c r="E12" s="302" t="s">
        <v>902</v>
      </c>
      <c r="F12" s="306"/>
    </row>
    <row r="13" spans="1:10" ht="17.45" customHeight="1">
      <c r="A13" s="307"/>
      <c r="B13" s="233"/>
      <c r="C13" s="233" t="s">
        <v>909</v>
      </c>
      <c r="D13" s="301">
        <v>50000</v>
      </c>
      <c r="E13" s="302" t="s">
        <v>902</v>
      </c>
      <c r="F13" s="306"/>
    </row>
    <row r="14" spans="1:10" ht="17.45" customHeight="1">
      <c r="A14" s="307"/>
      <c r="B14" s="233" t="s">
        <v>910</v>
      </c>
      <c r="C14" s="233" t="s">
        <v>908</v>
      </c>
      <c r="D14" s="301">
        <v>30000</v>
      </c>
      <c r="E14" s="302" t="s">
        <v>902</v>
      </c>
      <c r="F14" s="306"/>
    </row>
    <row r="15" spans="1:10" ht="17.45" customHeight="1">
      <c r="A15" s="307"/>
      <c r="B15" s="233"/>
      <c r="C15" s="233" t="s">
        <v>909</v>
      </c>
      <c r="D15" s="301">
        <v>35000</v>
      </c>
      <c r="E15" s="302" t="s">
        <v>902</v>
      </c>
      <c r="F15" s="306"/>
    </row>
    <row r="16" spans="1:10" ht="17.45" customHeight="1">
      <c r="A16" s="307"/>
      <c r="B16" s="233" t="s">
        <v>911</v>
      </c>
      <c r="C16" s="233" t="s">
        <v>912</v>
      </c>
      <c r="D16" s="301">
        <v>85000</v>
      </c>
      <c r="E16" s="302" t="s">
        <v>902</v>
      </c>
      <c r="F16" s="306"/>
    </row>
    <row r="17" spans="1:8" ht="17.45" customHeight="1">
      <c r="A17" s="307"/>
      <c r="B17" s="233"/>
      <c r="C17" s="233" t="s">
        <v>913</v>
      </c>
      <c r="D17" s="301">
        <v>130000</v>
      </c>
      <c r="E17" s="302" t="s">
        <v>902</v>
      </c>
      <c r="F17" s="306"/>
    </row>
    <row r="18" spans="1:8" ht="17.45" customHeight="1">
      <c r="A18" s="307"/>
      <c r="B18" s="233" t="s">
        <v>914</v>
      </c>
      <c r="C18" s="233" t="s">
        <v>25</v>
      </c>
      <c r="D18" s="301">
        <v>440000</v>
      </c>
      <c r="E18" s="302" t="s">
        <v>915</v>
      </c>
      <c r="F18" s="306"/>
    </row>
    <row r="19" spans="1:8" ht="17.45" customHeight="1">
      <c r="A19" s="307"/>
      <c r="B19" s="233" t="s">
        <v>916</v>
      </c>
      <c r="C19" s="233" t="s">
        <v>25</v>
      </c>
      <c r="D19" s="301">
        <v>230000</v>
      </c>
      <c r="E19" s="302" t="s">
        <v>915</v>
      </c>
      <c r="F19" s="306"/>
    </row>
    <row r="20" spans="1:8" ht="17.45" customHeight="1">
      <c r="A20" s="307"/>
      <c r="B20" s="233" t="s">
        <v>917</v>
      </c>
      <c r="C20" s="233" t="s">
        <v>25</v>
      </c>
      <c r="D20" s="301">
        <v>50000</v>
      </c>
      <c r="E20" s="302" t="s">
        <v>902</v>
      </c>
      <c r="F20" s="306"/>
    </row>
    <row r="21" spans="1:8" ht="17.45" customHeight="1">
      <c r="A21" s="307"/>
      <c r="B21" s="233" t="s">
        <v>918</v>
      </c>
      <c r="C21" s="233" t="s">
        <v>25</v>
      </c>
      <c r="D21" s="305">
        <v>220000</v>
      </c>
      <c r="E21" s="302" t="s">
        <v>902</v>
      </c>
      <c r="F21" s="306"/>
    </row>
    <row r="22" spans="1:8" ht="17.45" customHeight="1">
      <c r="A22" s="307"/>
      <c r="B22" s="233" t="s">
        <v>919</v>
      </c>
      <c r="C22" s="233" t="s">
        <v>920</v>
      </c>
      <c r="D22" s="305">
        <v>17000</v>
      </c>
      <c r="E22" s="302" t="s">
        <v>902</v>
      </c>
      <c r="F22" s="306"/>
    </row>
    <row r="23" spans="1:8" ht="17.45" customHeight="1">
      <c r="A23" s="257" t="s">
        <v>921</v>
      </c>
      <c r="B23" s="233" t="s">
        <v>922</v>
      </c>
      <c r="C23" s="233" t="s">
        <v>923</v>
      </c>
      <c r="D23" s="305">
        <v>15000</v>
      </c>
      <c r="E23" s="302" t="s">
        <v>902</v>
      </c>
      <c r="F23" s="306"/>
    </row>
    <row r="24" spans="1:8" ht="17.45" customHeight="1">
      <c r="A24" s="307"/>
      <c r="B24" s="233" t="s">
        <v>924</v>
      </c>
      <c r="C24" s="233" t="s">
        <v>923</v>
      </c>
      <c r="D24" s="305">
        <v>270000</v>
      </c>
      <c r="E24" s="302" t="s">
        <v>902</v>
      </c>
      <c r="F24" s="306"/>
    </row>
    <row r="25" spans="1:8" ht="17.45" customHeight="1">
      <c r="A25" s="257" t="s">
        <v>925</v>
      </c>
      <c r="B25" s="233" t="s">
        <v>926</v>
      </c>
      <c r="C25" s="233" t="s">
        <v>927</v>
      </c>
      <c r="D25" s="308">
        <v>400</v>
      </c>
      <c r="E25" s="302" t="s">
        <v>928</v>
      </c>
      <c r="F25" s="306"/>
    </row>
    <row r="26" spans="1:8" ht="17.45" customHeight="1">
      <c r="A26" s="257"/>
      <c r="B26" s="233" t="s">
        <v>929</v>
      </c>
      <c r="C26" s="309"/>
      <c r="D26" s="301">
        <v>6200</v>
      </c>
      <c r="E26" s="302" t="s">
        <v>930</v>
      </c>
      <c r="F26" s="306"/>
    </row>
    <row r="27" spans="1:8" ht="17.45" customHeight="1">
      <c r="A27" s="310" t="s">
        <v>931</v>
      </c>
      <c r="B27" s="311" t="s">
        <v>932</v>
      </c>
      <c r="C27" s="311" t="s">
        <v>933</v>
      </c>
      <c r="D27" s="312">
        <v>24000</v>
      </c>
      <c r="E27" s="302" t="s">
        <v>902</v>
      </c>
      <c r="F27" s="303"/>
      <c r="G27" s="46"/>
    </row>
    <row r="28" spans="1:8" ht="17.45" customHeight="1">
      <c r="A28" s="310" t="s">
        <v>934</v>
      </c>
      <c r="B28" s="311" t="s">
        <v>935</v>
      </c>
      <c r="C28" s="311"/>
      <c r="D28" s="313">
        <v>200000</v>
      </c>
      <c r="E28" s="302" t="s">
        <v>936</v>
      </c>
      <c r="F28" s="314" t="s">
        <v>937</v>
      </c>
      <c r="G28" s="46"/>
      <c r="H28" s="31" t="s">
        <v>938</v>
      </c>
    </row>
    <row r="29" spans="1:8" ht="17.45" customHeight="1">
      <c r="A29" s="257" t="s">
        <v>939</v>
      </c>
      <c r="B29" s="233" t="s">
        <v>940</v>
      </c>
      <c r="C29" s="233"/>
      <c r="D29" s="308">
        <v>121000</v>
      </c>
      <c r="E29" s="302" t="s">
        <v>941</v>
      </c>
      <c r="F29" s="306"/>
      <c r="G29" s="46"/>
    </row>
    <row r="30" spans="1:8" ht="17.45" customHeight="1">
      <c r="A30" s="257"/>
      <c r="B30" s="233" t="s">
        <v>942</v>
      </c>
      <c r="C30" s="233" t="s">
        <v>943</v>
      </c>
      <c r="D30" s="308">
        <v>33640</v>
      </c>
      <c r="E30" s="302" t="s">
        <v>944</v>
      </c>
      <c r="F30" s="306"/>
      <c r="G30" s="46"/>
    </row>
    <row r="31" spans="1:8" ht="17.45" customHeight="1">
      <c r="A31" s="257" t="s">
        <v>945</v>
      </c>
      <c r="B31" s="233" t="s">
        <v>946</v>
      </c>
      <c r="C31" s="233" t="s">
        <v>947</v>
      </c>
      <c r="D31" s="308">
        <v>1550</v>
      </c>
      <c r="E31" s="302" t="s">
        <v>948</v>
      </c>
      <c r="F31" s="306"/>
      <c r="G31" s="46"/>
    </row>
    <row r="32" spans="1:8" ht="17.45" customHeight="1">
      <c r="A32" s="257"/>
      <c r="B32" s="233" t="s">
        <v>949</v>
      </c>
      <c r="C32" s="233" t="s">
        <v>950</v>
      </c>
      <c r="D32" s="308">
        <v>6000</v>
      </c>
      <c r="E32" s="302" t="s">
        <v>951</v>
      </c>
      <c r="F32" s="306"/>
      <c r="G32" s="46"/>
    </row>
    <row r="33" spans="1:8" ht="17.45" customHeight="1">
      <c r="A33" s="257"/>
      <c r="B33" s="233" t="s">
        <v>952</v>
      </c>
      <c r="C33" s="233" t="s">
        <v>953</v>
      </c>
      <c r="D33" s="308">
        <f>22200/20</f>
        <v>1110</v>
      </c>
      <c r="E33" s="302" t="s">
        <v>954</v>
      </c>
      <c r="F33" s="306"/>
    </row>
    <row r="34" spans="1:8" ht="17.45" customHeight="1">
      <c r="A34" s="257"/>
      <c r="B34" s="233" t="s">
        <v>955</v>
      </c>
      <c r="C34" s="233"/>
      <c r="D34" s="308">
        <v>50</v>
      </c>
      <c r="E34" s="315" t="s">
        <v>956</v>
      </c>
      <c r="F34" s="314"/>
    </row>
    <row r="35" spans="1:8" ht="17.45" customHeight="1">
      <c r="A35" s="257"/>
      <c r="B35" s="233" t="s">
        <v>957</v>
      </c>
      <c r="C35" s="233" t="s">
        <v>958</v>
      </c>
      <c r="D35" s="308">
        <v>8300</v>
      </c>
      <c r="E35" s="302" t="s">
        <v>959</v>
      </c>
      <c r="F35" s="314"/>
    </row>
    <row r="36" spans="1:8" ht="17.45" customHeight="1">
      <c r="A36" s="136"/>
      <c r="B36" s="233" t="s">
        <v>960</v>
      </c>
      <c r="C36" s="233" t="s">
        <v>961</v>
      </c>
      <c r="D36" s="308">
        <v>5400</v>
      </c>
      <c r="E36" s="302" t="s">
        <v>962</v>
      </c>
      <c r="F36" s="314"/>
    </row>
    <row r="37" spans="1:8" ht="17.45" customHeight="1">
      <c r="A37" s="136"/>
      <c r="B37" s="233" t="s">
        <v>963</v>
      </c>
      <c r="C37" s="233" t="s">
        <v>964</v>
      </c>
      <c r="D37" s="308">
        <v>18000</v>
      </c>
      <c r="E37" s="302" t="s">
        <v>965</v>
      </c>
      <c r="F37" s="314"/>
    </row>
    <row r="38" spans="1:8" ht="17.45" customHeight="1">
      <c r="A38" s="136"/>
      <c r="B38" s="233" t="s">
        <v>966</v>
      </c>
      <c r="C38" s="233" t="s">
        <v>967</v>
      </c>
      <c r="D38" s="308">
        <v>15370</v>
      </c>
      <c r="E38" s="138" t="s">
        <v>968</v>
      </c>
      <c r="F38" s="314"/>
      <c r="H38" s="31" t="s">
        <v>969</v>
      </c>
    </row>
    <row r="39" spans="1:8" ht="17.45" customHeight="1">
      <c r="A39" s="316"/>
      <c r="B39" s="242" t="s">
        <v>970</v>
      </c>
      <c r="C39" s="242" t="s">
        <v>967</v>
      </c>
      <c r="D39" s="317">
        <v>12150</v>
      </c>
      <c r="E39" s="318" t="s">
        <v>968</v>
      </c>
      <c r="F39" s="319"/>
      <c r="H39" s="31" t="s">
        <v>971</v>
      </c>
    </row>
    <row r="40" spans="1:8" ht="17.45" customHeight="1">
      <c r="A40" s="297" t="s">
        <v>972</v>
      </c>
      <c r="B40" s="248" t="s">
        <v>973</v>
      </c>
      <c r="C40" s="320" t="s">
        <v>974</v>
      </c>
      <c r="D40" s="321">
        <v>1200</v>
      </c>
      <c r="E40" s="299" t="s">
        <v>975</v>
      </c>
      <c r="F40" s="322"/>
    </row>
    <row r="41" spans="1:8" ht="17.45" customHeight="1">
      <c r="A41" s="257"/>
      <c r="B41" s="233" t="s">
        <v>976</v>
      </c>
      <c r="C41" s="138" t="s">
        <v>977</v>
      </c>
      <c r="D41" s="308">
        <f>I1*F41</f>
        <v>363320</v>
      </c>
      <c r="E41" s="137" t="s">
        <v>978</v>
      </c>
      <c r="F41" s="323">
        <v>310</v>
      </c>
    </row>
    <row r="42" spans="1:8" ht="17.45" customHeight="1">
      <c r="A42" s="257"/>
      <c r="B42" s="233" t="s">
        <v>979</v>
      </c>
      <c r="C42" s="138" t="s">
        <v>980</v>
      </c>
      <c r="D42" s="308">
        <f>I1*F42</f>
        <v>4688000</v>
      </c>
      <c r="E42" s="137" t="s">
        <v>981</v>
      </c>
      <c r="F42" s="323">
        <v>4000</v>
      </c>
    </row>
    <row r="43" spans="1:8" ht="17.45" customHeight="1">
      <c r="A43" s="257" t="s">
        <v>982</v>
      </c>
      <c r="B43" s="233" t="s">
        <v>983</v>
      </c>
      <c r="C43" s="138" t="s">
        <v>984</v>
      </c>
      <c r="D43" s="324">
        <v>2000</v>
      </c>
      <c r="E43" s="138" t="s">
        <v>985</v>
      </c>
      <c r="F43" s="325"/>
      <c r="H43" s="73"/>
    </row>
    <row r="44" spans="1:8" ht="17.45" customHeight="1">
      <c r="A44" s="257"/>
      <c r="B44" s="233" t="s">
        <v>986</v>
      </c>
      <c r="C44" s="138" t="s">
        <v>987</v>
      </c>
      <c r="D44" s="324">
        <v>1000000</v>
      </c>
      <c r="E44" s="138" t="s">
        <v>985</v>
      </c>
      <c r="F44" s="314"/>
      <c r="H44" s="73"/>
    </row>
    <row r="45" spans="1:8" ht="17.45" customHeight="1">
      <c r="A45" s="257" t="s">
        <v>988</v>
      </c>
      <c r="B45" s="233" t="s">
        <v>989</v>
      </c>
      <c r="C45" s="138" t="s">
        <v>990</v>
      </c>
      <c r="D45" s="324">
        <v>100000</v>
      </c>
      <c r="E45" s="138" t="s">
        <v>985</v>
      </c>
      <c r="F45" s="325"/>
      <c r="H45" s="73"/>
    </row>
    <row r="46" spans="1:8" ht="17.45" customHeight="1">
      <c r="A46" s="257"/>
      <c r="B46" s="233" t="s">
        <v>991</v>
      </c>
      <c r="C46" s="138" t="s">
        <v>992</v>
      </c>
      <c r="D46" s="324">
        <v>30000</v>
      </c>
      <c r="E46" s="138" t="s">
        <v>985</v>
      </c>
      <c r="F46" s="325"/>
      <c r="H46" s="73"/>
    </row>
    <row r="47" spans="1:8" ht="17.45" customHeight="1">
      <c r="A47" s="257"/>
      <c r="B47" s="233" t="s">
        <v>993</v>
      </c>
      <c r="C47" s="138" t="s">
        <v>992</v>
      </c>
      <c r="D47" s="324">
        <v>30000</v>
      </c>
      <c r="E47" s="138" t="s">
        <v>985</v>
      </c>
      <c r="F47" s="325"/>
      <c r="H47" s="73"/>
    </row>
    <row r="48" spans="1:8" ht="17.45" customHeight="1">
      <c r="A48" s="257"/>
      <c r="B48" s="233" t="s">
        <v>994</v>
      </c>
      <c r="C48" s="266" t="s">
        <v>995</v>
      </c>
      <c r="D48" s="326">
        <f>61000*3</f>
        <v>183000</v>
      </c>
      <c r="E48" s="137" t="s">
        <v>996</v>
      </c>
      <c r="F48" s="314"/>
    </row>
    <row r="49" spans="1:6" ht="17.45" customHeight="1">
      <c r="A49" s="257" t="s">
        <v>997</v>
      </c>
      <c r="B49" s="233" t="s">
        <v>998</v>
      </c>
      <c r="C49" s="266" t="s">
        <v>999</v>
      </c>
      <c r="D49" s="326">
        <f>I1*F49</f>
        <v>468800</v>
      </c>
      <c r="E49" s="137" t="s">
        <v>1000</v>
      </c>
      <c r="F49" s="323">
        <v>400</v>
      </c>
    </row>
    <row r="50" spans="1:6" ht="17.45" customHeight="1">
      <c r="A50" s="257"/>
      <c r="B50" s="233" t="s">
        <v>1001</v>
      </c>
      <c r="C50" s="266" t="s">
        <v>1002</v>
      </c>
      <c r="D50" s="326">
        <v>108000</v>
      </c>
      <c r="E50" s="137" t="s">
        <v>1003</v>
      </c>
      <c r="F50" s="139"/>
    </row>
    <row r="51" spans="1:6" ht="17.45" customHeight="1">
      <c r="A51" s="257" t="s">
        <v>1004</v>
      </c>
      <c r="B51" s="233" t="s">
        <v>1005</v>
      </c>
      <c r="C51" s="233" t="s">
        <v>1006</v>
      </c>
      <c r="D51" s="326">
        <v>12200</v>
      </c>
      <c r="E51" s="137" t="s">
        <v>1007</v>
      </c>
      <c r="F51" s="314"/>
    </row>
    <row r="52" spans="1:6" ht="17.45" customHeight="1">
      <c r="A52" s="257"/>
      <c r="B52" s="233" t="s">
        <v>1008</v>
      </c>
      <c r="C52" s="233" t="s">
        <v>1009</v>
      </c>
      <c r="D52" s="326">
        <v>84000</v>
      </c>
      <c r="E52" s="137" t="s">
        <v>1010</v>
      </c>
      <c r="F52" s="314"/>
    </row>
    <row r="53" spans="1:6" ht="17.45" customHeight="1">
      <c r="A53" s="327" t="s">
        <v>1011</v>
      </c>
      <c r="B53" s="328" t="s">
        <v>1012</v>
      </c>
      <c r="C53" s="328" t="s">
        <v>1013</v>
      </c>
      <c r="D53" s="329">
        <v>1000</v>
      </c>
      <c r="E53" s="328" t="s">
        <v>1014</v>
      </c>
      <c r="F53" s="330"/>
    </row>
    <row r="54" spans="1:6" ht="17.45" customHeight="1">
      <c r="A54" s="331"/>
      <c r="B54" s="328" t="s">
        <v>1015</v>
      </c>
      <c r="C54" s="328" t="s">
        <v>1016</v>
      </c>
      <c r="D54" s="329">
        <f>D40</f>
        <v>1200</v>
      </c>
      <c r="E54" s="302" t="s">
        <v>1017</v>
      </c>
      <c r="F54" s="332"/>
    </row>
    <row r="55" spans="1:6" ht="17.45" customHeight="1">
      <c r="A55" s="331"/>
      <c r="B55" s="328" t="s">
        <v>1018</v>
      </c>
      <c r="C55" s="328" t="s">
        <v>1019</v>
      </c>
      <c r="D55" s="329">
        <f>I1*8</f>
        <v>9376</v>
      </c>
      <c r="E55" s="328" t="s">
        <v>1020</v>
      </c>
      <c r="F55" s="333" t="s">
        <v>1021</v>
      </c>
    </row>
    <row r="56" spans="1:6" ht="17.45" customHeight="1">
      <c r="A56" s="331"/>
      <c r="B56" s="328" t="s">
        <v>1022</v>
      </c>
      <c r="C56" s="328" t="s">
        <v>1023</v>
      </c>
      <c r="D56" s="329">
        <f>I1*120</f>
        <v>140640</v>
      </c>
      <c r="E56" s="328" t="s">
        <v>1024</v>
      </c>
      <c r="F56" s="333" t="s">
        <v>1021</v>
      </c>
    </row>
    <row r="57" spans="1:6" ht="17.45" customHeight="1">
      <c r="A57" s="331"/>
      <c r="B57" s="328" t="s">
        <v>1025</v>
      </c>
      <c r="C57" s="334" t="s">
        <v>1026</v>
      </c>
      <c r="D57" s="329">
        <v>546</v>
      </c>
      <c r="E57" s="328" t="s">
        <v>1027</v>
      </c>
      <c r="F57" s="330"/>
    </row>
    <row r="58" spans="1:6" ht="17.45" customHeight="1">
      <c r="A58" s="335"/>
      <c r="B58" s="336" t="s">
        <v>1028</v>
      </c>
      <c r="C58" s="336" t="s">
        <v>1029</v>
      </c>
      <c r="D58" s="337">
        <f>I1*92</f>
        <v>107824</v>
      </c>
      <c r="E58" s="336" t="s">
        <v>1030</v>
      </c>
      <c r="F58" s="338" t="s">
        <v>1031</v>
      </c>
    </row>
    <row r="59" spans="1:6" ht="17.45" customHeight="1"/>
    <row r="60" spans="1:6" ht="17.45" customHeight="1"/>
    <row r="61" spans="1:6" ht="17.45" customHeight="1"/>
  </sheetData>
  <mergeCells count="6">
    <mergeCell ref="A1:F1"/>
    <mergeCell ref="A2:A3"/>
    <mergeCell ref="B2:B3"/>
    <mergeCell ref="C2:C3"/>
    <mergeCell ref="D2:E2"/>
    <mergeCell ref="F2:F3"/>
  </mergeCells>
  <phoneticPr fontId="3" type="noConversion"/>
  <pageMargins left="0.55118110236220474" right="0.39370078740157483" top="0.98425196850393704" bottom="0.98425196850393704" header="0.51181102362204722" footer="0.51181102362204722"/>
  <pageSetup paperSize="9"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L31"/>
  <sheetViews>
    <sheetView view="pageBreakPreview" workbookViewId="0">
      <selection activeCell="M21" sqref="M21"/>
    </sheetView>
  </sheetViews>
  <sheetFormatPr defaultRowHeight="13.5"/>
  <cols>
    <col min="1" max="1" width="14" style="31" customWidth="1"/>
    <col min="2" max="2" width="17.625" style="31" customWidth="1"/>
    <col min="3" max="3" width="9.625" style="31" customWidth="1"/>
    <col min="4" max="4" width="9.875" style="31" customWidth="1"/>
    <col min="5" max="6" width="8.75" style="31" customWidth="1"/>
    <col min="7" max="7" width="16.625" style="31" customWidth="1"/>
    <col min="8" max="8" width="8.625" style="31" customWidth="1"/>
    <col min="9" max="16384" width="9" style="31"/>
  </cols>
  <sheetData>
    <row r="1" spans="1:12" ht="24.95" customHeight="1">
      <c r="A1" s="872" t="s">
        <v>1180</v>
      </c>
      <c r="B1" s="872"/>
      <c r="C1" s="872"/>
      <c r="D1" s="872"/>
      <c r="E1" s="872"/>
      <c r="F1" s="872"/>
      <c r="G1" s="872"/>
      <c r="H1" s="74"/>
    </row>
    <row r="2" spans="1:12" ht="20.100000000000001" customHeight="1">
      <c r="A2" s="873" t="s">
        <v>1032</v>
      </c>
      <c r="B2" s="873" t="s">
        <v>1033</v>
      </c>
      <c r="C2" s="869" t="s">
        <v>1034</v>
      </c>
      <c r="D2" s="874" t="s">
        <v>1035</v>
      </c>
      <c r="E2" s="875" t="s">
        <v>1036</v>
      </c>
      <c r="F2" s="875" t="s">
        <v>1037</v>
      </c>
      <c r="G2" s="875" t="s">
        <v>1038</v>
      </c>
      <c r="H2" s="870"/>
      <c r="K2" s="70"/>
      <c r="L2" s="70"/>
    </row>
    <row r="3" spans="1:12" ht="20.100000000000001" customHeight="1">
      <c r="A3" s="873"/>
      <c r="B3" s="873"/>
      <c r="C3" s="869"/>
      <c r="D3" s="873"/>
      <c r="E3" s="869"/>
      <c r="F3" s="869"/>
      <c r="G3" s="875"/>
      <c r="H3" s="870"/>
      <c r="I3" s="70" t="s">
        <v>1039</v>
      </c>
      <c r="J3" s="75">
        <f>토질산근3!I1</f>
        <v>1172</v>
      </c>
      <c r="K3" s="76" t="str">
        <f>토질산근3!J1</f>
        <v>16년01월27일(조달청 공지 참조)</v>
      </c>
      <c r="L3" s="70"/>
    </row>
    <row r="4" spans="1:12" ht="20.100000000000001" customHeight="1">
      <c r="A4" s="339" t="s">
        <v>1040</v>
      </c>
      <c r="B4" s="340" t="s">
        <v>1041</v>
      </c>
      <c r="C4" s="321">
        <f>I4*J3</f>
        <v>16287284</v>
      </c>
      <c r="D4" s="341">
        <v>3223</v>
      </c>
      <c r="E4" s="342">
        <f t="shared" ref="E4:E20" si="0">C4*D4*10^-7</f>
        <v>5249.3916331999999</v>
      </c>
      <c r="F4" s="343">
        <f t="shared" ref="F4:F20" si="1">E4*8</f>
        <v>41995.133065599999</v>
      </c>
      <c r="G4" s="344" t="s">
        <v>1042</v>
      </c>
      <c r="H4" s="77"/>
      <c r="I4" s="78">
        <v>13897</v>
      </c>
      <c r="J4" s="76" t="s">
        <v>1043</v>
      </c>
      <c r="K4" s="76" t="s">
        <v>1044</v>
      </c>
    </row>
    <row r="5" spans="1:12" ht="20.100000000000001" customHeight="1">
      <c r="A5" s="253" t="s">
        <v>1045</v>
      </c>
      <c r="B5" s="345" t="s">
        <v>1046</v>
      </c>
      <c r="C5" s="308">
        <v>143650</v>
      </c>
      <c r="D5" s="346">
        <v>4980</v>
      </c>
      <c r="E5" s="347">
        <f t="shared" si="0"/>
        <v>71.537700000000001</v>
      </c>
      <c r="F5" s="305">
        <f t="shared" si="1"/>
        <v>572.30160000000001</v>
      </c>
      <c r="G5" s="348" t="s">
        <v>1047</v>
      </c>
      <c r="H5" s="79"/>
      <c r="I5" s="80"/>
      <c r="J5" s="80"/>
      <c r="K5" s="70"/>
      <c r="L5" s="70"/>
    </row>
    <row r="6" spans="1:12" ht="20.100000000000001" customHeight="1">
      <c r="A6" s="349" t="s">
        <v>1048</v>
      </c>
      <c r="B6" s="345" t="s">
        <v>1049</v>
      </c>
      <c r="C6" s="308">
        <f>SUM(토질산근3!D29:D30)</f>
        <v>154640</v>
      </c>
      <c r="D6" s="346">
        <v>1332</v>
      </c>
      <c r="E6" s="347">
        <f t="shared" si="0"/>
        <v>20.598047999999999</v>
      </c>
      <c r="F6" s="305">
        <f t="shared" si="1"/>
        <v>164.78438399999999</v>
      </c>
      <c r="G6" s="348" t="s">
        <v>1050</v>
      </c>
      <c r="H6" s="79"/>
      <c r="I6" s="80"/>
      <c r="J6" s="80"/>
      <c r="K6" s="70"/>
      <c r="L6" s="70"/>
    </row>
    <row r="7" spans="1:12" ht="20.100000000000001" customHeight="1">
      <c r="A7" s="253" t="s">
        <v>1051</v>
      </c>
      <c r="B7" s="345" t="s">
        <v>1052</v>
      </c>
      <c r="C7" s="308">
        <v>1626000</v>
      </c>
      <c r="D7" s="346">
        <v>3440</v>
      </c>
      <c r="E7" s="347">
        <f t="shared" si="0"/>
        <v>559.34399999999994</v>
      </c>
      <c r="F7" s="305">
        <f t="shared" si="1"/>
        <v>4474.7519999999995</v>
      </c>
      <c r="G7" s="348" t="s">
        <v>1042</v>
      </c>
      <c r="H7" s="81"/>
      <c r="I7" s="80"/>
      <c r="J7" s="80"/>
      <c r="K7" s="76" t="s">
        <v>1044</v>
      </c>
      <c r="L7" s="70"/>
    </row>
    <row r="8" spans="1:12" ht="20.100000000000001" customHeight="1">
      <c r="A8" s="253" t="s">
        <v>1053</v>
      </c>
      <c r="B8" s="345" t="s">
        <v>1054</v>
      </c>
      <c r="C8" s="308">
        <v>1763000</v>
      </c>
      <c r="D8" s="346">
        <v>4677</v>
      </c>
      <c r="E8" s="347">
        <f t="shared" si="0"/>
        <v>824.55509999999992</v>
      </c>
      <c r="F8" s="305">
        <f t="shared" si="1"/>
        <v>6596.4407999999994</v>
      </c>
      <c r="G8" s="348" t="s">
        <v>1050</v>
      </c>
      <c r="H8" s="81"/>
      <c r="I8" s="80"/>
      <c r="J8" s="80"/>
      <c r="K8" s="70"/>
      <c r="L8" s="70"/>
    </row>
    <row r="9" spans="1:12" ht="20.100000000000001" customHeight="1">
      <c r="A9" s="349" t="s">
        <v>1055</v>
      </c>
      <c r="B9" s="350" t="s">
        <v>1056</v>
      </c>
      <c r="C9" s="308">
        <v>500000</v>
      </c>
      <c r="D9" s="346">
        <v>4980</v>
      </c>
      <c r="E9" s="347">
        <f t="shared" si="0"/>
        <v>249</v>
      </c>
      <c r="F9" s="305">
        <f t="shared" si="1"/>
        <v>1992</v>
      </c>
      <c r="G9" s="348" t="s">
        <v>1057</v>
      </c>
      <c r="H9" s="82"/>
      <c r="I9" s="31" t="s">
        <v>1058</v>
      </c>
      <c r="J9" s="80"/>
      <c r="K9" s="70"/>
      <c r="L9" s="70"/>
    </row>
    <row r="10" spans="1:12" ht="20.100000000000001" customHeight="1">
      <c r="A10" s="349" t="s">
        <v>1059</v>
      </c>
      <c r="B10" s="351" t="s">
        <v>1060</v>
      </c>
      <c r="C10" s="308">
        <f>I10*J3</f>
        <v>34960760</v>
      </c>
      <c r="D10" s="346">
        <v>4980</v>
      </c>
      <c r="E10" s="347">
        <f t="shared" si="0"/>
        <v>17410.458479999998</v>
      </c>
      <c r="F10" s="305">
        <f t="shared" si="1"/>
        <v>139283.66783999998</v>
      </c>
      <c r="G10" s="348" t="s">
        <v>1047</v>
      </c>
      <c r="H10" s="83"/>
      <c r="I10" s="80">
        <f>20560+19870-1000-4000-5600</f>
        <v>29830</v>
      </c>
      <c r="J10" s="76" t="s">
        <v>1043</v>
      </c>
      <c r="K10" s="71"/>
      <c r="L10" s="70"/>
    </row>
    <row r="11" spans="1:12" ht="20.100000000000001" customHeight="1">
      <c r="A11" s="352" t="s">
        <v>1061</v>
      </c>
      <c r="B11" s="353" t="s">
        <v>1062</v>
      </c>
      <c r="C11" s="308">
        <v>11500000</v>
      </c>
      <c r="D11" s="346">
        <v>4980</v>
      </c>
      <c r="E11" s="347">
        <f t="shared" si="0"/>
        <v>5727</v>
      </c>
      <c r="F11" s="305">
        <f t="shared" si="1"/>
        <v>45816</v>
      </c>
      <c r="G11" s="348" t="s">
        <v>1047</v>
      </c>
      <c r="I11" s="84" t="s">
        <v>1063</v>
      </c>
      <c r="K11" s="70"/>
      <c r="L11" s="70"/>
    </row>
    <row r="12" spans="1:12" ht="20.100000000000001" customHeight="1">
      <c r="A12" s="349" t="s">
        <v>1064</v>
      </c>
      <c r="B12" s="350" t="s">
        <v>1065</v>
      </c>
      <c r="C12" s="308">
        <v>350000</v>
      </c>
      <c r="D12" s="346">
        <v>4980</v>
      </c>
      <c r="E12" s="347">
        <f t="shared" si="0"/>
        <v>174.29999999999998</v>
      </c>
      <c r="F12" s="305">
        <f t="shared" si="1"/>
        <v>1394.3999999999999</v>
      </c>
      <c r="G12" s="348" t="s">
        <v>1047</v>
      </c>
      <c r="H12" s="83"/>
    </row>
    <row r="13" spans="1:12" ht="20.100000000000001" customHeight="1">
      <c r="A13" s="352" t="s">
        <v>1066</v>
      </c>
      <c r="B13" s="354"/>
      <c r="C13" s="308">
        <v>200000</v>
      </c>
      <c r="D13" s="346">
        <v>4497</v>
      </c>
      <c r="E13" s="347">
        <f t="shared" si="0"/>
        <v>89.94</v>
      </c>
      <c r="F13" s="305">
        <f t="shared" si="1"/>
        <v>719.52</v>
      </c>
      <c r="G13" s="348" t="s">
        <v>1047</v>
      </c>
      <c r="H13" s="83"/>
    </row>
    <row r="14" spans="1:12" ht="20.100000000000001" customHeight="1">
      <c r="A14" s="349" t="s">
        <v>1067</v>
      </c>
      <c r="B14" s="350" t="s">
        <v>1068</v>
      </c>
      <c r="C14" s="308">
        <f>J3*I14</f>
        <v>6621800</v>
      </c>
      <c r="D14" s="346">
        <v>4677</v>
      </c>
      <c r="E14" s="347">
        <f t="shared" si="0"/>
        <v>3097.01586</v>
      </c>
      <c r="F14" s="305">
        <f>E14*8</f>
        <v>24776.12688</v>
      </c>
      <c r="G14" s="348" t="s">
        <v>1050</v>
      </c>
      <c r="H14" s="83"/>
      <c r="I14" s="80">
        <v>5650</v>
      </c>
      <c r="J14" s="76" t="s">
        <v>1043</v>
      </c>
    </row>
    <row r="15" spans="1:12" ht="20.100000000000001" customHeight="1">
      <c r="A15" s="352" t="s">
        <v>1069</v>
      </c>
      <c r="B15" s="354" t="s">
        <v>1070</v>
      </c>
      <c r="C15" s="308">
        <v>800000</v>
      </c>
      <c r="D15" s="346">
        <v>2860</v>
      </c>
      <c r="E15" s="347">
        <f t="shared" si="0"/>
        <v>228.79999999999998</v>
      </c>
      <c r="F15" s="305">
        <f t="shared" si="1"/>
        <v>1830.3999999999999</v>
      </c>
      <c r="G15" s="348" t="s">
        <v>1050</v>
      </c>
      <c r="H15" s="83"/>
    </row>
    <row r="16" spans="1:12" ht="20.100000000000001" customHeight="1">
      <c r="A16" s="349" t="s">
        <v>1071</v>
      </c>
      <c r="B16" s="350" t="s">
        <v>1072</v>
      </c>
      <c r="C16" s="308">
        <f>J3*I16</f>
        <v>1755656</v>
      </c>
      <c r="D16" s="346">
        <v>3696</v>
      </c>
      <c r="E16" s="347">
        <f t="shared" si="0"/>
        <v>648.89045759999999</v>
      </c>
      <c r="F16" s="305">
        <f t="shared" si="1"/>
        <v>5191.1236607999999</v>
      </c>
      <c r="G16" s="348" t="s">
        <v>1050</v>
      </c>
      <c r="H16" s="83"/>
      <c r="I16" s="80">
        <v>1498</v>
      </c>
      <c r="J16" s="76" t="s">
        <v>1043</v>
      </c>
    </row>
    <row r="17" spans="1:10" ht="20.100000000000001" customHeight="1">
      <c r="A17" s="352" t="s">
        <v>1073</v>
      </c>
      <c r="B17" s="350" t="s">
        <v>1074</v>
      </c>
      <c r="C17" s="308">
        <v>200000</v>
      </c>
      <c r="D17" s="346">
        <v>4427</v>
      </c>
      <c r="E17" s="347">
        <f t="shared" si="0"/>
        <v>88.539999999999992</v>
      </c>
      <c r="F17" s="305">
        <f t="shared" si="1"/>
        <v>708.31999999999994</v>
      </c>
      <c r="G17" s="348" t="s">
        <v>1047</v>
      </c>
      <c r="H17" s="83"/>
    </row>
    <row r="18" spans="1:10" ht="20.100000000000001" customHeight="1">
      <c r="A18" s="871" t="s">
        <v>1075</v>
      </c>
      <c r="B18" s="353" t="s">
        <v>1076</v>
      </c>
      <c r="C18" s="308">
        <f>J3*I18</f>
        <v>38676000</v>
      </c>
      <c r="D18" s="346">
        <v>6214</v>
      </c>
      <c r="E18" s="347">
        <f t="shared" si="0"/>
        <v>24033.2664</v>
      </c>
      <c r="F18" s="305">
        <f t="shared" si="1"/>
        <v>192266.1312</v>
      </c>
      <c r="G18" s="325" t="s">
        <v>1077</v>
      </c>
      <c r="H18" s="83"/>
      <c r="I18" s="80">
        <v>33000</v>
      </c>
      <c r="J18" s="76" t="s">
        <v>1043</v>
      </c>
    </row>
    <row r="19" spans="1:10" ht="20.100000000000001" customHeight="1">
      <c r="A19" s="871"/>
      <c r="B19" s="353" t="s">
        <v>1078</v>
      </c>
      <c r="C19" s="308">
        <f>J3*I19</f>
        <v>76555040</v>
      </c>
      <c r="D19" s="346">
        <v>6214</v>
      </c>
      <c r="E19" s="347">
        <f t="shared" si="0"/>
        <v>47571.301855999998</v>
      </c>
      <c r="F19" s="305">
        <f t="shared" si="1"/>
        <v>380570.41484799999</v>
      </c>
      <c r="G19" s="325" t="s">
        <v>1077</v>
      </c>
      <c r="H19" s="83"/>
      <c r="I19" s="80">
        <v>65320</v>
      </c>
      <c r="J19" s="76" t="s">
        <v>1043</v>
      </c>
    </row>
    <row r="20" spans="1:10" ht="20.100000000000001" customHeight="1">
      <c r="A20" s="871"/>
      <c r="B20" s="353" t="s">
        <v>1079</v>
      </c>
      <c r="C20" s="308">
        <f>I20</f>
        <v>50000000</v>
      </c>
      <c r="D20" s="346">
        <v>6214</v>
      </c>
      <c r="E20" s="347">
        <f t="shared" si="0"/>
        <v>31070</v>
      </c>
      <c r="F20" s="305">
        <f t="shared" si="1"/>
        <v>248560</v>
      </c>
      <c r="G20" s="325" t="s">
        <v>1080</v>
      </c>
      <c r="H20" s="83"/>
      <c r="I20" s="80">
        <v>50000000</v>
      </c>
    </row>
    <row r="21" spans="1:10" ht="20.100000000000001" customHeight="1">
      <c r="A21" s="352" t="s">
        <v>1081</v>
      </c>
      <c r="B21" s="353" t="s">
        <v>1082</v>
      </c>
      <c r="C21" s="305">
        <v>220000</v>
      </c>
      <c r="D21" s="346" t="s">
        <v>1083</v>
      </c>
      <c r="E21" s="355" t="s">
        <v>1084</v>
      </c>
      <c r="F21" s="305">
        <f>C21</f>
        <v>220000</v>
      </c>
      <c r="G21" s="348" t="s">
        <v>1085</v>
      </c>
      <c r="H21" s="83"/>
    </row>
    <row r="22" spans="1:10" ht="20.100000000000001" customHeight="1">
      <c r="A22" s="352" t="s">
        <v>1086</v>
      </c>
      <c r="B22" s="353" t="s">
        <v>1087</v>
      </c>
      <c r="C22" s="137" t="s">
        <v>1088</v>
      </c>
      <c r="D22" s="137" t="s">
        <v>1088</v>
      </c>
      <c r="E22" s="305">
        <v>144731</v>
      </c>
      <c r="F22" s="355" t="s">
        <v>1088</v>
      </c>
      <c r="G22" s="348" t="s">
        <v>1089</v>
      </c>
      <c r="H22" s="83"/>
    </row>
    <row r="23" spans="1:10" ht="20.100000000000001" customHeight="1">
      <c r="A23" s="352" t="s">
        <v>1090</v>
      </c>
      <c r="B23" s="353" t="s">
        <v>1091</v>
      </c>
      <c r="C23" s="137" t="s">
        <v>1088</v>
      </c>
      <c r="D23" s="137" t="s">
        <v>1088</v>
      </c>
      <c r="E23" s="305">
        <v>41226</v>
      </c>
      <c r="F23" s="355" t="s">
        <v>1088</v>
      </c>
      <c r="G23" s="348" t="s">
        <v>1092</v>
      </c>
      <c r="H23" s="83"/>
    </row>
    <row r="24" spans="1:10" ht="20.100000000000001" customHeight="1">
      <c r="A24" s="352" t="s">
        <v>1093</v>
      </c>
      <c r="B24" s="353" t="s">
        <v>1094</v>
      </c>
      <c r="C24" s="137" t="s">
        <v>1088</v>
      </c>
      <c r="D24" s="137" t="s">
        <v>1088</v>
      </c>
      <c r="E24" s="305">
        <v>66937</v>
      </c>
      <c r="F24" s="355" t="s">
        <v>1088</v>
      </c>
      <c r="G24" s="356" t="s">
        <v>1095</v>
      </c>
      <c r="H24" s="83"/>
    </row>
    <row r="25" spans="1:10" ht="20.100000000000001" customHeight="1">
      <c r="A25" s="357" t="s">
        <v>1096</v>
      </c>
      <c r="B25" s="358" t="s">
        <v>1097</v>
      </c>
      <c r="C25" s="359">
        <f>C10</f>
        <v>34960760</v>
      </c>
      <c r="D25" s="360">
        <v>4980</v>
      </c>
      <c r="E25" s="361">
        <f t="shared" ref="E25:E26" si="2">C25*D25*10^-7</f>
        <v>17410.458479999998</v>
      </c>
      <c r="F25" s="359">
        <f t="shared" ref="F25:F26" si="3">E25*8</f>
        <v>139283.66783999998</v>
      </c>
      <c r="G25" s="362" t="s">
        <v>1098</v>
      </c>
      <c r="H25" s="83"/>
    </row>
    <row r="26" spans="1:10" ht="20.100000000000001" customHeight="1">
      <c r="A26" s="363"/>
      <c r="B26" s="364" t="s">
        <v>1099</v>
      </c>
      <c r="C26" s="365">
        <v>400000</v>
      </c>
      <c r="D26" s="366">
        <v>4427</v>
      </c>
      <c r="E26" s="367">
        <f t="shared" si="2"/>
        <v>177.07999999999998</v>
      </c>
      <c r="F26" s="365">
        <f t="shared" si="3"/>
        <v>1416.6399999999999</v>
      </c>
      <c r="G26" s="368" t="s">
        <v>1100</v>
      </c>
      <c r="H26" s="83"/>
    </row>
    <row r="27" spans="1:10">
      <c r="A27" s="83"/>
      <c r="B27" s="83"/>
      <c r="C27" s="83"/>
      <c r="D27" s="83"/>
      <c r="E27" s="83"/>
      <c r="F27" s="83"/>
      <c r="G27" s="83"/>
      <c r="H27" s="83"/>
    </row>
    <row r="28" spans="1:10">
      <c r="A28" s="83"/>
      <c r="B28" s="83"/>
      <c r="C28" s="83"/>
      <c r="D28" s="83"/>
      <c r="E28" s="83"/>
      <c r="F28" s="83"/>
      <c r="G28" s="83"/>
      <c r="H28" s="83"/>
    </row>
    <row r="29" spans="1:10">
      <c r="A29" s="83"/>
      <c r="B29" s="83"/>
      <c r="C29" s="83"/>
      <c r="D29" s="83"/>
      <c r="E29" s="83"/>
      <c r="F29" s="83"/>
      <c r="G29" s="83"/>
      <c r="H29" s="83"/>
    </row>
    <row r="30" spans="1:10">
      <c r="A30" s="83"/>
      <c r="B30" s="83"/>
      <c r="C30" s="83"/>
      <c r="D30" s="83"/>
      <c r="E30" s="83"/>
      <c r="F30" s="83"/>
      <c r="G30" s="83"/>
      <c r="H30" s="83"/>
    </row>
    <row r="31" spans="1:10">
      <c r="A31" s="83"/>
      <c r="B31" s="83"/>
      <c r="C31" s="83"/>
      <c r="D31" s="83"/>
      <c r="E31" s="83"/>
      <c r="F31" s="83"/>
      <c r="G31" s="83"/>
      <c r="H31" s="83"/>
    </row>
  </sheetData>
  <mergeCells count="10">
    <mergeCell ref="H2:H3"/>
    <mergeCell ref="A18:A20"/>
    <mergeCell ref="A1:G1"/>
    <mergeCell ref="A2:A3"/>
    <mergeCell ref="B2:B3"/>
    <mergeCell ref="C2:C3"/>
    <mergeCell ref="D2:D3"/>
    <mergeCell ref="E2:E3"/>
    <mergeCell ref="F2:F3"/>
    <mergeCell ref="G2:G3"/>
  </mergeCells>
  <phoneticPr fontId="3" type="noConversion"/>
  <pageMargins left="0.51181102362204722" right="0.39370078740157483" top="0.98425196850393704" bottom="0.98425196850393704"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C00000"/>
    <pageSetUpPr fitToPage="1"/>
  </sheetPr>
  <dimension ref="A1:M103"/>
  <sheetViews>
    <sheetView view="pageBreakPreview" topLeftCell="A16" zoomScale="85" zoomScaleNormal="100" zoomScaleSheetLayoutView="85" workbookViewId="0">
      <selection activeCell="H20" sqref="H20"/>
    </sheetView>
  </sheetViews>
  <sheetFormatPr defaultRowHeight="27" customHeight="1"/>
  <cols>
    <col min="1" max="1" width="16.625" style="581" customWidth="1"/>
    <col min="2" max="2" width="12.625" style="581" customWidth="1"/>
    <col min="3" max="3" width="9.25" style="581" customWidth="1"/>
    <col min="4" max="4" width="10.375" style="581" customWidth="1"/>
    <col min="5" max="5" width="14.625" style="581" customWidth="1"/>
    <col min="6" max="6" width="10.625" style="581" customWidth="1"/>
    <col min="7" max="7" width="14.625" style="581" customWidth="1"/>
    <col min="8" max="9" width="6.625" style="581" customWidth="1"/>
    <col min="10" max="10" width="10.625" style="581" customWidth="1"/>
    <col min="11" max="11" width="14.625" style="581" customWidth="1"/>
    <col min="12" max="12" width="12.375" style="581" customWidth="1"/>
    <col min="13" max="16384" width="9" style="581"/>
  </cols>
  <sheetData>
    <row r="1" spans="1:13" ht="30" customHeight="1">
      <c r="A1" s="881" t="s">
        <v>1287</v>
      </c>
      <c r="B1" s="881"/>
      <c r="C1" s="881"/>
      <c r="D1" s="881"/>
      <c r="E1" s="881"/>
      <c r="F1" s="881"/>
      <c r="G1" s="881"/>
      <c r="H1" s="881"/>
      <c r="I1" s="881"/>
      <c r="J1" s="881"/>
      <c r="K1" s="881"/>
      <c r="L1" s="881"/>
    </row>
    <row r="2" spans="1:13" ht="23.1" customHeight="1">
      <c r="A2" s="882" t="s">
        <v>1283</v>
      </c>
      <c r="B2" s="884" t="s">
        <v>1277</v>
      </c>
      <c r="C2" s="884" t="s">
        <v>210</v>
      </c>
      <c r="D2" s="884" t="s">
        <v>1</v>
      </c>
      <c r="E2" s="635"/>
      <c r="F2" s="635" t="s">
        <v>1161</v>
      </c>
      <c r="G2" s="635"/>
      <c r="H2" s="635" t="s">
        <v>1160</v>
      </c>
      <c r="I2" s="635"/>
      <c r="J2" s="635" t="s">
        <v>1159</v>
      </c>
      <c r="K2" s="635"/>
      <c r="L2" s="886" t="s">
        <v>1279</v>
      </c>
    </row>
    <row r="3" spans="1:13" ht="23.1" customHeight="1">
      <c r="A3" s="883"/>
      <c r="B3" s="885"/>
      <c r="C3" s="885"/>
      <c r="D3" s="885"/>
      <c r="E3" s="636" t="s">
        <v>5</v>
      </c>
      <c r="F3" s="637" t="s">
        <v>13</v>
      </c>
      <c r="G3" s="636" t="s">
        <v>5</v>
      </c>
      <c r="H3" s="637" t="s">
        <v>13</v>
      </c>
      <c r="I3" s="636" t="s">
        <v>1280</v>
      </c>
      <c r="J3" s="637" t="s">
        <v>13</v>
      </c>
      <c r="K3" s="636" t="s">
        <v>1280</v>
      </c>
      <c r="L3" s="887"/>
    </row>
    <row r="4" spans="1:13" s="582" customFormat="1" ht="21.95" customHeight="1">
      <c r="A4" s="527" t="s">
        <v>1281</v>
      </c>
      <c r="B4" s="528"/>
      <c r="C4" s="528"/>
      <c r="D4" s="528"/>
      <c r="E4" s="530" t="e">
        <f t="shared" ref="E4:E9" si="0">G4+I4+K4</f>
        <v>#REF!</v>
      </c>
      <c r="F4" s="531"/>
      <c r="G4" s="530" t="e">
        <f>SUM(G5:G9)</f>
        <v>#REF!</v>
      </c>
      <c r="H4" s="531"/>
      <c r="I4" s="532"/>
      <c r="J4" s="531"/>
      <c r="K4" s="532"/>
      <c r="L4" s="533"/>
    </row>
    <row r="5" spans="1:13" ht="21.95" customHeight="1">
      <c r="A5" s="534" t="s">
        <v>1284</v>
      </c>
      <c r="B5" s="535"/>
      <c r="C5" s="536">
        <v>1</v>
      </c>
      <c r="D5" s="537" t="s">
        <v>735</v>
      </c>
      <c r="E5" s="539" t="e">
        <f t="shared" si="0"/>
        <v>#REF!</v>
      </c>
      <c r="F5" s="538"/>
      <c r="G5" s="539" t="e">
        <f>G30</f>
        <v>#REF!</v>
      </c>
      <c r="H5" s="538"/>
      <c r="I5" s="540"/>
      <c r="J5" s="541"/>
      <c r="K5" s="540"/>
      <c r="L5" s="542"/>
    </row>
    <row r="6" spans="1:13" ht="21.95" customHeight="1">
      <c r="A6" s="534" t="s">
        <v>1285</v>
      </c>
      <c r="B6" s="543"/>
      <c r="C6" s="544">
        <v>1</v>
      </c>
      <c r="D6" s="537" t="s">
        <v>1286</v>
      </c>
      <c r="E6" s="539" t="e">
        <f t="shared" si="0"/>
        <v>#REF!</v>
      </c>
      <c r="F6" s="538"/>
      <c r="G6" s="539" t="e">
        <f>G38</f>
        <v>#REF!</v>
      </c>
      <c r="H6" s="538"/>
      <c r="I6" s="540"/>
      <c r="J6" s="541"/>
      <c r="K6" s="540"/>
      <c r="L6" s="545"/>
    </row>
    <row r="7" spans="1:13" ht="21.95" customHeight="1">
      <c r="A7" s="534" t="s">
        <v>1287</v>
      </c>
      <c r="B7" s="535"/>
      <c r="C7" s="536">
        <v>1</v>
      </c>
      <c r="D7" s="537" t="s">
        <v>735</v>
      </c>
      <c r="E7" s="539" t="e">
        <f t="shared" si="0"/>
        <v>#REF!</v>
      </c>
      <c r="F7" s="538"/>
      <c r="G7" s="539" t="e">
        <f>G46</f>
        <v>#REF!</v>
      </c>
      <c r="H7" s="538"/>
      <c r="I7" s="540"/>
      <c r="J7" s="541"/>
      <c r="K7" s="540"/>
      <c r="L7" s="542"/>
    </row>
    <row r="8" spans="1:13" ht="21.95" customHeight="1">
      <c r="A8" s="534" t="s">
        <v>1288</v>
      </c>
      <c r="B8" s="535"/>
      <c r="C8" s="536">
        <v>1</v>
      </c>
      <c r="D8" s="537" t="s">
        <v>1286</v>
      </c>
      <c r="E8" s="539" t="e">
        <f t="shared" si="0"/>
        <v>#REF!</v>
      </c>
      <c r="F8" s="538"/>
      <c r="G8" s="539" t="e">
        <f>G54</f>
        <v>#REF!</v>
      </c>
      <c r="H8" s="538"/>
      <c r="I8" s="540"/>
      <c r="J8" s="541"/>
      <c r="K8" s="540"/>
      <c r="L8" s="545"/>
    </row>
    <row r="9" spans="1:13" ht="21.95" customHeight="1">
      <c r="A9" s="534" t="s">
        <v>1289</v>
      </c>
      <c r="B9" s="535"/>
      <c r="C9" s="536">
        <v>1</v>
      </c>
      <c r="D9" s="537" t="s">
        <v>1286</v>
      </c>
      <c r="E9" s="539" t="e">
        <f t="shared" si="0"/>
        <v>#REF!</v>
      </c>
      <c r="F9" s="538"/>
      <c r="G9" s="539" t="e">
        <f>G62</f>
        <v>#REF!</v>
      </c>
      <c r="H9" s="538"/>
      <c r="I9" s="540"/>
      <c r="J9" s="541"/>
      <c r="K9" s="540"/>
      <c r="L9" s="545"/>
    </row>
    <row r="10" spans="1:13" s="582" customFormat="1" ht="21.95" customHeight="1">
      <c r="A10" s="715"/>
      <c r="B10" s="716"/>
      <c r="C10" s="716"/>
      <c r="D10" s="716"/>
      <c r="E10" s="717"/>
      <c r="F10" s="718"/>
      <c r="G10" s="719"/>
      <c r="H10" s="718"/>
      <c r="I10" s="719"/>
      <c r="J10" s="718"/>
      <c r="K10" s="720"/>
      <c r="L10" s="721"/>
    </row>
    <row r="11" spans="1:13" ht="21.95" customHeight="1">
      <c r="A11" s="740" t="str">
        <f>" 나. 제경비 : 직접인건비 x "&amp;M11*100&amp;"%"</f>
        <v xml:space="preserve"> 나. 제경비 : 직접인건비 x 110%</v>
      </c>
      <c r="B11" s="723"/>
      <c r="C11" s="723"/>
      <c r="D11" s="723"/>
      <c r="E11" s="724"/>
      <c r="F11" s="725"/>
      <c r="G11" s="379" t="e">
        <f>G4*M11</f>
        <v>#REF!</v>
      </c>
      <c r="H11" s="725"/>
      <c r="I11" s="726"/>
      <c r="J11" s="727"/>
      <c r="K11" s="724"/>
      <c r="L11" s="728"/>
      <c r="M11" s="738">
        <v>1.1000000000000001</v>
      </c>
    </row>
    <row r="12" spans="1:13" ht="21.95" customHeight="1">
      <c r="A12" s="741"/>
      <c r="B12" s="723"/>
      <c r="C12" s="723"/>
      <c r="D12" s="723"/>
      <c r="E12" s="724"/>
      <c r="F12" s="725"/>
      <c r="G12" s="724"/>
      <c r="H12" s="725"/>
      <c r="I12" s="726"/>
      <c r="J12" s="727"/>
      <c r="K12" s="724"/>
      <c r="L12" s="728"/>
      <c r="M12" s="738"/>
    </row>
    <row r="13" spans="1:13" ht="21.95" customHeight="1">
      <c r="A13" s="740" t="str">
        <f>" 다. 기술료 : (직접인건비+제경비) x "&amp;M13*100&amp;"%"</f>
        <v xml:space="preserve"> 다. 기술료 : (직접인건비+제경비) x 20%</v>
      </c>
      <c r="B13" s="723"/>
      <c r="C13" s="723"/>
      <c r="D13" s="723"/>
      <c r="E13" s="724"/>
      <c r="F13" s="725"/>
      <c r="G13" s="724" t="e">
        <f>ROUNDDOWN((SUM(G4,G11))*M13,0)</f>
        <v>#REF!</v>
      </c>
      <c r="H13" s="725"/>
      <c r="I13" s="726"/>
      <c r="J13" s="727"/>
      <c r="K13" s="724"/>
      <c r="L13" s="728"/>
      <c r="M13" s="738">
        <v>0.2</v>
      </c>
    </row>
    <row r="14" spans="1:13" ht="21.95" customHeight="1">
      <c r="A14" s="722"/>
      <c r="B14" s="723"/>
      <c r="C14" s="723"/>
      <c r="D14" s="723"/>
      <c r="E14" s="724"/>
      <c r="F14" s="725"/>
      <c r="G14" s="724"/>
      <c r="H14" s="725"/>
      <c r="I14" s="726"/>
      <c r="J14" s="727"/>
      <c r="K14" s="724"/>
      <c r="L14" s="728"/>
      <c r="M14" s="738"/>
    </row>
    <row r="15" spans="1:13" ht="21.95" customHeight="1">
      <c r="A15" s="722"/>
      <c r="B15" s="723"/>
      <c r="C15" s="723"/>
      <c r="D15" s="723"/>
      <c r="E15" s="724"/>
      <c r="F15" s="725"/>
      <c r="G15" s="724"/>
      <c r="H15" s="725"/>
      <c r="I15" s="726"/>
      <c r="J15" s="727"/>
      <c r="K15" s="724"/>
      <c r="L15" s="728"/>
      <c r="M15" s="738"/>
    </row>
    <row r="16" spans="1:13" ht="21.95" customHeight="1">
      <c r="A16" s="722"/>
      <c r="B16" s="723"/>
      <c r="C16" s="723"/>
      <c r="D16" s="723"/>
      <c r="E16" s="724"/>
      <c r="F16" s="725"/>
      <c r="G16" s="724"/>
      <c r="H16" s="725"/>
      <c r="I16" s="726"/>
      <c r="J16" s="727"/>
      <c r="K16" s="724"/>
      <c r="L16" s="728"/>
    </row>
    <row r="17" spans="1:12" s="582" customFormat="1" ht="21.95" customHeight="1">
      <c r="A17" s="729"/>
      <c r="B17" s="730"/>
      <c r="C17" s="731"/>
      <c r="D17" s="730"/>
      <c r="E17" s="732"/>
      <c r="F17" s="733"/>
      <c r="G17" s="734"/>
      <c r="H17" s="733"/>
      <c r="I17" s="735"/>
      <c r="J17" s="733"/>
      <c r="K17" s="735"/>
      <c r="L17" s="721"/>
    </row>
    <row r="18" spans="1:12" s="582" customFormat="1" ht="21.95" customHeight="1">
      <c r="A18" s="729"/>
      <c r="B18" s="730"/>
      <c r="C18" s="731"/>
      <c r="D18" s="730"/>
      <c r="E18" s="732"/>
      <c r="F18" s="733"/>
      <c r="G18" s="734"/>
      <c r="H18" s="733"/>
      <c r="I18" s="735"/>
      <c r="J18" s="733"/>
      <c r="K18" s="735"/>
      <c r="L18" s="721"/>
    </row>
    <row r="19" spans="1:12" s="582" customFormat="1" ht="21.95" customHeight="1">
      <c r="A19" s="729"/>
      <c r="B19" s="730"/>
      <c r="C19" s="731"/>
      <c r="D19" s="730"/>
      <c r="E19" s="732"/>
      <c r="F19" s="733"/>
      <c r="G19" s="734"/>
      <c r="H19" s="733"/>
      <c r="I19" s="735"/>
      <c r="J19" s="733"/>
      <c r="K19" s="735"/>
      <c r="L19" s="721"/>
    </row>
    <row r="20" spans="1:12" s="582" customFormat="1" ht="21.95" customHeight="1">
      <c r="A20" s="729"/>
      <c r="B20" s="730"/>
      <c r="C20" s="731"/>
      <c r="D20" s="730"/>
      <c r="E20" s="732"/>
      <c r="F20" s="733"/>
      <c r="G20" s="734"/>
      <c r="H20" s="733"/>
      <c r="I20" s="735"/>
      <c r="J20" s="733"/>
      <c r="K20" s="735"/>
      <c r="L20" s="721"/>
    </row>
    <row r="21" spans="1:12" s="582" customFormat="1" ht="21.95" customHeight="1">
      <c r="A21" s="729"/>
      <c r="B21" s="730"/>
      <c r="C21" s="731"/>
      <c r="D21" s="730"/>
      <c r="E21" s="732"/>
      <c r="F21" s="733"/>
      <c r="G21" s="734"/>
      <c r="H21" s="733"/>
      <c r="I21" s="735"/>
      <c r="J21" s="733"/>
      <c r="K21" s="735"/>
      <c r="L21" s="721"/>
    </row>
    <row r="22" spans="1:12" s="582" customFormat="1" ht="21.95" customHeight="1">
      <c r="A22" s="729"/>
      <c r="B22" s="730"/>
      <c r="C22" s="730"/>
      <c r="D22" s="736"/>
      <c r="E22" s="737"/>
      <c r="F22" s="733"/>
      <c r="G22" s="734"/>
      <c r="H22" s="733"/>
      <c r="I22" s="735"/>
      <c r="J22" s="733"/>
      <c r="K22" s="735"/>
      <c r="L22" s="721"/>
    </row>
    <row r="23" spans="1:12" ht="21.95" customHeight="1">
      <c r="A23" s="638" t="s">
        <v>1290</v>
      </c>
      <c r="B23" s="639"/>
      <c r="C23" s="639"/>
      <c r="D23" s="639"/>
      <c r="E23" s="640" t="e">
        <f>G23+I23+K23</f>
        <v>#REF!</v>
      </c>
      <c r="F23" s="641"/>
      <c r="G23" s="640" t="e">
        <f>ROUND(G4+G11+G13,-5)</f>
        <v>#REF!</v>
      </c>
      <c r="H23" s="739" t="s">
        <v>1282</v>
      </c>
      <c r="I23" s="642"/>
      <c r="J23" s="641"/>
      <c r="K23" s="640"/>
      <c r="L23" s="584"/>
    </row>
    <row r="24" spans="1:12" ht="19.5" customHeight="1">
      <c r="A24" s="585" t="s">
        <v>1291</v>
      </c>
      <c r="B24" s="586"/>
      <c r="C24" s="586"/>
      <c r="D24" s="587"/>
      <c r="E24" s="588"/>
      <c r="F24" s="588"/>
      <c r="G24" s="588"/>
      <c r="H24" s="588"/>
      <c r="I24" s="589"/>
      <c r="J24" s="590"/>
      <c r="K24" s="589"/>
      <c r="L24" s="591"/>
    </row>
    <row r="25" spans="1:12" ht="19.5" customHeight="1">
      <c r="A25" s="592" t="s">
        <v>1107</v>
      </c>
      <c r="B25" s="529"/>
      <c r="C25" s="593" t="e">
        <f>설계산근!G7</f>
        <v>#REF!</v>
      </c>
      <c r="D25" s="529" t="s">
        <v>217</v>
      </c>
      <c r="E25" s="583" t="e">
        <f>+G25+I25+K25</f>
        <v>#REF!</v>
      </c>
      <c r="F25" s="594" t="e">
        <f>#REF!</f>
        <v>#REF!</v>
      </c>
      <c r="G25" s="583" t="e">
        <f>INT(+C25*F25)</f>
        <v>#REF!</v>
      </c>
      <c r="H25" s="594"/>
      <c r="I25" s="595"/>
      <c r="J25" s="594"/>
      <c r="K25" s="595"/>
      <c r="L25" s="545"/>
    </row>
    <row r="26" spans="1:12" ht="19.5" customHeight="1">
      <c r="A26" s="592" t="s">
        <v>1101</v>
      </c>
      <c r="B26" s="529"/>
      <c r="C26" s="593" t="e">
        <f>설계산근!H7</f>
        <v>#REF!</v>
      </c>
      <c r="D26" s="529" t="s">
        <v>217</v>
      </c>
      <c r="E26" s="583" t="e">
        <f>INT(+G26+I26+K26)</f>
        <v>#REF!</v>
      </c>
      <c r="F26" s="594" t="e">
        <f>#REF!</f>
        <v>#REF!</v>
      </c>
      <c r="G26" s="583" t="e">
        <f>INT(+C26*F26)</f>
        <v>#REF!</v>
      </c>
      <c r="H26" s="594"/>
      <c r="I26" s="595"/>
      <c r="J26" s="594"/>
      <c r="K26" s="595"/>
      <c r="L26" s="545"/>
    </row>
    <row r="27" spans="1:12" ht="19.5" customHeight="1">
      <c r="A27" s="592" t="s">
        <v>1102</v>
      </c>
      <c r="B27" s="529"/>
      <c r="C27" s="593" t="e">
        <f>설계산근!I7</f>
        <v>#REF!</v>
      </c>
      <c r="D27" s="529" t="s">
        <v>217</v>
      </c>
      <c r="E27" s="583" t="e">
        <f>+G27+I27+K27</f>
        <v>#REF!</v>
      </c>
      <c r="F27" s="594" t="e">
        <f>#REF!</f>
        <v>#REF!</v>
      </c>
      <c r="G27" s="583" t="e">
        <f>INT(+C27*F27)</f>
        <v>#REF!</v>
      </c>
      <c r="H27" s="594"/>
      <c r="I27" s="595"/>
      <c r="J27" s="594"/>
      <c r="K27" s="595"/>
      <c r="L27" s="545"/>
    </row>
    <row r="28" spans="1:12" ht="19.5" customHeight="1">
      <c r="A28" s="592" t="s">
        <v>1103</v>
      </c>
      <c r="B28" s="529"/>
      <c r="C28" s="593" t="e">
        <f>설계산근!J7</f>
        <v>#REF!</v>
      </c>
      <c r="D28" s="529" t="s">
        <v>217</v>
      </c>
      <c r="E28" s="583" t="e">
        <f>+G28+I28+K28</f>
        <v>#REF!</v>
      </c>
      <c r="F28" s="594" t="e">
        <f>#REF!</f>
        <v>#REF!</v>
      </c>
      <c r="G28" s="583" t="e">
        <f>INT(+C28*F28)</f>
        <v>#REF!</v>
      </c>
      <c r="H28" s="594"/>
      <c r="I28" s="595"/>
      <c r="J28" s="594"/>
      <c r="K28" s="595"/>
      <c r="L28" s="545"/>
    </row>
    <row r="29" spans="1:12" ht="19.5" customHeight="1">
      <c r="A29" s="592" t="s">
        <v>1104</v>
      </c>
      <c r="B29" s="596"/>
      <c r="C29" s="593" t="e">
        <f>설계산근!K7</f>
        <v>#REF!</v>
      </c>
      <c r="D29" s="529" t="s">
        <v>217</v>
      </c>
      <c r="E29" s="583" t="e">
        <f>+G29+I29+K29</f>
        <v>#REF!</v>
      </c>
      <c r="F29" s="594" t="e">
        <f>#REF!</f>
        <v>#REF!</v>
      </c>
      <c r="G29" s="583" t="e">
        <f>INT(+C29*F29)</f>
        <v>#REF!</v>
      </c>
      <c r="H29" s="595"/>
      <c r="I29" s="595"/>
      <c r="J29" s="595"/>
      <c r="K29" s="595"/>
      <c r="L29" s="545"/>
    </row>
    <row r="30" spans="1:12" ht="19.5" customHeight="1">
      <c r="A30" s="592" t="s">
        <v>235</v>
      </c>
      <c r="B30" s="596"/>
      <c r="C30" s="593"/>
      <c r="D30" s="596"/>
      <c r="E30" s="583" t="e">
        <f>+G30+I30+K30</f>
        <v>#REF!</v>
      </c>
      <c r="F30" s="594"/>
      <c r="G30" s="583" t="e">
        <f>SUM(G25:G29)</f>
        <v>#REF!</v>
      </c>
      <c r="H30" s="595"/>
      <c r="I30" s="595"/>
      <c r="J30" s="595"/>
      <c r="K30" s="595"/>
      <c r="L30" s="545"/>
    </row>
    <row r="31" spans="1:12" ht="19.5" customHeight="1">
      <c r="A31" s="592"/>
      <c r="B31" s="596"/>
      <c r="C31" s="593"/>
      <c r="D31" s="596"/>
      <c r="E31" s="583"/>
      <c r="F31" s="594"/>
      <c r="G31" s="583"/>
      <c r="H31" s="595"/>
      <c r="I31" s="595"/>
      <c r="J31" s="595"/>
      <c r="K31" s="595"/>
      <c r="L31" s="545"/>
    </row>
    <row r="32" spans="1:12" ht="19.5" customHeight="1">
      <c r="A32" s="597" t="s">
        <v>1292</v>
      </c>
      <c r="B32" s="598"/>
      <c r="C32" s="598"/>
      <c r="D32" s="529"/>
      <c r="E32" s="599"/>
      <c r="F32" s="599"/>
      <c r="G32" s="599"/>
      <c r="H32" s="599"/>
      <c r="I32" s="595"/>
      <c r="J32" s="594"/>
      <c r="K32" s="595"/>
      <c r="L32" s="545"/>
    </row>
    <row r="33" spans="1:12" ht="19.5" customHeight="1">
      <c r="A33" s="592" t="s">
        <v>1107</v>
      </c>
      <c r="B33" s="529"/>
      <c r="C33" s="593" t="e">
        <f>설계산근!G9</f>
        <v>#REF!</v>
      </c>
      <c r="D33" s="529" t="s">
        <v>217</v>
      </c>
      <c r="E33" s="583" t="e">
        <f>+G33+I33+K33</f>
        <v>#REF!</v>
      </c>
      <c r="F33" s="594" t="e">
        <f>F25</f>
        <v>#REF!</v>
      </c>
      <c r="G33" s="583" t="e">
        <f>INT(+C33*F33)</f>
        <v>#REF!</v>
      </c>
      <c r="H33" s="594"/>
      <c r="I33" s="595"/>
      <c r="J33" s="594"/>
      <c r="K33" s="595"/>
      <c r="L33" s="545"/>
    </row>
    <row r="34" spans="1:12" ht="19.5" customHeight="1">
      <c r="A34" s="592" t="s">
        <v>1101</v>
      </c>
      <c r="B34" s="529"/>
      <c r="C34" s="593" t="e">
        <f>설계산근!H9</f>
        <v>#REF!</v>
      </c>
      <c r="D34" s="529" t="s">
        <v>217</v>
      </c>
      <c r="E34" s="583" t="e">
        <f>INT(+G34+I34+K34)</f>
        <v>#REF!</v>
      </c>
      <c r="F34" s="594" t="e">
        <f>F26</f>
        <v>#REF!</v>
      </c>
      <c r="G34" s="583" t="e">
        <f>INT(+C34*F34)</f>
        <v>#REF!</v>
      </c>
      <c r="H34" s="594"/>
      <c r="I34" s="595"/>
      <c r="J34" s="594"/>
      <c r="K34" s="595"/>
      <c r="L34" s="545"/>
    </row>
    <row r="35" spans="1:12" ht="19.5" customHeight="1">
      <c r="A35" s="592" t="s">
        <v>1102</v>
      </c>
      <c r="B35" s="529"/>
      <c r="C35" s="593" t="e">
        <f>설계산근!I9</f>
        <v>#REF!</v>
      </c>
      <c r="D35" s="529" t="s">
        <v>217</v>
      </c>
      <c r="E35" s="583" t="e">
        <f>+G35+I35+K35</f>
        <v>#REF!</v>
      </c>
      <c r="F35" s="594" t="e">
        <f>F27</f>
        <v>#REF!</v>
      </c>
      <c r="G35" s="583" t="e">
        <f>INT(+C35*F35)</f>
        <v>#REF!</v>
      </c>
      <c r="H35" s="594"/>
      <c r="I35" s="595"/>
      <c r="J35" s="594"/>
      <c r="K35" s="595"/>
      <c r="L35" s="545"/>
    </row>
    <row r="36" spans="1:12" ht="19.5" customHeight="1">
      <c r="A36" s="592" t="s">
        <v>1103</v>
      </c>
      <c r="B36" s="529"/>
      <c r="C36" s="593" t="e">
        <f>설계산근!J9</f>
        <v>#REF!</v>
      </c>
      <c r="D36" s="529" t="s">
        <v>217</v>
      </c>
      <c r="E36" s="583" t="e">
        <f>+G36+I36+K36</f>
        <v>#REF!</v>
      </c>
      <c r="F36" s="594" t="e">
        <f>F28</f>
        <v>#REF!</v>
      </c>
      <c r="G36" s="583" t="e">
        <f>INT(+C36*F36)</f>
        <v>#REF!</v>
      </c>
      <c r="H36" s="594"/>
      <c r="I36" s="595"/>
      <c r="J36" s="594"/>
      <c r="K36" s="595"/>
      <c r="L36" s="545"/>
    </row>
    <row r="37" spans="1:12" ht="19.5" customHeight="1">
      <c r="A37" s="592" t="s">
        <v>1104</v>
      </c>
      <c r="B37" s="596"/>
      <c r="C37" s="593" t="e">
        <f>설계산근!K9</f>
        <v>#REF!</v>
      </c>
      <c r="D37" s="529" t="s">
        <v>217</v>
      </c>
      <c r="E37" s="583" t="e">
        <f>+G37+I37+K37</f>
        <v>#REF!</v>
      </c>
      <c r="F37" s="594" t="e">
        <f>F29</f>
        <v>#REF!</v>
      </c>
      <c r="G37" s="583" t="e">
        <f>INT(+C37*F37)</f>
        <v>#REF!</v>
      </c>
      <c r="H37" s="595"/>
      <c r="I37" s="595"/>
      <c r="J37" s="595"/>
      <c r="K37" s="595"/>
      <c r="L37" s="545"/>
    </row>
    <row r="38" spans="1:12" ht="19.5" customHeight="1">
      <c r="A38" s="592" t="s">
        <v>235</v>
      </c>
      <c r="B38" s="596"/>
      <c r="C38" s="593"/>
      <c r="D38" s="596"/>
      <c r="E38" s="583" t="e">
        <f>+G38+I38+K38</f>
        <v>#REF!</v>
      </c>
      <c r="F38" s="594"/>
      <c r="G38" s="583" t="e">
        <f>SUM(G33:G37)</f>
        <v>#REF!</v>
      </c>
      <c r="H38" s="595"/>
      <c r="I38" s="595"/>
      <c r="J38" s="595"/>
      <c r="K38" s="595"/>
      <c r="L38" s="545"/>
    </row>
    <row r="39" spans="1:12" ht="19.5" customHeight="1">
      <c r="A39" s="592"/>
      <c r="B39" s="596"/>
      <c r="C39" s="593"/>
      <c r="D39" s="596"/>
      <c r="E39" s="583"/>
      <c r="F39" s="594"/>
      <c r="G39" s="583"/>
      <c r="H39" s="595"/>
      <c r="I39" s="595"/>
      <c r="J39" s="595"/>
      <c r="K39" s="595"/>
      <c r="L39" s="545"/>
    </row>
    <row r="40" spans="1:12" ht="19.5" customHeight="1">
      <c r="A40" s="597" t="s">
        <v>1293</v>
      </c>
      <c r="B40" s="598"/>
      <c r="C40" s="598"/>
      <c r="D40" s="598"/>
      <c r="E40" s="595"/>
      <c r="F40" s="594"/>
      <c r="G40" s="595"/>
      <c r="H40" s="594"/>
      <c r="I40" s="595"/>
      <c r="J40" s="594"/>
      <c r="K40" s="595"/>
      <c r="L40" s="545"/>
    </row>
    <row r="41" spans="1:12" ht="19.5" customHeight="1">
      <c r="A41" s="592" t="s">
        <v>1107</v>
      </c>
      <c r="B41" s="529"/>
      <c r="C41" s="593" t="e">
        <f>설계산근!G11</f>
        <v>#REF!</v>
      </c>
      <c r="D41" s="529" t="s">
        <v>217</v>
      </c>
      <c r="E41" s="583" t="e">
        <f t="shared" ref="E41:E45" si="1">+G41+I41+K41</f>
        <v>#REF!</v>
      </c>
      <c r="F41" s="594" t="e">
        <f>F25</f>
        <v>#REF!</v>
      </c>
      <c r="G41" s="583" t="e">
        <f>INT(+C41*F41)</f>
        <v>#REF!</v>
      </c>
      <c r="H41" s="594"/>
      <c r="I41" s="595"/>
      <c r="J41" s="594"/>
      <c r="K41" s="595"/>
      <c r="L41" s="545"/>
    </row>
    <row r="42" spans="1:12" ht="19.5" customHeight="1">
      <c r="A42" s="592" t="s">
        <v>1101</v>
      </c>
      <c r="B42" s="529"/>
      <c r="C42" s="593" t="e">
        <f>설계산근!H11</f>
        <v>#REF!</v>
      </c>
      <c r="D42" s="529" t="s">
        <v>217</v>
      </c>
      <c r="E42" s="583" t="e">
        <f t="shared" si="1"/>
        <v>#REF!</v>
      </c>
      <c r="F42" s="594" t="e">
        <f>F26</f>
        <v>#REF!</v>
      </c>
      <c r="G42" s="583" t="e">
        <f>INT(+C42*F42)</f>
        <v>#REF!</v>
      </c>
      <c r="H42" s="594"/>
      <c r="I42" s="595"/>
      <c r="J42" s="594"/>
      <c r="K42" s="595"/>
      <c r="L42" s="545"/>
    </row>
    <row r="43" spans="1:12" ht="19.5" customHeight="1">
      <c r="A43" s="592" t="s">
        <v>1102</v>
      </c>
      <c r="B43" s="529"/>
      <c r="C43" s="593" t="e">
        <f>설계산근!I11</f>
        <v>#REF!</v>
      </c>
      <c r="D43" s="529" t="s">
        <v>217</v>
      </c>
      <c r="E43" s="583" t="e">
        <f t="shared" si="1"/>
        <v>#REF!</v>
      </c>
      <c r="F43" s="594" t="e">
        <f>F27</f>
        <v>#REF!</v>
      </c>
      <c r="G43" s="583" t="e">
        <f>INT(+C43*F43)</f>
        <v>#REF!</v>
      </c>
      <c r="H43" s="594"/>
      <c r="I43" s="595"/>
      <c r="J43" s="594"/>
      <c r="K43" s="595"/>
      <c r="L43" s="545"/>
    </row>
    <row r="44" spans="1:12" ht="19.5" customHeight="1">
      <c r="A44" s="592" t="s">
        <v>1103</v>
      </c>
      <c r="B44" s="529"/>
      <c r="C44" s="593" t="e">
        <f>설계산근!J11</f>
        <v>#REF!</v>
      </c>
      <c r="D44" s="529" t="s">
        <v>217</v>
      </c>
      <c r="E44" s="583" t="e">
        <f t="shared" si="1"/>
        <v>#REF!</v>
      </c>
      <c r="F44" s="594" t="e">
        <f>F28</f>
        <v>#REF!</v>
      </c>
      <c r="G44" s="583" t="e">
        <f>INT(+C44*F44)</f>
        <v>#REF!</v>
      </c>
      <c r="H44" s="594"/>
      <c r="I44" s="595"/>
      <c r="J44" s="594"/>
      <c r="K44" s="595"/>
      <c r="L44" s="545"/>
    </row>
    <row r="45" spans="1:12" ht="19.5" customHeight="1">
      <c r="A45" s="592" t="s">
        <v>1104</v>
      </c>
      <c r="B45" s="596"/>
      <c r="C45" s="593" t="e">
        <f>설계산근!K11</f>
        <v>#REF!</v>
      </c>
      <c r="D45" s="529" t="s">
        <v>217</v>
      </c>
      <c r="E45" s="583" t="e">
        <f t="shared" si="1"/>
        <v>#REF!</v>
      </c>
      <c r="F45" s="594" t="e">
        <f>F29</f>
        <v>#REF!</v>
      </c>
      <c r="G45" s="583" t="e">
        <f>INT(+C45*F45)</f>
        <v>#REF!</v>
      </c>
      <c r="H45" s="595"/>
      <c r="I45" s="595"/>
      <c r="J45" s="595"/>
      <c r="K45" s="595"/>
      <c r="L45" s="545"/>
    </row>
    <row r="46" spans="1:12" ht="19.5" customHeight="1">
      <c r="A46" s="592" t="s">
        <v>235</v>
      </c>
      <c r="B46" s="596"/>
      <c r="C46" s="593"/>
      <c r="D46" s="596"/>
      <c r="E46" s="583" t="e">
        <f>+G46+I46+K46</f>
        <v>#REF!</v>
      </c>
      <c r="F46" s="594"/>
      <c r="G46" s="583" t="e">
        <f>SUM(G41:G45)</f>
        <v>#REF!</v>
      </c>
      <c r="H46" s="595"/>
      <c r="I46" s="595"/>
      <c r="J46" s="595"/>
      <c r="K46" s="595"/>
      <c r="L46" s="545"/>
    </row>
    <row r="47" spans="1:12" ht="19.5" customHeight="1">
      <c r="A47" s="600"/>
      <c r="B47" s="601"/>
      <c r="C47" s="602"/>
      <c r="D47" s="601"/>
      <c r="E47" s="603"/>
      <c r="F47" s="604"/>
      <c r="G47" s="603"/>
      <c r="H47" s="605"/>
      <c r="I47" s="605"/>
      <c r="J47" s="605"/>
      <c r="K47" s="605"/>
      <c r="L47" s="606"/>
    </row>
    <row r="48" spans="1:12" ht="19.5" customHeight="1">
      <c r="A48" s="607" t="s">
        <v>1294</v>
      </c>
      <c r="B48" s="608"/>
      <c r="C48" s="608"/>
      <c r="D48" s="608"/>
      <c r="E48" s="605"/>
      <c r="F48" s="604"/>
      <c r="G48" s="605"/>
      <c r="H48" s="604"/>
      <c r="I48" s="605"/>
      <c r="J48" s="604"/>
      <c r="K48" s="605"/>
      <c r="L48" s="606"/>
    </row>
    <row r="49" spans="1:12" ht="19.5" customHeight="1">
      <c r="A49" s="592" t="s">
        <v>1107</v>
      </c>
      <c r="B49" s="529"/>
      <c r="C49" s="593" t="e">
        <f>설계산근!G17</f>
        <v>#REF!</v>
      </c>
      <c r="D49" s="529" t="s">
        <v>217</v>
      </c>
      <c r="E49" s="583" t="e">
        <f t="shared" ref="E49:E53" si="2">+G49+I49+K49</f>
        <v>#REF!</v>
      </c>
      <c r="F49" s="594" t="e">
        <f>F33</f>
        <v>#REF!</v>
      </c>
      <c r="G49" s="583" t="e">
        <f>INT(+C49*F49)</f>
        <v>#REF!</v>
      </c>
      <c r="H49" s="594"/>
      <c r="I49" s="595"/>
      <c r="J49" s="594"/>
      <c r="K49" s="595"/>
      <c r="L49" s="545"/>
    </row>
    <row r="50" spans="1:12" ht="19.5" customHeight="1">
      <c r="A50" s="592" t="s">
        <v>1101</v>
      </c>
      <c r="B50" s="529"/>
      <c r="C50" s="593" t="e">
        <f>설계산근!H17</f>
        <v>#REF!</v>
      </c>
      <c r="D50" s="529" t="s">
        <v>217</v>
      </c>
      <c r="E50" s="583" t="e">
        <f t="shared" si="2"/>
        <v>#REF!</v>
      </c>
      <c r="F50" s="594" t="e">
        <f>F34</f>
        <v>#REF!</v>
      </c>
      <c r="G50" s="583" t="e">
        <f>INT(+C50*F50)</f>
        <v>#REF!</v>
      </c>
      <c r="H50" s="594"/>
      <c r="I50" s="595"/>
      <c r="J50" s="594"/>
      <c r="K50" s="595"/>
      <c r="L50" s="545"/>
    </row>
    <row r="51" spans="1:12" ht="19.5" customHeight="1">
      <c r="A51" s="592" t="s">
        <v>1102</v>
      </c>
      <c r="B51" s="529"/>
      <c r="C51" s="593" t="e">
        <f>설계산근!I17</f>
        <v>#REF!</v>
      </c>
      <c r="D51" s="529" t="s">
        <v>217</v>
      </c>
      <c r="E51" s="583" t="e">
        <f t="shared" si="2"/>
        <v>#REF!</v>
      </c>
      <c r="F51" s="594" t="e">
        <f>F35</f>
        <v>#REF!</v>
      </c>
      <c r="G51" s="583" t="e">
        <f>INT(+C51*F51)</f>
        <v>#REF!</v>
      </c>
      <c r="H51" s="594"/>
      <c r="I51" s="595"/>
      <c r="J51" s="594"/>
      <c r="K51" s="595"/>
      <c r="L51" s="545"/>
    </row>
    <row r="52" spans="1:12" ht="19.5" customHeight="1">
      <c r="A52" s="592" t="s">
        <v>1103</v>
      </c>
      <c r="B52" s="529"/>
      <c r="C52" s="593" t="e">
        <f>설계산근!J17</f>
        <v>#REF!</v>
      </c>
      <c r="D52" s="529" t="s">
        <v>217</v>
      </c>
      <c r="E52" s="583" t="e">
        <f t="shared" si="2"/>
        <v>#REF!</v>
      </c>
      <c r="F52" s="594" t="e">
        <f>F36</f>
        <v>#REF!</v>
      </c>
      <c r="G52" s="583" t="e">
        <f>INT(+C52*F52)</f>
        <v>#REF!</v>
      </c>
      <c r="H52" s="594"/>
      <c r="I52" s="595"/>
      <c r="J52" s="594"/>
      <c r="K52" s="595"/>
      <c r="L52" s="545"/>
    </row>
    <row r="53" spans="1:12" ht="19.5" customHeight="1">
      <c r="A53" s="592" t="s">
        <v>1104</v>
      </c>
      <c r="B53" s="596"/>
      <c r="C53" s="593" t="e">
        <f>설계산근!K17</f>
        <v>#REF!</v>
      </c>
      <c r="D53" s="529" t="s">
        <v>217</v>
      </c>
      <c r="E53" s="583" t="e">
        <f t="shared" si="2"/>
        <v>#REF!</v>
      </c>
      <c r="F53" s="594" t="e">
        <f>F37</f>
        <v>#REF!</v>
      </c>
      <c r="G53" s="583" t="e">
        <f>INT(+C53*F53)</f>
        <v>#REF!</v>
      </c>
      <c r="H53" s="595"/>
      <c r="I53" s="595"/>
      <c r="J53" s="595"/>
      <c r="K53" s="595"/>
      <c r="L53" s="545"/>
    </row>
    <row r="54" spans="1:12" s="609" customFormat="1" ht="19.5" customHeight="1">
      <c r="A54" s="592" t="s">
        <v>235</v>
      </c>
      <c r="B54" s="596"/>
      <c r="C54" s="593"/>
      <c r="D54" s="596"/>
      <c r="E54" s="583" t="e">
        <f>+G54+I54+K54</f>
        <v>#REF!</v>
      </c>
      <c r="F54" s="594"/>
      <c r="G54" s="583" t="e">
        <f>SUM(G49:G53)</f>
        <v>#REF!</v>
      </c>
      <c r="H54" s="595"/>
      <c r="I54" s="595"/>
      <c r="J54" s="595"/>
      <c r="K54" s="595"/>
      <c r="L54" s="545"/>
    </row>
    <row r="55" spans="1:12" ht="19.5" customHeight="1">
      <c r="A55" s="592"/>
      <c r="B55" s="596"/>
      <c r="C55" s="593"/>
      <c r="D55" s="596"/>
      <c r="E55" s="583"/>
      <c r="F55" s="594"/>
      <c r="G55" s="583"/>
      <c r="H55" s="595"/>
      <c r="I55" s="595"/>
      <c r="J55" s="595"/>
      <c r="K55" s="595"/>
      <c r="L55" s="545"/>
    </row>
    <row r="56" spans="1:12" ht="19.5" customHeight="1">
      <c r="A56" s="597" t="s">
        <v>1295</v>
      </c>
      <c r="B56" s="598"/>
      <c r="C56" s="598"/>
      <c r="D56" s="598"/>
      <c r="E56" s="595"/>
      <c r="F56" s="594"/>
      <c r="G56" s="595"/>
      <c r="H56" s="594"/>
      <c r="I56" s="595"/>
      <c r="J56" s="594"/>
      <c r="K56" s="595"/>
      <c r="L56" s="545"/>
    </row>
    <row r="57" spans="1:12" ht="19.5" customHeight="1">
      <c r="A57" s="592" t="s">
        <v>1107</v>
      </c>
      <c r="B57" s="529"/>
      <c r="C57" s="593">
        <f>설계산근!G20</f>
        <v>7.6000000000000005</v>
      </c>
      <c r="D57" s="529" t="s">
        <v>217</v>
      </c>
      <c r="E57" s="583" t="e">
        <f t="shared" ref="E57:E61" si="3">+G57+I57+K57</f>
        <v>#REF!</v>
      </c>
      <c r="F57" s="594" t="e">
        <f>F49</f>
        <v>#REF!</v>
      </c>
      <c r="G57" s="583" t="e">
        <f>INT(+C57*F57)</f>
        <v>#REF!</v>
      </c>
      <c r="H57" s="594"/>
      <c r="I57" s="595"/>
      <c r="J57" s="594"/>
      <c r="K57" s="595"/>
      <c r="L57" s="545"/>
    </row>
    <row r="58" spans="1:12" ht="19.5" customHeight="1">
      <c r="A58" s="592" t="s">
        <v>1101</v>
      </c>
      <c r="B58" s="529"/>
      <c r="C58" s="593">
        <f>설계산근!H20</f>
        <v>13.8</v>
      </c>
      <c r="D58" s="529" t="s">
        <v>217</v>
      </c>
      <c r="E58" s="583" t="e">
        <f t="shared" si="3"/>
        <v>#REF!</v>
      </c>
      <c r="F58" s="594" t="e">
        <f>F50</f>
        <v>#REF!</v>
      </c>
      <c r="G58" s="583" t="e">
        <f>INT(+C58*F58)</f>
        <v>#REF!</v>
      </c>
      <c r="H58" s="594"/>
      <c r="I58" s="595"/>
      <c r="J58" s="594"/>
      <c r="K58" s="595"/>
      <c r="L58" s="545"/>
    </row>
    <row r="59" spans="1:12" ht="19.5" customHeight="1">
      <c r="A59" s="592" t="s">
        <v>1102</v>
      </c>
      <c r="B59" s="529"/>
      <c r="C59" s="593">
        <f>설계산근!I20</f>
        <v>15.9</v>
      </c>
      <c r="D59" s="529" t="s">
        <v>217</v>
      </c>
      <c r="E59" s="583" t="e">
        <f t="shared" si="3"/>
        <v>#REF!</v>
      </c>
      <c r="F59" s="594" t="e">
        <f>F51</f>
        <v>#REF!</v>
      </c>
      <c r="G59" s="583" t="e">
        <f>INT(+C59*F59)</f>
        <v>#REF!</v>
      </c>
      <c r="H59" s="594"/>
      <c r="I59" s="595"/>
      <c r="J59" s="594"/>
      <c r="K59" s="595"/>
      <c r="L59" s="545"/>
    </row>
    <row r="60" spans="1:12" ht="19.5" customHeight="1">
      <c r="A60" s="592" t="s">
        <v>1103</v>
      </c>
      <c r="B60" s="529"/>
      <c r="C60" s="593">
        <f>설계산근!J20</f>
        <v>11.5</v>
      </c>
      <c r="D60" s="529" t="s">
        <v>217</v>
      </c>
      <c r="E60" s="583" t="e">
        <f t="shared" si="3"/>
        <v>#REF!</v>
      </c>
      <c r="F60" s="594" t="e">
        <f>F52</f>
        <v>#REF!</v>
      </c>
      <c r="G60" s="583" t="e">
        <f>INT(+C60*F60)</f>
        <v>#REF!</v>
      </c>
      <c r="H60" s="594"/>
      <c r="I60" s="595"/>
      <c r="J60" s="594"/>
      <c r="K60" s="595"/>
      <c r="L60" s="545"/>
    </row>
    <row r="61" spans="1:12" ht="19.5" customHeight="1">
      <c r="A61" s="592" t="s">
        <v>1104</v>
      </c>
      <c r="B61" s="596"/>
      <c r="C61" s="593">
        <f>설계산근!K20</f>
        <v>8.6999999999999993</v>
      </c>
      <c r="D61" s="529" t="s">
        <v>217</v>
      </c>
      <c r="E61" s="583" t="e">
        <f t="shared" si="3"/>
        <v>#REF!</v>
      </c>
      <c r="F61" s="594" t="e">
        <f>F53</f>
        <v>#REF!</v>
      </c>
      <c r="G61" s="583" t="e">
        <f>INT(+C61*F61)</f>
        <v>#REF!</v>
      </c>
      <c r="H61" s="595"/>
      <c r="I61" s="595"/>
      <c r="J61" s="595"/>
      <c r="K61" s="595"/>
      <c r="L61" s="545"/>
    </row>
    <row r="62" spans="1:12" ht="19.5" customHeight="1">
      <c r="A62" s="610" t="s">
        <v>235</v>
      </c>
      <c r="B62" s="611"/>
      <c r="C62" s="612"/>
      <c r="D62" s="611"/>
      <c r="E62" s="613" t="e">
        <f>+G62+I62+K62</f>
        <v>#REF!</v>
      </c>
      <c r="F62" s="614"/>
      <c r="G62" s="613" t="e">
        <f>SUM(G57:G61)</f>
        <v>#REF!</v>
      </c>
      <c r="H62" s="615"/>
      <c r="I62" s="615"/>
      <c r="J62" s="615"/>
      <c r="K62" s="615"/>
      <c r="L62" s="616"/>
    </row>
    <row r="63" spans="1:12" ht="20.100000000000001" customHeight="1">
      <c r="A63" s="574"/>
      <c r="B63" s="575"/>
      <c r="C63" s="574"/>
      <c r="D63" s="575"/>
      <c r="E63" s="575"/>
      <c r="H63" s="617"/>
    </row>
    <row r="64" spans="1:12" ht="20.100000000000001" customHeight="1">
      <c r="A64" s="574"/>
      <c r="B64" s="575"/>
      <c r="C64" s="574"/>
      <c r="D64" s="575"/>
      <c r="E64" s="575"/>
      <c r="H64" s="617"/>
    </row>
    <row r="65" spans="1:11" ht="20.100000000000001" customHeight="1">
      <c r="A65" s="574"/>
      <c r="B65" s="575"/>
      <c r="C65" s="574"/>
      <c r="D65" s="575"/>
      <c r="E65" s="575"/>
      <c r="H65" s="617"/>
    </row>
    <row r="66" spans="1:11" ht="20.100000000000001" customHeight="1"/>
    <row r="67" spans="1:11" ht="20.100000000000001" customHeight="1"/>
    <row r="68" spans="1:11" ht="20.100000000000001" customHeight="1"/>
    <row r="71" spans="1:11" ht="44.25" customHeight="1">
      <c r="A71" s="876"/>
      <c r="B71" s="876"/>
      <c r="C71" s="876"/>
      <c r="D71" s="876"/>
      <c r="E71" s="876"/>
      <c r="F71" s="876"/>
      <c r="G71" s="876"/>
      <c r="H71" s="876"/>
      <c r="I71" s="876"/>
      <c r="J71" s="876"/>
      <c r="K71" s="876"/>
    </row>
    <row r="82" spans="1:11" ht="27" customHeight="1">
      <c r="B82" s="577"/>
      <c r="C82" s="577"/>
      <c r="D82" s="577"/>
      <c r="E82" s="577"/>
      <c r="F82" s="577"/>
      <c r="G82" s="877"/>
      <c r="H82" s="878"/>
      <c r="I82" s="618"/>
      <c r="J82" s="577"/>
      <c r="K82" s="577"/>
    </row>
    <row r="86" spans="1:11" ht="27" customHeight="1">
      <c r="A86" s="577"/>
      <c r="B86" s="577"/>
      <c r="C86" s="577"/>
      <c r="D86" s="577"/>
      <c r="E86" s="550"/>
      <c r="F86" s="550"/>
      <c r="G86" s="550"/>
      <c r="H86" s="550"/>
      <c r="I86" s="550"/>
      <c r="J86" s="550"/>
      <c r="K86" s="550"/>
    </row>
    <row r="87" spans="1:11" ht="27" customHeight="1">
      <c r="A87" s="547"/>
      <c r="B87" s="547"/>
      <c r="C87" s="547"/>
      <c r="D87" s="547"/>
      <c r="E87" s="547"/>
      <c r="F87" s="578"/>
      <c r="G87" s="547"/>
      <c r="H87" s="578"/>
      <c r="I87" s="547"/>
      <c r="J87" s="578"/>
      <c r="K87" s="547"/>
    </row>
    <row r="88" spans="1:11" ht="27" customHeight="1">
      <c r="A88" s="619"/>
      <c r="B88" s="547"/>
      <c r="C88" s="547"/>
      <c r="D88" s="547"/>
      <c r="E88" s="547"/>
      <c r="F88" s="579"/>
      <c r="G88" s="580"/>
      <c r="H88" s="579"/>
      <c r="I88" s="580"/>
      <c r="J88" s="579"/>
      <c r="K88" s="580"/>
    </row>
    <row r="89" spans="1:11" ht="27" customHeight="1">
      <c r="A89" s="619"/>
      <c r="B89" s="547"/>
      <c r="C89" s="547"/>
      <c r="D89" s="547"/>
      <c r="E89" s="620"/>
      <c r="F89" s="579"/>
      <c r="G89" s="580"/>
      <c r="H89" s="579"/>
      <c r="I89" s="580"/>
      <c r="J89" s="579"/>
      <c r="K89" s="580"/>
    </row>
    <row r="90" spans="1:11" ht="27" customHeight="1">
      <c r="A90" s="621"/>
      <c r="B90" s="548"/>
      <c r="C90" s="548"/>
      <c r="D90" s="550"/>
      <c r="E90" s="552"/>
      <c r="F90" s="551"/>
      <c r="G90" s="552"/>
      <c r="H90" s="551"/>
      <c r="I90" s="553"/>
      <c r="J90" s="554"/>
      <c r="K90" s="553"/>
    </row>
    <row r="91" spans="1:11" ht="27" customHeight="1">
      <c r="A91" s="621"/>
      <c r="B91" s="555"/>
      <c r="C91" s="556"/>
      <c r="D91" s="550"/>
      <c r="E91" s="552"/>
      <c r="F91" s="551"/>
      <c r="G91" s="552"/>
      <c r="H91" s="551"/>
      <c r="I91" s="553"/>
      <c r="J91" s="554"/>
      <c r="K91" s="553"/>
    </row>
    <row r="92" spans="1:11" ht="27" customHeight="1">
      <c r="A92" s="879"/>
      <c r="B92" s="879"/>
      <c r="C92" s="548"/>
      <c r="D92" s="550"/>
      <c r="E92" s="552"/>
      <c r="F92" s="622"/>
      <c r="G92" s="880"/>
      <c r="H92" s="880"/>
      <c r="I92" s="553"/>
      <c r="J92" s="554"/>
      <c r="K92" s="553"/>
    </row>
    <row r="93" spans="1:11" ht="27" customHeight="1">
      <c r="A93" s="621"/>
      <c r="B93" s="548"/>
      <c r="C93" s="624"/>
      <c r="D93" s="550"/>
      <c r="E93" s="552"/>
      <c r="F93" s="551"/>
      <c r="G93" s="552"/>
      <c r="H93" s="551"/>
      <c r="I93" s="553"/>
      <c r="J93" s="554"/>
      <c r="K93" s="553"/>
    </row>
    <row r="94" spans="1:11" ht="27" customHeight="1">
      <c r="A94" s="879"/>
      <c r="B94" s="879"/>
      <c r="C94" s="548"/>
      <c r="D94" s="550"/>
      <c r="E94" s="552"/>
      <c r="F94" s="551"/>
      <c r="G94" s="552"/>
      <c r="H94" s="551"/>
      <c r="I94" s="553"/>
      <c r="J94" s="554"/>
      <c r="K94" s="553"/>
    </row>
    <row r="95" spans="1:11" ht="27" customHeight="1">
      <c r="A95" s="625"/>
      <c r="B95" s="625"/>
      <c r="C95" s="626"/>
      <c r="D95" s="625"/>
      <c r="E95" s="627"/>
      <c r="F95" s="628"/>
      <c r="G95" s="629"/>
      <c r="H95" s="628"/>
      <c r="I95" s="630"/>
      <c r="J95" s="628"/>
      <c r="K95" s="630"/>
    </row>
    <row r="96" spans="1:11" ht="27" customHeight="1">
      <c r="A96" s="625"/>
      <c r="B96" s="625"/>
      <c r="C96" s="625"/>
      <c r="D96" s="631"/>
      <c r="E96" s="627"/>
      <c r="F96" s="628"/>
      <c r="G96" s="629"/>
      <c r="H96" s="628"/>
      <c r="I96" s="630"/>
      <c r="J96" s="628"/>
      <c r="K96" s="630"/>
    </row>
    <row r="97" spans="1:11" ht="27" customHeight="1">
      <c r="A97" s="625"/>
      <c r="B97" s="625"/>
      <c r="C97" s="625"/>
      <c r="D97" s="632"/>
      <c r="E97" s="627"/>
      <c r="F97" s="622"/>
      <c r="G97" s="623"/>
      <c r="H97" s="623"/>
      <c r="I97" s="630"/>
      <c r="J97" s="628"/>
      <c r="K97" s="630"/>
    </row>
    <row r="98" spans="1:11" ht="27" customHeight="1">
      <c r="A98" s="625"/>
      <c r="B98" s="625"/>
      <c r="C98" s="625"/>
      <c r="D98" s="625"/>
      <c r="E98" s="627"/>
      <c r="F98" s="628"/>
      <c r="G98" s="629"/>
      <c r="H98" s="628"/>
      <c r="I98" s="630"/>
      <c r="J98" s="628"/>
      <c r="K98" s="630"/>
    </row>
    <row r="99" spans="1:11" ht="27" customHeight="1">
      <c r="A99" s="546"/>
      <c r="B99" s="549"/>
      <c r="C99" s="549"/>
      <c r="D99" s="633"/>
      <c r="E99" s="634"/>
      <c r="F99" s="630"/>
      <c r="G99" s="629"/>
      <c r="H99" s="554"/>
      <c r="I99" s="553"/>
      <c r="J99" s="553"/>
      <c r="K99" s="553"/>
    </row>
    <row r="100" spans="1:11" ht="27" customHeight="1">
      <c r="A100" s="546"/>
      <c r="B100" s="549"/>
      <c r="C100" s="549"/>
      <c r="D100" s="633"/>
      <c r="E100" s="634"/>
      <c r="F100" s="630"/>
      <c r="G100" s="629"/>
      <c r="H100" s="554"/>
      <c r="I100" s="553"/>
      <c r="J100" s="553"/>
      <c r="K100" s="553"/>
    </row>
    <row r="101" spans="1:11" ht="27" customHeight="1">
      <c r="A101" s="546"/>
      <c r="B101" s="549"/>
      <c r="C101" s="549"/>
      <c r="D101" s="633"/>
      <c r="E101" s="634"/>
      <c r="F101" s="630"/>
      <c r="G101" s="629"/>
      <c r="H101" s="554"/>
      <c r="I101" s="553"/>
      <c r="J101" s="553"/>
      <c r="K101" s="553"/>
    </row>
    <row r="102" spans="1:11" ht="27" customHeight="1">
      <c r="A102" s="546"/>
      <c r="B102" s="549"/>
      <c r="C102" s="549"/>
      <c r="D102" s="633"/>
      <c r="E102" s="634"/>
      <c r="F102" s="630"/>
      <c r="G102" s="629"/>
      <c r="H102" s="554"/>
      <c r="I102" s="553"/>
      <c r="J102" s="553"/>
      <c r="K102" s="553"/>
    </row>
    <row r="103" spans="1:11" ht="27" customHeight="1">
      <c r="A103" s="546"/>
      <c r="B103" s="549"/>
      <c r="C103" s="549"/>
      <c r="D103" s="633"/>
      <c r="E103" s="634"/>
      <c r="F103" s="630"/>
      <c r="G103" s="629"/>
      <c r="H103" s="554"/>
      <c r="I103" s="553"/>
      <c r="J103" s="553"/>
      <c r="K103" s="553"/>
    </row>
  </sheetData>
  <mergeCells count="11">
    <mergeCell ref="A1:L1"/>
    <mergeCell ref="A2:A3"/>
    <mergeCell ref="B2:B3"/>
    <mergeCell ref="C2:C3"/>
    <mergeCell ref="D2:D3"/>
    <mergeCell ref="L2:L3"/>
    <mergeCell ref="A71:K71"/>
    <mergeCell ref="G82:H82"/>
    <mergeCell ref="A92:B92"/>
    <mergeCell ref="G92:H92"/>
    <mergeCell ref="A94:B94"/>
  </mergeCells>
  <phoneticPr fontId="3" type="noConversion"/>
  <pageMargins left="0.59055118110236227" right="0.59055118110236227" top="0.78740157480314965" bottom="0.74803149606299213" header="0.51181102362204722" footer="0.39370078740157483"/>
  <pageSetup paperSize="9" scale="90" fitToHeight="0" orientation="landscape" horizontalDpi="300" verticalDpi="300" r:id="rId1"/>
  <headerFooter alignWithMargins="0"/>
  <rowBreaks count="2" manualBreakCount="2">
    <brk id="23" max="11" man="1"/>
    <brk id="47" max="11"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38"/>
  <sheetViews>
    <sheetView view="pageBreakPreview" zoomScaleNormal="100" zoomScaleSheetLayoutView="100" workbookViewId="0">
      <selection activeCell="J16" sqref="J16"/>
    </sheetView>
  </sheetViews>
  <sheetFormatPr defaultRowHeight="13.5"/>
  <cols>
    <col min="1" max="1" width="24" style="526" customWidth="1"/>
    <col min="2" max="2" width="8.125" style="526" customWidth="1"/>
    <col min="3" max="3" width="8.75" style="526" customWidth="1"/>
    <col min="4" max="4" width="9.875" style="526" customWidth="1"/>
    <col min="5" max="11" width="8.125" style="526" customWidth="1"/>
    <col min="12" max="14" width="8.5" style="526" customWidth="1"/>
    <col min="15" max="15" width="6.125" style="573" customWidth="1"/>
    <col min="16" max="16384" width="9" style="526"/>
  </cols>
  <sheetData>
    <row r="1" spans="1:21" ht="21.75" customHeight="1">
      <c r="A1" s="525" t="s">
        <v>1343</v>
      </c>
      <c r="B1" s="564"/>
      <c r="C1" s="564"/>
      <c r="D1" s="565"/>
      <c r="E1" s="565"/>
      <c r="F1" s="565"/>
      <c r="G1" s="565"/>
      <c r="H1" s="565"/>
      <c r="I1" s="565"/>
      <c r="L1" s="565"/>
      <c r="M1" s="565"/>
      <c r="N1" s="565"/>
      <c r="O1" s="566"/>
    </row>
    <row r="2" spans="1:21" ht="20.100000000000001" customHeight="1">
      <c r="A2" s="665" t="e">
        <f>#REF!</f>
        <v>#REF!</v>
      </c>
      <c r="B2" s="663" t="s">
        <v>1324</v>
      </c>
      <c r="C2" s="666" t="s">
        <v>1323</v>
      </c>
      <c r="D2" s="665" t="e">
        <f>IF(A2&lt;5000,5000,A2)</f>
        <v>#REF!</v>
      </c>
      <c r="E2" s="663" t="s">
        <v>1272</v>
      </c>
      <c r="F2" s="661" t="s">
        <v>1325</v>
      </c>
      <c r="G2" s="661"/>
      <c r="H2" s="661"/>
      <c r="I2" s="661"/>
      <c r="J2" s="581"/>
      <c r="K2" s="581"/>
      <c r="L2" s="661"/>
      <c r="M2" s="661"/>
      <c r="N2" s="661"/>
      <c r="O2" s="662"/>
    </row>
    <row r="3" spans="1:21" ht="20.100000000000001" customHeight="1">
      <c r="A3" s="893" t="s">
        <v>1340</v>
      </c>
      <c r="B3" s="893"/>
      <c r="C3" s="893"/>
      <c r="D3" s="501" t="s">
        <v>1106</v>
      </c>
      <c r="E3" s="508" t="e">
        <f>ROUND((A2/5000)^(4/10),1)</f>
        <v>#REF!</v>
      </c>
      <c r="F3" s="661"/>
      <c r="G3" s="661"/>
      <c r="H3" s="661"/>
      <c r="I3" s="661"/>
      <c r="J3" s="581"/>
      <c r="K3" s="581"/>
      <c r="L3" s="661"/>
      <c r="M3" s="661"/>
      <c r="N3" s="661"/>
      <c r="O3" s="662"/>
      <c r="Q3" s="664"/>
      <c r="R3" s="557"/>
      <c r="S3" s="559"/>
      <c r="T3" s="557"/>
      <c r="U3" s="557"/>
    </row>
    <row r="4" spans="1:21" s="567" customFormat="1" ht="20.100000000000001" customHeight="1">
      <c r="A4" s="894" t="s">
        <v>1296</v>
      </c>
      <c r="B4" s="896" t="s">
        <v>1297</v>
      </c>
      <c r="C4" s="897"/>
      <c r="D4" s="897"/>
      <c r="E4" s="897"/>
      <c r="F4" s="898"/>
      <c r="G4" s="896" t="s">
        <v>1299</v>
      </c>
      <c r="H4" s="897"/>
      <c r="I4" s="897"/>
      <c r="J4" s="897"/>
      <c r="K4" s="903"/>
      <c r="L4" s="899" t="s">
        <v>1337</v>
      </c>
      <c r="M4" s="891" t="s">
        <v>1172</v>
      </c>
      <c r="N4" s="892"/>
      <c r="O4" s="901" t="s">
        <v>1298</v>
      </c>
      <c r="Q4" s="558"/>
      <c r="R4" s="557"/>
      <c r="S4" s="560"/>
      <c r="T4" s="557"/>
      <c r="U4" s="557"/>
    </row>
    <row r="5" spans="1:21" s="567" customFormat="1" ht="20.100000000000001" customHeight="1">
      <c r="A5" s="895"/>
      <c r="B5" s="652" t="s">
        <v>1300</v>
      </c>
      <c r="C5" s="644" t="s">
        <v>1301</v>
      </c>
      <c r="D5" s="644" t="s">
        <v>1302</v>
      </c>
      <c r="E5" s="644" t="s">
        <v>1303</v>
      </c>
      <c r="F5" s="646" t="s">
        <v>1304</v>
      </c>
      <c r="G5" s="660" t="s">
        <v>1300</v>
      </c>
      <c r="H5" s="644" t="s">
        <v>1301</v>
      </c>
      <c r="I5" s="644" t="s">
        <v>1302</v>
      </c>
      <c r="J5" s="644" t="s">
        <v>1303</v>
      </c>
      <c r="K5" s="686" t="s">
        <v>1304</v>
      </c>
      <c r="L5" s="900"/>
      <c r="M5" s="645" t="s">
        <v>1338</v>
      </c>
      <c r="N5" s="698" t="s">
        <v>1339</v>
      </c>
      <c r="O5" s="902"/>
      <c r="Q5" s="558"/>
      <c r="R5" s="557"/>
      <c r="S5" s="561"/>
      <c r="T5" s="557"/>
      <c r="U5" s="562"/>
    </row>
    <row r="6" spans="1:21" s="569" customFormat="1" ht="20.100000000000001" customHeight="1">
      <c r="A6" s="647" t="s">
        <v>1305</v>
      </c>
      <c r="B6" s="653">
        <f t="shared" ref="B6:K6" si="0">B7+B9+B11+B17+B20</f>
        <v>33.200000000000003</v>
      </c>
      <c r="C6" s="643">
        <f t="shared" si="0"/>
        <v>61.2</v>
      </c>
      <c r="D6" s="643">
        <f t="shared" si="0"/>
        <v>80.800000000000011</v>
      </c>
      <c r="E6" s="643">
        <f t="shared" si="0"/>
        <v>65</v>
      </c>
      <c r="F6" s="654">
        <f t="shared" si="0"/>
        <v>47.5</v>
      </c>
      <c r="G6" s="667" t="e">
        <f t="shared" si="0"/>
        <v>#REF!</v>
      </c>
      <c r="H6" s="668" t="e">
        <f t="shared" si="0"/>
        <v>#REF!</v>
      </c>
      <c r="I6" s="668" t="e">
        <f t="shared" si="0"/>
        <v>#REF!</v>
      </c>
      <c r="J6" s="668" t="e">
        <f t="shared" si="0"/>
        <v>#REF!</v>
      </c>
      <c r="K6" s="687" t="e">
        <f t="shared" si="0"/>
        <v>#REF!</v>
      </c>
      <c r="L6" s="699"/>
      <c r="M6" s="677"/>
      <c r="N6" s="700"/>
      <c r="O6" s="691"/>
      <c r="Q6" s="558"/>
      <c r="R6" s="557"/>
      <c r="S6" s="563"/>
      <c r="T6" s="557"/>
      <c r="U6" s="562"/>
    </row>
    <row r="7" spans="1:21" s="569" customFormat="1" ht="20.100000000000001" customHeight="1">
      <c r="A7" s="648" t="s">
        <v>1306</v>
      </c>
      <c r="B7" s="655">
        <f t="shared" ref="B7:K7" si="1">SUM(B8)</f>
        <v>1.3</v>
      </c>
      <c r="C7" s="568">
        <f t="shared" si="1"/>
        <v>3</v>
      </c>
      <c r="D7" s="568">
        <f t="shared" si="1"/>
        <v>5.5</v>
      </c>
      <c r="E7" s="568">
        <f t="shared" si="1"/>
        <v>5.5</v>
      </c>
      <c r="F7" s="570">
        <f t="shared" si="1"/>
        <v>4.5999999999999996</v>
      </c>
      <c r="G7" s="669" t="e">
        <f t="shared" si="1"/>
        <v>#REF!</v>
      </c>
      <c r="H7" s="670" t="e">
        <f t="shared" si="1"/>
        <v>#REF!</v>
      </c>
      <c r="I7" s="670" t="e">
        <f t="shared" si="1"/>
        <v>#REF!</v>
      </c>
      <c r="J7" s="670" t="e">
        <f t="shared" si="1"/>
        <v>#REF!</v>
      </c>
      <c r="K7" s="688" t="e">
        <f t="shared" si="1"/>
        <v>#REF!</v>
      </c>
      <c r="L7" s="701"/>
      <c r="M7" s="678"/>
      <c r="N7" s="702"/>
      <c r="O7" s="692"/>
      <c r="Q7" s="558"/>
      <c r="R7" s="557"/>
      <c r="S7" s="563"/>
      <c r="T7" s="557"/>
      <c r="U7" s="562"/>
    </row>
    <row r="8" spans="1:21" s="567" customFormat="1" ht="20.100000000000001" customHeight="1">
      <c r="A8" s="649" t="s">
        <v>1307</v>
      </c>
      <c r="B8" s="656">
        <v>1.3</v>
      </c>
      <c r="C8" s="571">
        <v>3</v>
      </c>
      <c r="D8" s="571">
        <v>5.5</v>
      </c>
      <c r="E8" s="571">
        <v>5.5</v>
      </c>
      <c r="F8" s="657">
        <v>4.5999999999999996</v>
      </c>
      <c r="G8" s="671" t="e">
        <f>ROUND(B8*$L8*$M8*$N8*$O8,1)</f>
        <v>#REF!</v>
      </c>
      <c r="H8" s="672" t="e">
        <f>ROUND(C8*$L8*$M8*$N8*$O8,1)</f>
        <v>#REF!</v>
      </c>
      <c r="I8" s="672" t="e">
        <f t="shared" ref="I8:K8" si="2">ROUND(D8*$L8*$M8*$N8*$O8,1)</f>
        <v>#REF!</v>
      </c>
      <c r="J8" s="672" t="e">
        <f t="shared" si="2"/>
        <v>#REF!</v>
      </c>
      <c r="K8" s="689" t="e">
        <f t="shared" si="2"/>
        <v>#REF!</v>
      </c>
      <c r="L8" s="703" t="e">
        <f>E3</f>
        <v>#REF!</v>
      </c>
      <c r="M8" s="685">
        <v>1</v>
      </c>
      <c r="N8" s="704">
        <v>1.1000000000000001</v>
      </c>
      <c r="O8" s="693">
        <v>1</v>
      </c>
      <c r="Q8" s="558"/>
      <c r="R8" s="557"/>
      <c r="S8" s="561"/>
      <c r="T8" s="557"/>
      <c r="U8" s="562"/>
    </row>
    <row r="9" spans="1:21" s="569" customFormat="1" ht="20.100000000000001" customHeight="1">
      <c r="A9" s="648" t="s">
        <v>1308</v>
      </c>
      <c r="B9" s="655">
        <f t="shared" ref="B9:K9" si="3">SUM(B10)</f>
        <v>7.5</v>
      </c>
      <c r="C9" s="568">
        <f t="shared" si="3"/>
        <v>11.5</v>
      </c>
      <c r="D9" s="568">
        <f t="shared" si="3"/>
        <v>9.3000000000000007</v>
      </c>
      <c r="E9" s="568">
        <f t="shared" si="3"/>
        <v>6.1</v>
      </c>
      <c r="F9" s="570">
        <f t="shared" si="3"/>
        <v>4.2</v>
      </c>
      <c r="G9" s="669" t="e">
        <f t="shared" si="3"/>
        <v>#REF!</v>
      </c>
      <c r="H9" s="670" t="e">
        <f t="shared" si="3"/>
        <v>#REF!</v>
      </c>
      <c r="I9" s="670" t="e">
        <f t="shared" si="3"/>
        <v>#REF!</v>
      </c>
      <c r="J9" s="670" t="e">
        <f t="shared" si="3"/>
        <v>#REF!</v>
      </c>
      <c r="K9" s="688" t="e">
        <f t="shared" si="3"/>
        <v>#REF!</v>
      </c>
      <c r="L9" s="705"/>
      <c r="M9" s="678"/>
      <c r="N9" s="702"/>
      <c r="O9" s="692"/>
    </row>
    <row r="10" spans="1:21" s="567" customFormat="1" ht="20.100000000000001" customHeight="1">
      <c r="A10" s="649" t="s">
        <v>1309</v>
      </c>
      <c r="B10" s="656">
        <v>7.5</v>
      </c>
      <c r="C10" s="571">
        <v>11.5</v>
      </c>
      <c r="D10" s="571">
        <v>9.3000000000000007</v>
      </c>
      <c r="E10" s="571">
        <v>6.1</v>
      </c>
      <c r="F10" s="657">
        <v>4.2</v>
      </c>
      <c r="G10" s="671" t="e">
        <f>ROUND(B10*$L10*$M10*$N10*$O10,1)</f>
        <v>#REF!</v>
      </c>
      <c r="H10" s="672" t="e">
        <f>ROUND(C10*$L10*$M10*$N10*$O10,1)</f>
        <v>#REF!</v>
      </c>
      <c r="I10" s="672" t="e">
        <f t="shared" ref="I10" si="4">ROUND(D10*$L10*$M10*$N10*$O10,1)</f>
        <v>#REF!</v>
      </c>
      <c r="J10" s="672" t="e">
        <f t="shared" ref="J10" si="5">ROUND(E10*$L10*$M10*$N10*$O10,1)</f>
        <v>#REF!</v>
      </c>
      <c r="K10" s="689" t="e">
        <f t="shared" ref="K10" si="6">ROUND(F10*$L10*$M10*$N10*$O10,1)</f>
        <v>#REF!</v>
      </c>
      <c r="L10" s="703" t="e">
        <f>L8</f>
        <v>#REF!</v>
      </c>
      <c r="M10" s="680">
        <f>M8</f>
        <v>1</v>
      </c>
      <c r="N10" s="706">
        <f>N8</f>
        <v>1.1000000000000001</v>
      </c>
      <c r="O10" s="693">
        <f>O8</f>
        <v>1</v>
      </c>
    </row>
    <row r="11" spans="1:21" s="569" customFormat="1" ht="20.100000000000001" customHeight="1">
      <c r="A11" s="648" t="s">
        <v>1310</v>
      </c>
      <c r="B11" s="655">
        <f t="shared" ref="B11:K11" si="7">SUM(B12:B16)</f>
        <v>11.299999999999999</v>
      </c>
      <c r="C11" s="568">
        <f t="shared" si="7"/>
        <v>21.4</v>
      </c>
      <c r="D11" s="568">
        <f t="shared" si="7"/>
        <v>34.1</v>
      </c>
      <c r="E11" s="568">
        <f t="shared" si="7"/>
        <v>28.6</v>
      </c>
      <c r="F11" s="570">
        <f t="shared" si="7"/>
        <v>20.9</v>
      </c>
      <c r="G11" s="669" t="e">
        <f t="shared" si="7"/>
        <v>#REF!</v>
      </c>
      <c r="H11" s="670" t="e">
        <f t="shared" si="7"/>
        <v>#REF!</v>
      </c>
      <c r="I11" s="670" t="e">
        <f t="shared" si="7"/>
        <v>#REF!</v>
      </c>
      <c r="J11" s="670" t="e">
        <f t="shared" si="7"/>
        <v>#REF!</v>
      </c>
      <c r="K11" s="688" t="e">
        <f t="shared" si="7"/>
        <v>#REF!</v>
      </c>
      <c r="L11" s="707"/>
      <c r="M11" s="681"/>
      <c r="N11" s="708"/>
      <c r="O11" s="694"/>
    </row>
    <row r="12" spans="1:21" s="567" customFormat="1" ht="20.100000000000001" customHeight="1">
      <c r="A12" s="650" t="s">
        <v>1311</v>
      </c>
      <c r="B12" s="656">
        <v>1.9</v>
      </c>
      <c r="C12" s="571">
        <v>3.5</v>
      </c>
      <c r="D12" s="571">
        <v>6.2</v>
      </c>
      <c r="E12" s="571">
        <v>5.0999999999999996</v>
      </c>
      <c r="F12" s="657">
        <v>3.3</v>
      </c>
      <c r="G12" s="671" t="e">
        <f t="shared" ref="G12:G16" si="8">ROUND(B12*$L12*$M12*$N12*$O12,1)</f>
        <v>#REF!</v>
      </c>
      <c r="H12" s="672" t="e">
        <f t="shared" ref="H12:H16" si="9">ROUND(C12*$L12*$M12*$N12*$O12,1)</f>
        <v>#REF!</v>
      </c>
      <c r="I12" s="672" t="e">
        <f t="shared" ref="I12:I16" si="10">ROUND(D12*$L12*$M12*$N12*$O12,1)</f>
        <v>#REF!</v>
      </c>
      <c r="J12" s="672" t="e">
        <f t="shared" ref="J12:J16" si="11">ROUND(E12*$L12*$M12*$N12*$O12,1)</f>
        <v>#REF!</v>
      </c>
      <c r="K12" s="689" t="e">
        <f t="shared" ref="K12:K16" si="12">ROUND(F12*$L12*$M12*$N12*$O12,1)</f>
        <v>#REF!</v>
      </c>
      <c r="L12" s="703" t="e">
        <f>L8</f>
        <v>#REF!</v>
      </c>
      <c r="M12" s="680">
        <f>M8</f>
        <v>1</v>
      </c>
      <c r="N12" s="706">
        <f>N8</f>
        <v>1.1000000000000001</v>
      </c>
      <c r="O12" s="693">
        <f>O8</f>
        <v>1</v>
      </c>
    </row>
    <row r="13" spans="1:21" s="567" customFormat="1" ht="20.100000000000001" customHeight="1">
      <c r="A13" s="650" t="s">
        <v>1312</v>
      </c>
      <c r="B13" s="656">
        <v>3.5</v>
      </c>
      <c r="C13" s="571">
        <v>5.5</v>
      </c>
      <c r="D13" s="571">
        <v>8.4</v>
      </c>
      <c r="E13" s="571">
        <v>5.4</v>
      </c>
      <c r="F13" s="657">
        <v>3.9</v>
      </c>
      <c r="G13" s="671" t="e">
        <f t="shared" si="8"/>
        <v>#REF!</v>
      </c>
      <c r="H13" s="672" t="e">
        <f t="shared" si="9"/>
        <v>#REF!</v>
      </c>
      <c r="I13" s="672" t="e">
        <f t="shared" si="10"/>
        <v>#REF!</v>
      </c>
      <c r="J13" s="672" t="e">
        <f t="shared" si="11"/>
        <v>#REF!</v>
      </c>
      <c r="K13" s="689" t="e">
        <f t="shared" si="12"/>
        <v>#REF!</v>
      </c>
      <c r="L13" s="703" t="e">
        <f>L8</f>
        <v>#REF!</v>
      </c>
      <c r="M13" s="680">
        <f>M8</f>
        <v>1</v>
      </c>
      <c r="N13" s="706">
        <f>N8</f>
        <v>1.1000000000000001</v>
      </c>
      <c r="O13" s="693">
        <f>O8</f>
        <v>1</v>
      </c>
    </row>
    <row r="14" spans="1:21" s="567" customFormat="1" ht="20.100000000000001" customHeight="1">
      <c r="A14" s="650" t="s">
        <v>1313</v>
      </c>
      <c r="B14" s="656">
        <v>2.8</v>
      </c>
      <c r="C14" s="571">
        <v>6.4</v>
      </c>
      <c r="D14" s="571">
        <v>9</v>
      </c>
      <c r="E14" s="571">
        <v>8.1</v>
      </c>
      <c r="F14" s="657">
        <v>6.1</v>
      </c>
      <c r="G14" s="671" t="e">
        <f t="shared" si="8"/>
        <v>#REF!</v>
      </c>
      <c r="H14" s="672" t="e">
        <f t="shared" si="9"/>
        <v>#REF!</v>
      </c>
      <c r="I14" s="672" t="e">
        <f t="shared" si="10"/>
        <v>#REF!</v>
      </c>
      <c r="J14" s="672" t="e">
        <f t="shared" si="11"/>
        <v>#REF!</v>
      </c>
      <c r="K14" s="689" t="e">
        <f t="shared" si="12"/>
        <v>#REF!</v>
      </c>
      <c r="L14" s="703" t="e">
        <f>L8</f>
        <v>#REF!</v>
      </c>
      <c r="M14" s="680">
        <f>M8</f>
        <v>1</v>
      </c>
      <c r="N14" s="706">
        <f>N8</f>
        <v>1.1000000000000001</v>
      </c>
      <c r="O14" s="693">
        <f>O8</f>
        <v>1</v>
      </c>
    </row>
    <row r="15" spans="1:21" s="567" customFormat="1" ht="20.100000000000001" customHeight="1">
      <c r="A15" s="650" t="s">
        <v>1314</v>
      </c>
      <c r="B15" s="656">
        <v>1.2</v>
      </c>
      <c r="C15" s="571">
        <v>3</v>
      </c>
      <c r="D15" s="571">
        <v>5.4</v>
      </c>
      <c r="E15" s="571">
        <v>5.5</v>
      </c>
      <c r="F15" s="657">
        <v>4.4000000000000004</v>
      </c>
      <c r="G15" s="671" t="e">
        <f t="shared" si="8"/>
        <v>#REF!</v>
      </c>
      <c r="H15" s="672" t="e">
        <f t="shared" si="9"/>
        <v>#REF!</v>
      </c>
      <c r="I15" s="672" t="e">
        <f t="shared" si="10"/>
        <v>#REF!</v>
      </c>
      <c r="J15" s="672" t="e">
        <f t="shared" si="11"/>
        <v>#REF!</v>
      </c>
      <c r="K15" s="689" t="e">
        <f t="shared" si="12"/>
        <v>#REF!</v>
      </c>
      <c r="L15" s="703" t="e">
        <f>L8</f>
        <v>#REF!</v>
      </c>
      <c r="M15" s="680">
        <f>M8</f>
        <v>1</v>
      </c>
      <c r="N15" s="706">
        <f>N8</f>
        <v>1.1000000000000001</v>
      </c>
      <c r="O15" s="693">
        <f>O8</f>
        <v>1</v>
      </c>
    </row>
    <row r="16" spans="1:21" s="567" customFormat="1" ht="20.100000000000001" customHeight="1">
      <c r="A16" s="650" t="s">
        <v>1315</v>
      </c>
      <c r="B16" s="656">
        <v>1.9</v>
      </c>
      <c r="C16" s="571">
        <v>3</v>
      </c>
      <c r="D16" s="571">
        <v>5.0999999999999996</v>
      </c>
      <c r="E16" s="571">
        <v>4.5</v>
      </c>
      <c r="F16" s="657">
        <v>3.2</v>
      </c>
      <c r="G16" s="671" t="e">
        <f t="shared" si="8"/>
        <v>#REF!</v>
      </c>
      <c r="H16" s="672" t="e">
        <f t="shared" si="9"/>
        <v>#REF!</v>
      </c>
      <c r="I16" s="672" t="e">
        <f t="shared" si="10"/>
        <v>#REF!</v>
      </c>
      <c r="J16" s="672" t="e">
        <f t="shared" si="11"/>
        <v>#REF!</v>
      </c>
      <c r="K16" s="689" t="e">
        <f t="shared" si="12"/>
        <v>#REF!</v>
      </c>
      <c r="L16" s="703" t="e">
        <f>L8</f>
        <v>#REF!</v>
      </c>
      <c r="M16" s="680">
        <f>M8</f>
        <v>1</v>
      </c>
      <c r="N16" s="706">
        <f>N8</f>
        <v>1.1000000000000001</v>
      </c>
      <c r="O16" s="693">
        <f>O8</f>
        <v>1</v>
      </c>
    </row>
    <row r="17" spans="1:17" s="569" customFormat="1" ht="20.100000000000001" customHeight="1">
      <c r="A17" s="648" t="s">
        <v>1316</v>
      </c>
      <c r="B17" s="655">
        <f t="shared" ref="B17:K17" si="13">SUM(B18:B19)</f>
        <v>5.5</v>
      </c>
      <c r="C17" s="568">
        <f t="shared" si="13"/>
        <v>11.5</v>
      </c>
      <c r="D17" s="568">
        <f t="shared" si="13"/>
        <v>16</v>
      </c>
      <c r="E17" s="568">
        <f t="shared" si="13"/>
        <v>13.3</v>
      </c>
      <c r="F17" s="570">
        <f t="shared" si="13"/>
        <v>9.1</v>
      </c>
      <c r="G17" s="669" t="e">
        <f t="shared" si="13"/>
        <v>#REF!</v>
      </c>
      <c r="H17" s="670" t="e">
        <f t="shared" si="13"/>
        <v>#REF!</v>
      </c>
      <c r="I17" s="670" t="e">
        <f t="shared" si="13"/>
        <v>#REF!</v>
      </c>
      <c r="J17" s="670" t="e">
        <f t="shared" si="13"/>
        <v>#REF!</v>
      </c>
      <c r="K17" s="688" t="e">
        <f t="shared" si="13"/>
        <v>#REF!</v>
      </c>
      <c r="L17" s="709"/>
      <c r="M17" s="682"/>
      <c r="N17" s="710"/>
      <c r="O17" s="695"/>
    </row>
    <row r="18" spans="1:17" s="567" customFormat="1" ht="20.100000000000001" customHeight="1">
      <c r="A18" s="649" t="s">
        <v>1317</v>
      </c>
      <c r="B18" s="656">
        <v>2.5</v>
      </c>
      <c r="C18" s="571">
        <v>4.2</v>
      </c>
      <c r="D18" s="571">
        <v>7</v>
      </c>
      <c r="E18" s="571">
        <v>6.2</v>
      </c>
      <c r="F18" s="657">
        <v>4.5</v>
      </c>
      <c r="G18" s="671" t="e">
        <f t="shared" ref="G18:G19" si="14">ROUND(B18*$L18*$M18*$N18*$O18,1)</f>
        <v>#REF!</v>
      </c>
      <c r="H18" s="672" t="e">
        <f t="shared" ref="H18:H19" si="15">ROUND(C18*$L18*$M18*$N18*$O18,1)</f>
        <v>#REF!</v>
      </c>
      <c r="I18" s="672" t="e">
        <f t="shared" ref="I18:I19" si="16">ROUND(D18*$L18*$M18*$N18*$O18,1)</f>
        <v>#REF!</v>
      </c>
      <c r="J18" s="672" t="e">
        <f t="shared" ref="J18:J19" si="17">ROUND(E18*$L18*$M18*$N18*$O18,1)</f>
        <v>#REF!</v>
      </c>
      <c r="K18" s="689" t="e">
        <f t="shared" ref="K18:K19" si="18">ROUND(F18*$L18*$M18*$N18*$O18,1)</f>
        <v>#REF!</v>
      </c>
      <c r="L18" s="711" t="e">
        <f>L8</f>
        <v>#REF!</v>
      </c>
      <c r="M18" s="683">
        <f>M8</f>
        <v>1</v>
      </c>
      <c r="N18" s="712">
        <f>N8</f>
        <v>1.1000000000000001</v>
      </c>
      <c r="O18" s="693">
        <f>O8</f>
        <v>1</v>
      </c>
    </row>
    <row r="19" spans="1:17" s="567" customFormat="1" ht="20.100000000000001" customHeight="1">
      <c r="A19" s="649" t="s">
        <v>1318</v>
      </c>
      <c r="B19" s="656">
        <v>3</v>
      </c>
      <c r="C19" s="571">
        <v>7.3</v>
      </c>
      <c r="D19" s="571">
        <v>9</v>
      </c>
      <c r="E19" s="571">
        <v>7.1</v>
      </c>
      <c r="F19" s="657">
        <v>4.5999999999999996</v>
      </c>
      <c r="G19" s="671" t="e">
        <f t="shared" si="14"/>
        <v>#REF!</v>
      </c>
      <c r="H19" s="672" t="e">
        <f t="shared" si="15"/>
        <v>#REF!</v>
      </c>
      <c r="I19" s="672" t="e">
        <f t="shared" si="16"/>
        <v>#REF!</v>
      </c>
      <c r="J19" s="672" t="e">
        <f t="shared" si="17"/>
        <v>#REF!</v>
      </c>
      <c r="K19" s="689" t="e">
        <f t="shared" si="18"/>
        <v>#REF!</v>
      </c>
      <c r="L19" s="711" t="e">
        <f>L8</f>
        <v>#REF!</v>
      </c>
      <c r="M19" s="683">
        <f>M8</f>
        <v>1</v>
      </c>
      <c r="N19" s="712">
        <f>N8</f>
        <v>1.1000000000000001</v>
      </c>
      <c r="O19" s="693">
        <f>O8</f>
        <v>1</v>
      </c>
    </row>
    <row r="20" spans="1:17" s="569" customFormat="1" ht="20.100000000000001" customHeight="1">
      <c r="A20" s="648" t="s">
        <v>1319</v>
      </c>
      <c r="B20" s="655">
        <f t="shared" ref="B20:K20" si="19">SUM(B21:B23)</f>
        <v>7.6000000000000005</v>
      </c>
      <c r="C20" s="568">
        <f t="shared" si="19"/>
        <v>13.8</v>
      </c>
      <c r="D20" s="568">
        <f t="shared" si="19"/>
        <v>15.9</v>
      </c>
      <c r="E20" s="568">
        <f t="shared" si="19"/>
        <v>11.5</v>
      </c>
      <c r="F20" s="570">
        <f t="shared" si="19"/>
        <v>8.6999999999999993</v>
      </c>
      <c r="G20" s="669">
        <f t="shared" si="19"/>
        <v>7.6000000000000005</v>
      </c>
      <c r="H20" s="670">
        <f t="shared" si="19"/>
        <v>13.8</v>
      </c>
      <c r="I20" s="670">
        <f t="shared" si="19"/>
        <v>15.9</v>
      </c>
      <c r="J20" s="670">
        <f t="shared" si="19"/>
        <v>11.5</v>
      </c>
      <c r="K20" s="688">
        <f t="shared" si="19"/>
        <v>8.6999999999999993</v>
      </c>
      <c r="L20" s="709"/>
      <c r="M20" s="682"/>
      <c r="N20" s="710"/>
      <c r="O20" s="696"/>
    </row>
    <row r="21" spans="1:17" s="567" customFormat="1" ht="20.100000000000001" customHeight="1">
      <c r="A21" s="650" t="s">
        <v>1320</v>
      </c>
      <c r="B21" s="656">
        <v>2.8</v>
      </c>
      <c r="C21" s="571">
        <v>4.4000000000000004</v>
      </c>
      <c r="D21" s="571">
        <v>5.7</v>
      </c>
      <c r="E21" s="571">
        <v>4.0999999999999996</v>
      </c>
      <c r="F21" s="657">
        <v>3.5</v>
      </c>
      <c r="G21" s="671">
        <f t="shared" ref="G21:K23" si="20">ROUND(B21*$L21*$O21,1)</f>
        <v>2.8</v>
      </c>
      <c r="H21" s="672">
        <f t="shared" si="20"/>
        <v>4.4000000000000004</v>
      </c>
      <c r="I21" s="672">
        <f t="shared" si="20"/>
        <v>5.7</v>
      </c>
      <c r="J21" s="672">
        <f t="shared" si="20"/>
        <v>4.0999999999999996</v>
      </c>
      <c r="K21" s="689">
        <f t="shared" si="20"/>
        <v>3.5</v>
      </c>
      <c r="L21" s="703">
        <v>1</v>
      </c>
      <c r="M21" s="680"/>
      <c r="N21" s="706"/>
      <c r="O21" s="693">
        <f>O8</f>
        <v>1</v>
      </c>
    </row>
    <row r="22" spans="1:17" s="567" customFormat="1" ht="20.100000000000001" customHeight="1">
      <c r="A22" s="649" t="s">
        <v>1321</v>
      </c>
      <c r="B22" s="656">
        <v>1.6</v>
      </c>
      <c r="C22" s="571">
        <v>3.9</v>
      </c>
      <c r="D22" s="571">
        <v>4.8</v>
      </c>
      <c r="E22" s="571">
        <v>3.8</v>
      </c>
      <c r="F22" s="657">
        <v>3</v>
      </c>
      <c r="G22" s="671">
        <f t="shared" si="20"/>
        <v>1.6</v>
      </c>
      <c r="H22" s="672">
        <f t="shared" si="20"/>
        <v>3.9</v>
      </c>
      <c r="I22" s="672">
        <f t="shared" si="20"/>
        <v>4.8</v>
      </c>
      <c r="J22" s="672">
        <f t="shared" si="20"/>
        <v>3.8</v>
      </c>
      <c r="K22" s="689">
        <f t="shared" si="20"/>
        <v>3</v>
      </c>
      <c r="L22" s="703">
        <f>L21</f>
        <v>1</v>
      </c>
      <c r="M22" s="680"/>
      <c r="N22" s="706"/>
      <c r="O22" s="693">
        <f>O8</f>
        <v>1</v>
      </c>
    </row>
    <row r="23" spans="1:17" s="567" customFormat="1" ht="20.100000000000001" customHeight="1">
      <c r="A23" s="651" t="s">
        <v>1322</v>
      </c>
      <c r="B23" s="658">
        <v>3.2</v>
      </c>
      <c r="C23" s="572">
        <v>5.5</v>
      </c>
      <c r="D23" s="572">
        <v>5.4</v>
      </c>
      <c r="E23" s="572">
        <v>3.6</v>
      </c>
      <c r="F23" s="659">
        <v>2.2000000000000002</v>
      </c>
      <c r="G23" s="673">
        <f t="shared" si="20"/>
        <v>3.2</v>
      </c>
      <c r="H23" s="674">
        <f t="shared" si="20"/>
        <v>5.5</v>
      </c>
      <c r="I23" s="674">
        <f t="shared" si="20"/>
        <v>5.4</v>
      </c>
      <c r="J23" s="674">
        <f t="shared" si="20"/>
        <v>3.6</v>
      </c>
      <c r="K23" s="690">
        <f t="shared" si="20"/>
        <v>2.2000000000000002</v>
      </c>
      <c r="L23" s="713">
        <f>L22</f>
        <v>1</v>
      </c>
      <c r="M23" s="684"/>
      <c r="N23" s="714"/>
      <c r="O23" s="697">
        <f>O8</f>
        <v>1</v>
      </c>
    </row>
    <row r="24" spans="1:17" ht="15" customHeight="1"/>
    <row r="25" spans="1:17" ht="15" customHeight="1">
      <c r="A25" s="500" t="s">
        <v>1273</v>
      </c>
      <c r="B25" s="503"/>
      <c r="C25" s="380"/>
      <c r="D25" s="500" t="s">
        <v>1274</v>
      </c>
      <c r="E25" s="380"/>
      <c r="F25" s="380"/>
    </row>
    <row r="26" spans="1:17" ht="15" customHeight="1">
      <c r="A26" s="504" t="s">
        <v>1275</v>
      </c>
      <c r="B26" s="502"/>
      <c r="C26" s="502"/>
      <c r="D26" s="504" t="s">
        <v>1276</v>
      </c>
      <c r="E26" s="502"/>
      <c r="F26" s="502"/>
    </row>
    <row r="27" spans="1:17" ht="15" customHeight="1">
      <c r="A27" s="505" t="s">
        <v>1326</v>
      </c>
      <c r="B27" s="507">
        <v>1</v>
      </c>
      <c r="D27" s="888" t="s">
        <v>1326</v>
      </c>
      <c r="E27" s="505" t="s">
        <v>1330</v>
      </c>
      <c r="F27" s="890" t="s">
        <v>1333</v>
      </c>
      <c r="G27" s="889"/>
      <c r="H27" s="889"/>
      <c r="I27" s="889"/>
      <c r="J27" s="889"/>
      <c r="K27" s="889"/>
      <c r="L27" s="506">
        <v>0.9</v>
      </c>
      <c r="M27" s="679"/>
      <c r="N27" s="679"/>
      <c r="O27" s="676"/>
      <c r="P27" s="576"/>
      <c r="Q27" s="576"/>
    </row>
    <row r="28" spans="1:17" ht="15" customHeight="1">
      <c r="A28" s="505" t="s">
        <v>1327</v>
      </c>
      <c r="B28" s="506">
        <v>1.1000000000000001</v>
      </c>
      <c r="D28" s="889"/>
      <c r="E28" s="505" t="s">
        <v>1331</v>
      </c>
      <c r="F28" s="890" t="s">
        <v>1334</v>
      </c>
      <c r="G28" s="889"/>
      <c r="H28" s="889"/>
      <c r="I28" s="889"/>
      <c r="J28" s="889"/>
      <c r="K28" s="889"/>
      <c r="L28" s="506">
        <v>1</v>
      </c>
      <c r="M28" s="679"/>
      <c r="N28" s="679"/>
      <c r="O28" s="676"/>
      <c r="P28" s="576"/>
      <c r="Q28" s="576"/>
    </row>
    <row r="29" spans="1:17" ht="15" customHeight="1">
      <c r="A29" s="505" t="s">
        <v>1328</v>
      </c>
      <c r="B29" s="506">
        <v>0.8</v>
      </c>
      <c r="D29" s="889"/>
      <c r="E29" s="888" t="s">
        <v>1332</v>
      </c>
      <c r="F29" s="890" t="s">
        <v>1335</v>
      </c>
      <c r="G29" s="889"/>
      <c r="H29" s="889"/>
      <c r="I29" s="889"/>
      <c r="J29" s="889"/>
      <c r="K29" s="889"/>
      <c r="L29" s="507">
        <v>1.1000000000000001</v>
      </c>
      <c r="M29" s="679"/>
      <c r="N29" s="679"/>
      <c r="O29" s="676"/>
      <c r="P29" s="576"/>
      <c r="Q29" s="576"/>
    </row>
    <row r="30" spans="1:17" ht="15" customHeight="1">
      <c r="A30" s="505" t="s">
        <v>1329</v>
      </c>
      <c r="B30" s="506">
        <v>1.2</v>
      </c>
      <c r="D30" s="889"/>
      <c r="E30" s="889"/>
      <c r="F30" s="890" t="s">
        <v>1336</v>
      </c>
      <c r="G30" s="889"/>
      <c r="H30" s="889"/>
      <c r="I30" s="889"/>
      <c r="J30" s="889"/>
      <c r="K30" s="889"/>
      <c r="L30" s="675">
        <v>1.2</v>
      </c>
      <c r="M30" s="576"/>
      <c r="N30" s="576"/>
      <c r="O30" s="676"/>
      <c r="P30" s="576"/>
      <c r="Q30" s="576"/>
    </row>
    <row r="31" spans="1:17" ht="15" customHeight="1"/>
    <row r="32" spans="1:17" ht="15" customHeight="1"/>
    <row r="33" ht="15" customHeight="1"/>
    <row r="34" ht="15" customHeight="1"/>
    <row r="35" ht="15" customHeight="1"/>
    <row r="36" ht="15" customHeight="1"/>
    <row r="37" ht="15" customHeight="1"/>
    <row r="38" ht="15" customHeight="1"/>
  </sheetData>
  <mergeCells count="13">
    <mergeCell ref="A3:C3"/>
    <mergeCell ref="A4:A5"/>
    <mergeCell ref="B4:F4"/>
    <mergeCell ref="L4:L5"/>
    <mergeCell ref="O4:O5"/>
    <mergeCell ref="G4:K4"/>
    <mergeCell ref="D27:D30"/>
    <mergeCell ref="E29:E30"/>
    <mergeCell ref="F30:K30"/>
    <mergeCell ref="M4:N4"/>
    <mergeCell ref="F27:K27"/>
    <mergeCell ref="F28:K28"/>
    <mergeCell ref="F29:K29"/>
  </mergeCells>
  <phoneticPr fontId="3" type="noConversion"/>
  <printOptions horizontalCentered="1" verticalCentered="1"/>
  <pageMargins left="0.39370078740157483" right="0.23622047244094491" top="0.55118110236220474" bottom="0.39370078740157483" header="0.51181102362204722" footer="0.39370078740157483"/>
  <pageSetup paperSize="9" scale="90"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C00000"/>
    <pageSetUpPr fitToPage="1"/>
  </sheetPr>
  <dimension ref="A1:O14173"/>
  <sheetViews>
    <sheetView view="pageBreakPreview" zoomScale="85" zoomScaleNormal="100" zoomScaleSheetLayoutView="85" workbookViewId="0">
      <selection activeCell="O26" sqref="O26"/>
    </sheetView>
  </sheetViews>
  <sheetFormatPr defaultRowHeight="12"/>
  <cols>
    <col min="1" max="1" width="12.125" style="448" customWidth="1"/>
    <col min="2" max="2" width="10.875" style="404" customWidth="1"/>
    <col min="3" max="3" width="8" style="404" customWidth="1"/>
    <col min="4" max="4" width="5.5" style="404" customWidth="1"/>
    <col min="5" max="5" width="10.5" style="404" customWidth="1"/>
    <col min="6" max="6" width="13.75" style="404" customWidth="1"/>
    <col min="7" max="7" width="12.125" style="404" customWidth="1"/>
    <col min="8" max="8" width="12.75" style="404" customWidth="1"/>
    <col min="9" max="9" width="13.25" style="404" customWidth="1"/>
    <col min="10" max="10" width="14.75" style="404" customWidth="1"/>
    <col min="11" max="11" width="12.75" style="404" customWidth="1"/>
    <col min="12" max="12" width="12.375" style="404" customWidth="1"/>
    <col min="13" max="13" width="6.625" style="412" customWidth="1"/>
    <col min="14" max="16384" width="9" style="388"/>
  </cols>
  <sheetData>
    <row r="1" spans="1:15" ht="30" customHeight="1">
      <c r="A1" s="387" t="s">
        <v>1341</v>
      </c>
      <c r="B1" s="382"/>
      <c r="C1" s="382"/>
      <c r="D1" s="382"/>
      <c r="E1" s="382"/>
      <c r="F1" s="382"/>
      <c r="G1" s="382"/>
      <c r="H1" s="382"/>
      <c r="I1" s="382"/>
      <c r="J1" s="382"/>
      <c r="K1" s="382"/>
      <c r="L1" s="382"/>
      <c r="M1" s="382"/>
    </row>
    <row r="2" spans="1:15" ht="21.75" customHeight="1">
      <c r="A2" s="907" t="s">
        <v>1235</v>
      </c>
      <c r="B2" s="909" t="s">
        <v>6</v>
      </c>
      <c r="C2" s="909" t="s">
        <v>7</v>
      </c>
      <c r="D2" s="909" t="s">
        <v>1</v>
      </c>
      <c r="E2" s="909" t="s">
        <v>1243</v>
      </c>
      <c r="F2" s="909"/>
      <c r="G2" s="909" t="s">
        <v>1220</v>
      </c>
      <c r="H2" s="909"/>
      <c r="I2" s="909" t="s">
        <v>1221</v>
      </c>
      <c r="J2" s="909"/>
      <c r="K2" s="909" t="s">
        <v>1222</v>
      </c>
      <c r="L2" s="909"/>
      <c r="M2" s="911" t="s">
        <v>1223</v>
      </c>
    </row>
    <row r="3" spans="1:15" ht="21.75" customHeight="1">
      <c r="A3" s="908"/>
      <c r="B3" s="910"/>
      <c r="C3" s="910"/>
      <c r="D3" s="910"/>
      <c r="E3" s="389" t="s">
        <v>1224</v>
      </c>
      <c r="F3" s="389" t="s">
        <v>1225</v>
      </c>
      <c r="G3" s="389" t="s">
        <v>1224</v>
      </c>
      <c r="H3" s="389" t="s">
        <v>1225</v>
      </c>
      <c r="I3" s="389" t="s">
        <v>1224</v>
      </c>
      <c r="J3" s="389" t="s">
        <v>1225</v>
      </c>
      <c r="K3" s="389" t="s">
        <v>1224</v>
      </c>
      <c r="L3" s="389" t="s">
        <v>1225</v>
      </c>
      <c r="M3" s="912"/>
    </row>
    <row r="4" spans="1:15" ht="21.75" customHeight="1">
      <c r="A4" s="913" t="s">
        <v>1236</v>
      </c>
      <c r="B4" s="914"/>
      <c r="C4" s="391"/>
      <c r="D4" s="391"/>
      <c r="E4" s="906"/>
      <c r="F4" s="906"/>
      <c r="G4" s="392"/>
      <c r="H4" s="392"/>
      <c r="I4" s="392"/>
      <c r="J4" s="393"/>
      <c r="K4" s="392"/>
      <c r="L4" s="392"/>
      <c r="M4" s="394"/>
    </row>
    <row r="5" spans="1:15" ht="21.75" customHeight="1">
      <c r="A5" s="904" t="s">
        <v>1244</v>
      </c>
      <c r="B5" s="905"/>
      <c r="C5" s="395">
        <v>1</v>
      </c>
      <c r="D5" s="396" t="s">
        <v>735</v>
      </c>
      <c r="E5" s="906"/>
      <c r="F5" s="906"/>
      <c r="G5" s="396"/>
      <c r="H5" s="396"/>
      <c r="I5" s="396"/>
      <c r="J5" s="395" t="e">
        <f>J34</f>
        <v>#REF!</v>
      </c>
      <c r="K5" s="396"/>
      <c r="L5" s="396"/>
      <c r="M5" s="394"/>
    </row>
    <row r="6" spans="1:15" ht="21.75" customHeight="1">
      <c r="A6" s="904" t="s">
        <v>1245</v>
      </c>
      <c r="B6" s="905"/>
      <c r="C6" s="395">
        <v>1</v>
      </c>
      <c r="D6" s="396" t="s">
        <v>735</v>
      </c>
      <c r="E6" s="906"/>
      <c r="F6" s="906"/>
      <c r="G6" s="396"/>
      <c r="H6" s="396"/>
      <c r="I6" s="396"/>
      <c r="J6" s="395" t="e">
        <f>J43</f>
        <v>#REF!</v>
      </c>
      <c r="K6" s="396"/>
      <c r="L6" s="396"/>
      <c r="M6" s="394"/>
    </row>
    <row r="7" spans="1:15" ht="21.75" customHeight="1">
      <c r="A7" s="904" t="s">
        <v>1246</v>
      </c>
      <c r="B7" s="905"/>
      <c r="C7" s="395">
        <v>1</v>
      </c>
      <c r="D7" s="396" t="s">
        <v>735</v>
      </c>
      <c r="E7" s="906"/>
      <c r="F7" s="906"/>
      <c r="G7" s="396"/>
      <c r="H7" s="396"/>
      <c r="I7" s="396"/>
      <c r="J7" s="395" t="e">
        <f>J52</f>
        <v>#REF!</v>
      </c>
      <c r="K7" s="396"/>
      <c r="L7" s="396"/>
      <c r="M7" s="394"/>
    </row>
    <row r="8" spans="1:15" ht="21.75" customHeight="1">
      <c r="A8" s="904" t="s">
        <v>1247</v>
      </c>
      <c r="B8" s="905"/>
      <c r="C8" s="395">
        <v>1</v>
      </c>
      <c r="D8" s="396" t="s">
        <v>735</v>
      </c>
      <c r="E8" s="906"/>
      <c r="F8" s="906"/>
      <c r="G8" s="396"/>
      <c r="H8" s="396"/>
      <c r="I8" s="396"/>
      <c r="J8" s="395" t="e">
        <f>J60</f>
        <v>#REF!</v>
      </c>
      <c r="K8" s="396"/>
      <c r="L8" s="396"/>
      <c r="M8" s="394"/>
    </row>
    <row r="9" spans="1:15" ht="21.75" customHeight="1">
      <c r="A9" s="904" t="s">
        <v>1248</v>
      </c>
      <c r="B9" s="905"/>
      <c r="C9" s="395">
        <v>1</v>
      </c>
      <c r="D9" s="396" t="s">
        <v>735</v>
      </c>
      <c r="E9" s="906"/>
      <c r="F9" s="906"/>
      <c r="G9" s="396"/>
      <c r="H9" s="396"/>
      <c r="I9" s="396"/>
      <c r="J9" s="395" t="e">
        <f>J69</f>
        <v>#REF!</v>
      </c>
      <c r="K9" s="396"/>
      <c r="L9" s="396"/>
      <c r="M9" s="394"/>
    </row>
    <row r="10" spans="1:15" ht="21.75" customHeight="1">
      <c r="A10" s="915" t="s">
        <v>1226</v>
      </c>
      <c r="B10" s="916"/>
      <c r="C10" s="392"/>
      <c r="D10" s="392"/>
      <c r="E10" s="906"/>
      <c r="F10" s="906"/>
      <c r="G10" s="398"/>
      <c r="H10" s="398"/>
      <c r="I10" s="398"/>
      <c r="J10" s="393" t="e">
        <f>SUM(J5:J9)</f>
        <v>#REF!</v>
      </c>
      <c r="K10" s="398"/>
      <c r="L10" s="398"/>
      <c r="M10" s="399"/>
    </row>
    <row r="11" spans="1:15" ht="21.75" customHeight="1">
      <c r="A11" s="917"/>
      <c r="B11" s="918"/>
      <c r="C11" s="391"/>
      <c r="D11" s="401"/>
      <c r="E11" s="906"/>
      <c r="F11" s="906"/>
      <c r="G11" s="392"/>
      <c r="H11" s="392"/>
      <c r="I11" s="392"/>
      <c r="J11" s="393"/>
      <c r="K11" s="392"/>
      <c r="L11" s="392"/>
      <c r="M11" s="394"/>
    </row>
    <row r="12" spans="1:15" ht="21.75" customHeight="1">
      <c r="A12" s="913" t="s">
        <v>1238</v>
      </c>
      <c r="B12" s="914"/>
      <c r="C12" s="390"/>
      <c r="D12" s="402"/>
      <c r="E12" s="906" t="s">
        <v>1227</v>
      </c>
      <c r="F12" s="906"/>
      <c r="G12" s="403">
        <v>1.1000000000000001</v>
      </c>
      <c r="H12" s="374"/>
      <c r="J12" s="393" t="e">
        <f>ROUNDDOWN(J10*G12,0)</f>
        <v>#REF!</v>
      </c>
      <c r="K12" s="405"/>
      <c r="L12" s="378"/>
      <c r="M12" s="406"/>
      <c r="O12" s="374" t="s">
        <v>1270</v>
      </c>
    </row>
    <row r="13" spans="1:15" ht="21.75" customHeight="1">
      <c r="A13" s="915" t="s">
        <v>1226</v>
      </c>
      <c r="B13" s="916"/>
      <c r="C13" s="390"/>
      <c r="D13" s="392"/>
      <c r="E13" s="906"/>
      <c r="F13" s="906"/>
      <c r="G13" s="392"/>
      <c r="H13" s="407"/>
      <c r="I13" s="392"/>
      <c r="J13" s="393" t="e">
        <f>J10+J12</f>
        <v>#REF!</v>
      </c>
      <c r="K13" s="392"/>
      <c r="L13" s="392"/>
      <c r="M13" s="406"/>
      <c r="O13" s="369"/>
    </row>
    <row r="14" spans="1:15" ht="21.75" customHeight="1">
      <c r="A14" s="917"/>
      <c r="B14" s="918"/>
      <c r="C14" s="396"/>
      <c r="D14" s="392"/>
      <c r="E14" s="906"/>
      <c r="F14" s="906"/>
      <c r="G14" s="392"/>
      <c r="H14" s="407"/>
      <c r="I14" s="392"/>
      <c r="J14" s="393"/>
      <c r="K14" s="392"/>
      <c r="L14" s="392"/>
      <c r="M14" s="406"/>
      <c r="O14" s="370"/>
    </row>
    <row r="15" spans="1:15" customFormat="1" ht="21.75" customHeight="1">
      <c r="A15" s="913" t="s">
        <v>1239</v>
      </c>
      <c r="B15" s="914"/>
      <c r="C15" s="390"/>
      <c r="D15" s="408"/>
      <c r="E15" s="906" t="s">
        <v>1228</v>
      </c>
      <c r="F15" s="906"/>
      <c r="G15" s="403">
        <v>0.2</v>
      </c>
      <c r="H15" s="374"/>
      <c r="I15" s="405"/>
      <c r="J15" s="393" t="e">
        <f>ROUNDDOWN(J13*G15,0)</f>
        <v>#REF!</v>
      </c>
      <c r="K15" s="404"/>
      <c r="L15" s="404"/>
      <c r="M15" s="409"/>
      <c r="N15" s="388"/>
      <c r="O15" s="374" t="s">
        <v>1271</v>
      </c>
    </row>
    <row r="16" spans="1:15" ht="21.75" customHeight="1">
      <c r="A16" s="915" t="s">
        <v>1226</v>
      </c>
      <c r="B16" s="916"/>
      <c r="C16" s="392"/>
      <c r="D16" s="392"/>
      <c r="E16" s="906"/>
      <c r="F16" s="906"/>
      <c r="G16" s="392"/>
      <c r="H16" s="392"/>
      <c r="I16" s="392"/>
      <c r="J16" s="393" t="e">
        <f>J13+J15</f>
        <v>#REF!</v>
      </c>
      <c r="K16" s="392"/>
      <c r="L16" s="392"/>
      <c r="M16" s="406"/>
      <c r="O16" s="410"/>
    </row>
    <row r="17" spans="1:15" customFormat="1" ht="21.75" customHeight="1">
      <c r="A17" s="913"/>
      <c r="B17" s="914"/>
      <c r="C17" s="393"/>
      <c r="D17" s="392"/>
      <c r="E17" s="906"/>
      <c r="F17" s="906"/>
      <c r="G17" s="403"/>
      <c r="H17" s="404"/>
      <c r="I17" s="393"/>
      <c r="J17" s="393"/>
      <c r="K17" s="404"/>
      <c r="L17" s="404"/>
      <c r="M17" s="409"/>
      <c r="N17" s="388"/>
      <c r="O17" s="411"/>
    </row>
    <row r="18" spans="1:15" customFormat="1" ht="21.75" customHeight="1">
      <c r="A18" s="919" t="s">
        <v>1240</v>
      </c>
      <c r="B18" s="920"/>
      <c r="C18" s="371">
        <v>1</v>
      </c>
      <c r="D18" s="370" t="s">
        <v>1241</v>
      </c>
      <c r="E18" s="921"/>
      <c r="F18" s="921"/>
      <c r="G18" s="373"/>
      <c r="H18" s="135"/>
      <c r="I18" s="375"/>
      <c r="J18" s="371"/>
      <c r="K18" s="404"/>
      <c r="L18" s="404"/>
      <c r="M18" s="409"/>
      <c r="N18" s="388"/>
      <c r="O18" s="411"/>
    </row>
    <row r="19" spans="1:15" customFormat="1" ht="21.75" customHeight="1">
      <c r="A19" s="922" t="s">
        <v>1242</v>
      </c>
      <c r="B19" s="923"/>
      <c r="C19" s="377">
        <v>1</v>
      </c>
      <c r="D19" s="372" t="s">
        <v>1241</v>
      </c>
      <c r="E19" s="921"/>
      <c r="F19" s="921"/>
      <c r="G19" s="373"/>
      <c r="H19" s="135"/>
      <c r="I19" s="375"/>
      <c r="J19" s="377">
        <v>2000000</v>
      </c>
      <c r="K19" s="404"/>
      <c r="L19" s="404"/>
      <c r="M19" s="409"/>
      <c r="N19" s="388"/>
      <c r="O19" s="411"/>
    </row>
    <row r="20" spans="1:15" customFormat="1" ht="21.75" customHeight="1">
      <c r="A20" s="924" t="s">
        <v>1237</v>
      </c>
      <c r="B20" s="925"/>
      <c r="C20" s="370"/>
      <c r="D20" s="372"/>
      <c r="E20" s="921"/>
      <c r="F20" s="921"/>
      <c r="G20" s="370"/>
      <c r="H20" s="370"/>
      <c r="I20" s="370"/>
      <c r="J20" s="371">
        <f>J19</f>
        <v>2000000</v>
      </c>
      <c r="K20" s="404"/>
      <c r="L20" s="404"/>
      <c r="M20" s="409"/>
      <c r="N20" s="388"/>
      <c r="O20" s="411"/>
    </row>
    <row r="21" spans="1:15" ht="21.75" customHeight="1">
      <c r="A21" s="915"/>
      <c r="B21" s="916"/>
      <c r="C21" s="393"/>
      <c r="D21" s="392"/>
      <c r="E21" s="906"/>
      <c r="F21" s="906"/>
      <c r="G21" s="403"/>
      <c r="I21" s="405"/>
      <c r="J21" s="393"/>
      <c r="K21" s="392"/>
      <c r="L21" s="392"/>
      <c r="M21" s="406"/>
      <c r="O21" s="410"/>
    </row>
    <row r="22" spans="1:15" ht="21.75" customHeight="1">
      <c r="A22" s="926"/>
      <c r="B22" s="927"/>
      <c r="C22" s="393"/>
      <c r="D22" s="392"/>
      <c r="E22" s="928"/>
      <c r="F22" s="929"/>
      <c r="G22" s="403"/>
      <c r="I22" s="405"/>
      <c r="J22" s="393"/>
      <c r="K22" s="392"/>
      <c r="L22" s="392"/>
      <c r="M22" s="406"/>
      <c r="O22" s="410"/>
    </row>
    <row r="23" spans="1:15" ht="21.75" customHeight="1">
      <c r="A23" s="915"/>
      <c r="B23" s="916"/>
      <c r="C23" s="393"/>
      <c r="D23" s="392"/>
      <c r="E23" s="918"/>
      <c r="F23" s="918"/>
      <c r="G23" s="403"/>
      <c r="I23" s="405"/>
      <c r="J23" s="393"/>
      <c r="K23" s="392"/>
      <c r="L23" s="392"/>
      <c r="M23" s="406"/>
      <c r="O23" s="410"/>
    </row>
    <row r="24" spans="1:15" ht="21.75" customHeight="1">
      <c r="A24" s="915"/>
      <c r="B24" s="916"/>
      <c r="C24" s="393"/>
      <c r="D24" s="392"/>
      <c r="E24" s="918"/>
      <c r="F24" s="918"/>
      <c r="G24" s="403"/>
      <c r="I24" s="405"/>
      <c r="J24" s="393"/>
      <c r="K24" s="392"/>
      <c r="L24" s="392"/>
      <c r="M24" s="406"/>
      <c r="O24" s="410"/>
    </row>
    <row r="25" spans="1:15" ht="21.75" customHeight="1">
      <c r="A25" s="915"/>
      <c r="B25" s="930"/>
      <c r="C25" s="392"/>
      <c r="D25" s="396"/>
      <c r="E25" s="906"/>
      <c r="F25" s="906"/>
      <c r="G25" s="392"/>
      <c r="H25" s="392"/>
      <c r="I25" s="392"/>
      <c r="J25" s="393"/>
      <c r="K25" s="392"/>
      <c r="L25" s="392"/>
      <c r="M25" s="406"/>
      <c r="O25" s="410"/>
    </row>
    <row r="26" spans="1:15" ht="21.75" customHeight="1">
      <c r="A26" s="931" t="s">
        <v>1162</v>
      </c>
      <c r="B26" s="932"/>
      <c r="C26" s="415"/>
      <c r="D26" s="416"/>
      <c r="E26" s="933"/>
      <c r="F26" s="933"/>
      <c r="G26" s="414"/>
      <c r="H26" s="414"/>
      <c r="I26" s="414"/>
      <c r="J26" s="417" t="e">
        <f>ROUNDDOWN(J16+J20,-5)</f>
        <v>#REF!</v>
      </c>
      <c r="K26" s="418" t="s">
        <v>1229</v>
      </c>
      <c r="L26" s="419"/>
      <c r="M26" s="420"/>
      <c r="O26" s="410"/>
    </row>
    <row r="27" spans="1:15" ht="18.95" customHeight="1">
      <c r="A27" s="421" t="s">
        <v>1249</v>
      </c>
      <c r="B27" s="422"/>
      <c r="C27" s="423"/>
      <c r="D27" s="422"/>
      <c r="E27" s="509">
        <v>1</v>
      </c>
      <c r="F27" s="510" t="s">
        <v>1230</v>
      </c>
      <c r="G27" s="422"/>
      <c r="H27" s="422"/>
      <c r="I27" s="422"/>
      <c r="J27" s="424"/>
      <c r="K27" s="422"/>
      <c r="L27" s="422"/>
      <c r="M27" s="425"/>
    </row>
    <row r="28" spans="1:15" ht="18.95" customHeight="1">
      <c r="A28" s="400" t="s">
        <v>1231</v>
      </c>
      <c r="C28" s="426" t="e">
        <f>교통산근!F9*$E$27</f>
        <v>#REF!</v>
      </c>
      <c r="D28" s="396" t="s">
        <v>217</v>
      </c>
      <c r="I28" s="376" t="e">
        <f>#REF!</f>
        <v>#REF!</v>
      </c>
      <c r="J28" s="395" t="e">
        <f t="shared" ref="J28:J33" si="0">ROUNDDOWN(I28*C28,0)</f>
        <v>#REF!</v>
      </c>
      <c r="M28" s="409"/>
    </row>
    <row r="29" spans="1:15" ht="18.95" customHeight="1">
      <c r="A29" s="400" t="s">
        <v>1101</v>
      </c>
      <c r="C29" s="426" t="e">
        <f>교통산근!H9*$E$27</f>
        <v>#REF!</v>
      </c>
      <c r="D29" s="396" t="s">
        <v>217</v>
      </c>
      <c r="E29" s="379"/>
      <c r="F29" s="379"/>
      <c r="I29" s="376" t="e">
        <f>#REF!</f>
        <v>#REF!</v>
      </c>
      <c r="J29" s="395" t="e">
        <f t="shared" si="0"/>
        <v>#REF!</v>
      </c>
      <c r="M29" s="409"/>
    </row>
    <row r="30" spans="1:15" ht="18.95" customHeight="1">
      <c r="A30" s="400" t="s">
        <v>1102</v>
      </c>
      <c r="C30" s="426" t="e">
        <f>교통산근!J9*$E$27</f>
        <v>#REF!</v>
      </c>
      <c r="D30" s="396" t="s">
        <v>217</v>
      </c>
      <c r="E30" s="379"/>
      <c r="F30" s="379"/>
      <c r="I30" s="376" t="e">
        <f>#REF!</f>
        <v>#REF!</v>
      </c>
      <c r="J30" s="395" t="e">
        <f t="shared" si="0"/>
        <v>#REF!</v>
      </c>
      <c r="M30" s="409"/>
    </row>
    <row r="31" spans="1:15" ht="18.95" customHeight="1">
      <c r="A31" s="400" t="s">
        <v>1103</v>
      </c>
      <c r="C31" s="426" t="e">
        <f>교통산근!L9*$E$27</f>
        <v>#REF!</v>
      </c>
      <c r="D31" s="396" t="s">
        <v>217</v>
      </c>
      <c r="E31" s="379"/>
      <c r="F31" s="379"/>
      <c r="I31" s="376" t="e">
        <f>#REF!</f>
        <v>#REF!</v>
      </c>
      <c r="J31" s="395" t="e">
        <f t="shared" si="0"/>
        <v>#REF!</v>
      </c>
      <c r="M31" s="409"/>
    </row>
    <row r="32" spans="1:15" ht="18.95" customHeight="1">
      <c r="A32" s="400" t="s">
        <v>1104</v>
      </c>
      <c r="C32" s="426" t="e">
        <f>교통산근!N9*$E$27</f>
        <v>#REF!</v>
      </c>
      <c r="D32" s="396" t="s">
        <v>217</v>
      </c>
      <c r="E32" s="379"/>
      <c r="F32" s="379"/>
      <c r="I32" s="376" t="e">
        <f>#REF!</f>
        <v>#REF!</v>
      </c>
      <c r="J32" s="395" t="e">
        <f t="shared" si="0"/>
        <v>#REF!</v>
      </c>
      <c r="M32" s="409"/>
    </row>
    <row r="33" spans="1:13" ht="18.95" customHeight="1">
      <c r="A33" s="400" t="s">
        <v>1232</v>
      </c>
      <c r="C33" s="426" t="e">
        <f>교통산근!P9*$E$27</f>
        <v>#REF!</v>
      </c>
      <c r="D33" s="396" t="s">
        <v>217</v>
      </c>
      <c r="E33" s="379"/>
      <c r="F33" s="379"/>
      <c r="I33" s="376" t="e">
        <f>#REF!</f>
        <v>#REF!</v>
      </c>
      <c r="J33" s="395" t="e">
        <f t="shared" si="0"/>
        <v>#REF!</v>
      </c>
      <c r="M33" s="409"/>
    </row>
    <row r="34" spans="1:13" ht="18.95" customHeight="1">
      <c r="A34" s="397" t="s">
        <v>235</v>
      </c>
      <c r="B34" s="402"/>
      <c r="C34" s="427"/>
      <c r="D34" s="402"/>
      <c r="E34" s="402"/>
      <c r="F34" s="428"/>
      <c r="G34" s="402"/>
      <c r="H34" s="402"/>
      <c r="I34" s="402"/>
      <c r="J34" s="393" t="e">
        <f>SUM(J28:J33)</f>
        <v>#REF!</v>
      </c>
      <c r="M34" s="409"/>
    </row>
    <row r="35" spans="1:13" ht="18.95" customHeight="1">
      <c r="A35" s="397"/>
      <c r="B35" s="402"/>
      <c r="C35" s="427"/>
      <c r="D35" s="402"/>
      <c r="E35" s="402"/>
      <c r="F35" s="428"/>
      <c r="G35" s="402"/>
      <c r="H35" s="402"/>
      <c r="I35" s="402"/>
      <c r="J35" s="393"/>
      <c r="M35" s="409"/>
    </row>
    <row r="36" spans="1:13" ht="18.95" customHeight="1">
      <c r="A36" s="429" t="s">
        <v>1250</v>
      </c>
      <c r="C36" s="426"/>
      <c r="E36" s="439">
        <f>E27</f>
        <v>1</v>
      </c>
      <c r="F36" s="430" t="s">
        <v>1230</v>
      </c>
      <c r="J36" s="395"/>
      <c r="M36" s="409"/>
    </row>
    <row r="37" spans="1:13" ht="18.95" customHeight="1">
      <c r="A37" s="400" t="s">
        <v>1231</v>
      </c>
      <c r="C37" s="426" t="e">
        <f>교통산근!F12*$E$36</f>
        <v>#REF!</v>
      </c>
      <c r="D37" s="396" t="s">
        <v>217</v>
      </c>
      <c r="I37" s="376" t="e">
        <f t="shared" ref="I37:I42" si="1">I28</f>
        <v>#REF!</v>
      </c>
      <c r="J37" s="395" t="e">
        <f t="shared" ref="J37:J42" si="2">ROUNDDOWN(I37*C37,0)</f>
        <v>#REF!</v>
      </c>
      <c r="M37" s="409"/>
    </row>
    <row r="38" spans="1:13" ht="18.95" customHeight="1">
      <c r="A38" s="400" t="s">
        <v>1101</v>
      </c>
      <c r="C38" s="426" t="e">
        <f>교통산근!H12*$E$36</f>
        <v>#REF!</v>
      </c>
      <c r="D38" s="396" t="s">
        <v>217</v>
      </c>
      <c r="E38" s="379"/>
      <c r="F38" s="379"/>
      <c r="I38" s="376" t="e">
        <f t="shared" si="1"/>
        <v>#REF!</v>
      </c>
      <c r="J38" s="395" t="e">
        <f t="shared" si="2"/>
        <v>#REF!</v>
      </c>
      <c r="M38" s="409"/>
    </row>
    <row r="39" spans="1:13" ht="18.95" customHeight="1">
      <c r="A39" s="400" t="s">
        <v>1102</v>
      </c>
      <c r="C39" s="426" t="e">
        <f>교통산근!J12*$E$36</f>
        <v>#REF!</v>
      </c>
      <c r="D39" s="396" t="s">
        <v>217</v>
      </c>
      <c r="E39" s="379"/>
      <c r="F39" s="379"/>
      <c r="I39" s="376" t="e">
        <f t="shared" si="1"/>
        <v>#REF!</v>
      </c>
      <c r="J39" s="395" t="e">
        <f t="shared" si="2"/>
        <v>#REF!</v>
      </c>
      <c r="M39" s="409"/>
    </row>
    <row r="40" spans="1:13" ht="18.95" customHeight="1">
      <c r="A40" s="400" t="s">
        <v>1103</v>
      </c>
      <c r="C40" s="426" t="e">
        <f>교통산근!L12*$E$36</f>
        <v>#REF!</v>
      </c>
      <c r="D40" s="396" t="s">
        <v>217</v>
      </c>
      <c r="E40" s="379"/>
      <c r="F40" s="379"/>
      <c r="I40" s="376" t="e">
        <f t="shared" si="1"/>
        <v>#REF!</v>
      </c>
      <c r="J40" s="395" t="e">
        <f t="shared" si="2"/>
        <v>#REF!</v>
      </c>
      <c r="M40" s="409"/>
    </row>
    <row r="41" spans="1:13" ht="18.95" customHeight="1">
      <c r="A41" s="400" t="s">
        <v>1104</v>
      </c>
      <c r="C41" s="426" t="e">
        <f>교통산근!N12*$E$36</f>
        <v>#REF!</v>
      </c>
      <c r="D41" s="396" t="s">
        <v>217</v>
      </c>
      <c r="E41" s="379"/>
      <c r="F41" s="379"/>
      <c r="I41" s="376" t="e">
        <f t="shared" si="1"/>
        <v>#REF!</v>
      </c>
      <c r="J41" s="395" t="e">
        <f t="shared" si="2"/>
        <v>#REF!</v>
      </c>
      <c r="M41" s="409"/>
    </row>
    <row r="42" spans="1:13" ht="18.95" customHeight="1">
      <c r="A42" s="400" t="s">
        <v>1232</v>
      </c>
      <c r="C42" s="426" t="e">
        <f>교통산근!P12*$E$36</f>
        <v>#REF!</v>
      </c>
      <c r="D42" s="396" t="s">
        <v>217</v>
      </c>
      <c r="E42" s="379"/>
      <c r="F42" s="379"/>
      <c r="I42" s="376" t="e">
        <f t="shared" si="1"/>
        <v>#REF!</v>
      </c>
      <c r="J42" s="395" t="e">
        <f t="shared" si="2"/>
        <v>#REF!</v>
      </c>
      <c r="M42" s="409"/>
    </row>
    <row r="43" spans="1:13" ht="18.95" customHeight="1">
      <c r="A43" s="397" t="s">
        <v>235</v>
      </c>
      <c r="B43" s="402"/>
      <c r="C43" s="427"/>
      <c r="D43" s="402"/>
      <c r="E43" s="402"/>
      <c r="F43" s="428"/>
      <c r="G43" s="402"/>
      <c r="H43" s="402"/>
      <c r="I43" s="402"/>
      <c r="J43" s="393" t="e">
        <f>SUM(J37:J42)</f>
        <v>#REF!</v>
      </c>
      <c r="M43" s="409"/>
    </row>
    <row r="44" spans="1:13" ht="18.95" customHeight="1">
      <c r="A44" s="397"/>
      <c r="B44" s="402"/>
      <c r="C44" s="427"/>
      <c r="D44" s="402"/>
      <c r="E44" s="402"/>
      <c r="F44" s="428"/>
      <c r="G44" s="402"/>
      <c r="H44" s="402"/>
      <c r="I44" s="402"/>
      <c r="J44" s="393"/>
      <c r="M44" s="409"/>
    </row>
    <row r="45" spans="1:13" ht="18.95" customHeight="1">
      <c r="A45" s="429" t="s">
        <v>1251</v>
      </c>
      <c r="C45" s="431"/>
      <c r="E45" s="439">
        <f>E27</f>
        <v>1</v>
      </c>
      <c r="F45" s="430" t="s">
        <v>1230</v>
      </c>
      <c r="J45" s="393"/>
      <c r="M45" s="409"/>
    </row>
    <row r="46" spans="1:13" ht="18.95" customHeight="1">
      <c r="A46" s="400" t="s">
        <v>1231</v>
      </c>
      <c r="C46" s="426" t="e">
        <f>교통산근!F16*$E$45</f>
        <v>#REF!</v>
      </c>
      <c r="D46" s="396" t="s">
        <v>217</v>
      </c>
      <c r="I46" s="376" t="e">
        <f t="shared" ref="I46:I51" si="3">I37</f>
        <v>#REF!</v>
      </c>
      <c r="J46" s="395" t="e">
        <f t="shared" ref="J46:J51" si="4">ROUNDDOWN(I46*C46,0)</f>
        <v>#REF!</v>
      </c>
      <c r="M46" s="409"/>
    </row>
    <row r="47" spans="1:13" ht="18.95" customHeight="1">
      <c r="A47" s="400" t="s">
        <v>1101</v>
      </c>
      <c r="C47" s="426" t="e">
        <f>교통산근!H16*$E$45</f>
        <v>#REF!</v>
      </c>
      <c r="D47" s="396" t="s">
        <v>217</v>
      </c>
      <c r="E47" s="379"/>
      <c r="F47" s="379"/>
      <c r="I47" s="376" t="e">
        <f t="shared" si="3"/>
        <v>#REF!</v>
      </c>
      <c r="J47" s="395" t="e">
        <f t="shared" si="4"/>
        <v>#REF!</v>
      </c>
      <c r="M47" s="409"/>
    </row>
    <row r="48" spans="1:13" ht="18.95" customHeight="1">
      <c r="A48" s="400" t="s">
        <v>1102</v>
      </c>
      <c r="C48" s="426" t="e">
        <f>교통산근!J16*$E$45</f>
        <v>#REF!</v>
      </c>
      <c r="D48" s="396" t="s">
        <v>217</v>
      </c>
      <c r="E48" s="379"/>
      <c r="F48" s="379"/>
      <c r="I48" s="376" t="e">
        <f t="shared" si="3"/>
        <v>#REF!</v>
      </c>
      <c r="J48" s="395" t="e">
        <f t="shared" si="4"/>
        <v>#REF!</v>
      </c>
      <c r="M48" s="409"/>
    </row>
    <row r="49" spans="1:13" ht="18.95" customHeight="1">
      <c r="A49" s="400" t="s">
        <v>1103</v>
      </c>
      <c r="C49" s="426" t="e">
        <f>교통산근!L16*$E$45</f>
        <v>#REF!</v>
      </c>
      <c r="D49" s="396" t="s">
        <v>217</v>
      </c>
      <c r="E49" s="379"/>
      <c r="F49" s="379"/>
      <c r="I49" s="376" t="e">
        <f t="shared" si="3"/>
        <v>#REF!</v>
      </c>
      <c r="J49" s="395" t="e">
        <f t="shared" si="4"/>
        <v>#REF!</v>
      </c>
      <c r="M49" s="409"/>
    </row>
    <row r="50" spans="1:13" ht="18.95" customHeight="1">
      <c r="A50" s="400" t="s">
        <v>1104</v>
      </c>
      <c r="C50" s="426" t="e">
        <f>교통산근!N16*$E$45</f>
        <v>#REF!</v>
      </c>
      <c r="D50" s="396" t="s">
        <v>217</v>
      </c>
      <c r="E50" s="379"/>
      <c r="F50" s="379"/>
      <c r="I50" s="376" t="e">
        <f t="shared" si="3"/>
        <v>#REF!</v>
      </c>
      <c r="J50" s="395" t="e">
        <f t="shared" si="4"/>
        <v>#REF!</v>
      </c>
      <c r="M50" s="409"/>
    </row>
    <row r="51" spans="1:13" ht="18.95" customHeight="1">
      <c r="A51" s="400" t="s">
        <v>1232</v>
      </c>
      <c r="C51" s="426" t="e">
        <f>교통산근!P16*$E$45</f>
        <v>#REF!</v>
      </c>
      <c r="D51" s="396" t="s">
        <v>217</v>
      </c>
      <c r="E51" s="379"/>
      <c r="F51" s="379"/>
      <c r="I51" s="376" t="e">
        <f t="shared" si="3"/>
        <v>#REF!</v>
      </c>
      <c r="J51" s="395" t="e">
        <f t="shared" si="4"/>
        <v>#REF!</v>
      </c>
      <c r="M51" s="409"/>
    </row>
    <row r="52" spans="1:13" ht="18.95" customHeight="1">
      <c r="A52" s="413" t="s">
        <v>235</v>
      </c>
      <c r="B52" s="432"/>
      <c r="C52" s="433"/>
      <c r="D52" s="432"/>
      <c r="E52" s="432"/>
      <c r="F52" s="511"/>
      <c r="G52" s="432"/>
      <c r="H52" s="432"/>
      <c r="I52" s="432"/>
      <c r="J52" s="434" t="e">
        <f>SUM(J46:J51)</f>
        <v>#REF!</v>
      </c>
      <c r="K52" s="435"/>
      <c r="L52" s="435"/>
      <c r="M52" s="436"/>
    </row>
    <row r="53" spans="1:13" ht="18.95" customHeight="1">
      <c r="A53" s="421" t="s">
        <v>1252</v>
      </c>
      <c r="B53" s="422"/>
      <c r="C53" s="437"/>
      <c r="D53" s="422"/>
      <c r="E53" s="509">
        <f>E27</f>
        <v>1</v>
      </c>
      <c r="F53" s="510" t="s">
        <v>1230</v>
      </c>
      <c r="G53" s="422"/>
      <c r="H53" s="422"/>
      <c r="I53" s="422"/>
      <c r="J53" s="438"/>
      <c r="K53" s="422"/>
      <c r="L53" s="422"/>
      <c r="M53" s="425"/>
    </row>
    <row r="54" spans="1:13" ht="18.95" customHeight="1">
      <c r="A54" s="400" t="s">
        <v>1231</v>
      </c>
      <c r="C54" s="426" t="e">
        <f>교통산근!F19*$E$53</f>
        <v>#REF!</v>
      </c>
      <c r="D54" s="396" t="s">
        <v>217</v>
      </c>
      <c r="I54" s="376" t="e">
        <f t="shared" ref="I54:I59" si="5">I46</f>
        <v>#REF!</v>
      </c>
      <c r="J54" s="395" t="e">
        <f t="shared" ref="J54:J59" si="6">ROUNDDOWN(I54*C54,0)</f>
        <v>#REF!</v>
      </c>
      <c r="M54" s="409"/>
    </row>
    <row r="55" spans="1:13" ht="18.95" customHeight="1">
      <c r="A55" s="400" t="s">
        <v>1101</v>
      </c>
      <c r="C55" s="426" t="e">
        <f>교통산근!H19*$E$53</f>
        <v>#REF!</v>
      </c>
      <c r="D55" s="396" t="s">
        <v>217</v>
      </c>
      <c r="E55" s="379"/>
      <c r="F55" s="379"/>
      <c r="I55" s="376" t="e">
        <f t="shared" si="5"/>
        <v>#REF!</v>
      </c>
      <c r="J55" s="395" t="e">
        <f t="shared" si="6"/>
        <v>#REF!</v>
      </c>
      <c r="M55" s="409"/>
    </row>
    <row r="56" spans="1:13" ht="18.95" customHeight="1">
      <c r="A56" s="400" t="s">
        <v>1102</v>
      </c>
      <c r="C56" s="426" t="e">
        <f>교통산근!J19*$E$53</f>
        <v>#REF!</v>
      </c>
      <c r="D56" s="396" t="s">
        <v>217</v>
      </c>
      <c r="E56" s="379"/>
      <c r="F56" s="379"/>
      <c r="I56" s="376" t="e">
        <f t="shared" si="5"/>
        <v>#REF!</v>
      </c>
      <c r="J56" s="395" t="e">
        <f t="shared" si="6"/>
        <v>#REF!</v>
      </c>
      <c r="M56" s="409"/>
    </row>
    <row r="57" spans="1:13" ht="18.95" customHeight="1">
      <c r="A57" s="400" t="s">
        <v>1103</v>
      </c>
      <c r="C57" s="426" t="e">
        <f>교통산근!L19*$E$53</f>
        <v>#REF!</v>
      </c>
      <c r="D57" s="396" t="s">
        <v>217</v>
      </c>
      <c r="E57" s="379"/>
      <c r="F57" s="379"/>
      <c r="I57" s="376" t="e">
        <f t="shared" si="5"/>
        <v>#REF!</v>
      </c>
      <c r="J57" s="395" t="e">
        <f t="shared" si="6"/>
        <v>#REF!</v>
      </c>
      <c r="M57" s="409"/>
    </row>
    <row r="58" spans="1:13" ht="18.95" customHeight="1">
      <c r="A58" s="400" t="s">
        <v>1104</v>
      </c>
      <c r="C58" s="426" t="e">
        <f>교통산근!N19*$E$53</f>
        <v>#REF!</v>
      </c>
      <c r="D58" s="396" t="s">
        <v>217</v>
      </c>
      <c r="E58" s="379"/>
      <c r="F58" s="379"/>
      <c r="I58" s="376" t="e">
        <f t="shared" si="5"/>
        <v>#REF!</v>
      </c>
      <c r="J58" s="395" t="e">
        <f t="shared" si="6"/>
        <v>#REF!</v>
      </c>
      <c r="M58" s="409"/>
    </row>
    <row r="59" spans="1:13" ht="18.95" customHeight="1">
      <c r="A59" s="400" t="s">
        <v>1232</v>
      </c>
      <c r="C59" s="426" t="e">
        <f>교통산근!P19*$E$53</f>
        <v>#REF!</v>
      </c>
      <c r="D59" s="396" t="s">
        <v>217</v>
      </c>
      <c r="E59" s="379"/>
      <c r="F59" s="379"/>
      <c r="I59" s="376" t="e">
        <f t="shared" si="5"/>
        <v>#REF!</v>
      </c>
      <c r="J59" s="395" t="e">
        <f t="shared" si="6"/>
        <v>#REF!</v>
      </c>
      <c r="M59" s="409"/>
    </row>
    <row r="60" spans="1:13" ht="18.95" customHeight="1">
      <c r="A60" s="397" t="s">
        <v>235</v>
      </c>
      <c r="B60" s="402"/>
      <c r="C60" s="427"/>
      <c r="D60" s="402"/>
      <c r="E60" s="402"/>
      <c r="F60" s="428"/>
      <c r="G60" s="402"/>
      <c r="H60" s="402"/>
      <c r="I60" s="402"/>
      <c r="J60" s="393" t="e">
        <f>SUM(J54:J59)</f>
        <v>#REF!</v>
      </c>
      <c r="M60" s="409"/>
    </row>
    <row r="61" spans="1:13" ht="18.95" customHeight="1">
      <c r="A61" s="397"/>
      <c r="B61" s="402"/>
      <c r="C61" s="427"/>
      <c r="D61" s="402"/>
      <c r="E61" s="402"/>
      <c r="F61" s="428"/>
      <c r="G61" s="402"/>
      <c r="H61" s="402"/>
      <c r="I61" s="402"/>
      <c r="J61" s="393"/>
      <c r="M61" s="409"/>
    </row>
    <row r="62" spans="1:13" ht="18.95" customHeight="1">
      <c r="A62" s="429" t="s">
        <v>1253</v>
      </c>
      <c r="C62" s="431"/>
      <c r="E62" s="439">
        <f>E27</f>
        <v>1</v>
      </c>
      <c r="F62" s="430" t="s">
        <v>1230</v>
      </c>
      <c r="J62" s="393"/>
      <c r="M62" s="409"/>
    </row>
    <row r="63" spans="1:13" ht="18.95" customHeight="1">
      <c r="A63" s="400" t="s">
        <v>1231</v>
      </c>
      <c r="C63" s="426" t="e">
        <f>교통산근!F26*$E$62</f>
        <v>#REF!</v>
      </c>
      <c r="D63" s="396" t="s">
        <v>217</v>
      </c>
      <c r="I63" s="376" t="e">
        <f>I54</f>
        <v>#REF!</v>
      </c>
      <c r="J63" s="395" t="e">
        <f t="shared" ref="J63:J68" si="7">ROUNDDOWN(I63*C63,0)</f>
        <v>#REF!</v>
      </c>
      <c r="M63" s="409"/>
    </row>
    <row r="64" spans="1:13" ht="18.95" customHeight="1">
      <c r="A64" s="400" t="s">
        <v>1101</v>
      </c>
      <c r="C64" s="426" t="e">
        <f>교통산근!H26*E62</f>
        <v>#REF!</v>
      </c>
      <c r="D64" s="396" t="s">
        <v>217</v>
      </c>
      <c r="E64" s="379"/>
      <c r="F64" s="379"/>
      <c r="I64" s="376" t="e">
        <f t="shared" ref="I64:I68" si="8">I55</f>
        <v>#REF!</v>
      </c>
      <c r="J64" s="395" t="e">
        <f t="shared" si="7"/>
        <v>#REF!</v>
      </c>
      <c r="M64" s="409"/>
    </row>
    <row r="65" spans="1:13" ht="18.95" customHeight="1">
      <c r="A65" s="400" t="s">
        <v>1102</v>
      </c>
      <c r="C65" s="426" t="e">
        <f>교통산근!J26*E62</f>
        <v>#REF!</v>
      </c>
      <c r="D65" s="396" t="s">
        <v>217</v>
      </c>
      <c r="E65" s="379"/>
      <c r="F65" s="379"/>
      <c r="I65" s="376" t="e">
        <f t="shared" si="8"/>
        <v>#REF!</v>
      </c>
      <c r="J65" s="395" t="e">
        <f t="shared" si="7"/>
        <v>#REF!</v>
      </c>
      <c r="M65" s="409"/>
    </row>
    <row r="66" spans="1:13" ht="18.95" customHeight="1">
      <c r="A66" s="400" t="s">
        <v>1103</v>
      </c>
      <c r="C66" s="426" t="e">
        <f>교통산근!L26*E62</f>
        <v>#REF!</v>
      </c>
      <c r="D66" s="396" t="s">
        <v>217</v>
      </c>
      <c r="E66" s="379"/>
      <c r="F66" s="379"/>
      <c r="I66" s="376" t="e">
        <f t="shared" si="8"/>
        <v>#REF!</v>
      </c>
      <c r="J66" s="395" t="e">
        <f t="shared" si="7"/>
        <v>#REF!</v>
      </c>
      <c r="M66" s="409"/>
    </row>
    <row r="67" spans="1:13" ht="18.95" customHeight="1">
      <c r="A67" s="400" t="s">
        <v>1104</v>
      </c>
      <c r="C67" s="426" t="e">
        <f>교통산근!N26*E62</f>
        <v>#REF!</v>
      </c>
      <c r="D67" s="396" t="s">
        <v>217</v>
      </c>
      <c r="E67" s="379"/>
      <c r="F67" s="379"/>
      <c r="I67" s="376" t="e">
        <f t="shared" si="8"/>
        <v>#REF!</v>
      </c>
      <c r="J67" s="395" t="e">
        <f t="shared" si="7"/>
        <v>#REF!</v>
      </c>
      <c r="M67" s="409"/>
    </row>
    <row r="68" spans="1:13" ht="18.95" customHeight="1">
      <c r="A68" s="400" t="s">
        <v>1232</v>
      </c>
      <c r="C68" s="426" t="e">
        <f>교통산근!P26*E62</f>
        <v>#REF!</v>
      </c>
      <c r="D68" s="396" t="s">
        <v>217</v>
      </c>
      <c r="E68" s="379"/>
      <c r="F68" s="379"/>
      <c r="I68" s="376" t="e">
        <f t="shared" si="8"/>
        <v>#REF!</v>
      </c>
      <c r="J68" s="395" t="e">
        <f t="shared" si="7"/>
        <v>#REF!</v>
      </c>
      <c r="M68" s="409"/>
    </row>
    <row r="69" spans="1:13" ht="18.95" customHeight="1">
      <c r="A69" s="397" t="s">
        <v>235</v>
      </c>
      <c r="B69" s="402"/>
      <c r="C69" s="427"/>
      <c r="D69" s="402"/>
      <c r="E69" s="402"/>
      <c r="F69" s="428"/>
      <c r="G69" s="402"/>
      <c r="H69" s="402"/>
      <c r="I69" s="402"/>
      <c r="J69" s="393" t="e">
        <f>SUM(J63:J68)</f>
        <v>#REF!</v>
      </c>
      <c r="M69" s="409"/>
    </row>
    <row r="70" spans="1:13" ht="18.95" customHeight="1">
      <c r="A70" s="397"/>
      <c r="B70" s="402"/>
      <c r="C70" s="427"/>
      <c r="D70" s="402"/>
      <c r="E70" s="402"/>
      <c r="F70" s="428"/>
      <c r="G70" s="402"/>
      <c r="H70" s="402"/>
      <c r="I70" s="402"/>
      <c r="J70" s="393"/>
      <c r="M70" s="409"/>
    </row>
    <row r="71" spans="1:13" ht="18.95" customHeight="1">
      <c r="A71" s="397"/>
      <c r="B71" s="402"/>
      <c r="C71" s="427"/>
      <c r="D71" s="402"/>
      <c r="E71" s="402"/>
      <c r="F71" s="428"/>
      <c r="G71" s="402"/>
      <c r="H71" s="402"/>
      <c r="I71" s="402"/>
      <c r="J71" s="393"/>
      <c r="M71" s="409"/>
    </row>
    <row r="72" spans="1:13" ht="18.95" customHeight="1">
      <c r="A72" s="397"/>
      <c r="B72" s="402"/>
      <c r="C72" s="427"/>
      <c r="D72" s="402"/>
      <c r="E72" s="402"/>
      <c r="F72" s="428"/>
      <c r="G72" s="402"/>
      <c r="H72" s="402"/>
      <c r="I72" s="402"/>
      <c r="J72" s="393"/>
      <c r="M72" s="409"/>
    </row>
    <row r="73" spans="1:13" ht="18.95" customHeight="1">
      <c r="A73" s="397"/>
      <c r="B73" s="402"/>
      <c r="C73" s="427"/>
      <c r="D73" s="402"/>
      <c r="E73" s="402"/>
      <c r="F73" s="428"/>
      <c r="G73" s="402"/>
      <c r="H73" s="402"/>
      <c r="I73" s="402"/>
      <c r="J73" s="393"/>
      <c r="M73" s="409"/>
    </row>
    <row r="74" spans="1:13" ht="18.95" customHeight="1">
      <c r="A74" s="429"/>
      <c r="C74" s="426"/>
      <c r="E74" s="439"/>
      <c r="F74" s="430"/>
      <c r="J74" s="395"/>
      <c r="M74" s="409"/>
    </row>
    <row r="75" spans="1:13" ht="18.95" customHeight="1">
      <c r="A75" s="400"/>
      <c r="C75" s="426"/>
      <c r="D75" s="396"/>
      <c r="I75" s="378"/>
      <c r="J75" s="395"/>
      <c r="M75" s="409"/>
    </row>
    <row r="76" spans="1:13" ht="18.95" customHeight="1">
      <c r="A76" s="400"/>
      <c r="C76" s="426"/>
      <c r="D76" s="396"/>
      <c r="E76" s="379"/>
      <c r="F76" s="379"/>
      <c r="I76" s="378"/>
      <c r="J76" s="395"/>
      <c r="M76" s="409"/>
    </row>
    <row r="77" spans="1:13" ht="18.95" customHeight="1">
      <c r="A77" s="400"/>
      <c r="C77" s="426"/>
      <c r="D77" s="396"/>
      <c r="E77" s="379"/>
      <c r="F77" s="379"/>
      <c r="I77" s="378"/>
      <c r="J77" s="395"/>
      <c r="M77" s="409"/>
    </row>
    <row r="78" spans="1:13" ht="18.95" customHeight="1">
      <c r="A78" s="440"/>
      <c r="B78" s="435"/>
      <c r="C78" s="441"/>
      <c r="D78" s="442"/>
      <c r="E78" s="443"/>
      <c r="F78" s="443"/>
      <c r="G78" s="435"/>
      <c r="H78" s="435"/>
      <c r="I78" s="444"/>
      <c r="J78" s="445"/>
      <c r="K78" s="435"/>
      <c r="L78" s="435"/>
      <c r="M78" s="436"/>
    </row>
    <row r="79" spans="1:13" ht="21.75" customHeight="1">
      <c r="A79" s="388"/>
      <c r="B79" s="388"/>
      <c r="C79" s="388"/>
      <c r="D79" s="388"/>
      <c r="E79" s="388"/>
      <c r="F79" s="388"/>
      <c r="G79" s="388"/>
      <c r="H79" s="388"/>
      <c r="I79" s="388"/>
      <c r="J79" s="446"/>
      <c r="K79" s="388"/>
      <c r="L79" s="388"/>
      <c r="M79" s="388"/>
    </row>
    <row r="80" spans="1:13" ht="21.75" customHeight="1">
      <c r="A80" s="388"/>
      <c r="B80" s="388"/>
      <c r="C80" s="388"/>
      <c r="D80" s="388"/>
      <c r="E80" s="388"/>
      <c r="F80" s="388"/>
      <c r="G80" s="388"/>
      <c r="H80" s="388"/>
      <c r="I80" s="388"/>
      <c r="J80" s="446"/>
      <c r="K80" s="388"/>
      <c r="L80" s="388"/>
      <c r="M80" s="388"/>
    </row>
    <row r="81" spans="10:10" s="388" customFormat="1" ht="21.75" customHeight="1">
      <c r="J81" s="446"/>
    </row>
    <row r="82" spans="10:10" s="388" customFormat="1" ht="21.75" customHeight="1">
      <c r="J82" s="446"/>
    </row>
    <row r="83" spans="10:10" s="388" customFormat="1" ht="21.75" customHeight="1">
      <c r="J83" s="446"/>
    </row>
    <row r="84" spans="10:10" s="388" customFormat="1" ht="21.75" customHeight="1">
      <c r="J84" s="446"/>
    </row>
    <row r="85" spans="10:10" s="388" customFormat="1" ht="21.75" customHeight="1">
      <c r="J85" s="446"/>
    </row>
    <row r="86" spans="10:10" s="388" customFormat="1" ht="21.75" customHeight="1">
      <c r="J86" s="446"/>
    </row>
    <row r="87" spans="10:10" s="388" customFormat="1" ht="21.75" customHeight="1">
      <c r="J87" s="446"/>
    </row>
    <row r="88" spans="10:10" s="388" customFormat="1" ht="21.75" customHeight="1">
      <c r="J88" s="446"/>
    </row>
    <row r="89" spans="10:10" s="388" customFormat="1" ht="21.75" customHeight="1">
      <c r="J89" s="446"/>
    </row>
    <row r="90" spans="10:10" s="388" customFormat="1" ht="21.75" customHeight="1">
      <c r="J90" s="446"/>
    </row>
    <row r="91" spans="10:10" s="388" customFormat="1" ht="21.75" customHeight="1">
      <c r="J91" s="446"/>
    </row>
    <row r="92" spans="10:10" s="388" customFormat="1" ht="21.75" customHeight="1">
      <c r="J92" s="446"/>
    </row>
    <row r="93" spans="10:10" s="388" customFormat="1" ht="21.75" customHeight="1">
      <c r="J93" s="446"/>
    </row>
    <row r="94" spans="10:10" s="388" customFormat="1" ht="21.75" customHeight="1">
      <c r="J94" s="446"/>
    </row>
    <row r="95" spans="10:10" s="388" customFormat="1" ht="21.75" customHeight="1">
      <c r="J95" s="446"/>
    </row>
    <row r="96" spans="10:10" s="388" customFormat="1" ht="21.75" customHeight="1">
      <c r="J96" s="446"/>
    </row>
    <row r="97" spans="10:10" s="388" customFormat="1" ht="21.75" customHeight="1">
      <c r="J97" s="446"/>
    </row>
    <row r="98" spans="10:10" s="388" customFormat="1" ht="21.75" customHeight="1">
      <c r="J98" s="446"/>
    </row>
    <row r="99" spans="10:10" s="388" customFormat="1" ht="21.75" customHeight="1">
      <c r="J99" s="446"/>
    </row>
    <row r="100" spans="10:10" s="388" customFormat="1" ht="21.75" customHeight="1">
      <c r="J100" s="446"/>
    </row>
    <row r="101" spans="10:10" s="388" customFormat="1" ht="21.75" customHeight="1">
      <c r="J101" s="446"/>
    </row>
    <row r="102" spans="10:10" s="388" customFormat="1" ht="21.75" customHeight="1">
      <c r="J102" s="446"/>
    </row>
    <row r="103" spans="10:10" s="388" customFormat="1" ht="21.75" customHeight="1">
      <c r="J103" s="446"/>
    </row>
    <row r="104" spans="10:10" s="388" customFormat="1" ht="21.75" customHeight="1">
      <c r="J104" s="446"/>
    </row>
    <row r="105" spans="10:10" s="388" customFormat="1" ht="21.75" customHeight="1">
      <c r="J105" s="446"/>
    </row>
    <row r="106" spans="10:10" s="388" customFormat="1" ht="21.75" customHeight="1">
      <c r="J106" s="446"/>
    </row>
    <row r="107" spans="10:10" s="388" customFormat="1" ht="21.75" customHeight="1">
      <c r="J107" s="446"/>
    </row>
    <row r="108" spans="10:10" s="388" customFormat="1" ht="21.75" customHeight="1">
      <c r="J108" s="446"/>
    </row>
    <row r="109" spans="10:10" s="388" customFormat="1" ht="21.75" customHeight="1">
      <c r="J109" s="446"/>
    </row>
    <row r="110" spans="10:10" s="388" customFormat="1" ht="21.75" customHeight="1">
      <c r="J110" s="446"/>
    </row>
    <row r="111" spans="10:10" s="388" customFormat="1" ht="21.75" customHeight="1">
      <c r="J111" s="446"/>
    </row>
    <row r="112" spans="10:10" s="388" customFormat="1" ht="21.75" customHeight="1">
      <c r="J112" s="446"/>
    </row>
    <row r="113" spans="10:10" s="388" customFormat="1" ht="21.75" customHeight="1">
      <c r="J113" s="446"/>
    </row>
    <row r="114" spans="10:10" s="388" customFormat="1" ht="21.75" customHeight="1">
      <c r="J114" s="446"/>
    </row>
    <row r="115" spans="10:10" s="388" customFormat="1" ht="21.75" customHeight="1">
      <c r="J115" s="446"/>
    </row>
    <row r="116" spans="10:10" s="388" customFormat="1" ht="21.75" customHeight="1">
      <c r="J116" s="446"/>
    </row>
    <row r="117" spans="10:10" s="388" customFormat="1" ht="21.75" customHeight="1">
      <c r="J117" s="446"/>
    </row>
    <row r="118" spans="10:10" s="388" customFormat="1" ht="21.75" customHeight="1">
      <c r="J118" s="446"/>
    </row>
    <row r="119" spans="10:10" s="388" customFormat="1" ht="21.75" customHeight="1">
      <c r="J119" s="446"/>
    </row>
    <row r="120" spans="10:10" s="388" customFormat="1" ht="21.75" customHeight="1">
      <c r="J120" s="446"/>
    </row>
    <row r="121" spans="10:10" s="388" customFormat="1" ht="21.75" customHeight="1">
      <c r="J121" s="446"/>
    </row>
    <row r="122" spans="10:10" s="388" customFormat="1" ht="21.75" customHeight="1">
      <c r="J122" s="446"/>
    </row>
    <row r="123" spans="10:10" s="388" customFormat="1" ht="21.75" customHeight="1">
      <c r="J123" s="446"/>
    </row>
    <row r="124" spans="10:10" s="388" customFormat="1" ht="21.75" customHeight="1">
      <c r="J124" s="446"/>
    </row>
    <row r="125" spans="10:10" s="388" customFormat="1" ht="21.75" customHeight="1">
      <c r="J125" s="446"/>
    </row>
    <row r="126" spans="10:10" s="388" customFormat="1" ht="21.75" customHeight="1">
      <c r="J126" s="446"/>
    </row>
    <row r="127" spans="10:10" s="388" customFormat="1" ht="21.75" customHeight="1">
      <c r="J127" s="446"/>
    </row>
    <row r="128" spans="10:10" s="388" customFormat="1" ht="21.75" customHeight="1">
      <c r="J128" s="446"/>
    </row>
    <row r="129" spans="10:10" s="388" customFormat="1" ht="21.75" customHeight="1">
      <c r="J129" s="446"/>
    </row>
    <row r="130" spans="10:10" s="388" customFormat="1" ht="21.75" customHeight="1">
      <c r="J130" s="446"/>
    </row>
    <row r="131" spans="10:10" s="388" customFormat="1" ht="21.75" customHeight="1">
      <c r="J131" s="446"/>
    </row>
    <row r="132" spans="10:10" s="388" customFormat="1" ht="21.75" customHeight="1">
      <c r="J132" s="446"/>
    </row>
    <row r="133" spans="10:10" s="388" customFormat="1" ht="21.75" customHeight="1">
      <c r="J133" s="446"/>
    </row>
    <row r="134" spans="10:10" s="388" customFormat="1" ht="21.75" customHeight="1">
      <c r="J134" s="446"/>
    </row>
    <row r="135" spans="10:10" s="388" customFormat="1" ht="21.75" customHeight="1">
      <c r="J135" s="446"/>
    </row>
    <row r="136" spans="10:10" s="388" customFormat="1" ht="21.75" customHeight="1">
      <c r="J136" s="446"/>
    </row>
    <row r="137" spans="10:10" s="388" customFormat="1" ht="21.75" customHeight="1">
      <c r="J137" s="446"/>
    </row>
    <row r="138" spans="10:10" s="388" customFormat="1" ht="21.75" customHeight="1">
      <c r="J138" s="446"/>
    </row>
    <row r="139" spans="10:10" s="388" customFormat="1" ht="21.75" customHeight="1">
      <c r="J139" s="446"/>
    </row>
    <row r="140" spans="10:10" s="388" customFormat="1" ht="21.75" customHeight="1">
      <c r="J140" s="446"/>
    </row>
    <row r="141" spans="10:10" s="388" customFormat="1" ht="21.75" customHeight="1">
      <c r="J141" s="446"/>
    </row>
    <row r="142" spans="10:10" s="388" customFormat="1" ht="21.75" customHeight="1">
      <c r="J142" s="446"/>
    </row>
    <row r="143" spans="10:10" s="388" customFormat="1" ht="21.75" customHeight="1">
      <c r="J143" s="446"/>
    </row>
    <row r="144" spans="10:10" s="388" customFormat="1" ht="21.75" customHeight="1">
      <c r="J144" s="446"/>
    </row>
    <row r="145" spans="10:10" s="388" customFormat="1" ht="21.75" customHeight="1">
      <c r="J145" s="446"/>
    </row>
    <row r="146" spans="10:10" s="388" customFormat="1" ht="21.75" customHeight="1">
      <c r="J146" s="446"/>
    </row>
    <row r="147" spans="10:10" s="388" customFormat="1" ht="21.75" customHeight="1">
      <c r="J147" s="446"/>
    </row>
    <row r="148" spans="10:10" s="388" customFormat="1" ht="21.75" customHeight="1">
      <c r="J148" s="446"/>
    </row>
    <row r="149" spans="10:10" s="388" customFormat="1" ht="21.75" customHeight="1">
      <c r="J149" s="446"/>
    </row>
    <row r="150" spans="10:10" s="388" customFormat="1" ht="21.75" customHeight="1">
      <c r="J150" s="446"/>
    </row>
    <row r="151" spans="10:10" s="388" customFormat="1" ht="21.75" customHeight="1">
      <c r="J151" s="446"/>
    </row>
    <row r="152" spans="10:10" s="388" customFormat="1" ht="21.75" customHeight="1">
      <c r="J152" s="446"/>
    </row>
    <row r="153" spans="10:10" s="388" customFormat="1" ht="21.75" customHeight="1">
      <c r="J153" s="446"/>
    </row>
    <row r="154" spans="10:10" s="388" customFormat="1" ht="21.75" customHeight="1">
      <c r="J154" s="446"/>
    </row>
    <row r="155" spans="10:10" s="388" customFormat="1" ht="21.75" customHeight="1">
      <c r="J155" s="446"/>
    </row>
    <row r="156" spans="10:10" s="388" customFormat="1" ht="21.75" customHeight="1">
      <c r="J156" s="446"/>
    </row>
    <row r="157" spans="10:10" s="388" customFormat="1" ht="21.75" customHeight="1">
      <c r="J157" s="446"/>
    </row>
    <row r="158" spans="10:10" s="388" customFormat="1" ht="21.75" customHeight="1">
      <c r="J158" s="446"/>
    </row>
    <row r="159" spans="10:10" s="388" customFormat="1" ht="21.75" customHeight="1">
      <c r="J159" s="446"/>
    </row>
    <row r="160" spans="10:10" s="388" customFormat="1" ht="21.75" customHeight="1">
      <c r="J160" s="446"/>
    </row>
    <row r="161" spans="10:10" s="388" customFormat="1" ht="21.75" customHeight="1">
      <c r="J161" s="446"/>
    </row>
    <row r="162" spans="10:10" s="388" customFormat="1" ht="21.75" customHeight="1">
      <c r="J162" s="446"/>
    </row>
    <row r="163" spans="10:10" s="388" customFormat="1" ht="21.75" customHeight="1">
      <c r="J163" s="446"/>
    </row>
    <row r="164" spans="10:10" s="388" customFormat="1" ht="21.75" customHeight="1">
      <c r="J164" s="446"/>
    </row>
    <row r="165" spans="10:10" s="388" customFormat="1" ht="21.75" customHeight="1">
      <c r="J165" s="446"/>
    </row>
    <row r="166" spans="10:10" s="388" customFormat="1" ht="21.75" customHeight="1">
      <c r="J166" s="446"/>
    </row>
    <row r="167" spans="10:10" s="388" customFormat="1" ht="21.75" customHeight="1">
      <c r="J167" s="446"/>
    </row>
    <row r="168" spans="10:10" s="388" customFormat="1" ht="21.75" customHeight="1">
      <c r="J168" s="446"/>
    </row>
    <row r="169" spans="10:10" s="388" customFormat="1" ht="21.75" customHeight="1">
      <c r="J169" s="446"/>
    </row>
    <row r="170" spans="10:10" s="388" customFormat="1" ht="21.75" customHeight="1">
      <c r="J170" s="446"/>
    </row>
    <row r="171" spans="10:10" s="388" customFormat="1" ht="21.75" customHeight="1">
      <c r="J171" s="446"/>
    </row>
    <row r="172" spans="10:10" s="388" customFormat="1" ht="21.75" customHeight="1">
      <c r="J172" s="446"/>
    </row>
    <row r="173" spans="10:10" s="388" customFormat="1" ht="21.75" customHeight="1">
      <c r="J173" s="446"/>
    </row>
    <row r="174" spans="10:10" s="388" customFormat="1" ht="21.75" customHeight="1">
      <c r="J174" s="446"/>
    </row>
    <row r="175" spans="10:10" s="388" customFormat="1" ht="21.75" customHeight="1">
      <c r="J175" s="446"/>
    </row>
    <row r="176" spans="10:10" s="388" customFormat="1" ht="21.75" customHeight="1">
      <c r="J176" s="446"/>
    </row>
    <row r="177" spans="10:10" s="388" customFormat="1" ht="21.75" customHeight="1">
      <c r="J177" s="446"/>
    </row>
    <row r="178" spans="10:10" s="388" customFormat="1" ht="21.75" customHeight="1">
      <c r="J178" s="446"/>
    </row>
    <row r="179" spans="10:10" s="388" customFormat="1" ht="21.75" customHeight="1">
      <c r="J179" s="446"/>
    </row>
    <row r="180" spans="10:10" s="388" customFormat="1" ht="21.75" customHeight="1">
      <c r="J180" s="446"/>
    </row>
    <row r="181" spans="10:10" s="388" customFormat="1" ht="21.75" customHeight="1">
      <c r="J181" s="446"/>
    </row>
    <row r="182" spans="10:10" s="388" customFormat="1" ht="21.75" customHeight="1">
      <c r="J182" s="446"/>
    </row>
    <row r="183" spans="10:10" s="388" customFormat="1" ht="21.75" customHeight="1">
      <c r="J183" s="446"/>
    </row>
    <row r="184" spans="10:10" s="388" customFormat="1" ht="21.75" customHeight="1">
      <c r="J184" s="446"/>
    </row>
    <row r="185" spans="10:10" s="388" customFormat="1" ht="21.75" customHeight="1">
      <c r="J185" s="446"/>
    </row>
    <row r="186" spans="10:10" s="388" customFormat="1" ht="21.75" customHeight="1">
      <c r="J186" s="446"/>
    </row>
    <row r="187" spans="10:10" s="388" customFormat="1" ht="21.75" customHeight="1">
      <c r="J187" s="446"/>
    </row>
    <row r="188" spans="10:10" s="388" customFormat="1" ht="21.75" customHeight="1">
      <c r="J188" s="446"/>
    </row>
    <row r="189" spans="10:10" s="388" customFormat="1" ht="21.75" customHeight="1">
      <c r="J189" s="446"/>
    </row>
    <row r="190" spans="10:10" s="388" customFormat="1" ht="21.75" customHeight="1">
      <c r="J190" s="446"/>
    </row>
    <row r="191" spans="10:10" s="388" customFormat="1" ht="21.75" customHeight="1">
      <c r="J191" s="446"/>
    </row>
    <row r="192" spans="10:10" s="388" customFormat="1" ht="21.75" customHeight="1">
      <c r="J192" s="446"/>
    </row>
    <row r="193" spans="10:10" s="388" customFormat="1" ht="21.75" customHeight="1">
      <c r="J193" s="446"/>
    </row>
    <row r="194" spans="10:10" s="388" customFormat="1" ht="21.75" customHeight="1">
      <c r="J194" s="446"/>
    </row>
    <row r="195" spans="10:10" s="388" customFormat="1" ht="21.75" customHeight="1">
      <c r="J195" s="446"/>
    </row>
    <row r="196" spans="10:10" s="388" customFormat="1" ht="21.75" customHeight="1">
      <c r="J196" s="446"/>
    </row>
    <row r="197" spans="10:10" s="388" customFormat="1" ht="21.75" customHeight="1">
      <c r="J197" s="446"/>
    </row>
    <row r="198" spans="10:10" s="388" customFormat="1" ht="21.75" customHeight="1">
      <c r="J198" s="446"/>
    </row>
    <row r="199" spans="10:10" s="388" customFormat="1" ht="21.75" customHeight="1">
      <c r="J199" s="446"/>
    </row>
    <row r="200" spans="10:10" s="388" customFormat="1" ht="21.75" customHeight="1">
      <c r="J200" s="446"/>
    </row>
    <row r="201" spans="10:10" s="388" customFormat="1" ht="21.75" customHeight="1">
      <c r="J201" s="446"/>
    </row>
    <row r="202" spans="10:10" s="388" customFormat="1" ht="21.75" customHeight="1">
      <c r="J202" s="446"/>
    </row>
    <row r="203" spans="10:10" s="388" customFormat="1" ht="21.75" customHeight="1">
      <c r="J203" s="446"/>
    </row>
    <row r="204" spans="10:10" s="388" customFormat="1" ht="21.75" customHeight="1">
      <c r="J204" s="446"/>
    </row>
    <row r="205" spans="10:10" s="388" customFormat="1" ht="21.75" customHeight="1">
      <c r="J205" s="446"/>
    </row>
    <row r="206" spans="10:10" s="388" customFormat="1" ht="21.75" customHeight="1">
      <c r="J206" s="446"/>
    </row>
    <row r="207" spans="10:10" s="388" customFormat="1" ht="21.75" customHeight="1">
      <c r="J207" s="446"/>
    </row>
    <row r="208" spans="10:10" s="388" customFormat="1" ht="21.75" customHeight="1">
      <c r="J208" s="446"/>
    </row>
    <row r="209" spans="10:10" s="388" customFormat="1" ht="21.75" customHeight="1">
      <c r="J209" s="446"/>
    </row>
    <row r="210" spans="10:10" s="388" customFormat="1" ht="21.75" customHeight="1">
      <c r="J210" s="446"/>
    </row>
    <row r="211" spans="10:10" s="388" customFormat="1" ht="21.75" customHeight="1">
      <c r="J211" s="446"/>
    </row>
    <row r="212" spans="10:10" s="388" customFormat="1" ht="21.75" customHeight="1">
      <c r="J212" s="446"/>
    </row>
    <row r="213" spans="10:10" s="388" customFormat="1" ht="21.75" customHeight="1">
      <c r="J213" s="446"/>
    </row>
    <row r="214" spans="10:10" s="388" customFormat="1" ht="21.75" customHeight="1">
      <c r="J214" s="446"/>
    </row>
    <row r="215" spans="10:10" s="388" customFormat="1" ht="21.75" customHeight="1">
      <c r="J215" s="446"/>
    </row>
    <row r="216" spans="10:10" s="388" customFormat="1" ht="21.75" customHeight="1">
      <c r="J216" s="446"/>
    </row>
    <row r="217" spans="10:10" s="388" customFormat="1" ht="21.75" customHeight="1">
      <c r="J217" s="446"/>
    </row>
    <row r="218" spans="10:10" s="388" customFormat="1" ht="21.75" customHeight="1">
      <c r="J218" s="446"/>
    </row>
    <row r="219" spans="10:10" s="388" customFormat="1" ht="21.75" customHeight="1">
      <c r="J219" s="446"/>
    </row>
    <row r="220" spans="10:10" s="388" customFormat="1" ht="21.75" customHeight="1">
      <c r="J220" s="446"/>
    </row>
    <row r="221" spans="10:10" s="388" customFormat="1" ht="21.75" customHeight="1">
      <c r="J221" s="446"/>
    </row>
    <row r="222" spans="10:10" s="388" customFormat="1" ht="21.75" customHeight="1">
      <c r="J222" s="446"/>
    </row>
    <row r="223" spans="10:10" s="388" customFormat="1" ht="21.75" customHeight="1">
      <c r="J223" s="446"/>
    </row>
    <row r="224" spans="10:10" s="388" customFormat="1" ht="21.75" customHeight="1">
      <c r="J224" s="446"/>
    </row>
    <row r="225" spans="10:10" s="388" customFormat="1" ht="21.75" customHeight="1">
      <c r="J225" s="446"/>
    </row>
    <row r="226" spans="10:10" s="388" customFormat="1" ht="21.75" customHeight="1">
      <c r="J226" s="446"/>
    </row>
    <row r="227" spans="10:10" s="388" customFormat="1" ht="21.75" customHeight="1">
      <c r="J227" s="446"/>
    </row>
    <row r="228" spans="10:10" s="388" customFormat="1" ht="21.75" customHeight="1">
      <c r="J228" s="446"/>
    </row>
    <row r="229" spans="10:10" s="388" customFormat="1" ht="21.75" customHeight="1">
      <c r="J229" s="446"/>
    </row>
    <row r="230" spans="10:10" s="388" customFormat="1" ht="21.75" customHeight="1">
      <c r="J230" s="446"/>
    </row>
    <row r="231" spans="10:10" s="388" customFormat="1" ht="21.75" customHeight="1">
      <c r="J231" s="446"/>
    </row>
    <row r="232" spans="10:10" s="388" customFormat="1" ht="21.75" customHeight="1">
      <c r="J232" s="446"/>
    </row>
    <row r="233" spans="10:10" s="388" customFormat="1" ht="21.75" customHeight="1">
      <c r="J233" s="446"/>
    </row>
    <row r="234" spans="10:10" s="388" customFormat="1" ht="21.75" customHeight="1">
      <c r="J234" s="446"/>
    </row>
    <row r="235" spans="10:10" s="388" customFormat="1" ht="21.75" customHeight="1">
      <c r="J235" s="446"/>
    </row>
    <row r="236" spans="10:10" s="388" customFormat="1" ht="21.75" customHeight="1">
      <c r="J236" s="446"/>
    </row>
    <row r="237" spans="10:10" s="388" customFormat="1" ht="21.75" customHeight="1">
      <c r="J237" s="446"/>
    </row>
    <row r="238" spans="10:10" s="388" customFormat="1" ht="21.75" customHeight="1">
      <c r="J238" s="446"/>
    </row>
    <row r="239" spans="10:10" s="388" customFormat="1" ht="21.75" customHeight="1">
      <c r="J239" s="446"/>
    </row>
    <row r="240" spans="10:10" s="388" customFormat="1" ht="21.75" customHeight="1">
      <c r="J240" s="446"/>
    </row>
    <row r="241" spans="10:10" s="388" customFormat="1" ht="21.75" customHeight="1">
      <c r="J241" s="446"/>
    </row>
    <row r="242" spans="10:10" s="388" customFormat="1" ht="21.75" customHeight="1">
      <c r="J242" s="446"/>
    </row>
    <row r="243" spans="10:10" s="388" customFormat="1" ht="21.75" customHeight="1">
      <c r="J243" s="446"/>
    </row>
    <row r="244" spans="10:10" s="388" customFormat="1" ht="21.75" customHeight="1">
      <c r="J244" s="446"/>
    </row>
    <row r="245" spans="10:10" s="388" customFormat="1" ht="21.75" customHeight="1">
      <c r="J245" s="446"/>
    </row>
    <row r="246" spans="10:10" s="388" customFormat="1" ht="21.75" customHeight="1">
      <c r="J246" s="446"/>
    </row>
    <row r="247" spans="10:10" s="388" customFormat="1" ht="21.75" customHeight="1">
      <c r="J247" s="446"/>
    </row>
    <row r="248" spans="10:10" s="388" customFormat="1" ht="21.75" customHeight="1">
      <c r="J248" s="446"/>
    </row>
    <row r="249" spans="10:10" s="388" customFormat="1" ht="21.75" customHeight="1">
      <c r="J249" s="446"/>
    </row>
    <row r="250" spans="10:10" s="388" customFormat="1" ht="21.75" customHeight="1">
      <c r="J250" s="446"/>
    </row>
    <row r="251" spans="10:10" s="388" customFormat="1" ht="21.75" customHeight="1">
      <c r="J251" s="446"/>
    </row>
    <row r="252" spans="10:10" s="388" customFormat="1" ht="21.75" customHeight="1">
      <c r="J252" s="446"/>
    </row>
    <row r="253" spans="10:10" s="388" customFormat="1" ht="21.75" customHeight="1">
      <c r="J253" s="446"/>
    </row>
    <row r="254" spans="10:10" s="388" customFormat="1" ht="21.75" customHeight="1">
      <c r="J254" s="446"/>
    </row>
    <row r="255" spans="10:10" s="388" customFormat="1" ht="21.75" customHeight="1">
      <c r="J255" s="446"/>
    </row>
    <row r="256" spans="10:10" s="388" customFormat="1" ht="21.75" customHeight="1">
      <c r="J256" s="446"/>
    </row>
    <row r="257" spans="10:10" s="388" customFormat="1" ht="21.75" customHeight="1">
      <c r="J257" s="446"/>
    </row>
    <row r="258" spans="10:10" s="388" customFormat="1" ht="21.75" customHeight="1">
      <c r="J258" s="446"/>
    </row>
    <row r="259" spans="10:10" s="388" customFormat="1" ht="21.75" customHeight="1">
      <c r="J259" s="446"/>
    </row>
    <row r="260" spans="10:10" s="388" customFormat="1" ht="21.75" customHeight="1">
      <c r="J260" s="446"/>
    </row>
    <row r="261" spans="10:10" s="388" customFormat="1" ht="21.75" customHeight="1">
      <c r="J261" s="446"/>
    </row>
    <row r="262" spans="10:10" s="388" customFormat="1" ht="21.75" customHeight="1">
      <c r="J262" s="446"/>
    </row>
    <row r="263" spans="10:10" s="388" customFormat="1" ht="21.75" customHeight="1">
      <c r="J263" s="446"/>
    </row>
    <row r="264" spans="10:10" s="388" customFormat="1" ht="21.75" customHeight="1">
      <c r="J264" s="446"/>
    </row>
    <row r="265" spans="10:10" s="388" customFormat="1" ht="21.75" customHeight="1">
      <c r="J265" s="446"/>
    </row>
    <row r="266" spans="10:10" s="388" customFormat="1" ht="21.75" customHeight="1">
      <c r="J266" s="446"/>
    </row>
    <row r="267" spans="10:10" s="388" customFormat="1" ht="21.75" customHeight="1">
      <c r="J267" s="446"/>
    </row>
    <row r="268" spans="10:10" s="388" customFormat="1" ht="21.75" customHeight="1">
      <c r="J268" s="446"/>
    </row>
    <row r="269" spans="10:10" s="388" customFormat="1" ht="21.75" customHeight="1">
      <c r="J269" s="446"/>
    </row>
    <row r="270" spans="10:10" s="388" customFormat="1" ht="21.75" customHeight="1">
      <c r="J270" s="446"/>
    </row>
    <row r="271" spans="10:10" s="388" customFormat="1" ht="21.75" customHeight="1">
      <c r="J271" s="446"/>
    </row>
    <row r="272" spans="10:10" s="388" customFormat="1" ht="21.75" customHeight="1">
      <c r="J272" s="446"/>
    </row>
    <row r="273" spans="10:10" s="388" customFormat="1" ht="21.75" customHeight="1">
      <c r="J273" s="446"/>
    </row>
    <row r="274" spans="10:10" s="388" customFormat="1" ht="21.75" customHeight="1">
      <c r="J274" s="446"/>
    </row>
    <row r="275" spans="10:10" s="388" customFormat="1" ht="21.75" customHeight="1">
      <c r="J275" s="446"/>
    </row>
    <row r="276" spans="10:10" s="388" customFormat="1" ht="21.75" customHeight="1">
      <c r="J276" s="446"/>
    </row>
    <row r="277" spans="10:10" s="388" customFormat="1" ht="21.75" customHeight="1">
      <c r="J277" s="446"/>
    </row>
    <row r="278" spans="10:10" s="388" customFormat="1" ht="21.75" customHeight="1">
      <c r="J278" s="446"/>
    </row>
    <row r="279" spans="10:10" s="388" customFormat="1" ht="21.75" customHeight="1">
      <c r="J279" s="446"/>
    </row>
    <row r="280" spans="10:10" s="388" customFormat="1" ht="21.75" customHeight="1">
      <c r="J280" s="446"/>
    </row>
    <row r="281" spans="10:10" s="388" customFormat="1" ht="21.75" customHeight="1">
      <c r="J281" s="446"/>
    </row>
    <row r="282" spans="10:10" s="388" customFormat="1" ht="21.75" customHeight="1">
      <c r="J282" s="446"/>
    </row>
    <row r="283" spans="10:10" s="388" customFormat="1" ht="21.75" customHeight="1">
      <c r="J283" s="446"/>
    </row>
    <row r="284" spans="10:10" s="388" customFormat="1" ht="21.75" customHeight="1">
      <c r="J284" s="446"/>
    </row>
    <row r="285" spans="10:10" s="388" customFormat="1" ht="21.75" customHeight="1">
      <c r="J285" s="446"/>
    </row>
    <row r="286" spans="10:10" s="388" customFormat="1" ht="21.75" customHeight="1">
      <c r="J286" s="446"/>
    </row>
    <row r="287" spans="10:10" s="388" customFormat="1" ht="21.75" customHeight="1">
      <c r="J287" s="446"/>
    </row>
    <row r="288" spans="10:10" s="388" customFormat="1" ht="21.75" customHeight="1">
      <c r="J288" s="446"/>
    </row>
    <row r="289" spans="10:10" s="388" customFormat="1" ht="21.75" customHeight="1">
      <c r="J289" s="446"/>
    </row>
    <row r="290" spans="10:10" s="388" customFormat="1" ht="21.75" customHeight="1">
      <c r="J290" s="446"/>
    </row>
    <row r="291" spans="10:10" s="388" customFormat="1" ht="21.75" customHeight="1">
      <c r="J291" s="446"/>
    </row>
    <row r="292" spans="10:10" s="388" customFormat="1" ht="21.75" customHeight="1">
      <c r="J292" s="446"/>
    </row>
    <row r="293" spans="10:10" s="388" customFormat="1" ht="21.75" customHeight="1">
      <c r="J293" s="446"/>
    </row>
    <row r="294" spans="10:10" s="388" customFormat="1" ht="21.75" customHeight="1">
      <c r="J294" s="446"/>
    </row>
    <row r="295" spans="10:10" s="388" customFormat="1" ht="21.75" customHeight="1">
      <c r="J295" s="446"/>
    </row>
    <row r="296" spans="10:10" s="388" customFormat="1" ht="21.75" customHeight="1">
      <c r="J296" s="446"/>
    </row>
    <row r="297" spans="10:10" s="388" customFormat="1" ht="21.75" customHeight="1">
      <c r="J297" s="446"/>
    </row>
    <row r="298" spans="10:10" s="388" customFormat="1" ht="21.75" customHeight="1">
      <c r="J298" s="446"/>
    </row>
    <row r="299" spans="10:10" s="388" customFormat="1" ht="21.75" customHeight="1">
      <c r="J299" s="446"/>
    </row>
    <row r="300" spans="10:10" s="388" customFormat="1" ht="21.75" customHeight="1">
      <c r="J300" s="446"/>
    </row>
    <row r="301" spans="10:10" s="388" customFormat="1" ht="21.75" customHeight="1">
      <c r="J301" s="446"/>
    </row>
    <row r="302" spans="10:10" s="388" customFormat="1" ht="21.75" customHeight="1">
      <c r="J302" s="446"/>
    </row>
    <row r="303" spans="10:10" s="388" customFormat="1" ht="21.75" customHeight="1">
      <c r="J303" s="446"/>
    </row>
    <row r="304" spans="10:10" s="388" customFormat="1" ht="21.75" customHeight="1">
      <c r="J304" s="446"/>
    </row>
    <row r="305" spans="10:10" s="388" customFormat="1" ht="21.75" customHeight="1">
      <c r="J305" s="446"/>
    </row>
    <row r="306" spans="10:10" s="388" customFormat="1" ht="21.75" customHeight="1">
      <c r="J306" s="446"/>
    </row>
    <row r="307" spans="10:10" s="388" customFormat="1" ht="21.75" customHeight="1">
      <c r="J307" s="446"/>
    </row>
    <row r="308" spans="10:10" s="388" customFormat="1" ht="21.75" customHeight="1">
      <c r="J308" s="446"/>
    </row>
    <row r="309" spans="10:10" s="388" customFormat="1" ht="21.75" customHeight="1">
      <c r="J309" s="446"/>
    </row>
    <row r="310" spans="10:10" s="388" customFormat="1" ht="21.75" customHeight="1">
      <c r="J310" s="446"/>
    </row>
    <row r="311" spans="10:10" s="388" customFormat="1" ht="21.75" customHeight="1">
      <c r="J311" s="446"/>
    </row>
    <row r="312" spans="10:10" s="388" customFormat="1" ht="21.75" customHeight="1">
      <c r="J312" s="446"/>
    </row>
    <row r="313" spans="10:10" s="388" customFormat="1" ht="21.75" customHeight="1">
      <c r="J313" s="446"/>
    </row>
    <row r="314" spans="10:10" s="388" customFormat="1" ht="21.75" customHeight="1">
      <c r="J314" s="446"/>
    </row>
    <row r="315" spans="10:10" s="388" customFormat="1" ht="21.75" customHeight="1">
      <c r="J315" s="446"/>
    </row>
    <row r="316" spans="10:10" s="388" customFormat="1" ht="21.75" customHeight="1">
      <c r="J316" s="446"/>
    </row>
    <row r="317" spans="10:10" s="388" customFormat="1" ht="21.75" customHeight="1">
      <c r="J317" s="446"/>
    </row>
    <row r="318" spans="10:10" s="388" customFormat="1" ht="21.75" customHeight="1">
      <c r="J318" s="446"/>
    </row>
    <row r="319" spans="10:10" s="388" customFormat="1" ht="21.75" customHeight="1">
      <c r="J319" s="446"/>
    </row>
    <row r="320" spans="10:10" s="388" customFormat="1" ht="21.75" customHeight="1">
      <c r="J320" s="446"/>
    </row>
    <row r="321" spans="10:10" s="388" customFormat="1" ht="21.75" customHeight="1">
      <c r="J321" s="446"/>
    </row>
    <row r="322" spans="10:10" s="388" customFormat="1" ht="21.75" customHeight="1">
      <c r="J322" s="446"/>
    </row>
    <row r="323" spans="10:10" s="388" customFormat="1" ht="21.75" customHeight="1">
      <c r="J323" s="446"/>
    </row>
    <row r="324" spans="10:10" s="388" customFormat="1" ht="21.75" customHeight="1">
      <c r="J324" s="446"/>
    </row>
    <row r="325" spans="10:10" s="388" customFormat="1" ht="21.75" customHeight="1">
      <c r="J325" s="446"/>
    </row>
    <row r="326" spans="10:10" s="388" customFormat="1" ht="21.75" customHeight="1">
      <c r="J326" s="446"/>
    </row>
    <row r="327" spans="10:10" s="388" customFormat="1" ht="21.75" customHeight="1">
      <c r="J327" s="446"/>
    </row>
    <row r="328" spans="10:10" s="388" customFormat="1" ht="21.75" customHeight="1">
      <c r="J328" s="446"/>
    </row>
    <row r="329" spans="10:10" s="388" customFormat="1" ht="21.75" customHeight="1">
      <c r="J329" s="446"/>
    </row>
    <row r="330" spans="10:10" s="388" customFormat="1" ht="21.75" customHeight="1">
      <c r="J330" s="446"/>
    </row>
    <row r="331" spans="10:10" s="388" customFormat="1" ht="21.75" customHeight="1">
      <c r="J331" s="446"/>
    </row>
    <row r="332" spans="10:10" s="388" customFormat="1" ht="21.75" customHeight="1">
      <c r="J332" s="446"/>
    </row>
    <row r="333" spans="10:10" s="388" customFormat="1" ht="21.75" customHeight="1">
      <c r="J333" s="446"/>
    </row>
    <row r="334" spans="10:10" s="388" customFormat="1" ht="21.75" customHeight="1">
      <c r="J334" s="446"/>
    </row>
    <row r="335" spans="10:10" s="388" customFormat="1" ht="21.75" customHeight="1">
      <c r="J335" s="446"/>
    </row>
    <row r="336" spans="10:10" s="388" customFormat="1" ht="21.75" customHeight="1">
      <c r="J336" s="446"/>
    </row>
    <row r="337" spans="10:10" s="388" customFormat="1" ht="21.75" customHeight="1">
      <c r="J337" s="446"/>
    </row>
    <row r="338" spans="10:10" s="388" customFormat="1" ht="21.75" customHeight="1">
      <c r="J338" s="446"/>
    </row>
    <row r="339" spans="10:10" s="388" customFormat="1" ht="21.75" customHeight="1">
      <c r="J339" s="446"/>
    </row>
    <row r="340" spans="10:10" s="388" customFormat="1" ht="21.75" customHeight="1">
      <c r="J340" s="446"/>
    </row>
    <row r="341" spans="10:10" s="388" customFormat="1" ht="21.75" customHeight="1">
      <c r="J341" s="446"/>
    </row>
    <row r="342" spans="10:10" s="388" customFormat="1" ht="21.75" customHeight="1">
      <c r="J342" s="446"/>
    </row>
    <row r="343" spans="10:10" s="388" customFormat="1" ht="21.75" customHeight="1">
      <c r="J343" s="446"/>
    </row>
    <row r="344" spans="10:10" s="388" customFormat="1" ht="21.75" customHeight="1">
      <c r="J344" s="446"/>
    </row>
    <row r="345" spans="10:10" s="388" customFormat="1" ht="21.75" customHeight="1">
      <c r="J345" s="446"/>
    </row>
    <row r="346" spans="10:10" s="388" customFormat="1" ht="21.75" customHeight="1">
      <c r="J346" s="446"/>
    </row>
    <row r="347" spans="10:10" s="388" customFormat="1" ht="21.75" customHeight="1">
      <c r="J347" s="446"/>
    </row>
    <row r="348" spans="10:10" s="388" customFormat="1" ht="21.75" customHeight="1">
      <c r="J348" s="446"/>
    </row>
    <row r="349" spans="10:10" s="388" customFormat="1" ht="21.75" customHeight="1">
      <c r="J349" s="446"/>
    </row>
    <row r="350" spans="10:10" s="388" customFormat="1" ht="21.75" customHeight="1">
      <c r="J350" s="446"/>
    </row>
    <row r="351" spans="10:10" s="388" customFormat="1" ht="21.75" customHeight="1">
      <c r="J351" s="446"/>
    </row>
    <row r="352" spans="10:10" s="388" customFormat="1" ht="21.75" customHeight="1">
      <c r="J352" s="446"/>
    </row>
    <row r="353" spans="10:10" s="388" customFormat="1" ht="21.75" customHeight="1">
      <c r="J353" s="446"/>
    </row>
    <row r="354" spans="10:10" s="388" customFormat="1" ht="21.75" customHeight="1">
      <c r="J354" s="446"/>
    </row>
    <row r="355" spans="10:10" s="388" customFormat="1" ht="21.75" customHeight="1">
      <c r="J355" s="446"/>
    </row>
    <row r="356" spans="10:10" s="388" customFormat="1" ht="21.75" customHeight="1">
      <c r="J356" s="446"/>
    </row>
    <row r="357" spans="10:10" s="388" customFormat="1" ht="21.75" customHeight="1">
      <c r="J357" s="446"/>
    </row>
    <row r="358" spans="10:10" s="388" customFormat="1" ht="21.75" customHeight="1">
      <c r="J358" s="446"/>
    </row>
    <row r="359" spans="10:10" s="388" customFormat="1" ht="21.75" customHeight="1">
      <c r="J359" s="446"/>
    </row>
    <row r="360" spans="10:10" s="388" customFormat="1" ht="21.75" customHeight="1">
      <c r="J360" s="446"/>
    </row>
    <row r="361" spans="10:10" s="388" customFormat="1" ht="21.75" customHeight="1">
      <c r="J361" s="446"/>
    </row>
    <row r="362" spans="10:10" s="388" customFormat="1" ht="21.75" customHeight="1">
      <c r="J362" s="446"/>
    </row>
    <row r="363" spans="10:10" s="388" customFormat="1" ht="21.75" customHeight="1">
      <c r="J363" s="446"/>
    </row>
    <row r="364" spans="10:10" s="388" customFormat="1" ht="21.75" customHeight="1">
      <c r="J364" s="446"/>
    </row>
    <row r="365" spans="10:10" s="388" customFormat="1" ht="21.75" customHeight="1">
      <c r="J365" s="446"/>
    </row>
    <row r="366" spans="10:10" s="388" customFormat="1" ht="21.75" customHeight="1">
      <c r="J366" s="446"/>
    </row>
    <row r="367" spans="10:10" s="388" customFormat="1" ht="21.75" customHeight="1">
      <c r="J367" s="446"/>
    </row>
    <row r="368" spans="10:10" s="388" customFormat="1" ht="21.75" customHeight="1">
      <c r="J368" s="446"/>
    </row>
    <row r="369" spans="10:10" s="388" customFormat="1" ht="21.75" customHeight="1">
      <c r="J369" s="446"/>
    </row>
    <row r="370" spans="10:10" s="388" customFormat="1" ht="21.75" customHeight="1">
      <c r="J370" s="446"/>
    </row>
    <row r="371" spans="10:10" s="388" customFormat="1" ht="21.75" customHeight="1">
      <c r="J371" s="446"/>
    </row>
    <row r="372" spans="10:10" s="388" customFormat="1" ht="21.75" customHeight="1">
      <c r="J372" s="446"/>
    </row>
    <row r="373" spans="10:10" s="388" customFormat="1" ht="21.75" customHeight="1">
      <c r="J373" s="446"/>
    </row>
    <row r="374" spans="10:10" s="388" customFormat="1" ht="21.75" customHeight="1">
      <c r="J374" s="446"/>
    </row>
    <row r="375" spans="10:10" s="388" customFormat="1" ht="21.75" customHeight="1">
      <c r="J375" s="446"/>
    </row>
    <row r="376" spans="10:10" s="388" customFormat="1" ht="21.75" customHeight="1">
      <c r="J376" s="446"/>
    </row>
    <row r="377" spans="10:10" s="388" customFormat="1" ht="21.75" customHeight="1">
      <c r="J377" s="446"/>
    </row>
    <row r="378" spans="10:10" s="388" customFormat="1" ht="21.75" customHeight="1">
      <c r="J378" s="446"/>
    </row>
    <row r="379" spans="10:10" s="388" customFormat="1" ht="21.75" customHeight="1">
      <c r="J379" s="446"/>
    </row>
    <row r="380" spans="10:10" s="388" customFormat="1" ht="21.75" customHeight="1">
      <c r="J380" s="446"/>
    </row>
    <row r="381" spans="10:10" s="388" customFormat="1" ht="21.75" customHeight="1">
      <c r="J381" s="446"/>
    </row>
    <row r="382" spans="10:10" s="388" customFormat="1" ht="21.75" customHeight="1">
      <c r="J382" s="446"/>
    </row>
    <row r="383" spans="10:10" s="388" customFormat="1" ht="21.75" customHeight="1">
      <c r="J383" s="446"/>
    </row>
    <row r="384" spans="10:10" s="388" customFormat="1" ht="21.75" customHeight="1">
      <c r="J384" s="446"/>
    </row>
    <row r="385" spans="10:10" s="388" customFormat="1" ht="21.75" customHeight="1">
      <c r="J385" s="446"/>
    </row>
    <row r="386" spans="10:10" s="388" customFormat="1" ht="21.75" customHeight="1">
      <c r="J386" s="446"/>
    </row>
    <row r="387" spans="10:10" s="388" customFormat="1" ht="21.75" customHeight="1">
      <c r="J387" s="446"/>
    </row>
    <row r="388" spans="10:10" s="388" customFormat="1" ht="21.75" customHeight="1">
      <c r="J388" s="446"/>
    </row>
    <row r="389" spans="10:10" s="388" customFormat="1" ht="21.75" customHeight="1">
      <c r="J389" s="446"/>
    </row>
    <row r="390" spans="10:10" s="388" customFormat="1" ht="21.75" customHeight="1">
      <c r="J390" s="446"/>
    </row>
    <row r="391" spans="10:10" s="388" customFormat="1" ht="21.75" customHeight="1">
      <c r="J391" s="446"/>
    </row>
    <row r="392" spans="10:10" s="388" customFormat="1" ht="21.75" customHeight="1">
      <c r="J392" s="446"/>
    </row>
    <row r="393" spans="10:10" s="388" customFormat="1" ht="21.75" customHeight="1">
      <c r="J393" s="446"/>
    </row>
    <row r="394" spans="10:10" s="388" customFormat="1" ht="21.75" customHeight="1">
      <c r="J394" s="446"/>
    </row>
    <row r="395" spans="10:10" s="388" customFormat="1" ht="21.75" customHeight="1">
      <c r="J395" s="446"/>
    </row>
    <row r="396" spans="10:10" s="388" customFormat="1" ht="21.75" customHeight="1">
      <c r="J396" s="446"/>
    </row>
    <row r="397" spans="10:10" s="388" customFormat="1" ht="21.75" customHeight="1">
      <c r="J397" s="446"/>
    </row>
    <row r="398" spans="10:10" s="388" customFormat="1" ht="21.75" customHeight="1">
      <c r="J398" s="446"/>
    </row>
    <row r="399" spans="10:10" s="388" customFormat="1" ht="21.75" customHeight="1">
      <c r="J399" s="446"/>
    </row>
    <row r="400" spans="10:10" s="388" customFormat="1" ht="21.75" customHeight="1">
      <c r="J400" s="446"/>
    </row>
    <row r="401" spans="10:10" s="388" customFormat="1" ht="21.75" customHeight="1">
      <c r="J401" s="446"/>
    </row>
    <row r="402" spans="10:10" s="388" customFormat="1" ht="21.75" customHeight="1">
      <c r="J402" s="446"/>
    </row>
    <row r="403" spans="10:10" s="388" customFormat="1" ht="21.75" customHeight="1">
      <c r="J403" s="446"/>
    </row>
    <row r="404" spans="10:10" s="388" customFormat="1" ht="21.75" customHeight="1">
      <c r="J404" s="446"/>
    </row>
    <row r="405" spans="10:10" s="388" customFormat="1" ht="21.75" customHeight="1">
      <c r="J405" s="446"/>
    </row>
    <row r="406" spans="10:10" s="388" customFormat="1" ht="21.75" customHeight="1">
      <c r="J406" s="446"/>
    </row>
    <row r="407" spans="10:10" s="388" customFormat="1" ht="21.75" customHeight="1">
      <c r="J407" s="446"/>
    </row>
    <row r="408" spans="10:10" s="388" customFormat="1" ht="21.75" customHeight="1">
      <c r="J408" s="446"/>
    </row>
    <row r="409" spans="10:10" s="388" customFormat="1" ht="21.75" customHeight="1">
      <c r="J409" s="446"/>
    </row>
    <row r="410" spans="10:10" s="388" customFormat="1" ht="21.75" customHeight="1">
      <c r="J410" s="446"/>
    </row>
    <row r="411" spans="10:10" s="388" customFormat="1" ht="21.75" customHeight="1">
      <c r="J411" s="446"/>
    </row>
    <row r="412" spans="10:10" s="388" customFormat="1" ht="21.75" customHeight="1">
      <c r="J412" s="446"/>
    </row>
    <row r="413" spans="10:10" s="388" customFormat="1" ht="21.75" customHeight="1">
      <c r="J413" s="446"/>
    </row>
    <row r="414" spans="10:10" s="388" customFormat="1" ht="21.75" customHeight="1">
      <c r="J414" s="446"/>
    </row>
    <row r="415" spans="10:10" s="388" customFormat="1" ht="21.75" customHeight="1">
      <c r="J415" s="446"/>
    </row>
    <row r="416" spans="10:10" s="388" customFormat="1" ht="21.75" customHeight="1">
      <c r="J416" s="446"/>
    </row>
    <row r="417" spans="10:10" s="388" customFormat="1" ht="21.75" customHeight="1">
      <c r="J417" s="446"/>
    </row>
    <row r="418" spans="10:10" s="388" customFormat="1" ht="21.75" customHeight="1">
      <c r="J418" s="446"/>
    </row>
    <row r="419" spans="10:10" s="388" customFormat="1" ht="21.75" customHeight="1">
      <c r="J419" s="446"/>
    </row>
    <row r="420" spans="10:10" s="388" customFormat="1" ht="21.75" customHeight="1">
      <c r="J420" s="446"/>
    </row>
    <row r="421" spans="10:10" s="388" customFormat="1" ht="21.75" customHeight="1">
      <c r="J421" s="446"/>
    </row>
    <row r="422" spans="10:10" s="388" customFormat="1" ht="21.75" customHeight="1">
      <c r="J422" s="446"/>
    </row>
    <row r="423" spans="10:10" s="388" customFormat="1" ht="21.75" customHeight="1">
      <c r="J423" s="446"/>
    </row>
    <row r="424" spans="10:10" s="388" customFormat="1" ht="21.75" customHeight="1">
      <c r="J424" s="446"/>
    </row>
    <row r="425" spans="10:10" s="388" customFormat="1" ht="21.75" customHeight="1">
      <c r="J425" s="446"/>
    </row>
    <row r="426" spans="10:10" s="388" customFormat="1" ht="21.75" customHeight="1">
      <c r="J426" s="446"/>
    </row>
    <row r="427" spans="10:10" s="388" customFormat="1" ht="21.75" customHeight="1">
      <c r="J427" s="446"/>
    </row>
    <row r="428" spans="10:10" s="388" customFormat="1" ht="21.75" customHeight="1">
      <c r="J428" s="446"/>
    </row>
    <row r="429" spans="10:10" s="388" customFormat="1" ht="21.75" customHeight="1">
      <c r="J429" s="446"/>
    </row>
    <row r="430" spans="10:10" s="388" customFormat="1" ht="21.75" customHeight="1">
      <c r="J430" s="446"/>
    </row>
    <row r="431" spans="10:10" s="388" customFormat="1" ht="21.75" customHeight="1">
      <c r="J431" s="446"/>
    </row>
    <row r="432" spans="10:10" s="388" customFormat="1" ht="21.75" customHeight="1">
      <c r="J432" s="446"/>
    </row>
    <row r="433" spans="10:10" s="388" customFormat="1" ht="21.75" customHeight="1">
      <c r="J433" s="446"/>
    </row>
    <row r="434" spans="10:10" s="388" customFormat="1" ht="21.75" customHeight="1">
      <c r="J434" s="446"/>
    </row>
    <row r="435" spans="10:10" s="388" customFormat="1" ht="21.75" customHeight="1">
      <c r="J435" s="446"/>
    </row>
    <row r="436" spans="10:10" s="388" customFormat="1" ht="21.75" customHeight="1">
      <c r="J436" s="446"/>
    </row>
    <row r="437" spans="10:10" s="388" customFormat="1" ht="21.75" customHeight="1">
      <c r="J437" s="446"/>
    </row>
    <row r="438" spans="10:10" s="388" customFormat="1" ht="21.75" customHeight="1">
      <c r="J438" s="446"/>
    </row>
    <row r="439" spans="10:10" s="388" customFormat="1" ht="21.75" customHeight="1">
      <c r="J439" s="446"/>
    </row>
    <row r="440" spans="10:10" s="388" customFormat="1" ht="21.75" customHeight="1">
      <c r="J440" s="446"/>
    </row>
    <row r="441" spans="10:10" s="388" customFormat="1" ht="21.75" customHeight="1">
      <c r="J441" s="446"/>
    </row>
    <row r="442" spans="10:10" s="388" customFormat="1" ht="21.75" customHeight="1">
      <c r="J442" s="446"/>
    </row>
    <row r="443" spans="10:10" s="388" customFormat="1" ht="21.75" customHeight="1">
      <c r="J443" s="446"/>
    </row>
    <row r="444" spans="10:10" s="388" customFormat="1" ht="21.75" customHeight="1">
      <c r="J444" s="446"/>
    </row>
    <row r="445" spans="10:10" s="388" customFormat="1" ht="21.75" customHeight="1">
      <c r="J445" s="446"/>
    </row>
    <row r="446" spans="10:10" s="388" customFormat="1" ht="21.75" customHeight="1">
      <c r="J446" s="446"/>
    </row>
    <row r="447" spans="10:10" s="388" customFormat="1" ht="21.75" customHeight="1">
      <c r="J447" s="446"/>
    </row>
    <row r="448" spans="10:10" s="388" customFormat="1" ht="21.75" customHeight="1">
      <c r="J448" s="446"/>
    </row>
    <row r="449" spans="10:10" s="388" customFormat="1" ht="21.75" customHeight="1">
      <c r="J449" s="446"/>
    </row>
    <row r="450" spans="10:10" s="388" customFormat="1" ht="21.75" customHeight="1">
      <c r="J450" s="446"/>
    </row>
    <row r="451" spans="10:10" s="388" customFormat="1" ht="21.75" customHeight="1">
      <c r="J451" s="446"/>
    </row>
    <row r="452" spans="10:10" s="388" customFormat="1" ht="21.75" customHeight="1">
      <c r="J452" s="446"/>
    </row>
    <row r="453" spans="10:10" s="388" customFormat="1" ht="21.75" customHeight="1">
      <c r="J453" s="446"/>
    </row>
    <row r="454" spans="10:10" s="388" customFormat="1" ht="21.75" customHeight="1">
      <c r="J454" s="446"/>
    </row>
    <row r="455" spans="10:10" s="388" customFormat="1" ht="21.75" customHeight="1">
      <c r="J455" s="446"/>
    </row>
    <row r="456" spans="10:10" s="388" customFormat="1" ht="21.75" customHeight="1">
      <c r="J456" s="446"/>
    </row>
    <row r="457" spans="10:10" s="388" customFormat="1" ht="21.75" customHeight="1">
      <c r="J457" s="446"/>
    </row>
    <row r="458" spans="10:10" s="388" customFormat="1" ht="21.75" customHeight="1">
      <c r="J458" s="446"/>
    </row>
    <row r="459" spans="10:10" s="388" customFormat="1" ht="21.75" customHeight="1">
      <c r="J459" s="446"/>
    </row>
    <row r="460" spans="10:10" s="388" customFormat="1" ht="21.75" customHeight="1">
      <c r="J460" s="446"/>
    </row>
    <row r="461" spans="10:10" s="388" customFormat="1" ht="21.75" customHeight="1">
      <c r="J461" s="446"/>
    </row>
    <row r="462" spans="10:10" s="388" customFormat="1" ht="21.75" customHeight="1">
      <c r="J462" s="446"/>
    </row>
    <row r="463" spans="10:10" s="388" customFormat="1" ht="21.75" customHeight="1">
      <c r="J463" s="446"/>
    </row>
    <row r="464" spans="10:10" s="388" customFormat="1" ht="21.75" customHeight="1">
      <c r="J464" s="446"/>
    </row>
    <row r="465" spans="10:10" s="388" customFormat="1" ht="21.75" customHeight="1">
      <c r="J465" s="446"/>
    </row>
    <row r="466" spans="10:10" s="388" customFormat="1" ht="21.75" customHeight="1">
      <c r="J466" s="446"/>
    </row>
    <row r="467" spans="10:10" s="388" customFormat="1" ht="21.75" customHeight="1">
      <c r="J467" s="446"/>
    </row>
    <row r="468" spans="10:10" s="388" customFormat="1" ht="21.75" customHeight="1">
      <c r="J468" s="446"/>
    </row>
    <row r="469" spans="10:10" s="388" customFormat="1" ht="21.75" customHeight="1">
      <c r="J469" s="446"/>
    </row>
    <row r="470" spans="10:10" s="388" customFormat="1" ht="21.75" customHeight="1">
      <c r="J470" s="446"/>
    </row>
    <row r="471" spans="10:10" s="388" customFormat="1" ht="21.75" customHeight="1">
      <c r="J471" s="446"/>
    </row>
    <row r="472" spans="10:10" s="388" customFormat="1" ht="21.75" customHeight="1">
      <c r="J472" s="446"/>
    </row>
    <row r="473" spans="10:10" s="388" customFormat="1" ht="21.75" customHeight="1">
      <c r="J473" s="446"/>
    </row>
    <row r="474" spans="10:10" s="388" customFormat="1" ht="21.75" customHeight="1">
      <c r="J474" s="446"/>
    </row>
    <row r="475" spans="10:10" s="388" customFormat="1" ht="21.75" customHeight="1">
      <c r="J475" s="446"/>
    </row>
    <row r="476" spans="10:10" s="388" customFormat="1" ht="21.75" customHeight="1">
      <c r="J476" s="446"/>
    </row>
    <row r="477" spans="10:10" s="388" customFormat="1" ht="21.75" customHeight="1">
      <c r="J477" s="446"/>
    </row>
    <row r="478" spans="10:10" s="388" customFormat="1" ht="21.75" customHeight="1">
      <c r="J478" s="446"/>
    </row>
    <row r="479" spans="10:10" s="388" customFormat="1" ht="21.75" customHeight="1">
      <c r="J479" s="446"/>
    </row>
    <row r="480" spans="10:10" s="388" customFormat="1" ht="21.75" customHeight="1">
      <c r="J480" s="446"/>
    </row>
    <row r="481" spans="10:10" s="388" customFormat="1" ht="21.75" customHeight="1">
      <c r="J481" s="446"/>
    </row>
    <row r="482" spans="10:10" s="388" customFormat="1" ht="21.75" customHeight="1">
      <c r="J482" s="446"/>
    </row>
    <row r="483" spans="10:10" s="388" customFormat="1" ht="21.75" customHeight="1">
      <c r="J483" s="446"/>
    </row>
    <row r="484" spans="10:10" s="388" customFormat="1" ht="21.75" customHeight="1">
      <c r="J484" s="446"/>
    </row>
    <row r="485" spans="10:10" s="388" customFormat="1" ht="21.75" customHeight="1">
      <c r="J485" s="446"/>
    </row>
    <row r="486" spans="10:10" s="388" customFormat="1" ht="21.75" customHeight="1">
      <c r="J486" s="446"/>
    </row>
    <row r="487" spans="10:10" s="388" customFormat="1" ht="21.75" customHeight="1">
      <c r="J487" s="446"/>
    </row>
    <row r="488" spans="10:10" s="388" customFormat="1" ht="21.75" customHeight="1">
      <c r="J488" s="446"/>
    </row>
    <row r="489" spans="10:10" s="388" customFormat="1" ht="21.75" customHeight="1">
      <c r="J489" s="446"/>
    </row>
    <row r="490" spans="10:10" s="388" customFormat="1" ht="21.75" customHeight="1">
      <c r="J490" s="446"/>
    </row>
    <row r="491" spans="10:10" s="388" customFormat="1" ht="21.75" customHeight="1">
      <c r="J491" s="446"/>
    </row>
    <row r="492" spans="10:10" s="388" customFormat="1" ht="21.75" customHeight="1">
      <c r="J492" s="446"/>
    </row>
    <row r="493" spans="10:10" s="388" customFormat="1" ht="21.75" customHeight="1">
      <c r="J493" s="446"/>
    </row>
    <row r="494" spans="10:10" s="388" customFormat="1" ht="21.75" customHeight="1">
      <c r="J494" s="446"/>
    </row>
    <row r="495" spans="10:10" s="388" customFormat="1" ht="21.75" customHeight="1">
      <c r="J495" s="446"/>
    </row>
    <row r="496" spans="10:10" s="388" customFormat="1" ht="21.75" customHeight="1">
      <c r="J496" s="446"/>
    </row>
    <row r="497" spans="10:10" s="388" customFormat="1" ht="21.75" customHeight="1">
      <c r="J497" s="446"/>
    </row>
    <row r="498" spans="10:10" s="388" customFormat="1" ht="21.75" customHeight="1">
      <c r="J498" s="446"/>
    </row>
    <row r="499" spans="10:10" s="388" customFormat="1" ht="21.75" customHeight="1">
      <c r="J499" s="446"/>
    </row>
    <row r="500" spans="10:10" s="388" customFormat="1" ht="21.75" customHeight="1">
      <c r="J500" s="446"/>
    </row>
    <row r="501" spans="10:10" s="388" customFormat="1" ht="21.75" customHeight="1">
      <c r="J501" s="446"/>
    </row>
    <row r="502" spans="10:10" s="388" customFormat="1" ht="21.75" customHeight="1">
      <c r="J502" s="446"/>
    </row>
    <row r="503" spans="10:10" s="388" customFormat="1" ht="21.75" customHeight="1">
      <c r="J503" s="446"/>
    </row>
    <row r="504" spans="10:10" s="388" customFormat="1" ht="21.75" customHeight="1">
      <c r="J504" s="446"/>
    </row>
    <row r="505" spans="10:10" s="388" customFormat="1" ht="21.75" customHeight="1">
      <c r="J505" s="446"/>
    </row>
    <row r="506" spans="10:10" s="388" customFormat="1" ht="21.75" customHeight="1">
      <c r="J506" s="446"/>
    </row>
    <row r="507" spans="10:10" s="388" customFormat="1" ht="21.75" customHeight="1">
      <c r="J507" s="446"/>
    </row>
    <row r="508" spans="10:10" s="388" customFormat="1" ht="21.75" customHeight="1">
      <c r="J508" s="446"/>
    </row>
    <row r="509" spans="10:10" s="388" customFormat="1" ht="21.75" customHeight="1">
      <c r="J509" s="446"/>
    </row>
    <row r="510" spans="10:10" s="388" customFormat="1" ht="21.75" customHeight="1">
      <c r="J510" s="446"/>
    </row>
    <row r="511" spans="10:10" s="388" customFormat="1" ht="21.75" customHeight="1">
      <c r="J511" s="446"/>
    </row>
    <row r="512" spans="10:10" s="388" customFormat="1" ht="21.75" customHeight="1">
      <c r="J512" s="446"/>
    </row>
    <row r="513" spans="10:10" s="388" customFormat="1" ht="21.75" customHeight="1">
      <c r="J513" s="446"/>
    </row>
    <row r="514" spans="10:10" s="388" customFormat="1" ht="21.75" customHeight="1">
      <c r="J514" s="446"/>
    </row>
    <row r="515" spans="10:10" s="388" customFormat="1" ht="21.75" customHeight="1">
      <c r="J515" s="446"/>
    </row>
    <row r="516" spans="10:10" s="388" customFormat="1" ht="21.75" customHeight="1">
      <c r="J516" s="446"/>
    </row>
    <row r="517" spans="10:10" s="388" customFormat="1" ht="21.75" customHeight="1">
      <c r="J517" s="446"/>
    </row>
    <row r="518" spans="10:10" s="388" customFormat="1" ht="21.75" customHeight="1">
      <c r="J518" s="446"/>
    </row>
    <row r="519" spans="10:10" s="388" customFormat="1" ht="21.75" customHeight="1">
      <c r="J519" s="446"/>
    </row>
    <row r="520" spans="10:10" s="388" customFormat="1" ht="21.75" customHeight="1">
      <c r="J520" s="446"/>
    </row>
    <row r="521" spans="10:10" s="388" customFormat="1" ht="21.75" customHeight="1">
      <c r="J521" s="446"/>
    </row>
    <row r="522" spans="10:10" s="388" customFormat="1" ht="21.75" customHeight="1">
      <c r="J522" s="446"/>
    </row>
    <row r="523" spans="10:10" s="388" customFormat="1" ht="21.75" customHeight="1">
      <c r="J523" s="446"/>
    </row>
    <row r="524" spans="10:10" s="388" customFormat="1" ht="21.75" customHeight="1">
      <c r="J524" s="446"/>
    </row>
    <row r="525" spans="10:10" s="388" customFormat="1" ht="21.75" customHeight="1">
      <c r="J525" s="446"/>
    </row>
    <row r="526" spans="10:10" s="388" customFormat="1" ht="21.75" customHeight="1">
      <c r="J526" s="446"/>
    </row>
    <row r="527" spans="10:10" s="388" customFormat="1" ht="21.75" customHeight="1">
      <c r="J527" s="446"/>
    </row>
    <row r="528" spans="10:10" s="388" customFormat="1" ht="21.75" customHeight="1">
      <c r="J528" s="446"/>
    </row>
    <row r="529" spans="10:10" s="388" customFormat="1" ht="21.75" customHeight="1">
      <c r="J529" s="446"/>
    </row>
    <row r="530" spans="10:10" s="388" customFormat="1" ht="21.75" customHeight="1">
      <c r="J530" s="446"/>
    </row>
    <row r="531" spans="10:10" s="388" customFormat="1" ht="21.75" customHeight="1">
      <c r="J531" s="446"/>
    </row>
    <row r="532" spans="10:10" s="388" customFormat="1" ht="21.75" customHeight="1">
      <c r="J532" s="446"/>
    </row>
    <row r="533" spans="10:10" s="388" customFormat="1" ht="21.75" customHeight="1">
      <c r="J533" s="446"/>
    </row>
    <row r="534" spans="10:10" s="388" customFormat="1" ht="21.75" customHeight="1">
      <c r="J534" s="446"/>
    </row>
    <row r="535" spans="10:10" s="388" customFormat="1" ht="21.75" customHeight="1">
      <c r="J535" s="446"/>
    </row>
    <row r="536" spans="10:10" s="388" customFormat="1" ht="21.75" customHeight="1">
      <c r="J536" s="446"/>
    </row>
    <row r="537" spans="10:10" s="388" customFormat="1" ht="21.75" customHeight="1">
      <c r="J537" s="446"/>
    </row>
    <row r="538" spans="10:10" s="388" customFormat="1" ht="21.75" customHeight="1">
      <c r="J538" s="446"/>
    </row>
    <row r="539" spans="10:10" s="388" customFormat="1" ht="21.75" customHeight="1">
      <c r="J539" s="446"/>
    </row>
    <row r="540" spans="10:10" s="388" customFormat="1" ht="21.75" customHeight="1">
      <c r="J540" s="446"/>
    </row>
    <row r="541" spans="10:10" s="388" customFormat="1" ht="21.75" customHeight="1">
      <c r="J541" s="446"/>
    </row>
    <row r="542" spans="10:10" s="388" customFormat="1" ht="21.75" customHeight="1">
      <c r="J542" s="446"/>
    </row>
    <row r="543" spans="10:10" s="388" customFormat="1" ht="21.75" customHeight="1">
      <c r="J543" s="446"/>
    </row>
    <row r="544" spans="10:10" s="388" customFormat="1" ht="21.75" customHeight="1">
      <c r="J544" s="446"/>
    </row>
    <row r="545" spans="10:10" s="388" customFormat="1" ht="21.75" customHeight="1">
      <c r="J545" s="446"/>
    </row>
    <row r="546" spans="10:10" s="388" customFormat="1" ht="21.75" customHeight="1">
      <c r="J546" s="446"/>
    </row>
    <row r="547" spans="10:10" s="388" customFormat="1" ht="21.75" customHeight="1">
      <c r="J547" s="446"/>
    </row>
    <row r="548" spans="10:10" s="388" customFormat="1" ht="21.75" customHeight="1">
      <c r="J548" s="446"/>
    </row>
    <row r="549" spans="10:10" s="388" customFormat="1" ht="21.75" customHeight="1">
      <c r="J549" s="446"/>
    </row>
    <row r="550" spans="10:10" s="388" customFormat="1" ht="21.75" customHeight="1">
      <c r="J550" s="446"/>
    </row>
    <row r="551" spans="10:10" s="388" customFormat="1" ht="21.75" customHeight="1">
      <c r="J551" s="446"/>
    </row>
    <row r="552" spans="10:10" s="388" customFormat="1" ht="21.75" customHeight="1">
      <c r="J552" s="446"/>
    </row>
    <row r="553" spans="10:10" s="388" customFormat="1" ht="21.75" customHeight="1">
      <c r="J553" s="446"/>
    </row>
    <row r="554" spans="10:10" s="388" customFormat="1" ht="21.75" customHeight="1">
      <c r="J554" s="446"/>
    </row>
    <row r="555" spans="10:10" s="388" customFormat="1" ht="21.75" customHeight="1">
      <c r="J555" s="446"/>
    </row>
    <row r="556" spans="10:10" s="388" customFormat="1" ht="21.75" customHeight="1">
      <c r="J556" s="446"/>
    </row>
    <row r="557" spans="10:10" s="388" customFormat="1" ht="21.75" customHeight="1">
      <c r="J557" s="446"/>
    </row>
    <row r="558" spans="10:10" s="388" customFormat="1" ht="21.75" customHeight="1">
      <c r="J558" s="446"/>
    </row>
    <row r="559" spans="10:10" s="388" customFormat="1" ht="21.75" customHeight="1">
      <c r="J559" s="446"/>
    </row>
    <row r="560" spans="10:10" s="388" customFormat="1" ht="21.75" customHeight="1">
      <c r="J560" s="446"/>
    </row>
    <row r="561" spans="10:10" s="388" customFormat="1" ht="21.75" customHeight="1">
      <c r="J561" s="446"/>
    </row>
    <row r="562" spans="10:10" s="388" customFormat="1" ht="21.75" customHeight="1">
      <c r="J562" s="446"/>
    </row>
    <row r="563" spans="10:10" s="388" customFormat="1" ht="21.75" customHeight="1">
      <c r="J563" s="446"/>
    </row>
    <row r="564" spans="10:10" s="388" customFormat="1" ht="21.75" customHeight="1">
      <c r="J564" s="446"/>
    </row>
    <row r="565" spans="10:10" s="388" customFormat="1" ht="21.75" customHeight="1">
      <c r="J565" s="446"/>
    </row>
    <row r="566" spans="10:10" s="388" customFormat="1" ht="21.75" customHeight="1">
      <c r="J566" s="446"/>
    </row>
    <row r="567" spans="10:10" s="388" customFormat="1" ht="21.75" customHeight="1">
      <c r="J567" s="446"/>
    </row>
    <row r="568" spans="10:10" s="388" customFormat="1" ht="21.75" customHeight="1">
      <c r="J568" s="446"/>
    </row>
    <row r="569" spans="10:10" s="388" customFormat="1" ht="21.75" customHeight="1">
      <c r="J569" s="446"/>
    </row>
    <row r="570" spans="10:10" s="388" customFormat="1" ht="21.75" customHeight="1">
      <c r="J570" s="446"/>
    </row>
    <row r="571" spans="10:10" s="388" customFormat="1" ht="21.75" customHeight="1">
      <c r="J571" s="446"/>
    </row>
    <row r="572" spans="10:10" s="388" customFormat="1" ht="21.75" customHeight="1">
      <c r="J572" s="446"/>
    </row>
    <row r="573" spans="10:10" s="388" customFormat="1" ht="21.75" customHeight="1">
      <c r="J573" s="446"/>
    </row>
    <row r="574" spans="10:10" s="388" customFormat="1" ht="21.75" customHeight="1">
      <c r="J574" s="446"/>
    </row>
    <row r="575" spans="10:10" s="388" customFormat="1" ht="21.75" customHeight="1">
      <c r="J575" s="446"/>
    </row>
    <row r="576" spans="10:10" s="388" customFormat="1" ht="21.75" customHeight="1">
      <c r="J576" s="446"/>
    </row>
    <row r="577" spans="10:10" s="388" customFormat="1" ht="21.75" customHeight="1">
      <c r="J577" s="446"/>
    </row>
    <row r="578" spans="10:10" s="388" customFormat="1" ht="21.75" customHeight="1">
      <c r="J578" s="446"/>
    </row>
    <row r="579" spans="10:10" s="388" customFormat="1" ht="21.75" customHeight="1">
      <c r="J579" s="446"/>
    </row>
    <row r="580" spans="10:10" s="388" customFormat="1" ht="21.75" customHeight="1">
      <c r="J580" s="446"/>
    </row>
    <row r="581" spans="10:10" s="388" customFormat="1" ht="21.75" customHeight="1">
      <c r="J581" s="446"/>
    </row>
    <row r="582" spans="10:10" s="388" customFormat="1" ht="21.75" customHeight="1">
      <c r="J582" s="446"/>
    </row>
    <row r="583" spans="10:10" s="388" customFormat="1" ht="21.75" customHeight="1">
      <c r="J583" s="446"/>
    </row>
    <row r="584" spans="10:10" s="388" customFormat="1" ht="21.75" customHeight="1">
      <c r="J584" s="446"/>
    </row>
    <row r="585" spans="10:10" s="388" customFormat="1" ht="21.75" customHeight="1">
      <c r="J585" s="446"/>
    </row>
    <row r="586" spans="10:10" s="388" customFormat="1" ht="21.75" customHeight="1">
      <c r="J586" s="446"/>
    </row>
    <row r="587" spans="10:10" s="388" customFormat="1" ht="21.75" customHeight="1">
      <c r="J587" s="446"/>
    </row>
    <row r="588" spans="10:10" s="388" customFormat="1" ht="21.75" customHeight="1">
      <c r="J588" s="446"/>
    </row>
    <row r="589" spans="10:10" s="388" customFormat="1" ht="21.75" customHeight="1">
      <c r="J589" s="446"/>
    </row>
    <row r="590" spans="10:10" s="388" customFormat="1" ht="21.75" customHeight="1">
      <c r="J590" s="446"/>
    </row>
    <row r="591" spans="10:10" s="388" customFormat="1" ht="21.75" customHeight="1">
      <c r="J591" s="446"/>
    </row>
    <row r="592" spans="10:10" s="388" customFormat="1" ht="21.75" customHeight="1">
      <c r="J592" s="446"/>
    </row>
    <row r="593" spans="10:10" s="388" customFormat="1" ht="21.75" customHeight="1">
      <c r="J593" s="446"/>
    </row>
    <row r="594" spans="10:10" s="388" customFormat="1" ht="21.75" customHeight="1">
      <c r="J594" s="446"/>
    </row>
    <row r="595" spans="10:10" s="388" customFormat="1" ht="21.75" customHeight="1">
      <c r="J595" s="446"/>
    </row>
    <row r="596" spans="10:10" s="388" customFormat="1" ht="21.75" customHeight="1">
      <c r="J596" s="446"/>
    </row>
    <row r="597" spans="10:10" s="388" customFormat="1" ht="21.75" customHeight="1">
      <c r="J597" s="446"/>
    </row>
    <row r="598" spans="10:10" s="388" customFormat="1" ht="21.75" customHeight="1">
      <c r="J598" s="446"/>
    </row>
    <row r="599" spans="10:10" s="388" customFormat="1" ht="21.75" customHeight="1">
      <c r="J599" s="446"/>
    </row>
    <row r="600" spans="10:10" s="388" customFormat="1" ht="21.75" customHeight="1">
      <c r="J600" s="446"/>
    </row>
    <row r="601" spans="10:10" s="388" customFormat="1" ht="21.75" customHeight="1">
      <c r="J601" s="446"/>
    </row>
    <row r="602" spans="10:10" s="388" customFormat="1" ht="21.75" customHeight="1">
      <c r="J602" s="446"/>
    </row>
    <row r="603" spans="10:10" s="388" customFormat="1" ht="21.75" customHeight="1">
      <c r="J603" s="446"/>
    </row>
    <row r="604" spans="10:10" s="388" customFormat="1" ht="21.75" customHeight="1">
      <c r="J604" s="446"/>
    </row>
    <row r="605" spans="10:10" s="388" customFormat="1" ht="21.75" customHeight="1">
      <c r="J605" s="446"/>
    </row>
    <row r="606" spans="10:10" s="388" customFormat="1" ht="21.75" customHeight="1">
      <c r="J606" s="446"/>
    </row>
    <row r="607" spans="10:10" s="388" customFormat="1" ht="21.75" customHeight="1">
      <c r="J607" s="446"/>
    </row>
    <row r="608" spans="10:10" s="388" customFormat="1" ht="21.75" customHeight="1">
      <c r="J608" s="446"/>
    </row>
    <row r="609" spans="10:10" s="388" customFormat="1" ht="21.75" customHeight="1">
      <c r="J609" s="446"/>
    </row>
    <row r="610" spans="10:10" s="388" customFormat="1" ht="21.75" customHeight="1">
      <c r="J610" s="446"/>
    </row>
    <row r="611" spans="10:10" s="388" customFormat="1" ht="21.75" customHeight="1">
      <c r="J611" s="446"/>
    </row>
    <row r="612" spans="10:10" s="388" customFormat="1" ht="21.75" customHeight="1">
      <c r="J612" s="446"/>
    </row>
    <row r="613" spans="10:10" s="388" customFormat="1" ht="21.75" customHeight="1">
      <c r="J613" s="446"/>
    </row>
    <row r="614" spans="10:10" s="388" customFormat="1" ht="21.75" customHeight="1">
      <c r="J614" s="446"/>
    </row>
    <row r="615" spans="10:10" s="388" customFormat="1" ht="21.75" customHeight="1">
      <c r="J615" s="446"/>
    </row>
    <row r="616" spans="10:10" s="388" customFormat="1" ht="21.75" customHeight="1">
      <c r="J616" s="446"/>
    </row>
    <row r="617" spans="10:10" s="388" customFormat="1" ht="21.75" customHeight="1">
      <c r="J617" s="446"/>
    </row>
    <row r="618" spans="10:10" s="388" customFormat="1" ht="21.75" customHeight="1">
      <c r="J618" s="446"/>
    </row>
    <row r="619" spans="10:10" s="388" customFormat="1" ht="21.75" customHeight="1">
      <c r="J619" s="446"/>
    </row>
    <row r="620" spans="10:10" s="388" customFormat="1" ht="21.75" customHeight="1">
      <c r="J620" s="446"/>
    </row>
    <row r="621" spans="10:10" s="388" customFormat="1" ht="21.75" customHeight="1">
      <c r="J621" s="446"/>
    </row>
    <row r="622" spans="10:10" s="388" customFormat="1" ht="21.75" customHeight="1">
      <c r="J622" s="446"/>
    </row>
    <row r="623" spans="10:10" s="388" customFormat="1" ht="21.75" customHeight="1">
      <c r="J623" s="446"/>
    </row>
    <row r="624" spans="10:10" s="388" customFormat="1" ht="21.75" customHeight="1">
      <c r="J624" s="446"/>
    </row>
    <row r="625" spans="10:10" s="388" customFormat="1" ht="21.75" customHeight="1">
      <c r="J625" s="446"/>
    </row>
    <row r="626" spans="10:10" s="388" customFormat="1" ht="21.75" customHeight="1">
      <c r="J626" s="446"/>
    </row>
    <row r="627" spans="10:10" s="388" customFormat="1" ht="21.75" customHeight="1">
      <c r="J627" s="446"/>
    </row>
    <row r="628" spans="10:10" s="388" customFormat="1" ht="21.75" customHeight="1">
      <c r="J628" s="446"/>
    </row>
    <row r="629" spans="10:10" s="388" customFormat="1" ht="21.75" customHeight="1">
      <c r="J629" s="446"/>
    </row>
    <row r="630" spans="10:10" s="388" customFormat="1" ht="21.75" customHeight="1">
      <c r="J630" s="446"/>
    </row>
    <row r="631" spans="10:10" s="388" customFormat="1" ht="21.75" customHeight="1">
      <c r="J631" s="446"/>
    </row>
    <row r="632" spans="10:10" s="388" customFormat="1" ht="21.75" customHeight="1">
      <c r="J632" s="446"/>
    </row>
    <row r="633" spans="10:10" s="388" customFormat="1" ht="21.75" customHeight="1">
      <c r="J633" s="446"/>
    </row>
    <row r="634" spans="10:10" s="388" customFormat="1" ht="21.75" customHeight="1">
      <c r="J634" s="446"/>
    </row>
    <row r="635" spans="10:10" s="388" customFormat="1" ht="21.75" customHeight="1">
      <c r="J635" s="446"/>
    </row>
    <row r="636" spans="10:10" s="388" customFormat="1" ht="21.75" customHeight="1">
      <c r="J636" s="446"/>
    </row>
    <row r="637" spans="10:10" s="388" customFormat="1" ht="21.75" customHeight="1">
      <c r="J637" s="446"/>
    </row>
    <row r="638" spans="10:10" s="388" customFormat="1" ht="21.75" customHeight="1">
      <c r="J638" s="446"/>
    </row>
    <row r="639" spans="10:10" s="388" customFormat="1" ht="21.75" customHeight="1">
      <c r="J639" s="446"/>
    </row>
    <row r="640" spans="10:10" s="388" customFormat="1" ht="21.75" customHeight="1">
      <c r="J640" s="446"/>
    </row>
    <row r="641" spans="10:10" s="388" customFormat="1" ht="21.75" customHeight="1">
      <c r="J641" s="446"/>
    </row>
    <row r="642" spans="10:10" s="388" customFormat="1" ht="21.75" customHeight="1">
      <c r="J642" s="446"/>
    </row>
    <row r="643" spans="10:10" s="388" customFormat="1" ht="21.75" customHeight="1">
      <c r="J643" s="446"/>
    </row>
    <row r="644" spans="10:10" s="388" customFormat="1" ht="21.75" customHeight="1">
      <c r="J644" s="446"/>
    </row>
    <row r="645" spans="10:10" s="388" customFormat="1" ht="21.75" customHeight="1">
      <c r="J645" s="446"/>
    </row>
    <row r="646" spans="10:10" s="388" customFormat="1" ht="21.75" customHeight="1">
      <c r="J646" s="446"/>
    </row>
    <row r="647" spans="10:10" s="388" customFormat="1" ht="21.75" customHeight="1">
      <c r="J647" s="446"/>
    </row>
    <row r="648" spans="10:10" s="388" customFormat="1" ht="21.75" customHeight="1">
      <c r="J648" s="446"/>
    </row>
    <row r="649" spans="10:10" s="388" customFormat="1" ht="21.75" customHeight="1">
      <c r="J649" s="446"/>
    </row>
    <row r="650" spans="10:10" s="388" customFormat="1" ht="21.75" customHeight="1">
      <c r="J650" s="446"/>
    </row>
    <row r="651" spans="10:10" s="388" customFormat="1" ht="21.75" customHeight="1">
      <c r="J651" s="446"/>
    </row>
    <row r="652" spans="10:10" s="388" customFormat="1" ht="21.75" customHeight="1">
      <c r="J652" s="446"/>
    </row>
    <row r="653" spans="10:10" s="388" customFormat="1" ht="21.75" customHeight="1">
      <c r="J653" s="446"/>
    </row>
    <row r="654" spans="10:10" s="388" customFormat="1" ht="21.75" customHeight="1">
      <c r="J654" s="446"/>
    </row>
    <row r="655" spans="10:10" s="388" customFormat="1" ht="21.75" customHeight="1">
      <c r="J655" s="446"/>
    </row>
    <row r="656" spans="10:10" s="388" customFormat="1" ht="21.75" customHeight="1">
      <c r="J656" s="446"/>
    </row>
    <row r="657" spans="10:10" s="388" customFormat="1" ht="21.75" customHeight="1">
      <c r="J657" s="446"/>
    </row>
    <row r="658" spans="10:10" s="388" customFormat="1" ht="21.75" customHeight="1">
      <c r="J658" s="446"/>
    </row>
    <row r="659" spans="10:10" s="388" customFormat="1" ht="21.75" customHeight="1">
      <c r="J659" s="446"/>
    </row>
    <row r="660" spans="10:10" s="388" customFormat="1" ht="21.75" customHeight="1">
      <c r="J660" s="446"/>
    </row>
    <row r="661" spans="10:10" s="388" customFormat="1" ht="21.75" customHeight="1">
      <c r="J661" s="446"/>
    </row>
    <row r="662" spans="10:10" s="388" customFormat="1" ht="21.75" customHeight="1">
      <c r="J662" s="446"/>
    </row>
    <row r="663" spans="10:10" s="388" customFormat="1" ht="21.75" customHeight="1">
      <c r="J663" s="446"/>
    </row>
    <row r="664" spans="10:10" s="388" customFormat="1" ht="21.75" customHeight="1">
      <c r="J664" s="446"/>
    </row>
    <row r="665" spans="10:10" s="388" customFormat="1" ht="21.75" customHeight="1">
      <c r="J665" s="446"/>
    </row>
    <row r="666" spans="10:10" s="388" customFormat="1" ht="21.75" customHeight="1">
      <c r="J666" s="446"/>
    </row>
    <row r="667" spans="10:10" s="388" customFormat="1" ht="21.75" customHeight="1">
      <c r="J667" s="446"/>
    </row>
    <row r="668" spans="10:10" s="388" customFormat="1" ht="21.75" customHeight="1">
      <c r="J668" s="446"/>
    </row>
    <row r="669" spans="10:10" s="388" customFormat="1" ht="21.75" customHeight="1">
      <c r="J669" s="446"/>
    </row>
    <row r="670" spans="10:10" s="388" customFormat="1" ht="21.75" customHeight="1">
      <c r="J670" s="446"/>
    </row>
    <row r="671" spans="10:10" s="388" customFormat="1" ht="21.75" customHeight="1">
      <c r="J671" s="446"/>
    </row>
    <row r="672" spans="10:10" s="388" customFormat="1" ht="21.75" customHeight="1">
      <c r="J672" s="446"/>
    </row>
    <row r="673" spans="10:10" s="388" customFormat="1" ht="21.75" customHeight="1">
      <c r="J673" s="446"/>
    </row>
    <row r="674" spans="10:10" s="388" customFormat="1" ht="21.75" customHeight="1">
      <c r="J674" s="446"/>
    </row>
    <row r="675" spans="10:10" s="388" customFormat="1" ht="21.75" customHeight="1">
      <c r="J675" s="446"/>
    </row>
    <row r="676" spans="10:10" s="388" customFormat="1" ht="21.75" customHeight="1">
      <c r="J676" s="446"/>
    </row>
    <row r="677" spans="10:10" s="388" customFormat="1" ht="21.75" customHeight="1">
      <c r="J677" s="446"/>
    </row>
    <row r="678" spans="10:10" s="388" customFormat="1" ht="21.75" customHeight="1">
      <c r="J678" s="446"/>
    </row>
    <row r="679" spans="10:10" s="388" customFormat="1" ht="21.75" customHeight="1">
      <c r="J679" s="446"/>
    </row>
    <row r="680" spans="10:10" s="388" customFormat="1" ht="21.75" customHeight="1">
      <c r="J680" s="446"/>
    </row>
    <row r="681" spans="10:10" s="388" customFormat="1" ht="21.75" customHeight="1">
      <c r="J681" s="446"/>
    </row>
    <row r="682" spans="10:10" s="388" customFormat="1" ht="21.75" customHeight="1">
      <c r="J682" s="446"/>
    </row>
    <row r="683" spans="10:10" s="388" customFormat="1" ht="21.75" customHeight="1">
      <c r="J683" s="446"/>
    </row>
    <row r="684" spans="10:10" s="388" customFormat="1" ht="21.75" customHeight="1">
      <c r="J684" s="446"/>
    </row>
    <row r="685" spans="10:10" s="388" customFormat="1" ht="21.75" customHeight="1">
      <c r="J685" s="446"/>
    </row>
    <row r="686" spans="10:10" s="388" customFormat="1" ht="21.75" customHeight="1">
      <c r="J686" s="446"/>
    </row>
    <row r="687" spans="10:10" s="388" customFormat="1" ht="21.75" customHeight="1">
      <c r="J687" s="446"/>
    </row>
    <row r="688" spans="10:10" s="388" customFormat="1" ht="21.75" customHeight="1">
      <c r="J688" s="446"/>
    </row>
    <row r="689" spans="10:10" s="388" customFormat="1" ht="21.75" customHeight="1">
      <c r="J689" s="446"/>
    </row>
    <row r="690" spans="10:10" s="388" customFormat="1" ht="21.75" customHeight="1">
      <c r="J690" s="446"/>
    </row>
    <row r="691" spans="10:10" s="388" customFormat="1" ht="21.75" customHeight="1">
      <c r="J691" s="446"/>
    </row>
    <row r="692" spans="10:10" s="388" customFormat="1" ht="21.75" customHeight="1">
      <c r="J692" s="446"/>
    </row>
    <row r="693" spans="10:10" s="388" customFormat="1" ht="21.75" customHeight="1">
      <c r="J693" s="446"/>
    </row>
    <row r="694" spans="10:10" s="388" customFormat="1" ht="21.75" customHeight="1">
      <c r="J694" s="446"/>
    </row>
    <row r="695" spans="10:10" s="388" customFormat="1" ht="21.75" customHeight="1">
      <c r="J695" s="446"/>
    </row>
    <row r="696" spans="10:10" s="388" customFormat="1" ht="21.75" customHeight="1">
      <c r="J696" s="446"/>
    </row>
    <row r="697" spans="10:10" s="388" customFormat="1" ht="21.75" customHeight="1">
      <c r="J697" s="446"/>
    </row>
    <row r="698" spans="10:10" s="388" customFormat="1" ht="21.75" customHeight="1">
      <c r="J698" s="446"/>
    </row>
    <row r="699" spans="10:10" s="388" customFormat="1" ht="21.75" customHeight="1">
      <c r="J699" s="446"/>
    </row>
    <row r="700" spans="10:10" s="388" customFormat="1" ht="21.75" customHeight="1">
      <c r="J700" s="446"/>
    </row>
    <row r="701" spans="10:10" s="388" customFormat="1" ht="21.75" customHeight="1">
      <c r="J701" s="446"/>
    </row>
    <row r="702" spans="10:10" s="388" customFormat="1" ht="21.75" customHeight="1">
      <c r="J702" s="446"/>
    </row>
    <row r="703" spans="10:10" s="388" customFormat="1" ht="21.75" customHeight="1">
      <c r="J703" s="446"/>
    </row>
    <row r="704" spans="10:10" s="388" customFormat="1" ht="21.75" customHeight="1">
      <c r="J704" s="446"/>
    </row>
    <row r="705" spans="10:10" s="388" customFormat="1" ht="21.75" customHeight="1">
      <c r="J705" s="446"/>
    </row>
    <row r="706" spans="10:10" s="388" customFormat="1" ht="21.75" customHeight="1">
      <c r="J706" s="446"/>
    </row>
    <row r="707" spans="10:10" s="388" customFormat="1" ht="21.75" customHeight="1">
      <c r="J707" s="446"/>
    </row>
    <row r="708" spans="10:10" s="388" customFormat="1" ht="21.75" customHeight="1">
      <c r="J708" s="446"/>
    </row>
    <row r="709" spans="10:10" s="388" customFormat="1" ht="21.75" customHeight="1">
      <c r="J709" s="446"/>
    </row>
    <row r="710" spans="10:10" s="388" customFormat="1" ht="21.75" customHeight="1">
      <c r="J710" s="446"/>
    </row>
    <row r="711" spans="10:10" s="388" customFormat="1" ht="21.75" customHeight="1">
      <c r="J711" s="446"/>
    </row>
    <row r="712" spans="10:10" s="388" customFormat="1" ht="21.75" customHeight="1">
      <c r="J712" s="446"/>
    </row>
    <row r="713" spans="10:10" s="388" customFormat="1" ht="21.75" customHeight="1">
      <c r="J713" s="446"/>
    </row>
    <row r="714" spans="10:10" s="388" customFormat="1" ht="21.75" customHeight="1">
      <c r="J714" s="446"/>
    </row>
    <row r="715" spans="10:10" s="388" customFormat="1" ht="21.75" customHeight="1">
      <c r="J715" s="446"/>
    </row>
    <row r="716" spans="10:10" s="388" customFormat="1" ht="21.75" customHeight="1">
      <c r="J716" s="446"/>
    </row>
    <row r="717" spans="10:10" s="388" customFormat="1" ht="21.75" customHeight="1">
      <c r="J717" s="446"/>
    </row>
    <row r="718" spans="10:10" s="388" customFormat="1" ht="21.75" customHeight="1">
      <c r="J718" s="446"/>
    </row>
    <row r="719" spans="10:10" s="388" customFormat="1" ht="21.75" customHeight="1">
      <c r="J719" s="446"/>
    </row>
    <row r="720" spans="10:10" s="388" customFormat="1" ht="21.75" customHeight="1">
      <c r="J720" s="446"/>
    </row>
    <row r="721" spans="10:10" s="388" customFormat="1" ht="21.75" customHeight="1">
      <c r="J721" s="446"/>
    </row>
    <row r="722" spans="10:10" s="388" customFormat="1" ht="21.75" customHeight="1">
      <c r="J722" s="446"/>
    </row>
    <row r="723" spans="10:10" s="388" customFormat="1" ht="21.75" customHeight="1">
      <c r="J723" s="446"/>
    </row>
    <row r="724" spans="10:10" s="388" customFormat="1" ht="21.75" customHeight="1">
      <c r="J724" s="446"/>
    </row>
    <row r="725" spans="10:10" s="388" customFormat="1" ht="21.75" customHeight="1">
      <c r="J725" s="446"/>
    </row>
    <row r="726" spans="10:10" s="388" customFormat="1" ht="21.75" customHeight="1">
      <c r="J726" s="446"/>
    </row>
    <row r="727" spans="10:10" s="388" customFormat="1" ht="21.75" customHeight="1">
      <c r="J727" s="446"/>
    </row>
    <row r="728" spans="10:10" s="388" customFormat="1" ht="21.75" customHeight="1">
      <c r="J728" s="446"/>
    </row>
    <row r="729" spans="10:10" s="388" customFormat="1" ht="21.75" customHeight="1">
      <c r="J729" s="446"/>
    </row>
    <row r="730" spans="10:10" s="388" customFormat="1" ht="21.75" customHeight="1">
      <c r="J730" s="446"/>
    </row>
    <row r="731" spans="10:10" s="388" customFormat="1" ht="21.75" customHeight="1">
      <c r="J731" s="446"/>
    </row>
    <row r="732" spans="10:10" s="388" customFormat="1" ht="21.75" customHeight="1">
      <c r="J732" s="446"/>
    </row>
    <row r="733" spans="10:10" s="388" customFormat="1" ht="21.75" customHeight="1">
      <c r="J733" s="446"/>
    </row>
    <row r="734" spans="10:10" s="388" customFormat="1" ht="21.75" customHeight="1">
      <c r="J734" s="446"/>
    </row>
    <row r="735" spans="10:10" s="388" customFormat="1" ht="21.75" customHeight="1">
      <c r="J735" s="446"/>
    </row>
    <row r="736" spans="10:10" s="388" customFormat="1" ht="21.75" customHeight="1">
      <c r="J736" s="446"/>
    </row>
    <row r="737" spans="10:10" s="388" customFormat="1" ht="21.75" customHeight="1">
      <c r="J737" s="446"/>
    </row>
    <row r="738" spans="10:10" s="388" customFormat="1" ht="21.75" customHeight="1">
      <c r="J738" s="446"/>
    </row>
    <row r="739" spans="10:10" s="388" customFormat="1" ht="21.75" customHeight="1">
      <c r="J739" s="446"/>
    </row>
    <row r="740" spans="10:10" s="388" customFormat="1" ht="21.75" customHeight="1">
      <c r="J740" s="446"/>
    </row>
    <row r="741" spans="10:10" s="388" customFormat="1" ht="21.75" customHeight="1">
      <c r="J741" s="446"/>
    </row>
    <row r="742" spans="10:10" s="388" customFormat="1" ht="21.75" customHeight="1">
      <c r="J742" s="446"/>
    </row>
    <row r="743" spans="10:10" s="388" customFormat="1" ht="21.75" customHeight="1">
      <c r="J743" s="446"/>
    </row>
    <row r="744" spans="10:10" s="388" customFormat="1" ht="21.75" customHeight="1">
      <c r="J744" s="446"/>
    </row>
    <row r="745" spans="10:10" s="388" customFormat="1" ht="21.75" customHeight="1">
      <c r="J745" s="446"/>
    </row>
    <row r="746" spans="10:10" s="388" customFormat="1" ht="21.75" customHeight="1">
      <c r="J746" s="446"/>
    </row>
    <row r="747" spans="10:10" s="388" customFormat="1" ht="21.75" customHeight="1">
      <c r="J747" s="446"/>
    </row>
    <row r="748" spans="10:10" s="388" customFormat="1" ht="21.75" customHeight="1">
      <c r="J748" s="446"/>
    </row>
    <row r="749" spans="10:10" s="388" customFormat="1" ht="21.75" customHeight="1">
      <c r="J749" s="446"/>
    </row>
    <row r="750" spans="10:10" s="388" customFormat="1" ht="21.75" customHeight="1">
      <c r="J750" s="446"/>
    </row>
    <row r="751" spans="10:10" s="388" customFormat="1" ht="21.75" customHeight="1">
      <c r="J751" s="446"/>
    </row>
    <row r="752" spans="10:10" s="388" customFormat="1" ht="21.75" customHeight="1">
      <c r="J752" s="446"/>
    </row>
    <row r="753" spans="10:10" s="388" customFormat="1" ht="21.75" customHeight="1">
      <c r="J753" s="446"/>
    </row>
    <row r="754" spans="10:10" s="388" customFormat="1" ht="21.75" customHeight="1">
      <c r="J754" s="446"/>
    </row>
    <row r="755" spans="10:10" s="388" customFormat="1" ht="21.75" customHeight="1">
      <c r="J755" s="446"/>
    </row>
    <row r="756" spans="10:10" s="388" customFormat="1" ht="21.75" customHeight="1">
      <c r="J756" s="446"/>
    </row>
    <row r="757" spans="10:10" s="388" customFormat="1" ht="21.75" customHeight="1">
      <c r="J757" s="446"/>
    </row>
    <row r="758" spans="10:10" s="388" customFormat="1" ht="21.75" customHeight="1">
      <c r="J758" s="446"/>
    </row>
    <row r="759" spans="10:10" s="388" customFormat="1" ht="21.75" customHeight="1">
      <c r="J759" s="446"/>
    </row>
    <row r="760" spans="10:10" s="388" customFormat="1" ht="21.75" customHeight="1">
      <c r="J760" s="446"/>
    </row>
    <row r="761" spans="10:10" s="388" customFormat="1" ht="21.75" customHeight="1">
      <c r="J761" s="446"/>
    </row>
    <row r="762" spans="10:10" s="388" customFormat="1" ht="21.75" customHeight="1">
      <c r="J762" s="446"/>
    </row>
    <row r="763" spans="10:10" s="388" customFormat="1" ht="21.75" customHeight="1">
      <c r="J763" s="446"/>
    </row>
    <row r="764" spans="10:10" s="388" customFormat="1" ht="21.75" customHeight="1">
      <c r="J764" s="446"/>
    </row>
    <row r="765" spans="10:10" s="388" customFormat="1" ht="21.75" customHeight="1">
      <c r="J765" s="446"/>
    </row>
    <row r="766" spans="10:10" s="388" customFormat="1" ht="21.75" customHeight="1">
      <c r="J766" s="446"/>
    </row>
    <row r="767" spans="10:10" s="388" customFormat="1" ht="21.75" customHeight="1">
      <c r="J767" s="446"/>
    </row>
    <row r="768" spans="10:10" s="388" customFormat="1" ht="21.75" customHeight="1">
      <c r="J768" s="446"/>
    </row>
    <row r="769" spans="10:10" s="388" customFormat="1" ht="21.75" customHeight="1">
      <c r="J769" s="446"/>
    </row>
    <row r="770" spans="10:10" s="388" customFormat="1" ht="21.75" customHeight="1">
      <c r="J770" s="446"/>
    </row>
    <row r="771" spans="10:10" s="388" customFormat="1" ht="21.75" customHeight="1">
      <c r="J771" s="446"/>
    </row>
    <row r="772" spans="10:10" s="388" customFormat="1" ht="21.75" customHeight="1">
      <c r="J772" s="446"/>
    </row>
    <row r="773" spans="10:10" s="388" customFormat="1" ht="21.75" customHeight="1">
      <c r="J773" s="446"/>
    </row>
    <row r="774" spans="10:10" s="388" customFormat="1" ht="21.75" customHeight="1">
      <c r="J774" s="446"/>
    </row>
    <row r="775" spans="10:10" s="388" customFormat="1" ht="21.75" customHeight="1">
      <c r="J775" s="446"/>
    </row>
    <row r="776" spans="10:10" s="388" customFormat="1" ht="21.75" customHeight="1">
      <c r="J776" s="446"/>
    </row>
    <row r="777" spans="10:10" s="388" customFormat="1" ht="21.75" customHeight="1">
      <c r="J777" s="446"/>
    </row>
    <row r="778" spans="10:10" s="388" customFormat="1" ht="21.75" customHeight="1">
      <c r="J778" s="446"/>
    </row>
    <row r="779" spans="10:10" s="388" customFormat="1" ht="21.75" customHeight="1">
      <c r="J779" s="446"/>
    </row>
    <row r="780" spans="10:10" s="388" customFormat="1" ht="21.75" customHeight="1">
      <c r="J780" s="446"/>
    </row>
    <row r="781" spans="10:10" s="388" customFormat="1" ht="21.75" customHeight="1">
      <c r="J781" s="446"/>
    </row>
    <row r="782" spans="10:10" s="388" customFormat="1" ht="21.75" customHeight="1">
      <c r="J782" s="446"/>
    </row>
    <row r="783" spans="10:10" s="388" customFormat="1" ht="21.75" customHeight="1">
      <c r="J783" s="446"/>
    </row>
    <row r="784" spans="10:10" s="388" customFormat="1" ht="21.75" customHeight="1">
      <c r="J784" s="446"/>
    </row>
    <row r="785" spans="10:10" s="388" customFormat="1" ht="21.75" customHeight="1">
      <c r="J785" s="446"/>
    </row>
    <row r="786" spans="10:10" s="388" customFormat="1" ht="21.75" customHeight="1">
      <c r="J786" s="446"/>
    </row>
    <row r="787" spans="10:10" s="388" customFormat="1" ht="21.75" customHeight="1">
      <c r="J787" s="446"/>
    </row>
    <row r="788" spans="10:10" s="388" customFormat="1" ht="21.75" customHeight="1">
      <c r="J788" s="446"/>
    </row>
    <row r="789" spans="10:10" s="388" customFormat="1" ht="21.75" customHeight="1">
      <c r="J789" s="446"/>
    </row>
    <row r="790" spans="10:10" s="388" customFormat="1" ht="21.75" customHeight="1">
      <c r="J790" s="446"/>
    </row>
    <row r="791" spans="10:10" s="388" customFormat="1" ht="21.75" customHeight="1">
      <c r="J791" s="446"/>
    </row>
    <row r="792" spans="10:10" s="388" customFormat="1" ht="21.75" customHeight="1">
      <c r="J792" s="446"/>
    </row>
    <row r="793" spans="10:10" s="388" customFormat="1" ht="21.75" customHeight="1">
      <c r="J793" s="446"/>
    </row>
    <row r="794" spans="10:10" s="388" customFormat="1" ht="21.75" customHeight="1">
      <c r="J794" s="446"/>
    </row>
    <row r="795" spans="10:10" s="388" customFormat="1" ht="21.75" customHeight="1">
      <c r="J795" s="446"/>
    </row>
    <row r="796" spans="10:10" s="388" customFormat="1" ht="21.75" customHeight="1">
      <c r="J796" s="446"/>
    </row>
    <row r="797" spans="10:10" s="388" customFormat="1" ht="21.75" customHeight="1">
      <c r="J797" s="446"/>
    </row>
    <row r="798" spans="10:10" s="388" customFormat="1" ht="21.75" customHeight="1">
      <c r="J798" s="446"/>
    </row>
    <row r="799" spans="10:10" s="388" customFormat="1" ht="21.75" customHeight="1">
      <c r="J799" s="446"/>
    </row>
    <row r="800" spans="10:10" s="388" customFormat="1" ht="21.75" customHeight="1">
      <c r="J800" s="446"/>
    </row>
    <row r="801" spans="10:10" s="388" customFormat="1" ht="21.75" customHeight="1">
      <c r="J801" s="446"/>
    </row>
    <row r="802" spans="10:10" s="388" customFormat="1" ht="21.75" customHeight="1">
      <c r="J802" s="446"/>
    </row>
    <row r="803" spans="10:10" s="388" customFormat="1" ht="21.75" customHeight="1">
      <c r="J803" s="446"/>
    </row>
    <row r="804" spans="10:10" s="388" customFormat="1" ht="21.75" customHeight="1">
      <c r="J804" s="446"/>
    </row>
    <row r="805" spans="10:10" s="388" customFormat="1" ht="21.75" customHeight="1">
      <c r="J805" s="446"/>
    </row>
    <row r="806" spans="10:10" s="388" customFormat="1" ht="21.75" customHeight="1">
      <c r="J806" s="446"/>
    </row>
    <row r="807" spans="10:10" s="388" customFormat="1" ht="21.75" customHeight="1">
      <c r="J807" s="446"/>
    </row>
    <row r="808" spans="10:10" s="388" customFormat="1" ht="21.75" customHeight="1">
      <c r="J808" s="446"/>
    </row>
    <row r="809" spans="10:10" s="388" customFormat="1" ht="21.75" customHeight="1">
      <c r="J809" s="446"/>
    </row>
    <row r="810" spans="10:10" s="388" customFormat="1" ht="21.75" customHeight="1">
      <c r="J810" s="446"/>
    </row>
    <row r="811" spans="10:10" s="388" customFormat="1" ht="21.75" customHeight="1">
      <c r="J811" s="446"/>
    </row>
    <row r="812" spans="10:10" s="388" customFormat="1" ht="21.75" customHeight="1">
      <c r="J812" s="446"/>
    </row>
    <row r="813" spans="10:10" s="388" customFormat="1" ht="21.75" customHeight="1">
      <c r="J813" s="446"/>
    </row>
    <row r="814" spans="10:10" s="388" customFormat="1" ht="21.75" customHeight="1">
      <c r="J814" s="446"/>
    </row>
    <row r="815" spans="10:10" s="388" customFormat="1" ht="21.75" customHeight="1">
      <c r="J815" s="446"/>
    </row>
    <row r="816" spans="10:10" s="388" customFormat="1" ht="21.75" customHeight="1">
      <c r="J816" s="446"/>
    </row>
    <row r="817" spans="10:10" s="388" customFormat="1" ht="21.75" customHeight="1">
      <c r="J817" s="446"/>
    </row>
    <row r="818" spans="10:10" s="388" customFormat="1" ht="21.75" customHeight="1">
      <c r="J818" s="446"/>
    </row>
    <row r="819" spans="10:10" s="388" customFormat="1" ht="21.75" customHeight="1">
      <c r="J819" s="446"/>
    </row>
    <row r="820" spans="10:10" s="388" customFormat="1" ht="21.75" customHeight="1">
      <c r="J820" s="446"/>
    </row>
    <row r="821" spans="10:10" s="388" customFormat="1" ht="21.75" customHeight="1">
      <c r="J821" s="446"/>
    </row>
    <row r="822" spans="10:10" s="388" customFormat="1" ht="21.75" customHeight="1">
      <c r="J822" s="446"/>
    </row>
    <row r="823" spans="10:10" s="388" customFormat="1" ht="21.75" customHeight="1">
      <c r="J823" s="446"/>
    </row>
    <row r="824" spans="10:10" s="388" customFormat="1" ht="21.75" customHeight="1">
      <c r="J824" s="446"/>
    </row>
    <row r="825" spans="10:10" s="388" customFormat="1" ht="21.75" customHeight="1">
      <c r="J825" s="446"/>
    </row>
    <row r="826" spans="10:10" s="388" customFormat="1" ht="21.75" customHeight="1">
      <c r="J826" s="446"/>
    </row>
    <row r="827" spans="10:10" s="388" customFormat="1" ht="21.75" customHeight="1">
      <c r="J827" s="446"/>
    </row>
    <row r="828" spans="10:10" s="388" customFormat="1" ht="21.75" customHeight="1">
      <c r="J828" s="446"/>
    </row>
    <row r="829" spans="10:10" s="388" customFormat="1" ht="21.75" customHeight="1">
      <c r="J829" s="446"/>
    </row>
    <row r="830" spans="10:10" s="388" customFormat="1" ht="21.75" customHeight="1">
      <c r="J830" s="446"/>
    </row>
    <row r="831" spans="10:10" s="388" customFormat="1" ht="21.75" customHeight="1">
      <c r="J831" s="446"/>
    </row>
    <row r="832" spans="10:10" s="388" customFormat="1" ht="21.75" customHeight="1">
      <c r="J832" s="446"/>
    </row>
    <row r="833" spans="10:10" s="388" customFormat="1" ht="21.75" customHeight="1">
      <c r="J833" s="446"/>
    </row>
    <row r="834" spans="10:10" s="388" customFormat="1" ht="21.75" customHeight="1">
      <c r="J834" s="446"/>
    </row>
    <row r="835" spans="10:10" s="388" customFormat="1" ht="21.75" customHeight="1">
      <c r="J835" s="446"/>
    </row>
    <row r="836" spans="10:10" s="388" customFormat="1" ht="21.75" customHeight="1">
      <c r="J836" s="446"/>
    </row>
    <row r="837" spans="10:10" s="388" customFormat="1" ht="21.75" customHeight="1">
      <c r="J837" s="446"/>
    </row>
    <row r="838" spans="10:10" s="388" customFormat="1" ht="21.75" customHeight="1">
      <c r="J838" s="446"/>
    </row>
    <row r="839" spans="10:10" s="388" customFormat="1" ht="21.75" customHeight="1">
      <c r="J839" s="446"/>
    </row>
    <row r="840" spans="10:10" s="388" customFormat="1" ht="21.75" customHeight="1">
      <c r="J840" s="446"/>
    </row>
    <row r="841" spans="10:10" s="388" customFormat="1" ht="21.75" customHeight="1">
      <c r="J841" s="446"/>
    </row>
    <row r="842" spans="10:10" s="388" customFormat="1" ht="21.75" customHeight="1">
      <c r="J842" s="446"/>
    </row>
    <row r="843" spans="10:10" s="388" customFormat="1" ht="21.75" customHeight="1">
      <c r="J843" s="446"/>
    </row>
    <row r="844" spans="10:10" s="388" customFormat="1" ht="21.75" customHeight="1">
      <c r="J844" s="446"/>
    </row>
    <row r="845" spans="10:10" s="388" customFormat="1" ht="21.75" customHeight="1">
      <c r="J845" s="446"/>
    </row>
    <row r="846" spans="10:10" s="388" customFormat="1" ht="21.75" customHeight="1">
      <c r="J846" s="446"/>
    </row>
    <row r="847" spans="10:10" s="388" customFormat="1" ht="21.75" customHeight="1">
      <c r="J847" s="446"/>
    </row>
    <row r="848" spans="10:10" s="388" customFormat="1" ht="21.75" customHeight="1">
      <c r="J848" s="446"/>
    </row>
    <row r="849" spans="10:10" s="388" customFormat="1" ht="21.75" customHeight="1">
      <c r="J849" s="446"/>
    </row>
    <row r="850" spans="10:10" s="388" customFormat="1" ht="21.75" customHeight="1">
      <c r="J850" s="446"/>
    </row>
    <row r="851" spans="10:10" s="388" customFormat="1" ht="21.75" customHeight="1">
      <c r="J851" s="446"/>
    </row>
    <row r="852" spans="10:10" s="388" customFormat="1" ht="21.75" customHeight="1">
      <c r="J852" s="446"/>
    </row>
    <row r="853" spans="10:10" s="388" customFormat="1" ht="21.75" customHeight="1">
      <c r="J853" s="446"/>
    </row>
    <row r="854" spans="10:10" s="388" customFormat="1" ht="21.75" customHeight="1">
      <c r="J854" s="446"/>
    </row>
    <row r="855" spans="10:10" s="388" customFormat="1" ht="21.75" customHeight="1">
      <c r="J855" s="446"/>
    </row>
    <row r="856" spans="10:10" s="388" customFormat="1" ht="21.75" customHeight="1">
      <c r="J856" s="446"/>
    </row>
    <row r="857" spans="10:10" s="388" customFormat="1" ht="21.75" customHeight="1">
      <c r="J857" s="446"/>
    </row>
    <row r="858" spans="10:10" s="388" customFormat="1" ht="21.75" customHeight="1">
      <c r="J858" s="446"/>
    </row>
    <row r="859" spans="10:10" s="388" customFormat="1" ht="21.75" customHeight="1">
      <c r="J859" s="446"/>
    </row>
    <row r="860" spans="10:10" s="388" customFormat="1" ht="21.75" customHeight="1">
      <c r="J860" s="446"/>
    </row>
    <row r="861" spans="10:10" s="388" customFormat="1" ht="21.75" customHeight="1">
      <c r="J861" s="446"/>
    </row>
    <row r="862" spans="10:10" s="388" customFormat="1" ht="21.75" customHeight="1">
      <c r="J862" s="446"/>
    </row>
    <row r="863" spans="10:10" s="388" customFormat="1" ht="21.75" customHeight="1">
      <c r="J863" s="446"/>
    </row>
    <row r="864" spans="10:10" s="388" customFormat="1" ht="21.75" customHeight="1">
      <c r="J864" s="446"/>
    </row>
    <row r="865" spans="10:10" s="388" customFormat="1" ht="21.75" customHeight="1">
      <c r="J865" s="446"/>
    </row>
    <row r="866" spans="10:10" s="388" customFormat="1" ht="21.75" customHeight="1">
      <c r="J866" s="446"/>
    </row>
    <row r="867" spans="10:10" s="388" customFormat="1" ht="21.75" customHeight="1">
      <c r="J867" s="446"/>
    </row>
    <row r="868" spans="10:10" s="388" customFormat="1" ht="21.75" customHeight="1">
      <c r="J868" s="446"/>
    </row>
    <row r="869" spans="10:10" s="388" customFormat="1" ht="21.75" customHeight="1">
      <c r="J869" s="446"/>
    </row>
    <row r="870" spans="10:10" s="388" customFormat="1" ht="21.75" customHeight="1">
      <c r="J870" s="446"/>
    </row>
    <row r="871" spans="10:10" s="388" customFormat="1" ht="21.75" customHeight="1">
      <c r="J871" s="446"/>
    </row>
    <row r="872" spans="10:10" s="388" customFormat="1" ht="21.75" customHeight="1">
      <c r="J872" s="446"/>
    </row>
    <row r="873" spans="10:10" s="388" customFormat="1" ht="21.75" customHeight="1">
      <c r="J873" s="446"/>
    </row>
    <row r="874" spans="10:10" s="388" customFormat="1" ht="21.75" customHeight="1">
      <c r="J874" s="446"/>
    </row>
    <row r="875" spans="10:10" s="388" customFormat="1" ht="21.75" customHeight="1">
      <c r="J875" s="446"/>
    </row>
    <row r="876" spans="10:10" s="388" customFormat="1" ht="21.75" customHeight="1">
      <c r="J876" s="446"/>
    </row>
    <row r="877" spans="10:10" s="388" customFormat="1" ht="21.75" customHeight="1">
      <c r="J877" s="446"/>
    </row>
    <row r="878" spans="10:10" s="388" customFormat="1" ht="21.75" customHeight="1">
      <c r="J878" s="446"/>
    </row>
    <row r="879" spans="10:10" s="388" customFormat="1" ht="21.75" customHeight="1">
      <c r="J879" s="446"/>
    </row>
    <row r="880" spans="10:10" s="388" customFormat="1" ht="21.75" customHeight="1">
      <c r="J880" s="446"/>
    </row>
    <row r="881" spans="10:10" s="388" customFormat="1" ht="21.75" customHeight="1">
      <c r="J881" s="446"/>
    </row>
    <row r="882" spans="10:10" s="388" customFormat="1" ht="21.75" customHeight="1">
      <c r="J882" s="446"/>
    </row>
    <row r="883" spans="10:10" s="388" customFormat="1" ht="21.75" customHeight="1">
      <c r="J883" s="446"/>
    </row>
    <row r="884" spans="10:10" s="388" customFormat="1" ht="21.75" customHeight="1">
      <c r="J884" s="446"/>
    </row>
    <row r="885" spans="10:10" s="388" customFormat="1" ht="21.75" customHeight="1">
      <c r="J885" s="446"/>
    </row>
    <row r="886" spans="10:10" s="388" customFormat="1" ht="21.75" customHeight="1">
      <c r="J886" s="446"/>
    </row>
    <row r="887" spans="10:10" s="388" customFormat="1" ht="21.75" customHeight="1">
      <c r="J887" s="446"/>
    </row>
    <row r="888" spans="10:10" s="388" customFormat="1" ht="21.75" customHeight="1">
      <c r="J888" s="446"/>
    </row>
    <row r="889" spans="10:10" s="388" customFormat="1" ht="21.75" customHeight="1">
      <c r="J889" s="446"/>
    </row>
    <row r="890" spans="10:10" s="388" customFormat="1" ht="21.75" customHeight="1">
      <c r="J890" s="446"/>
    </row>
    <row r="891" spans="10:10" s="388" customFormat="1" ht="21.75" customHeight="1">
      <c r="J891" s="446"/>
    </row>
    <row r="892" spans="10:10" s="388" customFormat="1" ht="21.75" customHeight="1">
      <c r="J892" s="446"/>
    </row>
    <row r="893" spans="10:10" s="388" customFormat="1" ht="21.75" customHeight="1">
      <c r="J893" s="446"/>
    </row>
    <row r="894" spans="10:10" s="388" customFormat="1" ht="21.75" customHeight="1">
      <c r="J894" s="446"/>
    </row>
    <row r="895" spans="10:10" s="388" customFormat="1" ht="21.75" customHeight="1">
      <c r="J895" s="446"/>
    </row>
    <row r="896" spans="10:10" s="388" customFormat="1" ht="21.75" customHeight="1">
      <c r="J896" s="446"/>
    </row>
    <row r="897" spans="10:10" s="388" customFormat="1" ht="21.75" customHeight="1">
      <c r="J897" s="446"/>
    </row>
    <row r="898" spans="10:10" s="388" customFormat="1" ht="21.75" customHeight="1">
      <c r="J898" s="446"/>
    </row>
    <row r="899" spans="10:10" s="388" customFormat="1" ht="21.75" customHeight="1">
      <c r="J899" s="446"/>
    </row>
    <row r="900" spans="10:10" s="388" customFormat="1" ht="21.75" customHeight="1">
      <c r="J900" s="446"/>
    </row>
    <row r="901" spans="10:10" s="388" customFormat="1" ht="21.75" customHeight="1">
      <c r="J901" s="446"/>
    </row>
    <row r="902" spans="10:10" s="388" customFormat="1" ht="21.75" customHeight="1">
      <c r="J902" s="446"/>
    </row>
    <row r="903" spans="10:10" s="388" customFormat="1" ht="21.75" customHeight="1">
      <c r="J903" s="446"/>
    </row>
    <row r="904" spans="10:10" s="388" customFormat="1" ht="21.75" customHeight="1">
      <c r="J904" s="446"/>
    </row>
    <row r="905" spans="10:10" s="388" customFormat="1" ht="21.75" customHeight="1">
      <c r="J905" s="446"/>
    </row>
    <row r="906" spans="10:10" s="388" customFormat="1" ht="21.75" customHeight="1">
      <c r="J906" s="446"/>
    </row>
    <row r="907" spans="10:10" s="388" customFormat="1" ht="21.75" customHeight="1">
      <c r="J907" s="446"/>
    </row>
    <row r="908" spans="10:10" s="388" customFormat="1" ht="21.75" customHeight="1">
      <c r="J908" s="446"/>
    </row>
    <row r="909" spans="10:10" s="388" customFormat="1" ht="21.75" customHeight="1">
      <c r="J909" s="446"/>
    </row>
    <row r="910" spans="10:10" s="388" customFormat="1" ht="21.75" customHeight="1">
      <c r="J910" s="446"/>
    </row>
    <row r="911" spans="10:10" s="388" customFormat="1" ht="21.75" customHeight="1">
      <c r="J911" s="446"/>
    </row>
    <row r="912" spans="10:10" s="388" customFormat="1" ht="21.75" customHeight="1">
      <c r="J912" s="446"/>
    </row>
    <row r="913" spans="10:10" s="388" customFormat="1" ht="21.75" customHeight="1">
      <c r="J913" s="446"/>
    </row>
    <row r="914" spans="10:10" s="388" customFormat="1" ht="21.75" customHeight="1">
      <c r="J914" s="446"/>
    </row>
    <row r="915" spans="10:10" s="388" customFormat="1" ht="21.75" customHeight="1">
      <c r="J915" s="446"/>
    </row>
    <row r="916" spans="10:10" s="388" customFormat="1" ht="21.75" customHeight="1">
      <c r="J916" s="446"/>
    </row>
    <row r="917" spans="10:10" s="388" customFormat="1" ht="21.75" customHeight="1">
      <c r="J917" s="446"/>
    </row>
    <row r="918" spans="10:10" s="388" customFormat="1" ht="21.75" customHeight="1">
      <c r="J918" s="446"/>
    </row>
    <row r="919" spans="10:10" s="388" customFormat="1" ht="21.75" customHeight="1">
      <c r="J919" s="446"/>
    </row>
    <row r="920" spans="10:10" s="388" customFormat="1" ht="21.75" customHeight="1">
      <c r="J920" s="446"/>
    </row>
    <row r="921" spans="10:10" s="388" customFormat="1" ht="21.75" customHeight="1">
      <c r="J921" s="446"/>
    </row>
    <row r="922" spans="10:10" s="388" customFormat="1" ht="21.75" customHeight="1">
      <c r="J922" s="446"/>
    </row>
    <row r="923" spans="10:10" s="388" customFormat="1" ht="21.75" customHeight="1">
      <c r="J923" s="446"/>
    </row>
    <row r="924" spans="10:10" s="388" customFormat="1" ht="21.75" customHeight="1">
      <c r="J924" s="446"/>
    </row>
    <row r="925" spans="10:10" s="388" customFormat="1" ht="21.75" customHeight="1">
      <c r="J925" s="446"/>
    </row>
    <row r="926" spans="10:10" s="388" customFormat="1" ht="21.75" customHeight="1">
      <c r="J926" s="446"/>
    </row>
    <row r="927" spans="10:10" s="388" customFormat="1" ht="21.75" customHeight="1">
      <c r="J927" s="446"/>
    </row>
    <row r="928" spans="10:10" s="388" customFormat="1" ht="21.75" customHeight="1">
      <c r="J928" s="446"/>
    </row>
    <row r="929" spans="10:10" s="388" customFormat="1" ht="21.75" customHeight="1">
      <c r="J929" s="446"/>
    </row>
    <row r="930" spans="10:10" s="388" customFormat="1" ht="21.75" customHeight="1">
      <c r="J930" s="446"/>
    </row>
    <row r="931" spans="10:10" s="388" customFormat="1" ht="21.75" customHeight="1">
      <c r="J931" s="446"/>
    </row>
    <row r="932" spans="10:10" s="388" customFormat="1" ht="21.75" customHeight="1">
      <c r="J932" s="446"/>
    </row>
    <row r="933" spans="10:10" s="388" customFormat="1" ht="21.75" customHeight="1">
      <c r="J933" s="446"/>
    </row>
    <row r="934" spans="10:10" s="388" customFormat="1" ht="21.75" customHeight="1">
      <c r="J934" s="446"/>
    </row>
    <row r="935" spans="10:10" s="388" customFormat="1" ht="21.75" customHeight="1">
      <c r="J935" s="446"/>
    </row>
    <row r="936" spans="10:10" s="388" customFormat="1" ht="21.75" customHeight="1">
      <c r="J936" s="446"/>
    </row>
    <row r="937" spans="10:10" s="388" customFormat="1" ht="21.75" customHeight="1">
      <c r="J937" s="446"/>
    </row>
    <row r="938" spans="10:10" s="388" customFormat="1" ht="21.75" customHeight="1">
      <c r="J938" s="446"/>
    </row>
    <row r="939" spans="10:10" s="388" customFormat="1" ht="21.75" customHeight="1">
      <c r="J939" s="446"/>
    </row>
    <row r="940" spans="10:10" s="388" customFormat="1" ht="21.75" customHeight="1">
      <c r="J940" s="446"/>
    </row>
    <row r="941" spans="10:10" s="388" customFormat="1" ht="21.75" customHeight="1">
      <c r="J941" s="446"/>
    </row>
    <row r="942" spans="10:10" s="388" customFormat="1" ht="21.75" customHeight="1">
      <c r="J942" s="446"/>
    </row>
    <row r="943" spans="10:10" s="388" customFormat="1" ht="21.75" customHeight="1">
      <c r="J943" s="446"/>
    </row>
    <row r="944" spans="10:10" s="388" customFormat="1" ht="21.75" customHeight="1">
      <c r="J944" s="446"/>
    </row>
    <row r="945" spans="10:10" s="388" customFormat="1" ht="21.75" customHeight="1">
      <c r="J945" s="446"/>
    </row>
    <row r="946" spans="10:10" s="388" customFormat="1" ht="21.75" customHeight="1">
      <c r="J946" s="446"/>
    </row>
    <row r="947" spans="10:10" s="388" customFormat="1" ht="21.75" customHeight="1">
      <c r="J947" s="446"/>
    </row>
    <row r="948" spans="10:10" s="388" customFormat="1" ht="21.75" customHeight="1">
      <c r="J948" s="446"/>
    </row>
    <row r="949" spans="10:10" s="388" customFormat="1" ht="21.75" customHeight="1">
      <c r="J949" s="446"/>
    </row>
    <row r="950" spans="10:10" s="388" customFormat="1" ht="21.75" customHeight="1">
      <c r="J950" s="446"/>
    </row>
    <row r="951" spans="10:10" s="388" customFormat="1" ht="21.75" customHeight="1">
      <c r="J951" s="446"/>
    </row>
    <row r="952" spans="10:10" s="388" customFormat="1" ht="21.75" customHeight="1">
      <c r="J952" s="446"/>
    </row>
    <row r="953" spans="10:10" s="388" customFormat="1" ht="21.75" customHeight="1">
      <c r="J953" s="446"/>
    </row>
    <row r="954" spans="10:10" s="388" customFormat="1" ht="21.75" customHeight="1">
      <c r="J954" s="446"/>
    </row>
    <row r="955" spans="10:10" s="388" customFormat="1" ht="21.75" customHeight="1">
      <c r="J955" s="446"/>
    </row>
    <row r="956" spans="10:10" s="388" customFormat="1" ht="21.75" customHeight="1">
      <c r="J956" s="446"/>
    </row>
    <row r="957" spans="10:10" s="388" customFormat="1" ht="21.75" customHeight="1">
      <c r="J957" s="446"/>
    </row>
    <row r="958" spans="10:10" s="388" customFormat="1" ht="21.75" customHeight="1">
      <c r="J958" s="446"/>
    </row>
    <row r="959" spans="10:10" s="388" customFormat="1" ht="21.75" customHeight="1">
      <c r="J959" s="446"/>
    </row>
    <row r="960" spans="10:10" s="388" customFormat="1" ht="21.75" customHeight="1">
      <c r="J960" s="446"/>
    </row>
    <row r="961" spans="10:10" s="388" customFormat="1" ht="21.75" customHeight="1">
      <c r="J961" s="446"/>
    </row>
    <row r="962" spans="10:10" s="388" customFormat="1" ht="21.75" customHeight="1">
      <c r="J962" s="446"/>
    </row>
    <row r="963" spans="10:10" s="388" customFormat="1" ht="21.75" customHeight="1">
      <c r="J963" s="446"/>
    </row>
    <row r="964" spans="10:10" s="388" customFormat="1" ht="21.75" customHeight="1">
      <c r="J964" s="446"/>
    </row>
    <row r="965" spans="10:10" s="388" customFormat="1" ht="21.75" customHeight="1">
      <c r="J965" s="446"/>
    </row>
    <row r="966" spans="10:10" s="388" customFormat="1" ht="21.75" customHeight="1">
      <c r="J966" s="446"/>
    </row>
    <row r="967" spans="10:10" s="388" customFormat="1" ht="21.75" customHeight="1">
      <c r="J967" s="446"/>
    </row>
    <row r="968" spans="10:10" s="388" customFormat="1" ht="21.75" customHeight="1">
      <c r="J968" s="446"/>
    </row>
    <row r="969" spans="10:10" s="388" customFormat="1" ht="21.75" customHeight="1">
      <c r="J969" s="446"/>
    </row>
    <row r="970" spans="10:10" s="388" customFormat="1" ht="21.75" customHeight="1">
      <c r="J970" s="446"/>
    </row>
    <row r="971" spans="10:10" s="388" customFormat="1" ht="21.75" customHeight="1">
      <c r="J971" s="446"/>
    </row>
    <row r="972" spans="10:10" s="388" customFormat="1" ht="21.75" customHeight="1">
      <c r="J972" s="446"/>
    </row>
    <row r="973" spans="10:10" s="388" customFormat="1" ht="21.75" customHeight="1">
      <c r="J973" s="446"/>
    </row>
    <row r="974" spans="10:10" s="388" customFormat="1" ht="21.75" customHeight="1">
      <c r="J974" s="446"/>
    </row>
    <row r="975" spans="10:10" s="388" customFormat="1" ht="21.75" customHeight="1">
      <c r="J975" s="446"/>
    </row>
    <row r="976" spans="10:10" s="388" customFormat="1" ht="21.75" customHeight="1">
      <c r="J976" s="446"/>
    </row>
    <row r="977" spans="10:10" s="388" customFormat="1" ht="21.75" customHeight="1">
      <c r="J977" s="446"/>
    </row>
    <row r="978" spans="10:10" s="388" customFormat="1" ht="21.75" customHeight="1">
      <c r="J978" s="446"/>
    </row>
    <row r="979" spans="10:10" s="388" customFormat="1" ht="21.75" customHeight="1">
      <c r="J979" s="446"/>
    </row>
    <row r="980" spans="10:10" s="388" customFormat="1" ht="21.75" customHeight="1">
      <c r="J980" s="446"/>
    </row>
    <row r="981" spans="10:10" s="388" customFormat="1" ht="21.75" customHeight="1">
      <c r="J981" s="446"/>
    </row>
    <row r="982" spans="10:10" s="388" customFormat="1" ht="21.75" customHeight="1">
      <c r="J982" s="446"/>
    </row>
    <row r="983" spans="10:10" s="388" customFormat="1" ht="21.75" customHeight="1">
      <c r="J983" s="446"/>
    </row>
    <row r="984" spans="10:10" s="388" customFormat="1" ht="21.75" customHeight="1">
      <c r="J984" s="446"/>
    </row>
    <row r="985" spans="10:10" s="388" customFormat="1" ht="21.75" customHeight="1">
      <c r="J985" s="446"/>
    </row>
    <row r="986" spans="10:10" s="388" customFormat="1" ht="21.75" customHeight="1">
      <c r="J986" s="446"/>
    </row>
    <row r="987" spans="10:10" s="388" customFormat="1" ht="21.75" customHeight="1">
      <c r="J987" s="446"/>
    </row>
    <row r="988" spans="10:10" s="388" customFormat="1" ht="21.75" customHeight="1">
      <c r="J988" s="446"/>
    </row>
    <row r="989" spans="10:10" s="388" customFormat="1" ht="21.75" customHeight="1">
      <c r="J989" s="446"/>
    </row>
    <row r="990" spans="10:10" s="388" customFormat="1" ht="21.75" customHeight="1">
      <c r="J990" s="446"/>
    </row>
    <row r="991" spans="10:10" s="388" customFormat="1" ht="21.75" customHeight="1">
      <c r="J991" s="446"/>
    </row>
    <row r="992" spans="10:10" s="388" customFormat="1" ht="21.75" customHeight="1">
      <c r="J992" s="446"/>
    </row>
    <row r="993" spans="10:10" s="388" customFormat="1" ht="21.75" customHeight="1">
      <c r="J993" s="446"/>
    </row>
    <row r="994" spans="10:10" s="388" customFormat="1" ht="21.75" customHeight="1">
      <c r="J994" s="446"/>
    </row>
    <row r="995" spans="10:10" s="388" customFormat="1" ht="21.75" customHeight="1">
      <c r="J995" s="446"/>
    </row>
    <row r="996" spans="10:10" s="388" customFormat="1" ht="21.75" customHeight="1">
      <c r="J996" s="446"/>
    </row>
    <row r="997" spans="10:10" s="388" customFormat="1" ht="21.75" customHeight="1">
      <c r="J997" s="446"/>
    </row>
    <row r="998" spans="10:10" s="388" customFormat="1" ht="21.75" customHeight="1">
      <c r="J998" s="446"/>
    </row>
    <row r="999" spans="10:10" s="388" customFormat="1" ht="21.75" customHeight="1">
      <c r="J999" s="446"/>
    </row>
    <row r="1000" spans="10:10" s="388" customFormat="1" ht="21.75" customHeight="1">
      <c r="J1000" s="446"/>
    </row>
    <row r="1001" spans="10:10" s="388" customFormat="1" ht="21.75" customHeight="1">
      <c r="J1001" s="446"/>
    </row>
    <row r="1002" spans="10:10" s="388" customFormat="1" ht="21.75" customHeight="1">
      <c r="J1002" s="446"/>
    </row>
    <row r="1003" spans="10:10" s="388" customFormat="1" ht="21.75" customHeight="1">
      <c r="J1003" s="446"/>
    </row>
    <row r="1004" spans="10:10" s="388" customFormat="1" ht="21.75" customHeight="1">
      <c r="J1004" s="446"/>
    </row>
    <row r="1005" spans="10:10" s="388" customFormat="1" ht="21.75" customHeight="1">
      <c r="J1005" s="446"/>
    </row>
    <row r="1006" spans="10:10" s="388" customFormat="1" ht="21.75" customHeight="1">
      <c r="J1006" s="446"/>
    </row>
    <row r="1007" spans="10:10" s="388" customFormat="1" ht="21.75" customHeight="1">
      <c r="J1007" s="446"/>
    </row>
    <row r="1008" spans="10:10" s="388" customFormat="1" ht="21.75" customHeight="1">
      <c r="J1008" s="446"/>
    </row>
    <row r="1009" spans="10:10" s="388" customFormat="1" ht="21.75" customHeight="1">
      <c r="J1009" s="446"/>
    </row>
    <row r="1010" spans="10:10" s="388" customFormat="1" ht="21.75" customHeight="1">
      <c r="J1010" s="446"/>
    </row>
    <row r="1011" spans="10:10" s="388" customFormat="1" ht="21.75" customHeight="1">
      <c r="J1011" s="446"/>
    </row>
    <row r="1012" spans="10:10" s="388" customFormat="1" ht="21.75" customHeight="1">
      <c r="J1012" s="446"/>
    </row>
    <row r="1013" spans="10:10" s="388" customFormat="1" ht="21.75" customHeight="1">
      <c r="J1013" s="446"/>
    </row>
    <row r="1014" spans="10:10" s="388" customFormat="1" ht="21.75" customHeight="1">
      <c r="J1014" s="446"/>
    </row>
    <row r="1015" spans="10:10" s="388" customFormat="1" ht="21.75" customHeight="1">
      <c r="J1015" s="446"/>
    </row>
    <row r="1016" spans="10:10" s="388" customFormat="1" ht="21.75" customHeight="1">
      <c r="J1016" s="446"/>
    </row>
    <row r="1017" spans="10:10" s="388" customFormat="1" ht="21.75" customHeight="1">
      <c r="J1017" s="446"/>
    </row>
    <row r="1018" spans="10:10" s="388" customFormat="1" ht="21.75" customHeight="1">
      <c r="J1018" s="446"/>
    </row>
    <row r="1019" spans="10:10" s="388" customFormat="1" ht="21.75" customHeight="1">
      <c r="J1019" s="446"/>
    </row>
    <row r="1020" spans="10:10" s="388" customFormat="1" ht="21.75" customHeight="1">
      <c r="J1020" s="446"/>
    </row>
    <row r="1021" spans="10:10" s="388" customFormat="1" ht="21.75" customHeight="1">
      <c r="J1021" s="446"/>
    </row>
    <row r="1022" spans="10:10" s="388" customFormat="1" ht="21.75" customHeight="1">
      <c r="J1022" s="446"/>
    </row>
    <row r="1023" spans="10:10" s="388" customFormat="1" ht="21.75" customHeight="1">
      <c r="J1023" s="446"/>
    </row>
    <row r="1024" spans="10:10" s="388" customFormat="1" ht="21.75" customHeight="1">
      <c r="J1024" s="446"/>
    </row>
    <row r="1025" spans="10:10" s="388" customFormat="1" ht="21.75" customHeight="1">
      <c r="J1025" s="446"/>
    </row>
    <row r="1026" spans="10:10" s="388" customFormat="1" ht="21.75" customHeight="1">
      <c r="J1026" s="446"/>
    </row>
    <row r="1027" spans="10:10" s="388" customFormat="1" ht="21.75" customHeight="1">
      <c r="J1027" s="446"/>
    </row>
    <row r="1028" spans="10:10" s="388" customFormat="1" ht="21.75" customHeight="1">
      <c r="J1028" s="446"/>
    </row>
    <row r="1029" spans="10:10" s="388" customFormat="1" ht="21.75" customHeight="1">
      <c r="J1029" s="446"/>
    </row>
    <row r="1030" spans="10:10" s="388" customFormat="1" ht="21.75" customHeight="1">
      <c r="J1030" s="446"/>
    </row>
    <row r="1031" spans="10:10" s="388" customFormat="1" ht="21.75" customHeight="1">
      <c r="J1031" s="446"/>
    </row>
    <row r="1032" spans="10:10" s="388" customFormat="1" ht="21.75" customHeight="1">
      <c r="J1032" s="446"/>
    </row>
    <row r="1033" spans="10:10" s="388" customFormat="1" ht="21.75" customHeight="1">
      <c r="J1033" s="446"/>
    </row>
    <row r="1034" spans="10:10" s="388" customFormat="1" ht="21.75" customHeight="1">
      <c r="J1034" s="446"/>
    </row>
    <row r="1035" spans="10:10" s="388" customFormat="1" ht="21.75" customHeight="1">
      <c r="J1035" s="446"/>
    </row>
    <row r="1036" spans="10:10" s="388" customFormat="1" ht="21.75" customHeight="1">
      <c r="J1036" s="446"/>
    </row>
    <row r="1037" spans="10:10" s="388" customFormat="1" ht="21.75" customHeight="1">
      <c r="J1037" s="446"/>
    </row>
    <row r="1038" spans="10:10" s="388" customFormat="1" ht="21.75" customHeight="1">
      <c r="J1038" s="446"/>
    </row>
    <row r="1039" spans="10:10" s="388" customFormat="1" ht="21.75" customHeight="1">
      <c r="J1039" s="446"/>
    </row>
    <row r="1040" spans="10:10" s="388" customFormat="1" ht="21.75" customHeight="1">
      <c r="J1040" s="446"/>
    </row>
    <row r="1041" spans="10:10" s="388" customFormat="1" ht="21.75" customHeight="1">
      <c r="J1041" s="446"/>
    </row>
    <row r="1042" spans="10:10" s="388" customFormat="1" ht="21.75" customHeight="1">
      <c r="J1042" s="446"/>
    </row>
    <row r="1043" spans="10:10" s="388" customFormat="1" ht="21.75" customHeight="1">
      <c r="J1043" s="446"/>
    </row>
    <row r="1044" spans="10:10" s="388" customFormat="1" ht="21.75" customHeight="1">
      <c r="J1044" s="446"/>
    </row>
    <row r="1045" spans="10:10" s="388" customFormat="1" ht="21.75" customHeight="1">
      <c r="J1045" s="446"/>
    </row>
    <row r="1046" spans="10:10" s="388" customFormat="1" ht="21.75" customHeight="1">
      <c r="J1046" s="446"/>
    </row>
    <row r="1047" spans="10:10" s="388" customFormat="1" ht="21.75" customHeight="1">
      <c r="J1047" s="446"/>
    </row>
    <row r="1048" spans="10:10" s="388" customFormat="1" ht="21.75" customHeight="1">
      <c r="J1048" s="446"/>
    </row>
    <row r="1049" spans="10:10" s="388" customFormat="1" ht="21.75" customHeight="1">
      <c r="J1049" s="446"/>
    </row>
    <row r="1050" spans="10:10" s="388" customFormat="1" ht="21.75" customHeight="1">
      <c r="J1050" s="446"/>
    </row>
    <row r="1051" spans="10:10" s="388" customFormat="1" ht="21.75" customHeight="1">
      <c r="J1051" s="446"/>
    </row>
    <row r="1052" spans="10:10" s="388" customFormat="1" ht="21.75" customHeight="1">
      <c r="J1052" s="446"/>
    </row>
    <row r="1053" spans="10:10" s="388" customFormat="1" ht="21.75" customHeight="1">
      <c r="J1053" s="446"/>
    </row>
    <row r="1054" spans="10:10" s="388" customFormat="1" ht="21.75" customHeight="1">
      <c r="J1054" s="446"/>
    </row>
    <row r="1055" spans="10:10" s="388" customFormat="1" ht="21.75" customHeight="1">
      <c r="J1055" s="446"/>
    </row>
    <row r="1056" spans="10:10" s="388" customFormat="1" ht="21.75" customHeight="1">
      <c r="J1056" s="446"/>
    </row>
    <row r="1057" spans="10:10" s="388" customFormat="1" ht="21.75" customHeight="1">
      <c r="J1057" s="446"/>
    </row>
    <row r="1058" spans="10:10" s="388" customFormat="1" ht="21.75" customHeight="1">
      <c r="J1058" s="446"/>
    </row>
    <row r="1059" spans="10:10" s="388" customFormat="1" ht="21.75" customHeight="1">
      <c r="J1059" s="446"/>
    </row>
    <row r="1060" spans="10:10" s="388" customFormat="1" ht="21.75" customHeight="1">
      <c r="J1060" s="446"/>
    </row>
    <row r="1061" spans="10:10" s="388" customFormat="1" ht="21.75" customHeight="1">
      <c r="J1061" s="446"/>
    </row>
    <row r="1062" spans="10:10" s="388" customFormat="1" ht="21.75" customHeight="1">
      <c r="J1062" s="446"/>
    </row>
    <row r="1063" spans="10:10" s="388" customFormat="1" ht="21.75" customHeight="1">
      <c r="J1063" s="446"/>
    </row>
    <row r="1064" spans="10:10" s="388" customFormat="1" ht="21.75" customHeight="1">
      <c r="J1064" s="446"/>
    </row>
    <row r="1065" spans="10:10" s="388" customFormat="1" ht="21.75" customHeight="1">
      <c r="J1065" s="446"/>
    </row>
    <row r="1066" spans="10:10" s="388" customFormat="1" ht="21.75" customHeight="1">
      <c r="J1066" s="446"/>
    </row>
    <row r="1067" spans="10:10" s="388" customFormat="1" ht="21.75" customHeight="1">
      <c r="J1067" s="446"/>
    </row>
    <row r="1068" spans="10:10" s="388" customFormat="1" ht="21.75" customHeight="1">
      <c r="J1068" s="446"/>
    </row>
    <row r="1069" spans="10:10" s="388" customFormat="1" ht="21.75" customHeight="1">
      <c r="J1069" s="446"/>
    </row>
    <row r="1070" spans="10:10" s="388" customFormat="1" ht="21.75" customHeight="1">
      <c r="J1070" s="446"/>
    </row>
    <row r="1071" spans="10:10" s="388" customFormat="1" ht="21.75" customHeight="1">
      <c r="J1071" s="446"/>
    </row>
    <row r="1072" spans="10:10" s="388" customFormat="1" ht="21.75" customHeight="1">
      <c r="J1072" s="446"/>
    </row>
    <row r="1073" spans="10:10" s="388" customFormat="1" ht="21.75" customHeight="1">
      <c r="J1073" s="446"/>
    </row>
    <row r="1074" spans="10:10" s="388" customFormat="1" ht="21.75" customHeight="1">
      <c r="J1074" s="446"/>
    </row>
    <row r="1075" spans="10:10" s="388" customFormat="1" ht="21.75" customHeight="1">
      <c r="J1075" s="446"/>
    </row>
    <row r="1076" spans="10:10" s="388" customFormat="1" ht="21.75" customHeight="1">
      <c r="J1076" s="446"/>
    </row>
    <row r="1077" spans="10:10" s="388" customFormat="1" ht="21.75" customHeight="1">
      <c r="J1077" s="446"/>
    </row>
    <row r="1078" spans="10:10" s="388" customFormat="1" ht="21.75" customHeight="1">
      <c r="J1078" s="446"/>
    </row>
    <row r="1079" spans="10:10" s="388" customFormat="1" ht="21.75" customHeight="1">
      <c r="J1079" s="446"/>
    </row>
    <row r="1080" spans="10:10" s="388" customFormat="1" ht="21.75" customHeight="1">
      <c r="J1080" s="446"/>
    </row>
    <row r="1081" spans="10:10" s="388" customFormat="1" ht="21.75" customHeight="1">
      <c r="J1081" s="446"/>
    </row>
    <row r="1082" spans="10:10" s="388" customFormat="1" ht="21.75" customHeight="1">
      <c r="J1082" s="446"/>
    </row>
    <row r="1083" spans="10:10" s="388" customFormat="1" ht="21.75" customHeight="1">
      <c r="J1083" s="446"/>
    </row>
    <row r="1084" spans="10:10" s="388" customFormat="1" ht="21.75" customHeight="1">
      <c r="J1084" s="446"/>
    </row>
    <row r="1085" spans="10:10" s="388" customFormat="1" ht="21.75" customHeight="1">
      <c r="J1085" s="446"/>
    </row>
    <row r="1086" spans="10:10" s="388" customFormat="1" ht="21.75" customHeight="1">
      <c r="J1086" s="446"/>
    </row>
    <row r="1087" spans="10:10" s="388" customFormat="1" ht="21.75" customHeight="1">
      <c r="J1087" s="446"/>
    </row>
    <row r="1088" spans="10:10" s="388" customFormat="1" ht="21.75" customHeight="1">
      <c r="J1088" s="446"/>
    </row>
    <row r="1089" spans="10:10" s="388" customFormat="1" ht="21.75" customHeight="1">
      <c r="J1089" s="446"/>
    </row>
    <row r="1090" spans="10:10" s="388" customFormat="1" ht="21.75" customHeight="1">
      <c r="J1090" s="446"/>
    </row>
    <row r="1091" spans="10:10" s="388" customFormat="1" ht="21.75" customHeight="1">
      <c r="J1091" s="446"/>
    </row>
    <row r="1092" spans="10:10" s="388" customFormat="1" ht="21.75" customHeight="1">
      <c r="J1092" s="446"/>
    </row>
    <row r="1093" spans="10:10" s="388" customFormat="1" ht="21.75" customHeight="1">
      <c r="J1093" s="446"/>
    </row>
    <row r="1094" spans="10:10" s="388" customFormat="1" ht="21.75" customHeight="1">
      <c r="J1094" s="446"/>
    </row>
    <row r="1095" spans="10:10" s="388" customFormat="1" ht="21.75" customHeight="1">
      <c r="J1095" s="446"/>
    </row>
    <row r="1096" spans="10:10" s="388" customFormat="1" ht="21.75" customHeight="1">
      <c r="J1096" s="446"/>
    </row>
    <row r="1097" spans="10:10" s="388" customFormat="1" ht="21.75" customHeight="1">
      <c r="J1097" s="446"/>
    </row>
    <row r="1098" spans="10:10" s="388" customFormat="1" ht="21.75" customHeight="1">
      <c r="J1098" s="446"/>
    </row>
    <row r="1099" spans="10:10" s="388" customFormat="1" ht="21.75" customHeight="1">
      <c r="J1099" s="446"/>
    </row>
    <row r="1100" spans="10:10" s="388" customFormat="1" ht="21.75" customHeight="1">
      <c r="J1100" s="446"/>
    </row>
    <row r="1101" spans="10:10" s="388" customFormat="1" ht="21.75" customHeight="1">
      <c r="J1101" s="446"/>
    </row>
    <row r="1102" spans="10:10" s="388" customFormat="1" ht="21.75" customHeight="1">
      <c r="J1102" s="446"/>
    </row>
    <row r="1103" spans="10:10" s="388" customFormat="1" ht="21.75" customHeight="1">
      <c r="J1103" s="446"/>
    </row>
    <row r="1104" spans="10:10" s="388" customFormat="1" ht="21.75" customHeight="1">
      <c r="J1104" s="446"/>
    </row>
    <row r="1105" spans="10:10" s="388" customFormat="1" ht="21.75" customHeight="1">
      <c r="J1105" s="446"/>
    </row>
    <row r="1106" spans="10:10" s="388" customFormat="1" ht="21.75" customHeight="1">
      <c r="J1106" s="446"/>
    </row>
    <row r="1107" spans="10:10" s="388" customFormat="1" ht="21.75" customHeight="1">
      <c r="J1107" s="446"/>
    </row>
    <row r="1108" spans="10:10" s="388" customFormat="1" ht="21.75" customHeight="1">
      <c r="J1108" s="446"/>
    </row>
    <row r="1109" spans="10:10" s="388" customFormat="1" ht="21.75" customHeight="1">
      <c r="J1109" s="446"/>
    </row>
    <row r="1110" spans="10:10" s="388" customFormat="1" ht="21.75" customHeight="1">
      <c r="J1110" s="446"/>
    </row>
    <row r="1111" spans="10:10" s="388" customFormat="1" ht="21.75" customHeight="1">
      <c r="J1111" s="446"/>
    </row>
    <row r="1112" spans="10:10" s="388" customFormat="1" ht="21.75" customHeight="1">
      <c r="J1112" s="446"/>
    </row>
    <row r="1113" spans="10:10" s="388" customFormat="1" ht="21.75" customHeight="1">
      <c r="J1113" s="446"/>
    </row>
    <row r="1114" spans="10:10" s="388" customFormat="1" ht="21.75" customHeight="1">
      <c r="J1114" s="446"/>
    </row>
    <row r="1115" spans="10:10" s="388" customFormat="1" ht="21.75" customHeight="1">
      <c r="J1115" s="446"/>
    </row>
    <row r="1116" spans="10:10" s="388" customFormat="1" ht="21.75" customHeight="1">
      <c r="J1116" s="446"/>
    </row>
    <row r="1117" spans="10:10" s="388" customFormat="1" ht="21.75" customHeight="1">
      <c r="J1117" s="446"/>
    </row>
    <row r="1118" spans="10:10" s="388" customFormat="1" ht="21.75" customHeight="1">
      <c r="J1118" s="446"/>
    </row>
    <row r="1119" spans="10:10" s="388" customFormat="1" ht="21.75" customHeight="1">
      <c r="J1119" s="446"/>
    </row>
    <row r="1120" spans="10:10" s="388" customFormat="1" ht="21.75" customHeight="1">
      <c r="J1120" s="446"/>
    </row>
    <row r="1121" spans="10:10" s="388" customFormat="1" ht="21.75" customHeight="1">
      <c r="J1121" s="446"/>
    </row>
    <row r="1122" spans="10:10" s="388" customFormat="1" ht="21.75" customHeight="1">
      <c r="J1122" s="446"/>
    </row>
    <row r="1123" spans="10:10" s="388" customFormat="1" ht="21.75" customHeight="1">
      <c r="J1123" s="446"/>
    </row>
    <row r="1124" spans="10:10" s="388" customFormat="1" ht="21.75" customHeight="1">
      <c r="J1124" s="446"/>
    </row>
    <row r="1125" spans="10:10" s="388" customFormat="1" ht="21.75" customHeight="1">
      <c r="J1125" s="446"/>
    </row>
    <row r="1126" spans="10:10" s="388" customFormat="1" ht="21.75" customHeight="1">
      <c r="J1126" s="446"/>
    </row>
    <row r="1127" spans="10:10" s="388" customFormat="1" ht="21.75" customHeight="1">
      <c r="J1127" s="446"/>
    </row>
    <row r="1128" spans="10:10" s="388" customFormat="1" ht="21.75" customHeight="1">
      <c r="J1128" s="446"/>
    </row>
    <row r="1129" spans="10:10" s="388" customFormat="1" ht="21.75" customHeight="1">
      <c r="J1129" s="446"/>
    </row>
    <row r="1130" spans="10:10" s="388" customFormat="1" ht="21.75" customHeight="1">
      <c r="J1130" s="446"/>
    </row>
    <row r="1131" spans="10:10" s="388" customFormat="1" ht="21.75" customHeight="1">
      <c r="J1131" s="446"/>
    </row>
    <row r="1132" spans="10:10" s="388" customFormat="1" ht="21.75" customHeight="1">
      <c r="J1132" s="446"/>
    </row>
    <row r="1133" spans="10:10" s="388" customFormat="1" ht="21.75" customHeight="1">
      <c r="J1133" s="446"/>
    </row>
    <row r="1134" spans="10:10" s="388" customFormat="1" ht="21.75" customHeight="1">
      <c r="J1134" s="446"/>
    </row>
    <row r="1135" spans="10:10" s="388" customFormat="1" ht="21.75" customHeight="1">
      <c r="J1135" s="446"/>
    </row>
    <row r="1136" spans="10:10" s="388" customFormat="1" ht="21.75" customHeight="1">
      <c r="J1136" s="446"/>
    </row>
    <row r="1137" spans="10:10" s="388" customFormat="1" ht="21.75" customHeight="1">
      <c r="J1137" s="446"/>
    </row>
    <row r="1138" spans="10:10" s="388" customFormat="1" ht="21.75" customHeight="1">
      <c r="J1138" s="446"/>
    </row>
    <row r="1139" spans="10:10" s="388" customFormat="1" ht="21.75" customHeight="1">
      <c r="J1139" s="446"/>
    </row>
    <row r="1140" spans="10:10" s="388" customFormat="1" ht="21.75" customHeight="1">
      <c r="J1140" s="446"/>
    </row>
    <row r="1141" spans="10:10" s="388" customFormat="1" ht="21.75" customHeight="1">
      <c r="J1141" s="446"/>
    </row>
    <row r="1142" spans="10:10" s="388" customFormat="1" ht="21.75" customHeight="1">
      <c r="J1142" s="446"/>
    </row>
    <row r="1143" spans="10:10" s="388" customFormat="1" ht="21.75" customHeight="1">
      <c r="J1143" s="447"/>
    </row>
    <row r="1144" spans="10:10" s="388" customFormat="1" ht="21.75" customHeight="1">
      <c r="J1144" s="447"/>
    </row>
    <row r="1145" spans="10:10" s="388" customFormat="1" ht="21.75" customHeight="1">
      <c r="J1145" s="447"/>
    </row>
    <row r="1146" spans="10:10" s="388" customFormat="1" ht="21.75" customHeight="1">
      <c r="J1146" s="447"/>
    </row>
    <row r="1147" spans="10:10" s="388" customFormat="1" ht="21.75" customHeight="1">
      <c r="J1147" s="447"/>
    </row>
    <row r="1148" spans="10:10" s="388" customFormat="1" ht="21.75" customHeight="1">
      <c r="J1148" s="447"/>
    </row>
    <row r="1149" spans="10:10" s="388" customFormat="1" ht="21.75" customHeight="1">
      <c r="J1149" s="447"/>
    </row>
    <row r="1150" spans="10:10" s="388" customFormat="1" ht="21.75" customHeight="1">
      <c r="J1150" s="447"/>
    </row>
    <row r="1151" spans="10:10" s="388" customFormat="1" ht="21.75" customHeight="1">
      <c r="J1151" s="447"/>
    </row>
    <row r="1152" spans="10:10" s="388" customFormat="1" ht="21.75" customHeight="1">
      <c r="J1152" s="447"/>
    </row>
    <row r="1153" spans="10:10" s="388" customFormat="1" ht="21.75" customHeight="1">
      <c r="J1153" s="447"/>
    </row>
    <row r="1154" spans="10:10" s="388" customFormat="1" ht="21.75" customHeight="1">
      <c r="J1154" s="447"/>
    </row>
    <row r="1155" spans="10:10" s="388" customFormat="1" ht="21.75" customHeight="1">
      <c r="J1155" s="447"/>
    </row>
    <row r="1156" spans="10:10" s="388" customFormat="1" ht="21.75" customHeight="1">
      <c r="J1156" s="447"/>
    </row>
    <row r="1157" spans="10:10" s="388" customFormat="1" ht="21.75" customHeight="1">
      <c r="J1157" s="447"/>
    </row>
    <row r="1158" spans="10:10" s="388" customFormat="1" ht="21.75" customHeight="1">
      <c r="J1158" s="447"/>
    </row>
    <row r="1159" spans="10:10" s="388" customFormat="1" ht="21.75" customHeight="1">
      <c r="J1159" s="447"/>
    </row>
    <row r="1160" spans="10:10" s="388" customFormat="1" ht="21.75" customHeight="1">
      <c r="J1160" s="447"/>
    </row>
    <row r="1161" spans="10:10" s="388" customFormat="1" ht="21.75" customHeight="1">
      <c r="J1161" s="447"/>
    </row>
    <row r="1162" spans="10:10" s="388" customFormat="1" ht="21.75" customHeight="1">
      <c r="J1162" s="447"/>
    </row>
    <row r="1163" spans="10:10" s="388" customFormat="1" ht="21.75" customHeight="1">
      <c r="J1163" s="447"/>
    </row>
    <row r="1164" spans="10:10" s="388" customFormat="1" ht="21.75" customHeight="1">
      <c r="J1164" s="447"/>
    </row>
    <row r="1165" spans="10:10" s="388" customFormat="1" ht="21.75" customHeight="1">
      <c r="J1165" s="447"/>
    </row>
    <row r="1166" spans="10:10" s="388" customFormat="1" ht="21.75" customHeight="1">
      <c r="J1166" s="447"/>
    </row>
    <row r="1167" spans="10:10" s="388" customFormat="1" ht="21.75" customHeight="1">
      <c r="J1167" s="447"/>
    </row>
    <row r="1168" spans="10:10" s="388" customFormat="1" ht="21.75" customHeight="1">
      <c r="J1168" s="447"/>
    </row>
    <row r="1169" spans="10:10" s="388" customFormat="1" ht="21.75" customHeight="1">
      <c r="J1169" s="447"/>
    </row>
    <row r="1170" spans="10:10" s="388" customFormat="1" ht="21.75" customHeight="1">
      <c r="J1170" s="447"/>
    </row>
    <row r="1171" spans="10:10" s="388" customFormat="1" ht="21.75" customHeight="1">
      <c r="J1171" s="447"/>
    </row>
    <row r="1172" spans="10:10" s="388" customFormat="1" ht="21.75" customHeight="1">
      <c r="J1172" s="447"/>
    </row>
    <row r="1173" spans="10:10" s="388" customFormat="1" ht="21.75" customHeight="1">
      <c r="J1173" s="447"/>
    </row>
    <row r="1174" spans="10:10" s="388" customFormat="1" ht="21.75" customHeight="1">
      <c r="J1174" s="447"/>
    </row>
    <row r="1175" spans="10:10" s="388" customFormat="1" ht="21.75" customHeight="1">
      <c r="J1175" s="447"/>
    </row>
    <row r="1176" spans="10:10" s="388" customFormat="1" ht="21.75" customHeight="1">
      <c r="J1176" s="447"/>
    </row>
    <row r="1177" spans="10:10" s="388" customFormat="1" ht="21.75" customHeight="1">
      <c r="J1177" s="447"/>
    </row>
    <row r="1178" spans="10:10" s="388" customFormat="1" ht="21.75" customHeight="1">
      <c r="J1178" s="447"/>
    </row>
    <row r="1179" spans="10:10" s="388" customFormat="1" ht="21.75" customHeight="1">
      <c r="J1179" s="447"/>
    </row>
    <row r="1180" spans="10:10" s="388" customFormat="1" ht="21.75" customHeight="1">
      <c r="J1180" s="447"/>
    </row>
    <row r="1181" spans="10:10" s="388" customFormat="1" ht="21.75" customHeight="1">
      <c r="J1181" s="447"/>
    </row>
    <row r="1182" spans="10:10" s="388" customFormat="1" ht="21.75" customHeight="1">
      <c r="J1182" s="447"/>
    </row>
    <row r="1183" spans="10:10" s="388" customFormat="1" ht="21.75" customHeight="1">
      <c r="J1183" s="447"/>
    </row>
    <row r="1184" spans="10:10" s="388" customFormat="1" ht="21.75" customHeight="1">
      <c r="J1184" s="447"/>
    </row>
    <row r="1185" spans="10:10" s="388" customFormat="1" ht="21.75" customHeight="1">
      <c r="J1185" s="447"/>
    </row>
    <row r="1186" spans="10:10" s="388" customFormat="1" ht="21.75" customHeight="1">
      <c r="J1186" s="447"/>
    </row>
    <row r="1187" spans="10:10" s="388" customFormat="1" ht="21.75" customHeight="1">
      <c r="J1187" s="447"/>
    </row>
    <row r="1188" spans="10:10" s="388" customFormat="1" ht="21.75" customHeight="1">
      <c r="J1188" s="447"/>
    </row>
    <row r="1189" spans="10:10" s="388" customFormat="1" ht="21.75" customHeight="1">
      <c r="J1189" s="447"/>
    </row>
    <row r="1190" spans="10:10" s="388" customFormat="1" ht="21.75" customHeight="1">
      <c r="J1190" s="447"/>
    </row>
    <row r="1191" spans="10:10" s="388" customFormat="1" ht="21.75" customHeight="1">
      <c r="J1191" s="447"/>
    </row>
    <row r="1192" spans="10:10" s="388" customFormat="1" ht="21.75" customHeight="1">
      <c r="J1192" s="447"/>
    </row>
    <row r="1193" spans="10:10" s="388" customFormat="1" ht="21.75" customHeight="1">
      <c r="J1193" s="447"/>
    </row>
    <row r="1194" spans="10:10" s="388" customFormat="1" ht="21.75" customHeight="1">
      <c r="J1194" s="447"/>
    </row>
    <row r="1195" spans="10:10" s="388" customFormat="1" ht="21.75" customHeight="1">
      <c r="J1195" s="447"/>
    </row>
    <row r="1196" spans="10:10" s="388" customFormat="1" ht="21.75" customHeight="1">
      <c r="J1196" s="447"/>
    </row>
    <row r="1197" spans="10:10" s="388" customFormat="1" ht="21.75" customHeight="1">
      <c r="J1197" s="447"/>
    </row>
    <row r="1198" spans="10:10" s="388" customFormat="1" ht="21.75" customHeight="1">
      <c r="J1198" s="447"/>
    </row>
    <row r="1199" spans="10:10" s="388" customFormat="1" ht="21.75" customHeight="1">
      <c r="J1199" s="447"/>
    </row>
    <row r="1200" spans="10:10" s="388" customFormat="1" ht="21.75" customHeight="1">
      <c r="J1200" s="447"/>
    </row>
    <row r="1201" spans="10:10" s="388" customFormat="1" ht="21.75" customHeight="1">
      <c r="J1201" s="447"/>
    </row>
    <row r="1202" spans="10:10" s="388" customFormat="1" ht="21.75" customHeight="1">
      <c r="J1202" s="447"/>
    </row>
    <row r="1203" spans="10:10" s="388" customFormat="1" ht="21.75" customHeight="1">
      <c r="J1203" s="447"/>
    </row>
    <row r="1204" spans="10:10" s="388" customFormat="1" ht="21.75" customHeight="1">
      <c r="J1204" s="447"/>
    </row>
    <row r="1205" spans="10:10" s="388" customFormat="1" ht="21.75" customHeight="1">
      <c r="J1205" s="447"/>
    </row>
    <row r="1206" spans="10:10" s="388" customFormat="1" ht="21.75" customHeight="1">
      <c r="J1206" s="447"/>
    </row>
    <row r="1207" spans="10:10" s="388" customFormat="1" ht="21.75" customHeight="1">
      <c r="J1207" s="447"/>
    </row>
    <row r="1208" spans="10:10" s="388" customFormat="1" ht="21.75" customHeight="1">
      <c r="J1208" s="447"/>
    </row>
    <row r="1209" spans="10:10" s="388" customFormat="1" ht="21.75" customHeight="1">
      <c r="J1209" s="447"/>
    </row>
    <row r="1210" spans="10:10" s="388" customFormat="1" ht="21.75" customHeight="1">
      <c r="J1210" s="447"/>
    </row>
    <row r="1211" spans="10:10" s="388" customFormat="1" ht="21.75" customHeight="1">
      <c r="J1211" s="447"/>
    </row>
    <row r="1212" spans="10:10" s="388" customFormat="1" ht="21.75" customHeight="1">
      <c r="J1212" s="447"/>
    </row>
    <row r="1213" spans="10:10" s="388" customFormat="1" ht="21.75" customHeight="1">
      <c r="J1213" s="447"/>
    </row>
    <row r="1214" spans="10:10" s="388" customFormat="1" ht="21.75" customHeight="1">
      <c r="J1214" s="447"/>
    </row>
    <row r="1215" spans="10:10" s="388" customFormat="1" ht="21.75" customHeight="1">
      <c r="J1215" s="447"/>
    </row>
    <row r="1216" spans="10:10" s="388" customFormat="1" ht="21.75" customHeight="1">
      <c r="J1216" s="447"/>
    </row>
    <row r="1217" spans="10:10" s="388" customFormat="1" ht="21.75" customHeight="1">
      <c r="J1217" s="447"/>
    </row>
    <row r="1218" spans="10:10" s="388" customFormat="1" ht="21.75" customHeight="1">
      <c r="J1218" s="447"/>
    </row>
    <row r="1219" spans="10:10" s="388" customFormat="1" ht="21.75" customHeight="1">
      <c r="J1219" s="447"/>
    </row>
    <row r="1220" spans="10:10" s="388" customFormat="1" ht="21.75" customHeight="1">
      <c r="J1220" s="447"/>
    </row>
    <row r="1221" spans="10:10" s="388" customFormat="1" ht="21.75" customHeight="1">
      <c r="J1221" s="447"/>
    </row>
    <row r="1222" spans="10:10" s="388" customFormat="1" ht="21.75" customHeight="1">
      <c r="J1222" s="447"/>
    </row>
    <row r="1223" spans="10:10" s="388" customFormat="1" ht="21.75" customHeight="1">
      <c r="J1223" s="447"/>
    </row>
    <row r="1224" spans="10:10" s="388" customFormat="1" ht="21.75" customHeight="1">
      <c r="J1224" s="447"/>
    </row>
    <row r="1225" spans="10:10" s="388" customFormat="1" ht="21.75" customHeight="1">
      <c r="J1225" s="447"/>
    </row>
    <row r="1226" spans="10:10" s="388" customFormat="1" ht="21.75" customHeight="1">
      <c r="J1226" s="447"/>
    </row>
    <row r="1227" spans="10:10" s="388" customFormat="1" ht="21.75" customHeight="1">
      <c r="J1227" s="447"/>
    </row>
    <row r="1228" spans="10:10" s="388" customFormat="1" ht="21.75" customHeight="1">
      <c r="J1228" s="447"/>
    </row>
    <row r="1229" spans="10:10" s="388" customFormat="1" ht="21.75" customHeight="1">
      <c r="J1229" s="447"/>
    </row>
    <row r="1230" spans="10:10" s="388" customFormat="1" ht="21.75" customHeight="1">
      <c r="J1230" s="447"/>
    </row>
    <row r="1231" spans="10:10" s="388" customFormat="1" ht="21.75" customHeight="1">
      <c r="J1231" s="447"/>
    </row>
    <row r="1232" spans="10:10" s="388" customFormat="1" ht="21.75" customHeight="1">
      <c r="J1232" s="447"/>
    </row>
    <row r="1233" spans="10:10" s="388" customFormat="1" ht="21.75" customHeight="1">
      <c r="J1233" s="447"/>
    </row>
    <row r="1234" spans="10:10" s="388" customFormat="1" ht="21.75" customHeight="1">
      <c r="J1234" s="447"/>
    </row>
    <row r="1235" spans="10:10" s="388" customFormat="1" ht="21.75" customHeight="1">
      <c r="J1235" s="447"/>
    </row>
    <row r="1236" spans="10:10" s="388" customFormat="1" ht="21.75" customHeight="1">
      <c r="J1236" s="447"/>
    </row>
    <row r="1237" spans="10:10" s="388" customFormat="1" ht="21.75" customHeight="1">
      <c r="J1237" s="447"/>
    </row>
    <row r="1238" spans="10:10" s="388" customFormat="1" ht="21.75" customHeight="1">
      <c r="J1238" s="447"/>
    </row>
    <row r="1239" spans="10:10" s="388" customFormat="1" ht="21.75" customHeight="1">
      <c r="J1239" s="447"/>
    </row>
    <row r="1240" spans="10:10" s="388" customFormat="1" ht="21.75" customHeight="1">
      <c r="J1240" s="447"/>
    </row>
    <row r="1241" spans="10:10" s="388" customFormat="1" ht="21.75" customHeight="1">
      <c r="J1241" s="447"/>
    </row>
    <row r="1242" spans="10:10" s="388" customFormat="1" ht="21.75" customHeight="1">
      <c r="J1242" s="447"/>
    </row>
    <row r="1243" spans="10:10" s="388" customFormat="1" ht="21.75" customHeight="1">
      <c r="J1243" s="447"/>
    </row>
    <row r="1244" spans="10:10" s="388" customFormat="1" ht="21.75" customHeight="1">
      <c r="J1244" s="447"/>
    </row>
    <row r="1245" spans="10:10" s="388" customFormat="1" ht="21.75" customHeight="1">
      <c r="J1245" s="447"/>
    </row>
    <row r="1246" spans="10:10" s="388" customFormat="1" ht="21.75" customHeight="1">
      <c r="J1246" s="447"/>
    </row>
    <row r="1247" spans="10:10" s="388" customFormat="1" ht="21.75" customHeight="1">
      <c r="J1247" s="447"/>
    </row>
    <row r="1248" spans="10:10" s="388" customFormat="1" ht="21.75" customHeight="1">
      <c r="J1248" s="447"/>
    </row>
    <row r="1249" spans="10:10" s="388" customFormat="1" ht="21.75" customHeight="1">
      <c r="J1249" s="447"/>
    </row>
    <row r="1250" spans="10:10" s="388" customFormat="1" ht="21.75" customHeight="1">
      <c r="J1250" s="447"/>
    </row>
    <row r="1251" spans="10:10" s="388" customFormat="1" ht="21.75" customHeight="1">
      <c r="J1251" s="447"/>
    </row>
    <row r="1252" spans="10:10" s="388" customFormat="1" ht="21.75" customHeight="1">
      <c r="J1252" s="447"/>
    </row>
    <row r="1253" spans="10:10" s="388" customFormat="1" ht="21.75" customHeight="1">
      <c r="J1253" s="447"/>
    </row>
    <row r="1254" spans="10:10" s="388" customFormat="1" ht="21.75" customHeight="1">
      <c r="J1254" s="447"/>
    </row>
    <row r="1255" spans="10:10" s="388" customFormat="1" ht="21.75" customHeight="1">
      <c r="J1255" s="447"/>
    </row>
    <row r="1256" spans="10:10" s="388" customFormat="1" ht="21.75" customHeight="1">
      <c r="J1256" s="447"/>
    </row>
    <row r="1257" spans="10:10" s="388" customFormat="1" ht="21.75" customHeight="1">
      <c r="J1257" s="447"/>
    </row>
    <row r="1258" spans="10:10" s="388" customFormat="1" ht="21.75" customHeight="1">
      <c r="J1258" s="447"/>
    </row>
    <row r="1259" spans="10:10" s="388" customFormat="1" ht="21.75" customHeight="1">
      <c r="J1259" s="447"/>
    </row>
    <row r="1260" spans="10:10" s="388" customFormat="1" ht="21.75" customHeight="1">
      <c r="J1260" s="447"/>
    </row>
    <row r="1261" spans="10:10" s="388" customFormat="1" ht="21.75" customHeight="1">
      <c r="J1261" s="447"/>
    </row>
    <row r="1262" spans="10:10" s="388" customFormat="1" ht="21.75" customHeight="1">
      <c r="J1262" s="447"/>
    </row>
    <row r="1263" spans="10:10" s="388" customFormat="1" ht="21.75" customHeight="1">
      <c r="J1263" s="447"/>
    </row>
    <row r="1264" spans="10:10" s="388" customFormat="1" ht="21.75" customHeight="1">
      <c r="J1264" s="447"/>
    </row>
    <row r="1265" spans="10:10" s="388" customFormat="1" ht="21.75" customHeight="1">
      <c r="J1265" s="447"/>
    </row>
    <row r="1266" spans="10:10" s="388" customFormat="1" ht="21.75" customHeight="1">
      <c r="J1266" s="447"/>
    </row>
    <row r="1267" spans="10:10" s="388" customFormat="1" ht="21.75" customHeight="1">
      <c r="J1267" s="447"/>
    </row>
    <row r="1268" spans="10:10" s="388" customFormat="1" ht="21.75" customHeight="1">
      <c r="J1268" s="447"/>
    </row>
    <row r="1269" spans="10:10" s="388" customFormat="1" ht="21.75" customHeight="1">
      <c r="J1269" s="447"/>
    </row>
    <row r="1270" spans="10:10" s="388" customFormat="1" ht="21.75" customHeight="1">
      <c r="J1270" s="447"/>
    </row>
    <row r="1271" spans="10:10" s="388" customFormat="1" ht="21.75" customHeight="1">
      <c r="J1271" s="447"/>
    </row>
    <row r="1272" spans="10:10" s="388" customFormat="1" ht="21.75" customHeight="1">
      <c r="J1272" s="447"/>
    </row>
    <row r="1273" spans="10:10" s="388" customFormat="1" ht="21.75" customHeight="1">
      <c r="J1273" s="447"/>
    </row>
    <row r="1274" spans="10:10" s="388" customFormat="1" ht="21.75" customHeight="1">
      <c r="J1274" s="447"/>
    </row>
    <row r="1275" spans="10:10" s="388" customFormat="1" ht="21.75" customHeight="1">
      <c r="J1275" s="447"/>
    </row>
    <row r="1276" spans="10:10" s="388" customFormat="1" ht="21.75" customHeight="1">
      <c r="J1276" s="447"/>
    </row>
    <row r="1277" spans="10:10" s="388" customFormat="1" ht="21.75" customHeight="1">
      <c r="J1277" s="447"/>
    </row>
    <row r="1278" spans="10:10" s="388" customFormat="1" ht="21.75" customHeight="1">
      <c r="J1278" s="447"/>
    </row>
    <row r="1279" spans="10:10" s="388" customFormat="1" ht="21.75" customHeight="1">
      <c r="J1279" s="447"/>
    </row>
    <row r="1280" spans="10:10" s="388" customFormat="1" ht="21.75" customHeight="1">
      <c r="J1280" s="447"/>
    </row>
    <row r="1281" spans="10:10" s="388" customFormat="1" ht="21.75" customHeight="1">
      <c r="J1281" s="447"/>
    </row>
    <row r="1282" spans="10:10" s="388" customFormat="1" ht="21.75" customHeight="1">
      <c r="J1282" s="447"/>
    </row>
    <row r="1283" spans="10:10" s="388" customFormat="1" ht="21.75" customHeight="1">
      <c r="J1283" s="447"/>
    </row>
    <row r="1284" spans="10:10" s="388" customFormat="1" ht="21.75" customHeight="1">
      <c r="J1284" s="447"/>
    </row>
    <row r="1285" spans="10:10" s="388" customFormat="1" ht="21.75" customHeight="1">
      <c r="J1285" s="447"/>
    </row>
    <row r="1286" spans="10:10" s="388" customFormat="1" ht="21.75" customHeight="1">
      <c r="J1286" s="447"/>
    </row>
    <row r="1287" spans="10:10" s="388" customFormat="1" ht="21.75" customHeight="1">
      <c r="J1287" s="447"/>
    </row>
    <row r="1288" spans="10:10" s="388" customFormat="1" ht="21.75" customHeight="1">
      <c r="J1288" s="447"/>
    </row>
    <row r="1289" spans="10:10" s="388" customFormat="1" ht="21.75" customHeight="1">
      <c r="J1289" s="447"/>
    </row>
    <row r="1290" spans="10:10" s="388" customFormat="1" ht="21.75" customHeight="1">
      <c r="J1290" s="447"/>
    </row>
    <row r="1291" spans="10:10" s="388" customFormat="1" ht="21.75" customHeight="1">
      <c r="J1291" s="447"/>
    </row>
    <row r="1292" spans="10:10" s="388" customFormat="1" ht="21.75" customHeight="1">
      <c r="J1292" s="447"/>
    </row>
    <row r="1293" spans="10:10" s="388" customFormat="1" ht="21.75" customHeight="1">
      <c r="J1293" s="447"/>
    </row>
    <row r="1294" spans="10:10" s="388" customFormat="1" ht="21.75" customHeight="1">
      <c r="J1294" s="447"/>
    </row>
    <row r="1295" spans="10:10" s="388" customFormat="1" ht="21.75" customHeight="1">
      <c r="J1295" s="447"/>
    </row>
    <row r="1296" spans="10:10" s="388" customFormat="1" ht="21.75" customHeight="1">
      <c r="J1296" s="447"/>
    </row>
    <row r="1297" spans="10:10" s="388" customFormat="1" ht="21.75" customHeight="1">
      <c r="J1297" s="447"/>
    </row>
    <row r="1298" spans="10:10" s="388" customFormat="1" ht="21.75" customHeight="1">
      <c r="J1298" s="447"/>
    </row>
    <row r="1299" spans="10:10" s="388" customFormat="1" ht="21.75" customHeight="1">
      <c r="J1299" s="447"/>
    </row>
    <row r="1300" spans="10:10" s="388" customFormat="1" ht="21.75" customHeight="1">
      <c r="J1300" s="447"/>
    </row>
    <row r="1301" spans="10:10" s="388" customFormat="1" ht="21.75" customHeight="1">
      <c r="J1301" s="447"/>
    </row>
    <row r="1302" spans="10:10" s="388" customFormat="1" ht="21.75" customHeight="1">
      <c r="J1302" s="447"/>
    </row>
    <row r="1303" spans="10:10" s="388" customFormat="1" ht="21.75" customHeight="1">
      <c r="J1303" s="447"/>
    </row>
    <row r="1304" spans="10:10" s="388" customFormat="1" ht="21.75" customHeight="1">
      <c r="J1304" s="447"/>
    </row>
    <row r="1305" spans="10:10" s="388" customFormat="1" ht="21.75" customHeight="1">
      <c r="J1305" s="447"/>
    </row>
    <row r="1306" spans="10:10" s="388" customFormat="1" ht="21.75" customHeight="1">
      <c r="J1306" s="447"/>
    </row>
    <row r="1307" spans="10:10" s="388" customFormat="1" ht="21.75" customHeight="1">
      <c r="J1307" s="447"/>
    </row>
    <row r="1308" spans="10:10" s="388" customFormat="1" ht="21.75" customHeight="1">
      <c r="J1308" s="447"/>
    </row>
    <row r="1309" spans="10:10" s="388" customFormat="1" ht="21.75" customHeight="1">
      <c r="J1309" s="447"/>
    </row>
    <row r="1310" spans="10:10" s="388" customFormat="1" ht="21.75" customHeight="1">
      <c r="J1310" s="447"/>
    </row>
    <row r="1311" spans="10:10" s="388" customFormat="1" ht="21.75" customHeight="1">
      <c r="J1311" s="447"/>
    </row>
    <row r="1312" spans="10:10" s="388" customFormat="1" ht="21.75" customHeight="1">
      <c r="J1312" s="447"/>
    </row>
    <row r="1313" spans="10:10" s="388" customFormat="1" ht="21.75" customHeight="1">
      <c r="J1313" s="447"/>
    </row>
    <row r="1314" spans="10:10" s="388" customFormat="1" ht="21.75" customHeight="1">
      <c r="J1314" s="447"/>
    </row>
    <row r="1315" spans="10:10" s="388" customFormat="1" ht="21.75" customHeight="1">
      <c r="J1315" s="447"/>
    </row>
    <row r="1316" spans="10:10" s="388" customFormat="1" ht="21.75" customHeight="1">
      <c r="J1316" s="447"/>
    </row>
    <row r="1317" spans="10:10" s="388" customFormat="1" ht="21.75" customHeight="1">
      <c r="J1317" s="447"/>
    </row>
    <row r="1318" spans="10:10" s="388" customFormat="1" ht="21.75" customHeight="1">
      <c r="J1318" s="447"/>
    </row>
    <row r="1319" spans="10:10" s="388" customFormat="1" ht="21.75" customHeight="1">
      <c r="J1319" s="447"/>
    </row>
    <row r="1320" spans="10:10" s="388" customFormat="1" ht="21.75" customHeight="1">
      <c r="J1320" s="447"/>
    </row>
    <row r="1321" spans="10:10" s="388" customFormat="1" ht="21.75" customHeight="1">
      <c r="J1321" s="447"/>
    </row>
    <row r="1322" spans="10:10" s="388" customFormat="1" ht="21.75" customHeight="1">
      <c r="J1322" s="447"/>
    </row>
    <row r="1323" spans="10:10" s="388" customFormat="1" ht="21.75" customHeight="1">
      <c r="J1323" s="447"/>
    </row>
    <row r="1324" spans="10:10" s="388" customFormat="1" ht="21.75" customHeight="1">
      <c r="J1324" s="447"/>
    </row>
    <row r="1325" spans="10:10" s="388" customFormat="1" ht="21.75" customHeight="1">
      <c r="J1325" s="447"/>
    </row>
    <row r="1326" spans="10:10" s="388" customFormat="1" ht="21.75" customHeight="1">
      <c r="J1326" s="447"/>
    </row>
    <row r="1327" spans="10:10" s="388" customFormat="1" ht="21.75" customHeight="1">
      <c r="J1327" s="447"/>
    </row>
    <row r="1328" spans="10:10" s="388" customFormat="1" ht="21.75" customHeight="1">
      <c r="J1328" s="447"/>
    </row>
    <row r="1329" spans="10:10" s="388" customFormat="1" ht="21.75" customHeight="1">
      <c r="J1329" s="447"/>
    </row>
    <row r="1330" spans="10:10" s="388" customFormat="1" ht="21.75" customHeight="1">
      <c r="J1330" s="447"/>
    </row>
    <row r="1331" spans="10:10" s="388" customFormat="1" ht="21.75" customHeight="1">
      <c r="J1331" s="447"/>
    </row>
    <row r="1332" spans="10:10" s="388" customFormat="1" ht="21.75" customHeight="1">
      <c r="J1332" s="447"/>
    </row>
    <row r="1333" spans="10:10" s="388" customFormat="1" ht="21.75" customHeight="1">
      <c r="J1333" s="447"/>
    </row>
    <row r="1334" spans="10:10" s="388" customFormat="1" ht="21.75" customHeight="1">
      <c r="J1334" s="447"/>
    </row>
    <row r="1335" spans="10:10" s="388" customFormat="1" ht="21.75" customHeight="1">
      <c r="J1335" s="447"/>
    </row>
    <row r="1336" spans="10:10" s="388" customFormat="1" ht="21.75" customHeight="1">
      <c r="J1336" s="447"/>
    </row>
    <row r="1337" spans="10:10" s="388" customFormat="1" ht="21.75" customHeight="1">
      <c r="J1337" s="447"/>
    </row>
    <row r="1338" spans="10:10" s="388" customFormat="1" ht="21.75" customHeight="1">
      <c r="J1338" s="447"/>
    </row>
    <row r="1339" spans="10:10" s="388" customFormat="1" ht="21.75" customHeight="1">
      <c r="J1339" s="447"/>
    </row>
    <row r="1340" spans="10:10" s="388" customFormat="1" ht="21.75" customHeight="1">
      <c r="J1340" s="447"/>
    </row>
    <row r="1341" spans="10:10" s="388" customFormat="1" ht="21.75" customHeight="1">
      <c r="J1341" s="447"/>
    </row>
    <row r="1342" spans="10:10" s="388" customFormat="1" ht="21.75" customHeight="1">
      <c r="J1342" s="447"/>
    </row>
    <row r="1343" spans="10:10" s="388" customFormat="1" ht="21.75" customHeight="1">
      <c r="J1343" s="447"/>
    </row>
    <row r="1344" spans="10:10" s="388" customFormat="1" ht="21.75" customHeight="1">
      <c r="J1344" s="447"/>
    </row>
    <row r="1345" spans="10:10" s="388" customFormat="1" ht="21.75" customHeight="1">
      <c r="J1345" s="447"/>
    </row>
    <row r="1346" spans="10:10" s="388" customFormat="1" ht="21.75" customHeight="1">
      <c r="J1346" s="447"/>
    </row>
    <row r="1347" spans="10:10" s="388" customFormat="1" ht="21.75" customHeight="1">
      <c r="J1347" s="447"/>
    </row>
    <row r="1348" spans="10:10" s="388" customFormat="1" ht="21.75" customHeight="1">
      <c r="J1348" s="447"/>
    </row>
    <row r="1349" spans="10:10" s="388" customFormat="1" ht="21.75" customHeight="1">
      <c r="J1349" s="447"/>
    </row>
    <row r="1350" spans="10:10" s="388" customFormat="1" ht="21.75" customHeight="1">
      <c r="J1350" s="447"/>
    </row>
    <row r="1351" spans="10:10" s="388" customFormat="1" ht="21.75" customHeight="1">
      <c r="J1351" s="447"/>
    </row>
    <row r="1352" spans="10:10" s="388" customFormat="1" ht="21.75" customHeight="1"/>
    <row r="1353" spans="10:10" s="388" customFormat="1" ht="21.75" customHeight="1"/>
    <row r="1354" spans="10:10" s="388" customFormat="1" ht="21.75" customHeight="1"/>
    <row r="1355" spans="10:10" s="388" customFormat="1" ht="21.75" customHeight="1"/>
    <row r="1356" spans="10:10" s="388" customFormat="1" ht="21.75" customHeight="1"/>
    <row r="1357" spans="10:10" s="388" customFormat="1" ht="21.75" customHeight="1"/>
    <row r="1358" spans="10:10" s="388" customFormat="1" ht="21.75" customHeight="1"/>
    <row r="1359" spans="10:10" s="388" customFormat="1" ht="21.75" customHeight="1"/>
    <row r="1360" spans="10:10" s="388" customFormat="1" ht="21.75" customHeight="1"/>
    <row r="1361" s="388" customFormat="1" ht="21.75" customHeight="1"/>
    <row r="1362" s="388" customFormat="1" ht="21.75" customHeight="1"/>
    <row r="1363" s="388" customFormat="1" ht="21.75" customHeight="1"/>
    <row r="1364" s="388" customFormat="1" ht="21.75" customHeight="1"/>
    <row r="1365" s="388" customFormat="1" ht="21.75" customHeight="1"/>
    <row r="1366" s="388" customFormat="1" ht="21.75" customHeight="1"/>
    <row r="1367" s="388" customFormat="1" ht="21.75" customHeight="1"/>
    <row r="1368" s="388" customFormat="1" ht="21.75" customHeight="1"/>
    <row r="1369" s="388" customFormat="1" ht="21.75" customHeight="1"/>
    <row r="1370" s="388" customFormat="1" ht="21.75" customHeight="1"/>
    <row r="1371" s="388" customFormat="1" ht="21.75" customHeight="1"/>
    <row r="1372" s="388" customFormat="1" ht="21.75" customHeight="1"/>
    <row r="1373" s="388" customFormat="1" ht="21.75" customHeight="1"/>
    <row r="1374" s="388" customFormat="1" ht="21.75" customHeight="1"/>
    <row r="1375" s="388" customFormat="1" ht="21.75" customHeight="1"/>
    <row r="1376" s="388" customFormat="1" ht="21.75" customHeight="1"/>
    <row r="1377" s="388" customFormat="1" ht="21.75" customHeight="1"/>
    <row r="1378" s="388" customFormat="1" ht="21.75" customHeight="1"/>
    <row r="1379" s="388" customFormat="1" ht="21.75" customHeight="1"/>
    <row r="1380" s="388" customFormat="1" ht="21.75" customHeight="1"/>
    <row r="1381" s="388" customFormat="1" ht="21.75" customHeight="1"/>
    <row r="1382" s="388" customFormat="1" ht="21.75" customHeight="1"/>
    <row r="1383" s="388" customFormat="1" ht="21.75" customHeight="1"/>
    <row r="1384" s="388" customFormat="1" ht="21.75" customHeight="1"/>
    <row r="1385" s="388" customFormat="1" ht="21.75" customHeight="1"/>
    <row r="1386" s="388" customFormat="1" ht="21.75" customHeight="1"/>
    <row r="1387" s="388" customFormat="1" ht="21.75" customHeight="1"/>
    <row r="1388" s="388" customFormat="1" ht="21.75" customHeight="1"/>
    <row r="1389" s="388" customFormat="1" ht="21.75" customHeight="1"/>
    <row r="1390" s="388" customFormat="1" ht="21.75" customHeight="1"/>
    <row r="1391" s="388" customFormat="1" ht="21.75" customHeight="1"/>
    <row r="1392" s="388" customFormat="1" ht="21.75" customHeight="1"/>
    <row r="1393" s="388" customFormat="1" ht="21.75" customHeight="1"/>
    <row r="1394" s="388" customFormat="1" ht="21.75" customHeight="1"/>
    <row r="1395" s="388" customFormat="1" ht="21.75" customHeight="1"/>
    <row r="1396" s="388" customFormat="1" ht="21.75" customHeight="1"/>
    <row r="1397" s="388" customFormat="1" ht="21.75" customHeight="1"/>
    <row r="1398" s="388" customFormat="1" ht="21.75" customHeight="1"/>
    <row r="1399" s="388" customFormat="1" ht="21.75" customHeight="1"/>
    <row r="1400" s="388" customFormat="1" ht="21.75" customHeight="1"/>
    <row r="1401" s="388" customFormat="1" ht="21.75" customHeight="1"/>
    <row r="1402" s="388" customFormat="1" ht="21.75" customHeight="1"/>
    <row r="1403" s="388" customFormat="1" ht="21.75" customHeight="1"/>
    <row r="1404" s="388" customFormat="1" ht="21.75" customHeight="1"/>
    <row r="1405" s="388" customFormat="1" ht="21.75" customHeight="1"/>
    <row r="1406" s="388" customFormat="1" ht="21.75" customHeight="1"/>
    <row r="1407" s="388" customFormat="1" ht="21.75" customHeight="1"/>
    <row r="1408" s="388" customFormat="1" ht="21.75" customHeight="1"/>
    <row r="1409" s="388" customFormat="1" ht="21.75" customHeight="1"/>
    <row r="1410" s="388" customFormat="1" ht="21.75" customHeight="1"/>
    <row r="1411" s="388" customFormat="1" ht="21.75" customHeight="1"/>
    <row r="1412" s="388" customFormat="1" ht="21.75" customHeight="1"/>
    <row r="1413" s="388" customFormat="1" ht="21.75" customHeight="1"/>
    <row r="1414" s="388" customFormat="1" ht="21.75" customHeight="1"/>
    <row r="1415" s="388" customFormat="1" ht="21.75" customHeight="1"/>
    <row r="1416" s="388" customFormat="1" ht="21.75" customHeight="1"/>
    <row r="1417" s="388" customFormat="1" ht="21.75" customHeight="1"/>
    <row r="1418" s="388" customFormat="1" ht="21.75" customHeight="1"/>
    <row r="1419" s="388" customFormat="1" ht="21.75" customHeight="1"/>
    <row r="1420" s="388" customFormat="1" ht="21.75" customHeight="1"/>
    <row r="1421" s="388" customFormat="1" ht="21.75" customHeight="1"/>
    <row r="1422" s="388" customFormat="1" ht="21.75" customHeight="1"/>
    <row r="1423" s="388" customFormat="1" ht="21.75" customHeight="1"/>
    <row r="1424" s="388" customFormat="1" ht="21.75" customHeight="1"/>
    <row r="1425" s="388" customFormat="1" ht="21.75" customHeight="1"/>
    <row r="1426" s="388" customFormat="1" ht="21.75" customHeight="1"/>
    <row r="1427" s="388" customFormat="1" ht="21.75" customHeight="1"/>
    <row r="1428" s="388" customFormat="1" ht="21.75" customHeight="1"/>
    <row r="1429" s="388" customFormat="1" ht="21.75" customHeight="1"/>
    <row r="1430" s="388" customFormat="1" ht="21.75" customHeight="1"/>
    <row r="1431" s="388" customFormat="1" ht="21.75" customHeight="1"/>
    <row r="1432" s="388" customFormat="1" ht="21.75" customHeight="1"/>
    <row r="1433" s="388" customFormat="1" ht="21.75" customHeight="1"/>
    <row r="1434" s="388" customFormat="1" ht="21.75" customHeight="1"/>
    <row r="1435" s="388" customFormat="1" ht="21.75" customHeight="1"/>
    <row r="1436" s="388" customFormat="1" ht="21.75" customHeight="1"/>
    <row r="1437" s="388" customFormat="1" ht="21.75" customHeight="1"/>
    <row r="1438" s="388" customFormat="1" ht="21.75" customHeight="1"/>
    <row r="1439" s="388" customFormat="1" ht="21.75" customHeight="1"/>
    <row r="1440" s="388" customFormat="1" ht="21.75" customHeight="1"/>
    <row r="1441" s="388" customFormat="1" ht="21.75" customHeight="1"/>
    <row r="1442" s="388" customFormat="1" ht="21.75" customHeight="1"/>
    <row r="1443" s="388" customFormat="1" ht="21.75" customHeight="1"/>
    <row r="1444" s="388" customFormat="1" ht="21.75" customHeight="1"/>
    <row r="1445" s="388" customFormat="1" ht="21.75" customHeight="1"/>
    <row r="1446" s="388" customFormat="1" ht="21.75" customHeight="1"/>
    <row r="1447" s="388" customFormat="1" ht="21.75" customHeight="1"/>
    <row r="1448" s="388" customFormat="1" ht="21.75" customHeight="1"/>
    <row r="1449" s="388" customFormat="1" ht="21.75" customHeight="1"/>
    <row r="1450" s="388" customFormat="1" ht="21.75" customHeight="1"/>
    <row r="1451" s="388" customFormat="1" ht="21.75" customHeight="1"/>
    <row r="1452" s="388" customFormat="1" ht="21.75" customHeight="1"/>
    <row r="1453" s="388" customFormat="1" ht="21.75" customHeight="1"/>
    <row r="1454" s="388" customFormat="1" ht="21.75" customHeight="1"/>
    <row r="1455" s="388" customFormat="1" ht="21.75" customHeight="1"/>
    <row r="1456" s="388" customFormat="1" ht="21.75" customHeight="1"/>
    <row r="1457" s="388" customFormat="1" ht="21.75" customHeight="1"/>
    <row r="1458" s="388" customFormat="1" ht="21.75" customHeight="1"/>
    <row r="1459" s="388" customFormat="1" ht="21.75" customHeight="1"/>
    <row r="1460" s="388" customFormat="1" ht="21.75" customHeight="1"/>
    <row r="1461" s="388" customFormat="1" ht="21.75" customHeight="1"/>
    <row r="1462" s="388" customFormat="1" ht="21.75" customHeight="1"/>
    <row r="1463" s="388" customFormat="1" ht="21.75" customHeight="1"/>
    <row r="1464" s="388" customFormat="1" ht="21.75" customHeight="1"/>
    <row r="1465" s="388" customFormat="1" ht="21.75" customHeight="1"/>
    <row r="1466" s="388" customFormat="1" ht="21.75" customHeight="1"/>
    <row r="1467" s="388" customFormat="1" ht="21.75" customHeight="1"/>
    <row r="1468" s="388" customFormat="1" ht="21.75" customHeight="1"/>
    <row r="1469" s="388" customFormat="1" ht="21.75" customHeight="1"/>
    <row r="1470" s="388" customFormat="1" ht="21.75" customHeight="1"/>
    <row r="1471" s="388" customFormat="1" ht="21.75" customHeight="1"/>
    <row r="1472" s="388" customFormat="1" ht="21.75" customHeight="1"/>
    <row r="1473" s="388" customFormat="1" ht="21.75" customHeight="1"/>
    <row r="1474" s="388" customFormat="1" ht="21.75" customHeight="1"/>
    <row r="1475" s="388" customFormat="1" ht="21.75" customHeight="1"/>
    <row r="1476" s="388" customFormat="1" ht="21.75" customHeight="1"/>
    <row r="1477" s="388" customFormat="1" ht="21.75" customHeight="1"/>
    <row r="1478" s="388" customFormat="1" ht="21.75" customHeight="1"/>
    <row r="1479" s="388" customFormat="1" ht="21.75" customHeight="1"/>
    <row r="1480" s="388" customFormat="1" ht="21.75" customHeight="1"/>
    <row r="1481" s="388" customFormat="1" ht="21.75" customHeight="1"/>
    <row r="1482" s="388" customFormat="1" ht="21.75" customHeight="1"/>
    <row r="1483" s="388" customFormat="1" ht="21.75" customHeight="1"/>
    <row r="1484" s="388" customFormat="1" ht="21.75" customHeight="1"/>
    <row r="1485" s="388" customFormat="1" ht="21.75" customHeight="1"/>
    <row r="1486" s="388" customFormat="1" ht="21.75" customHeight="1"/>
    <row r="1487" s="388" customFormat="1" ht="21.75" customHeight="1"/>
    <row r="1488" s="388" customFormat="1" ht="21.75" customHeight="1"/>
    <row r="1489" s="388" customFormat="1" ht="21.75" customHeight="1"/>
    <row r="1490" s="388" customFormat="1" ht="21.75" customHeight="1"/>
    <row r="1491" s="388" customFormat="1" ht="21.75" customHeight="1"/>
    <row r="1492" s="388" customFormat="1" ht="21.75" customHeight="1"/>
    <row r="1493" s="388" customFormat="1" ht="21.75" customHeight="1"/>
    <row r="1494" s="388" customFormat="1" ht="21.75" customHeight="1"/>
    <row r="1495" s="388" customFormat="1" ht="21.75" customHeight="1"/>
    <row r="1496" s="388" customFormat="1" ht="21.75" customHeight="1"/>
    <row r="1497" s="388" customFormat="1" ht="21.75" customHeight="1"/>
    <row r="1498" s="388" customFormat="1" ht="21.75" customHeight="1"/>
    <row r="1499" s="388" customFormat="1" ht="21.75" customHeight="1"/>
    <row r="1500" s="388" customFormat="1" ht="21.75" customHeight="1"/>
    <row r="1501" s="388" customFormat="1" ht="21.75" customHeight="1"/>
    <row r="1502" s="388" customFormat="1" ht="21.75" customHeight="1"/>
    <row r="1503" s="388" customFormat="1" ht="21.75" customHeight="1"/>
    <row r="1504" s="388" customFormat="1" ht="21.75" customHeight="1"/>
    <row r="1505" s="388" customFormat="1" ht="21.75" customHeight="1"/>
    <row r="1506" s="388" customFormat="1" ht="21.75" customHeight="1"/>
    <row r="1507" s="388" customFormat="1" ht="21.75" customHeight="1"/>
    <row r="1508" s="388" customFormat="1" ht="21.75" customHeight="1"/>
    <row r="1509" s="388" customFormat="1" ht="21.75" customHeight="1"/>
    <row r="1510" s="388" customFormat="1" ht="21.75" customHeight="1"/>
    <row r="1511" s="388" customFormat="1" ht="21.75" customHeight="1"/>
    <row r="1512" s="388" customFormat="1" ht="21.75" customHeight="1"/>
    <row r="1513" s="388" customFormat="1" ht="21.75" customHeight="1"/>
    <row r="1514" s="388" customFormat="1" ht="21.75" customHeight="1"/>
    <row r="1515" s="388" customFormat="1" ht="21.75" customHeight="1"/>
    <row r="1516" s="388" customFormat="1" ht="21.75" customHeight="1"/>
    <row r="1517" s="388" customFormat="1" ht="21.75" customHeight="1"/>
    <row r="1518" s="388" customFormat="1" ht="21.75" customHeight="1"/>
    <row r="1519" s="388" customFormat="1" ht="21.75" customHeight="1"/>
    <row r="1520" s="388" customFormat="1" ht="21.75" customHeight="1"/>
    <row r="1521" s="388" customFormat="1" ht="21.75" customHeight="1"/>
    <row r="1522" s="388" customFormat="1" ht="21.75" customHeight="1"/>
    <row r="1523" s="388" customFormat="1" ht="21.75" customHeight="1"/>
    <row r="1524" s="388" customFormat="1" ht="21.75" customHeight="1"/>
    <row r="1525" s="388" customFormat="1" ht="21.75" customHeight="1"/>
    <row r="1526" s="388" customFormat="1" ht="21.75" customHeight="1"/>
    <row r="1527" s="388" customFormat="1" ht="21.75" customHeight="1"/>
    <row r="1528" s="388" customFormat="1" ht="21.75" customHeight="1"/>
    <row r="1529" s="388" customFormat="1" ht="21.75" customHeight="1"/>
    <row r="1530" s="388" customFormat="1" ht="21.75" customHeight="1"/>
    <row r="1531" s="388" customFormat="1" ht="21.75" customHeight="1"/>
    <row r="1532" s="388" customFormat="1" ht="21.75" customHeight="1"/>
    <row r="1533" s="388" customFormat="1" ht="21.75" customHeight="1"/>
    <row r="1534" s="388" customFormat="1" ht="21.75" customHeight="1"/>
    <row r="1535" s="388" customFormat="1" ht="21.75" customHeight="1"/>
    <row r="1536" s="388" customFormat="1" ht="21.75" customHeight="1"/>
    <row r="1537" s="388" customFormat="1" ht="21.75" customHeight="1"/>
    <row r="1538" s="388" customFormat="1" ht="21.75" customHeight="1"/>
    <row r="1539" s="388" customFormat="1" ht="21.75" customHeight="1"/>
    <row r="1540" s="388" customFormat="1" ht="21.75" customHeight="1"/>
    <row r="1541" s="388" customFormat="1" ht="21.75" customHeight="1"/>
    <row r="1542" s="388" customFormat="1" ht="21.75" customHeight="1"/>
    <row r="1543" s="388" customFormat="1" ht="21.75" customHeight="1"/>
    <row r="1544" s="388" customFormat="1" ht="21.75" customHeight="1"/>
    <row r="1545" s="388" customFormat="1" ht="21.75" customHeight="1"/>
    <row r="1546" s="388" customFormat="1" ht="21.75" customHeight="1"/>
    <row r="1547" s="388" customFormat="1" ht="21.75" customHeight="1"/>
    <row r="1548" s="388" customFormat="1" ht="21.75" customHeight="1"/>
    <row r="1549" s="388" customFormat="1" ht="21.75" customHeight="1"/>
    <row r="1550" s="388" customFormat="1" ht="21.75" customHeight="1"/>
    <row r="1551" s="388" customFormat="1" ht="21.75" customHeight="1"/>
    <row r="1552" s="388" customFormat="1" ht="21.75" customHeight="1"/>
    <row r="1553" s="388" customFormat="1" ht="21.75" customHeight="1"/>
    <row r="1554" s="388" customFormat="1" ht="21.75" customHeight="1"/>
    <row r="1555" s="388" customFormat="1" ht="21.75" customHeight="1"/>
    <row r="1556" s="388" customFormat="1" ht="21.75" customHeight="1"/>
    <row r="1557" s="388" customFormat="1" ht="21.75" customHeight="1"/>
    <row r="1558" s="388" customFormat="1" ht="21.75" customHeight="1"/>
    <row r="1559" s="388" customFormat="1" ht="21.75" customHeight="1"/>
    <row r="1560" s="388" customFormat="1" ht="21.75" customHeight="1"/>
    <row r="1561" s="388" customFormat="1" ht="21.75" customHeight="1"/>
    <row r="1562" s="388" customFormat="1" ht="21.75" customHeight="1"/>
    <row r="1563" s="388" customFormat="1" ht="21.75" customHeight="1"/>
    <row r="1564" s="388" customFormat="1" ht="21.75" customHeight="1"/>
    <row r="1565" s="388" customFormat="1" ht="21.75" customHeight="1"/>
    <row r="1566" s="388" customFormat="1" ht="21.75" customHeight="1"/>
    <row r="1567" s="388" customFormat="1" ht="21.75" customHeight="1"/>
    <row r="1568" s="388" customFormat="1" ht="21.75" customHeight="1"/>
    <row r="1569" s="388" customFormat="1" ht="21.75" customHeight="1"/>
    <row r="1570" s="388" customFormat="1" ht="21.75" customHeight="1"/>
    <row r="1571" s="388" customFormat="1" ht="21.75" customHeight="1"/>
    <row r="1572" s="388" customFormat="1" ht="21.75" customHeight="1"/>
    <row r="1573" s="388" customFormat="1" ht="21.75" customHeight="1"/>
    <row r="1574" s="388" customFormat="1" ht="21.75" customHeight="1"/>
    <row r="1575" s="388" customFormat="1" ht="21.75" customHeight="1"/>
    <row r="1576" s="388" customFormat="1" ht="21.75" customHeight="1"/>
    <row r="1577" s="388" customFormat="1" ht="21.75" customHeight="1"/>
    <row r="1578" s="388" customFormat="1" ht="21.75" customHeight="1"/>
    <row r="1579" s="388" customFormat="1" ht="21.75" customHeight="1"/>
    <row r="1580" s="388" customFormat="1" ht="21.75" customHeight="1"/>
    <row r="1581" s="388" customFormat="1" ht="21.75" customHeight="1"/>
    <row r="1582" s="388" customFormat="1" ht="21.75" customHeight="1"/>
    <row r="1583" s="388" customFormat="1" ht="21.75" customHeight="1"/>
    <row r="1584" s="388" customFormat="1" ht="21.75" customHeight="1"/>
    <row r="1585" s="388" customFormat="1" ht="21.75" customHeight="1"/>
    <row r="1586" s="388" customFormat="1" ht="21.75" customHeight="1"/>
    <row r="1587" s="388" customFormat="1" ht="21.75" customHeight="1"/>
    <row r="1588" s="388" customFormat="1" ht="21.75" customHeight="1"/>
    <row r="1589" s="388" customFormat="1" ht="21.75" customHeight="1"/>
    <row r="1590" s="388" customFormat="1" ht="21.75" customHeight="1"/>
    <row r="1591" s="388" customFormat="1" ht="21.75" customHeight="1"/>
    <row r="1592" s="388" customFormat="1" ht="21.75" customHeight="1"/>
    <row r="1593" s="388" customFormat="1" ht="21.75" customHeight="1"/>
    <row r="1594" s="388" customFormat="1" ht="21.75" customHeight="1"/>
    <row r="1595" s="388" customFormat="1" ht="21.75" customHeight="1"/>
    <row r="1596" s="388" customFormat="1" ht="21.75" customHeight="1"/>
    <row r="1597" s="388" customFormat="1" ht="21.75" customHeight="1"/>
    <row r="1598" s="388" customFormat="1" ht="21.75" customHeight="1"/>
    <row r="1599" s="388" customFormat="1" ht="21.75" customHeight="1"/>
    <row r="1600" s="388" customFormat="1" ht="21.75" customHeight="1"/>
    <row r="1601" s="388" customFormat="1" ht="21.75" customHeight="1"/>
    <row r="1602" s="388" customFormat="1" ht="21.75" customHeight="1"/>
    <row r="1603" s="388" customFormat="1" ht="21.75" customHeight="1"/>
    <row r="1604" s="388" customFormat="1" ht="21.75" customHeight="1"/>
    <row r="1605" s="388" customFormat="1" ht="21.75" customHeight="1"/>
    <row r="1606" s="388" customFormat="1" ht="21.75" customHeight="1"/>
    <row r="1607" s="388" customFormat="1" ht="21.75" customHeight="1"/>
    <row r="1608" s="388" customFormat="1" ht="21.75" customHeight="1"/>
    <row r="1609" s="388" customFormat="1" ht="21.75" customHeight="1"/>
    <row r="1610" s="388" customFormat="1" ht="21.75" customHeight="1"/>
    <row r="1611" s="388" customFormat="1" ht="21.75" customHeight="1"/>
    <row r="1612" s="388" customFormat="1" ht="21.75" customHeight="1"/>
    <row r="1613" s="388" customFormat="1" ht="21.75" customHeight="1"/>
    <row r="1614" s="388" customFormat="1" ht="21.75" customHeight="1"/>
    <row r="1615" s="388" customFormat="1" ht="21.75" customHeight="1"/>
    <row r="1616" s="388" customFormat="1" ht="21.75" customHeight="1"/>
    <row r="1617" s="388" customFormat="1" ht="21.75" customHeight="1"/>
    <row r="1618" s="388" customFormat="1" ht="21.75" customHeight="1"/>
    <row r="1619" s="388" customFormat="1" ht="21.75" customHeight="1"/>
    <row r="1620" s="388" customFormat="1" ht="21.75" customHeight="1"/>
    <row r="1621" s="388" customFormat="1" ht="21.75" customHeight="1"/>
    <row r="1622" s="388" customFormat="1" ht="21.75" customHeight="1"/>
    <row r="1623" s="388" customFormat="1" ht="21.75" customHeight="1"/>
    <row r="1624" s="388" customFormat="1" ht="21.75" customHeight="1"/>
    <row r="1625" s="388" customFormat="1" ht="21.75" customHeight="1"/>
    <row r="1626" s="388" customFormat="1" ht="21.75" customHeight="1"/>
    <row r="1627" s="388" customFormat="1" ht="21.75" customHeight="1"/>
    <row r="1628" s="388" customFormat="1" ht="21.75" customHeight="1"/>
    <row r="1629" s="388" customFormat="1" ht="21.75" customHeight="1"/>
    <row r="1630" s="388" customFormat="1" ht="21.75" customHeight="1"/>
    <row r="1631" s="388" customFormat="1" ht="21.75" customHeight="1"/>
    <row r="1632" s="388" customFormat="1" ht="21.75" customHeight="1"/>
    <row r="1633" s="388" customFormat="1" ht="21.75" customHeight="1"/>
    <row r="1634" s="388" customFormat="1" ht="21.75" customHeight="1"/>
    <row r="1635" s="388" customFormat="1" ht="21.75" customHeight="1"/>
    <row r="1636" s="388" customFormat="1" ht="21.75" customHeight="1"/>
    <row r="1637" s="388" customFormat="1" ht="21.75" customHeight="1"/>
    <row r="1638" s="388" customFormat="1" ht="21.75" customHeight="1"/>
    <row r="1639" s="388" customFormat="1" ht="21.75" customHeight="1"/>
    <row r="1640" s="388" customFormat="1" ht="21.75" customHeight="1"/>
    <row r="1641" s="388" customFormat="1" ht="21.75" customHeight="1"/>
    <row r="1642" s="388" customFormat="1" ht="21.75" customHeight="1"/>
    <row r="1643" s="388" customFormat="1" ht="21.75" customHeight="1"/>
    <row r="1644" s="388" customFormat="1" ht="21.75" customHeight="1"/>
    <row r="1645" s="388" customFormat="1" ht="21.75" customHeight="1"/>
    <row r="1646" s="388" customFormat="1" ht="21.75" customHeight="1"/>
    <row r="1647" s="388" customFormat="1" ht="21.75" customHeight="1"/>
    <row r="1648" s="388" customFormat="1" ht="21.75" customHeight="1"/>
    <row r="1649" s="388" customFormat="1" ht="21.75" customHeight="1"/>
    <row r="1650" s="388" customFormat="1" ht="21.75" customHeight="1"/>
    <row r="1651" s="388" customFormat="1" ht="21.75" customHeight="1"/>
    <row r="1652" s="388" customFormat="1" ht="21.75" customHeight="1"/>
    <row r="1653" s="388" customFormat="1" ht="21.75" customHeight="1"/>
    <row r="1654" s="388" customFormat="1" ht="21.75" customHeight="1"/>
    <row r="1655" s="388" customFormat="1" ht="21.75" customHeight="1"/>
    <row r="1656" s="388" customFormat="1" ht="21.75" customHeight="1"/>
    <row r="1657" s="388" customFormat="1" ht="21.75" customHeight="1"/>
    <row r="1658" s="388" customFormat="1" ht="21.75" customHeight="1"/>
    <row r="1659" s="388" customFormat="1" ht="21.75" customHeight="1"/>
    <row r="1660" s="388" customFormat="1" ht="21.75" customHeight="1"/>
    <row r="1661" s="388" customFormat="1" ht="21.75" customHeight="1"/>
    <row r="1662" s="388" customFormat="1" ht="21.75" customHeight="1"/>
    <row r="1663" s="388" customFormat="1" ht="21.75" customHeight="1"/>
    <row r="1664" s="388" customFormat="1" ht="21.75" customHeight="1"/>
    <row r="1665" s="388" customFormat="1" ht="21.75" customHeight="1"/>
    <row r="1666" s="388" customFormat="1" ht="21.75" customHeight="1"/>
    <row r="1667" s="388" customFormat="1" ht="21.75" customHeight="1"/>
    <row r="1668" s="388" customFormat="1" ht="21.75" customHeight="1"/>
    <row r="1669" s="388" customFormat="1" ht="21.75" customHeight="1"/>
    <row r="1670" s="388" customFormat="1" ht="21.75" customHeight="1"/>
    <row r="1671" s="388" customFormat="1" ht="21.75" customHeight="1"/>
    <row r="1672" s="388" customFormat="1" ht="21.75" customHeight="1"/>
    <row r="1673" s="388" customFormat="1" ht="21.75" customHeight="1"/>
    <row r="1674" s="388" customFormat="1" ht="21.75" customHeight="1"/>
    <row r="1675" s="388" customFormat="1" ht="21.75" customHeight="1"/>
    <row r="1676" s="388" customFormat="1" ht="21.75" customHeight="1"/>
    <row r="1677" s="388" customFormat="1" ht="21.75" customHeight="1"/>
    <row r="1678" s="388" customFormat="1" ht="21.75" customHeight="1"/>
    <row r="1679" s="388" customFormat="1" ht="21.75" customHeight="1"/>
    <row r="1680" s="388" customFormat="1" ht="21.75" customHeight="1"/>
    <row r="1681" s="388" customFormat="1" ht="21.75" customHeight="1"/>
    <row r="1682" s="388" customFormat="1" ht="21.75" customHeight="1"/>
    <row r="1683" s="388" customFormat="1" ht="21.75" customHeight="1"/>
    <row r="1684" s="388" customFormat="1" ht="21.75" customHeight="1"/>
    <row r="1685" s="388" customFormat="1" ht="21.75" customHeight="1"/>
    <row r="1686" s="388" customFormat="1" ht="21.75" customHeight="1"/>
    <row r="1687" s="388" customFormat="1" ht="21.75" customHeight="1"/>
    <row r="1688" s="388" customFormat="1" ht="21.75" customHeight="1"/>
    <row r="1689" s="388" customFormat="1" ht="21.75" customHeight="1"/>
    <row r="1690" s="388" customFormat="1" ht="21.75" customHeight="1"/>
    <row r="1691" s="388" customFormat="1" ht="21.75" customHeight="1"/>
    <row r="1692" s="388" customFormat="1" ht="21.75" customHeight="1"/>
    <row r="1693" s="388" customFormat="1" ht="21.75" customHeight="1"/>
    <row r="1694" s="388" customFormat="1" ht="21.75" customHeight="1"/>
    <row r="1695" s="388" customFormat="1" ht="21.75" customHeight="1"/>
    <row r="1696" s="388" customFormat="1" ht="21.75" customHeight="1"/>
    <row r="1697" s="388" customFormat="1" ht="21.75" customHeight="1"/>
    <row r="1698" s="388" customFormat="1" ht="21.75" customHeight="1"/>
    <row r="1699" s="388" customFormat="1" ht="21.75" customHeight="1"/>
    <row r="1700" s="388" customFormat="1" ht="21.75" customHeight="1"/>
    <row r="1701" s="388" customFormat="1" ht="21.75" customHeight="1"/>
    <row r="1702" s="388" customFormat="1" ht="21.75" customHeight="1"/>
    <row r="1703" s="388" customFormat="1" ht="21.75" customHeight="1"/>
    <row r="1704" s="388" customFormat="1" ht="21.75" customHeight="1"/>
    <row r="1705" s="388" customFormat="1" ht="21.75" customHeight="1"/>
    <row r="1706" s="388" customFormat="1" ht="21.75" customHeight="1"/>
    <row r="1707" s="388" customFormat="1" ht="21.75" customHeight="1"/>
    <row r="1708" s="388" customFormat="1" ht="21.75" customHeight="1"/>
    <row r="1709" s="388" customFormat="1" ht="21.75" customHeight="1"/>
    <row r="1710" s="388" customFormat="1" ht="21.75" customHeight="1"/>
    <row r="1711" s="388" customFormat="1" ht="21.75" customHeight="1"/>
    <row r="1712" s="388" customFormat="1" ht="21.75" customHeight="1"/>
    <row r="1713" s="388" customFormat="1" ht="21.75" customHeight="1"/>
    <row r="1714" s="388" customFormat="1" ht="21.75" customHeight="1"/>
    <row r="1715" s="388" customFormat="1" ht="21.75" customHeight="1"/>
    <row r="1716" s="388" customFormat="1" ht="21.75" customHeight="1"/>
    <row r="1717" s="388" customFormat="1" ht="21.75" customHeight="1"/>
    <row r="1718" s="388" customFormat="1" ht="21.75" customHeight="1"/>
    <row r="1719" s="388" customFormat="1" ht="21.75" customHeight="1"/>
    <row r="1720" s="388" customFormat="1" ht="21.75" customHeight="1"/>
    <row r="1721" s="388" customFormat="1" ht="21.75" customHeight="1"/>
    <row r="1722" s="388" customFormat="1" ht="21.75" customHeight="1"/>
    <row r="1723" s="388" customFormat="1" ht="21.75" customHeight="1"/>
    <row r="1724" s="388" customFormat="1" ht="21.75" customHeight="1"/>
    <row r="1725" s="388" customFormat="1" ht="21.75" customHeight="1"/>
    <row r="1726" s="388" customFormat="1" ht="21.75" customHeight="1"/>
    <row r="1727" s="388" customFormat="1" ht="21.75" customHeight="1"/>
    <row r="1728" s="388" customFormat="1" ht="21.75" customHeight="1"/>
    <row r="1729" s="388" customFormat="1" ht="21.75" customHeight="1"/>
    <row r="1730" s="388" customFormat="1" ht="21.75" customHeight="1"/>
    <row r="1731" s="388" customFormat="1" ht="21.75" customHeight="1"/>
    <row r="1732" s="388" customFormat="1" ht="21.75" customHeight="1"/>
    <row r="1733" s="388" customFormat="1" ht="21.75" customHeight="1"/>
    <row r="1734" s="388" customFormat="1" ht="21.75" customHeight="1"/>
    <row r="1735" s="388" customFormat="1" ht="21.75" customHeight="1"/>
    <row r="1736" s="388" customFormat="1" ht="21.75" customHeight="1"/>
    <row r="1737" s="388" customFormat="1" ht="21.75" customHeight="1"/>
    <row r="1738" s="388" customFormat="1" ht="21.75" customHeight="1"/>
    <row r="1739" s="388" customFormat="1" ht="21.75" customHeight="1"/>
    <row r="1740" s="388" customFormat="1" ht="21.75" customHeight="1"/>
    <row r="1741" s="388" customFormat="1" ht="21.75" customHeight="1"/>
    <row r="1742" s="388" customFormat="1" ht="21.75" customHeight="1"/>
    <row r="1743" s="388" customFormat="1" ht="21.75" customHeight="1"/>
    <row r="1744" s="388" customFormat="1" ht="21.75" customHeight="1"/>
    <row r="1745" s="388" customFormat="1" ht="21.75" customHeight="1"/>
    <row r="1746" s="388" customFormat="1" ht="21.75" customHeight="1"/>
    <row r="1747" s="388" customFormat="1" ht="21.75" customHeight="1"/>
    <row r="1748" s="388" customFormat="1" ht="21.75" customHeight="1"/>
    <row r="1749" s="388" customFormat="1" ht="21.75" customHeight="1"/>
    <row r="1750" s="388" customFormat="1" ht="21.75" customHeight="1"/>
    <row r="1751" s="388" customFormat="1" ht="21.75" customHeight="1"/>
    <row r="1752" s="388" customFormat="1" ht="21.75" customHeight="1"/>
    <row r="1753" s="388" customFormat="1" ht="21.75" customHeight="1"/>
    <row r="1754" s="388" customFormat="1" ht="21.75" customHeight="1"/>
    <row r="1755" s="388" customFormat="1" ht="21.75" customHeight="1"/>
    <row r="1756" s="388" customFormat="1" ht="21.75" customHeight="1"/>
    <row r="1757" s="388" customFormat="1" ht="21.75" customHeight="1"/>
    <row r="1758" s="388" customFormat="1" ht="21.75" customHeight="1"/>
    <row r="1759" s="388" customFormat="1" ht="21.75" customHeight="1"/>
    <row r="1760" s="388" customFormat="1" ht="21.75" customHeight="1"/>
    <row r="1761" s="388" customFormat="1" ht="21.75" customHeight="1"/>
    <row r="1762" s="388" customFormat="1" ht="21.75" customHeight="1"/>
    <row r="1763" s="388" customFormat="1" ht="21.75" customHeight="1"/>
    <row r="1764" s="388" customFormat="1" ht="21.75" customHeight="1"/>
    <row r="1765" s="388" customFormat="1" ht="21.75" customHeight="1"/>
    <row r="1766" s="388" customFormat="1" ht="21.75" customHeight="1"/>
    <row r="1767" s="388" customFormat="1" ht="21.75" customHeight="1"/>
    <row r="1768" s="388" customFormat="1" ht="21.75" customHeight="1"/>
    <row r="1769" s="388" customFormat="1" ht="21.75" customHeight="1"/>
    <row r="1770" s="388" customFormat="1" ht="21.75" customHeight="1"/>
    <row r="1771" s="388" customFormat="1" ht="21.75" customHeight="1"/>
    <row r="1772" s="388" customFormat="1" ht="21.75" customHeight="1"/>
    <row r="1773" s="388" customFormat="1" ht="21.75" customHeight="1"/>
    <row r="1774" s="388" customFormat="1" ht="21.75" customHeight="1"/>
    <row r="1775" s="388" customFormat="1" ht="21.75" customHeight="1"/>
    <row r="1776" s="388" customFormat="1" ht="21.75" customHeight="1"/>
    <row r="1777" s="388" customFormat="1" ht="21.75" customHeight="1"/>
    <row r="1778" s="388" customFormat="1" ht="21.75" customHeight="1"/>
    <row r="1779" s="388" customFormat="1" ht="21.75" customHeight="1"/>
    <row r="1780" s="388" customFormat="1" ht="21.75" customHeight="1"/>
    <row r="1781" s="388" customFormat="1" ht="21.75" customHeight="1"/>
    <row r="1782" s="388" customFormat="1" ht="21.75" customHeight="1"/>
    <row r="1783" s="388" customFormat="1" ht="21.75" customHeight="1"/>
    <row r="1784" s="388" customFormat="1" ht="21.75" customHeight="1"/>
    <row r="1785" s="388" customFormat="1" ht="21.75" customHeight="1"/>
    <row r="1786" s="388" customFormat="1" ht="21.75" customHeight="1"/>
    <row r="1787" s="388" customFormat="1" ht="21.75" customHeight="1"/>
    <row r="1788" s="388" customFormat="1" ht="21.75" customHeight="1"/>
    <row r="1789" s="388" customFormat="1" ht="21.75" customHeight="1"/>
    <row r="1790" s="388" customFormat="1" ht="21.75" customHeight="1"/>
    <row r="1791" s="388" customFormat="1" ht="21.75" customHeight="1"/>
    <row r="1792" s="388" customFormat="1" ht="21.75" customHeight="1"/>
    <row r="1793" s="388" customFormat="1" ht="21.75" customHeight="1"/>
    <row r="1794" s="388" customFormat="1" ht="21.75" customHeight="1"/>
    <row r="1795" s="388" customFormat="1" ht="21.75" customHeight="1"/>
    <row r="1796" s="388" customFormat="1" ht="21.75" customHeight="1"/>
    <row r="1797" s="388" customFormat="1" ht="21.75" customHeight="1"/>
    <row r="1798" s="388" customFormat="1" ht="21.75" customHeight="1"/>
    <row r="1799" s="388" customFormat="1" ht="21.75" customHeight="1"/>
    <row r="1800" s="388" customFormat="1" ht="21.75" customHeight="1"/>
    <row r="1801" s="388" customFormat="1" ht="21.75" customHeight="1"/>
    <row r="1802" s="388" customFormat="1" ht="21.75" customHeight="1"/>
    <row r="1803" s="388" customFormat="1" ht="21.75" customHeight="1"/>
    <row r="1804" s="388" customFormat="1" ht="21.75" customHeight="1"/>
    <row r="1805" s="388" customFormat="1" ht="21.75" customHeight="1"/>
    <row r="1806" s="388" customFormat="1" ht="21.75" customHeight="1"/>
    <row r="1807" s="388" customFormat="1" ht="21.75" customHeight="1"/>
    <row r="1808" s="388" customFormat="1" ht="21.75" customHeight="1"/>
    <row r="1809" s="388" customFormat="1" ht="21.75" customHeight="1"/>
    <row r="1810" s="388" customFormat="1" ht="21.75" customHeight="1"/>
    <row r="1811" s="388" customFormat="1" ht="21.75" customHeight="1"/>
    <row r="1812" s="388" customFormat="1" ht="21.75" customHeight="1"/>
    <row r="1813" s="388" customFormat="1" ht="21.75" customHeight="1"/>
    <row r="1814" s="388" customFormat="1" ht="21.75" customHeight="1"/>
    <row r="1815" s="388" customFormat="1" ht="21.75" customHeight="1"/>
    <row r="1816" s="388" customFormat="1" ht="21.75" customHeight="1"/>
    <row r="1817" s="388" customFormat="1" ht="21.75" customHeight="1"/>
    <row r="1818" s="388" customFormat="1" ht="21.75" customHeight="1"/>
    <row r="1819" s="388" customFormat="1" ht="21.75" customHeight="1"/>
    <row r="1820" s="388" customFormat="1" ht="21.75" customHeight="1"/>
    <row r="1821" s="388" customFormat="1" ht="21.75" customHeight="1"/>
    <row r="1822" s="388" customFormat="1" ht="21.75" customHeight="1"/>
    <row r="1823" s="388" customFormat="1" ht="21.75" customHeight="1"/>
    <row r="1824" s="388" customFormat="1" ht="21.75" customHeight="1"/>
    <row r="1825" s="388" customFormat="1" ht="21.75" customHeight="1"/>
    <row r="1826" s="388" customFormat="1" ht="21.75" customHeight="1"/>
    <row r="1827" s="388" customFormat="1" ht="21.75" customHeight="1"/>
    <row r="1828" s="388" customFormat="1" ht="21.75" customHeight="1"/>
    <row r="1829" s="388" customFormat="1" ht="21.75" customHeight="1"/>
    <row r="1830" s="388" customFormat="1" ht="21.75" customHeight="1"/>
    <row r="1831" s="388" customFormat="1" ht="21.75" customHeight="1"/>
    <row r="1832" s="388" customFormat="1" ht="21.75" customHeight="1"/>
    <row r="1833" s="388" customFormat="1" ht="21.75" customHeight="1"/>
    <row r="1834" s="388" customFormat="1" ht="21.75" customHeight="1"/>
    <row r="1835" s="388" customFormat="1" ht="21.75" customHeight="1"/>
    <row r="1836" s="388" customFormat="1" ht="21.75" customHeight="1"/>
    <row r="1837" s="388" customFormat="1" ht="21.75" customHeight="1"/>
    <row r="1838" s="388" customFormat="1" ht="21.75" customHeight="1"/>
    <row r="1839" s="388" customFormat="1" ht="21.75" customHeight="1"/>
    <row r="1840" s="388" customFormat="1" ht="21.75" customHeight="1"/>
    <row r="1841" s="388" customFormat="1" ht="21.75" customHeight="1"/>
    <row r="1842" s="388" customFormat="1" ht="21.75" customHeight="1"/>
    <row r="1843" s="388" customFormat="1" ht="21.75" customHeight="1"/>
    <row r="1844" s="388" customFormat="1" ht="21.75" customHeight="1"/>
    <row r="1845" s="388" customFormat="1" ht="21.75" customHeight="1"/>
    <row r="1846" s="388" customFormat="1" ht="21.75" customHeight="1"/>
    <row r="1847" s="388" customFormat="1" ht="21.75" customHeight="1"/>
    <row r="1848" s="388" customFormat="1" ht="21.75" customHeight="1"/>
    <row r="1849" s="388" customFormat="1" ht="21.75" customHeight="1"/>
    <row r="1850" s="388" customFormat="1" ht="21.75" customHeight="1"/>
    <row r="1851" s="388" customFormat="1" ht="21.75" customHeight="1"/>
    <row r="1852" s="388" customFormat="1" ht="21.75" customHeight="1"/>
    <row r="1853" s="388" customFormat="1" ht="21.75" customHeight="1"/>
    <row r="1854" s="388" customFormat="1" ht="21.75" customHeight="1"/>
    <row r="1855" s="388" customFormat="1" ht="21.75" customHeight="1"/>
    <row r="1856" s="388" customFormat="1" ht="21.75" customHeight="1"/>
    <row r="1857" s="388" customFormat="1" ht="21.75" customHeight="1"/>
    <row r="1858" s="388" customFormat="1" ht="21.75" customHeight="1"/>
    <row r="1859" s="388" customFormat="1" ht="21.75" customHeight="1"/>
    <row r="1860" s="388" customFormat="1" ht="21.75" customHeight="1"/>
    <row r="1861" s="388" customFormat="1" ht="21.75" customHeight="1"/>
    <row r="1862" s="388" customFormat="1" ht="21.75" customHeight="1"/>
    <row r="1863" s="388" customFormat="1" ht="21.75" customHeight="1"/>
    <row r="1864" s="388" customFormat="1" ht="21.75" customHeight="1"/>
    <row r="1865" s="388" customFormat="1" ht="21.75" customHeight="1"/>
    <row r="1866" s="388" customFormat="1" ht="21.75" customHeight="1"/>
    <row r="1867" s="388" customFormat="1" ht="21.75" customHeight="1"/>
    <row r="1868" s="388" customFormat="1" ht="21.75" customHeight="1"/>
    <row r="1869" s="388" customFormat="1" ht="21.75" customHeight="1"/>
    <row r="1870" s="388" customFormat="1" ht="21.75" customHeight="1"/>
    <row r="1871" s="388" customFormat="1" ht="21.75" customHeight="1"/>
    <row r="1872" s="388" customFormat="1" ht="21.75" customHeight="1"/>
    <row r="1873" s="388" customFormat="1" ht="21.75" customHeight="1"/>
    <row r="1874" s="388" customFormat="1" ht="21.75" customHeight="1"/>
    <row r="1875" s="388" customFormat="1" ht="21.75" customHeight="1"/>
    <row r="1876" s="388" customFormat="1" ht="21.75" customHeight="1"/>
    <row r="1877" s="388" customFormat="1" ht="21.75" customHeight="1"/>
    <row r="1878" s="388" customFormat="1" ht="21.75" customHeight="1"/>
    <row r="1879" s="388" customFormat="1" ht="21.75" customHeight="1"/>
    <row r="1880" s="388" customFormat="1" ht="21.75" customHeight="1"/>
    <row r="1881" s="388" customFormat="1" ht="21.75" customHeight="1"/>
    <row r="1882" s="388" customFormat="1" ht="21.75" customHeight="1"/>
    <row r="1883" s="388" customFormat="1" ht="21.75" customHeight="1"/>
    <row r="1884" s="388" customFormat="1" ht="21.75" customHeight="1"/>
    <row r="1885" s="388" customFormat="1" ht="21.75" customHeight="1"/>
    <row r="1886" s="388" customFormat="1" ht="21.75" customHeight="1"/>
    <row r="1887" s="388" customFormat="1" ht="21.75" customHeight="1"/>
    <row r="1888" s="388" customFormat="1" ht="21.75" customHeight="1"/>
    <row r="1889" s="388" customFormat="1" ht="21.75" customHeight="1"/>
    <row r="1890" s="388" customFormat="1" ht="21.75" customHeight="1"/>
    <row r="1891" s="388" customFormat="1" ht="21.75" customHeight="1"/>
    <row r="1892" s="388" customFormat="1" ht="21.75" customHeight="1"/>
    <row r="1893" s="388" customFormat="1" ht="21.75" customHeight="1"/>
    <row r="1894" s="388" customFormat="1" ht="21.75" customHeight="1"/>
    <row r="1895" s="388" customFormat="1" ht="21.75" customHeight="1"/>
    <row r="1896" s="388" customFormat="1" ht="21.75" customHeight="1"/>
    <row r="1897" s="388" customFormat="1" ht="21.75" customHeight="1"/>
    <row r="1898" s="388" customFormat="1" ht="21.75" customHeight="1"/>
    <row r="1899" s="388" customFormat="1" ht="21.75" customHeight="1"/>
    <row r="1900" s="388" customFormat="1" ht="21.75" customHeight="1"/>
    <row r="1901" s="388" customFormat="1" ht="21.75" customHeight="1"/>
    <row r="1902" s="388" customFormat="1" ht="21.75" customHeight="1"/>
    <row r="1903" s="388" customFormat="1" ht="21.75" customHeight="1"/>
    <row r="1904" s="388" customFormat="1" ht="21.75" customHeight="1"/>
    <row r="1905" s="388" customFormat="1" ht="21.75" customHeight="1"/>
    <row r="1906" s="388" customFormat="1" ht="21.75" customHeight="1"/>
    <row r="1907" s="388" customFormat="1" ht="21.75" customHeight="1"/>
    <row r="1908" s="388" customFormat="1" ht="21.75" customHeight="1"/>
    <row r="1909" s="388" customFormat="1" ht="21.75" customHeight="1"/>
    <row r="1910" s="388" customFormat="1" ht="21.75" customHeight="1"/>
    <row r="1911" s="388" customFormat="1" ht="21.75" customHeight="1"/>
    <row r="1912" s="388" customFormat="1" ht="21.75" customHeight="1"/>
    <row r="1913" s="388" customFormat="1" ht="21.75" customHeight="1"/>
    <row r="1914" s="388" customFormat="1" ht="21.75" customHeight="1"/>
    <row r="1915" s="388" customFormat="1" ht="21.75" customHeight="1"/>
    <row r="1916" s="388" customFormat="1" ht="21.75" customHeight="1"/>
    <row r="1917" s="388" customFormat="1" ht="21.75" customHeight="1"/>
    <row r="1918" s="388" customFormat="1" ht="21.75" customHeight="1"/>
    <row r="1919" s="388" customFormat="1" ht="21.75" customHeight="1"/>
    <row r="1920" s="388" customFormat="1" ht="21.75" customHeight="1"/>
    <row r="1921" s="388" customFormat="1" ht="21.75" customHeight="1"/>
    <row r="1922" s="388" customFormat="1" ht="21.75" customHeight="1"/>
    <row r="1923" s="388" customFormat="1" ht="21.75" customHeight="1"/>
    <row r="1924" s="388" customFormat="1" ht="21.75" customHeight="1"/>
    <row r="1925" s="388" customFormat="1" ht="21.75" customHeight="1"/>
    <row r="1926" s="388" customFormat="1" ht="21.75" customHeight="1"/>
    <row r="1927" s="388" customFormat="1" ht="21.75" customHeight="1"/>
    <row r="1928" s="388" customFormat="1" ht="21.75" customHeight="1"/>
    <row r="1929" s="388" customFormat="1" ht="21.75" customHeight="1"/>
    <row r="1930" s="388" customFormat="1" ht="21.75" customHeight="1"/>
    <row r="1931" s="388" customFormat="1" ht="21.75" customHeight="1"/>
    <row r="1932" s="388" customFormat="1" ht="21.75" customHeight="1"/>
    <row r="1933" s="388" customFormat="1" ht="21.75" customHeight="1"/>
    <row r="1934" s="388" customFormat="1" ht="21.75" customHeight="1"/>
    <row r="1935" s="388" customFormat="1" ht="21.75" customHeight="1"/>
    <row r="1936" s="388" customFormat="1" ht="21.75" customHeight="1"/>
    <row r="1937" s="388" customFormat="1" ht="21.75" customHeight="1"/>
    <row r="1938" s="388" customFormat="1" ht="21.75" customHeight="1"/>
    <row r="1939" s="388" customFormat="1" ht="21.75" customHeight="1"/>
    <row r="1940" s="388" customFormat="1" ht="21.75" customHeight="1"/>
    <row r="1941" s="388" customFormat="1" ht="21.75" customHeight="1"/>
    <row r="1942" s="388" customFormat="1" ht="21.75" customHeight="1"/>
    <row r="1943" s="388" customFormat="1" ht="21.75" customHeight="1"/>
    <row r="1944" s="388" customFormat="1" ht="21.75" customHeight="1"/>
    <row r="1945" s="388" customFormat="1" ht="21.75" customHeight="1"/>
    <row r="1946" s="388" customFormat="1" ht="21.75" customHeight="1"/>
    <row r="1947" s="388" customFormat="1" ht="21.75" customHeight="1"/>
    <row r="1948" s="388" customFormat="1" ht="21.75" customHeight="1"/>
    <row r="1949" s="388" customFormat="1" ht="21.75" customHeight="1"/>
    <row r="1950" s="388" customFormat="1" ht="21.75" customHeight="1"/>
    <row r="1951" s="388" customFormat="1" ht="21.75" customHeight="1"/>
    <row r="1952" s="388" customFormat="1" ht="21.75" customHeight="1"/>
    <row r="1953" s="388" customFormat="1" ht="21.75" customHeight="1"/>
    <row r="1954" s="388" customFormat="1" ht="21.75" customHeight="1"/>
    <row r="1955" s="388" customFormat="1" ht="21.75" customHeight="1"/>
    <row r="1956" s="388" customFormat="1" ht="21.75" customHeight="1"/>
    <row r="1957" s="388" customFormat="1" ht="21.75" customHeight="1"/>
    <row r="1958" s="388" customFormat="1" ht="21.75" customHeight="1"/>
    <row r="1959" s="388" customFormat="1" ht="21.75" customHeight="1"/>
    <row r="1960" s="388" customFormat="1" ht="21.75" customHeight="1"/>
    <row r="1961" s="388" customFormat="1" ht="21.75" customHeight="1"/>
    <row r="1962" s="388" customFormat="1" ht="21.75" customHeight="1"/>
    <row r="1963" s="388" customFormat="1" ht="21.75" customHeight="1"/>
    <row r="1964" s="388" customFormat="1" ht="21.75" customHeight="1"/>
    <row r="1965" s="388" customFormat="1" ht="21.75" customHeight="1"/>
    <row r="1966" s="388" customFormat="1" ht="21.75" customHeight="1"/>
    <row r="1967" s="388" customFormat="1" ht="21.75" customHeight="1"/>
    <row r="1968" s="388" customFormat="1" ht="21.75" customHeight="1"/>
    <row r="1969" s="388" customFormat="1" ht="21.75" customHeight="1"/>
    <row r="1970" s="388" customFormat="1" ht="21.75" customHeight="1"/>
    <row r="1971" s="388" customFormat="1" ht="21.75" customHeight="1"/>
    <row r="1972" s="388" customFormat="1" ht="21.75" customHeight="1"/>
    <row r="1973" s="388" customFormat="1" ht="21.75" customHeight="1"/>
    <row r="1974" s="388" customFormat="1" ht="21.75" customHeight="1"/>
    <row r="1975" s="388" customFormat="1" ht="21.75" customHeight="1"/>
    <row r="1976" s="388" customFormat="1" ht="21.75" customHeight="1"/>
    <row r="1977" s="388" customFormat="1" ht="21.75" customHeight="1"/>
    <row r="1978" s="388" customFormat="1" ht="21.75" customHeight="1"/>
    <row r="1979" s="388" customFormat="1" ht="21.75" customHeight="1"/>
    <row r="1980" s="388" customFormat="1" ht="21.75" customHeight="1"/>
    <row r="1981" s="388" customFormat="1" ht="21.75" customHeight="1"/>
    <row r="1982" s="388" customFormat="1" ht="21.75" customHeight="1"/>
    <row r="1983" s="388" customFormat="1" ht="21.75" customHeight="1"/>
    <row r="1984" s="388" customFormat="1" ht="21.75" customHeight="1"/>
    <row r="1985" s="388" customFormat="1" ht="21.75" customHeight="1"/>
    <row r="1986" s="388" customFormat="1" ht="21.75" customHeight="1"/>
    <row r="1987" s="388" customFormat="1" ht="21.75" customHeight="1"/>
    <row r="1988" s="388" customFormat="1" ht="21.75" customHeight="1"/>
    <row r="1989" s="388" customFormat="1" ht="21.75" customHeight="1"/>
    <row r="1990" s="388" customFormat="1" ht="21.75" customHeight="1"/>
    <row r="1991" s="388" customFormat="1" ht="21.75" customHeight="1"/>
    <row r="1992" s="388" customFormat="1" ht="21.75" customHeight="1"/>
    <row r="1993" s="388" customFormat="1" ht="21.75" customHeight="1"/>
    <row r="1994" s="388" customFormat="1" ht="21.75" customHeight="1"/>
    <row r="1995" s="388" customFormat="1" ht="21.75" customHeight="1"/>
    <row r="1996" s="388" customFormat="1" ht="21.75" customHeight="1"/>
    <row r="1997" s="388" customFormat="1" ht="21.75" customHeight="1"/>
    <row r="1998" s="388" customFormat="1" ht="21.75" customHeight="1"/>
    <row r="1999" s="388" customFormat="1" ht="21.75" customHeight="1"/>
    <row r="2000" s="388" customFormat="1" ht="21.75" customHeight="1"/>
    <row r="2001" s="388" customFormat="1" ht="21.75" customHeight="1"/>
    <row r="2002" s="388" customFormat="1" ht="21.75" customHeight="1"/>
    <row r="2003" s="388" customFormat="1" ht="21.75" customHeight="1"/>
    <row r="2004" s="388" customFormat="1" ht="21.75" customHeight="1"/>
    <row r="2005" s="388" customFormat="1" ht="21.75" customHeight="1"/>
    <row r="2006" s="388" customFormat="1" ht="21.75" customHeight="1"/>
    <row r="2007" s="388" customFormat="1" ht="21.75" customHeight="1"/>
    <row r="2008" s="388" customFormat="1" ht="21.75" customHeight="1"/>
    <row r="2009" s="388" customFormat="1" ht="21.75" customHeight="1"/>
    <row r="2010" s="388" customFormat="1" ht="21.75" customHeight="1"/>
    <row r="2011" s="388" customFormat="1" ht="21.75" customHeight="1"/>
    <row r="2012" s="388" customFormat="1" ht="21.75" customHeight="1"/>
    <row r="2013" s="388" customFormat="1" ht="21.75" customHeight="1"/>
    <row r="2014" s="388" customFormat="1" ht="21.75" customHeight="1"/>
    <row r="2015" s="388" customFormat="1" ht="21.75" customHeight="1"/>
    <row r="2016" s="388" customFormat="1" ht="21.75" customHeight="1"/>
    <row r="2017" s="388" customFormat="1" ht="21.75" customHeight="1"/>
    <row r="2018" s="388" customFormat="1" ht="21.75" customHeight="1"/>
    <row r="2019" s="388" customFormat="1" ht="21.75" customHeight="1"/>
    <row r="2020" s="388" customFormat="1" ht="21.75" customHeight="1"/>
    <row r="2021" s="388" customFormat="1" ht="21.75" customHeight="1"/>
    <row r="2022" s="388" customFormat="1" ht="21.75" customHeight="1"/>
    <row r="2023" s="388" customFormat="1" ht="21.75" customHeight="1"/>
    <row r="2024" s="388" customFormat="1" ht="21.75" customHeight="1"/>
    <row r="2025" s="388" customFormat="1" ht="21.75" customHeight="1"/>
    <row r="2026" s="388" customFormat="1" ht="21.75" customHeight="1"/>
    <row r="2027" s="388" customFormat="1" ht="21.75" customHeight="1"/>
    <row r="2028" s="388" customFormat="1" ht="21.75" customHeight="1"/>
    <row r="2029" s="388" customFormat="1" ht="21.75" customHeight="1"/>
    <row r="2030" s="388" customFormat="1" ht="21.75" customHeight="1"/>
    <row r="2031" s="388" customFormat="1" ht="21.75" customHeight="1"/>
    <row r="2032" s="388" customFormat="1" ht="21.75" customHeight="1"/>
    <row r="2033" s="388" customFormat="1" ht="21.75" customHeight="1"/>
    <row r="2034" s="388" customFormat="1" ht="21.75" customHeight="1"/>
    <row r="2035" s="388" customFormat="1" ht="21.75" customHeight="1"/>
    <row r="2036" s="388" customFormat="1" ht="21.75" customHeight="1"/>
    <row r="2037" s="388" customFormat="1" ht="21.75" customHeight="1"/>
    <row r="2038" s="388" customFormat="1" ht="21.75" customHeight="1"/>
    <row r="2039" s="388" customFormat="1" ht="21.75" customHeight="1"/>
    <row r="2040" s="388" customFormat="1" ht="21.75" customHeight="1"/>
    <row r="2041" s="388" customFormat="1" ht="21.75" customHeight="1"/>
    <row r="2042" s="388" customFormat="1" ht="21.75" customHeight="1"/>
    <row r="2043" s="388" customFormat="1" ht="21.75" customHeight="1"/>
    <row r="2044" s="388" customFormat="1" ht="21.75" customHeight="1"/>
    <row r="2045" s="388" customFormat="1" ht="21.75" customHeight="1"/>
    <row r="2046" s="388" customFormat="1" ht="21.75" customHeight="1"/>
    <row r="2047" s="388" customFormat="1" ht="21.75" customHeight="1"/>
    <row r="2048" s="388" customFormat="1" ht="21.75" customHeight="1"/>
    <row r="2049" s="388" customFormat="1" ht="21.75" customHeight="1"/>
    <row r="2050" s="388" customFormat="1" ht="21.75" customHeight="1"/>
    <row r="2051" s="388" customFormat="1" ht="21.75" customHeight="1"/>
    <row r="2052" s="388" customFormat="1" ht="21.75" customHeight="1"/>
    <row r="2053" s="388" customFormat="1" ht="21.75" customHeight="1"/>
    <row r="2054" s="388" customFormat="1" ht="21.75" customHeight="1"/>
    <row r="2055" s="388" customFormat="1" ht="21.75" customHeight="1"/>
    <row r="2056" s="388" customFormat="1" ht="21.75" customHeight="1"/>
    <row r="2057" s="388" customFormat="1" ht="21.75" customHeight="1"/>
    <row r="2058" s="388" customFormat="1" ht="21.75" customHeight="1"/>
    <row r="2059" s="388" customFormat="1" ht="21.75" customHeight="1"/>
    <row r="2060" s="388" customFormat="1" ht="21.75" customHeight="1"/>
    <row r="2061" s="388" customFormat="1" ht="21.75" customHeight="1"/>
    <row r="2062" s="388" customFormat="1" ht="21.75" customHeight="1"/>
    <row r="2063" s="388" customFormat="1" ht="21.75" customHeight="1"/>
    <row r="2064" s="388" customFormat="1" ht="21.75" customHeight="1"/>
    <row r="2065" s="388" customFormat="1" ht="21.75" customHeight="1"/>
    <row r="2066" s="388" customFormat="1" ht="21.75" customHeight="1"/>
    <row r="2067" s="388" customFormat="1" ht="21.75" customHeight="1"/>
    <row r="2068" s="388" customFormat="1" ht="21.75" customHeight="1"/>
    <row r="2069" s="388" customFormat="1" ht="21.75" customHeight="1"/>
    <row r="2070" s="388" customFormat="1" ht="21.75" customHeight="1"/>
    <row r="2071" s="388" customFormat="1" ht="21.75" customHeight="1"/>
    <row r="2072" s="388" customFormat="1" ht="21.75" customHeight="1"/>
    <row r="2073" s="388" customFormat="1" ht="21.75" customHeight="1"/>
    <row r="2074" s="388" customFormat="1" ht="21.75" customHeight="1"/>
    <row r="2075" s="388" customFormat="1" ht="21.75" customHeight="1"/>
    <row r="2076" s="388" customFormat="1" ht="21.75" customHeight="1"/>
    <row r="2077" s="388" customFormat="1" ht="21.75" customHeight="1"/>
    <row r="2078" s="388" customFormat="1" ht="21.75" customHeight="1"/>
    <row r="2079" s="388" customFormat="1" ht="21.75" customHeight="1"/>
    <row r="2080" s="388" customFormat="1" ht="21.75" customHeight="1"/>
    <row r="2081" s="388" customFormat="1" ht="21.75" customHeight="1"/>
    <row r="2082" s="388" customFormat="1" ht="21.75" customHeight="1"/>
    <row r="2083" s="388" customFormat="1" ht="21.75" customHeight="1"/>
    <row r="2084" s="388" customFormat="1" ht="21.75" customHeight="1"/>
    <row r="2085" s="388" customFormat="1" ht="21.75" customHeight="1"/>
    <row r="2086" s="388" customFormat="1" ht="21.75" customHeight="1"/>
    <row r="2087" s="388" customFormat="1" ht="21.75" customHeight="1"/>
    <row r="2088" s="388" customFormat="1" ht="21.75" customHeight="1"/>
    <row r="2089" s="388" customFormat="1" ht="21.75" customHeight="1"/>
    <row r="2090" s="388" customFormat="1" ht="21.75" customHeight="1"/>
    <row r="2091" s="388" customFormat="1" ht="21.75" customHeight="1"/>
    <row r="2092" s="388" customFormat="1" ht="21.75" customHeight="1"/>
    <row r="2093" s="388" customFormat="1" ht="21.75" customHeight="1"/>
    <row r="2094" s="388" customFormat="1" ht="21.75" customHeight="1"/>
    <row r="2095" s="388" customFormat="1" ht="21.75" customHeight="1"/>
    <row r="2096" s="388" customFormat="1" ht="21.75" customHeight="1"/>
    <row r="2097" s="388" customFormat="1" ht="21.75" customHeight="1"/>
    <row r="2098" s="388" customFormat="1" ht="21.75" customHeight="1"/>
    <row r="2099" s="388" customFormat="1" ht="21.75" customHeight="1"/>
    <row r="2100" s="388" customFormat="1" ht="21.75" customHeight="1"/>
    <row r="2101" s="388" customFormat="1" ht="21.75" customHeight="1"/>
    <row r="2102" s="388" customFormat="1" ht="21.75" customHeight="1"/>
    <row r="2103" s="388" customFormat="1" ht="21.75" customHeight="1"/>
    <row r="2104" s="388" customFormat="1" ht="21.75" customHeight="1"/>
    <row r="2105" s="388" customFormat="1" ht="21.75" customHeight="1"/>
    <row r="2106" s="388" customFormat="1" ht="21.75" customHeight="1"/>
    <row r="2107" s="388" customFormat="1" ht="21.75" customHeight="1"/>
    <row r="2108" s="388" customFormat="1" ht="21.75" customHeight="1"/>
    <row r="2109" s="388" customFormat="1" ht="21.75" customHeight="1"/>
    <row r="2110" s="388" customFormat="1" ht="21.75" customHeight="1"/>
    <row r="2111" s="388" customFormat="1" ht="21.75" customHeight="1"/>
    <row r="2112" s="388" customFormat="1" ht="21.75" customHeight="1"/>
    <row r="2113" s="388" customFormat="1" ht="21.75" customHeight="1"/>
    <row r="2114" s="388" customFormat="1" ht="21.75" customHeight="1"/>
    <row r="2115" s="388" customFormat="1" ht="21.75" customHeight="1"/>
    <row r="2116" s="388" customFormat="1" ht="21.75" customHeight="1"/>
    <row r="2117" s="388" customFormat="1" ht="21.75" customHeight="1"/>
    <row r="2118" s="388" customFormat="1" ht="21.75" customHeight="1"/>
    <row r="2119" s="388" customFormat="1" ht="21.75" customHeight="1"/>
    <row r="2120" s="388" customFormat="1" ht="21.75" customHeight="1"/>
    <row r="2121" s="388" customFormat="1" ht="21.75" customHeight="1"/>
    <row r="2122" s="388" customFormat="1" ht="21.75" customHeight="1"/>
    <row r="2123" s="388" customFormat="1" ht="21.75" customHeight="1"/>
    <row r="2124" s="388" customFormat="1" ht="21.75" customHeight="1"/>
    <row r="2125" s="388" customFormat="1" ht="21.75" customHeight="1"/>
    <row r="2126" s="388" customFormat="1" ht="21.75" customHeight="1"/>
    <row r="2127" s="388" customFormat="1" ht="21.75" customHeight="1"/>
    <row r="2128" s="388" customFormat="1" ht="21.75" customHeight="1"/>
    <row r="2129" s="388" customFormat="1" ht="21.75" customHeight="1"/>
    <row r="2130" s="388" customFormat="1" ht="21.75" customHeight="1"/>
    <row r="2131" s="388" customFormat="1" ht="21.75" customHeight="1"/>
    <row r="2132" s="388" customFormat="1" ht="21.75" customHeight="1"/>
    <row r="2133" s="388" customFormat="1" ht="21.75" customHeight="1"/>
    <row r="2134" s="388" customFormat="1" ht="21.75" customHeight="1"/>
    <row r="2135" s="388" customFormat="1" ht="21.75" customHeight="1"/>
    <row r="2136" s="388" customFormat="1" ht="21.75" customHeight="1"/>
    <row r="2137" s="388" customFormat="1" ht="21.75" customHeight="1"/>
    <row r="2138" s="388" customFormat="1" ht="21.75" customHeight="1"/>
    <row r="2139" s="388" customFormat="1" ht="21.75" customHeight="1"/>
    <row r="2140" s="388" customFormat="1" ht="21.75" customHeight="1"/>
    <row r="2141" s="388" customFormat="1" ht="21.75" customHeight="1"/>
    <row r="2142" s="388" customFormat="1" ht="21.75" customHeight="1"/>
    <row r="2143" s="388" customFormat="1" ht="21.75" customHeight="1"/>
    <row r="2144" s="388" customFormat="1" ht="21.75" customHeight="1"/>
    <row r="2145" s="388" customFormat="1" ht="21.75" customHeight="1"/>
    <row r="2146" s="388" customFormat="1" ht="21.75" customHeight="1"/>
    <row r="2147" s="388" customFormat="1" ht="21.75" customHeight="1"/>
    <row r="2148" s="388" customFormat="1" ht="21.75" customHeight="1"/>
    <row r="2149" s="388" customFormat="1" ht="21.75" customHeight="1"/>
    <row r="2150" s="388" customFormat="1" ht="21.75" customHeight="1"/>
    <row r="2151" s="388" customFormat="1" ht="21.75" customHeight="1"/>
    <row r="2152" s="388" customFormat="1" ht="21.75" customHeight="1"/>
    <row r="2153" s="388" customFormat="1" ht="21.75" customHeight="1"/>
    <row r="2154" s="388" customFormat="1" ht="21.75" customHeight="1"/>
    <row r="2155" s="388" customFormat="1" ht="21.75" customHeight="1"/>
    <row r="2156" s="388" customFormat="1" ht="21.75" customHeight="1"/>
    <row r="2157" s="388" customFormat="1" ht="21.75" customHeight="1"/>
    <row r="2158" s="388" customFormat="1" ht="21.75" customHeight="1"/>
    <row r="2159" s="388" customFormat="1" ht="21.75" customHeight="1"/>
    <row r="2160" s="388" customFormat="1" ht="21.75" customHeight="1"/>
    <row r="2161" s="388" customFormat="1" ht="21.75" customHeight="1"/>
    <row r="2162" s="388" customFormat="1" ht="21.75" customHeight="1"/>
    <row r="2163" s="388" customFormat="1" ht="21.75" customHeight="1"/>
    <row r="2164" s="388" customFormat="1" ht="21.75" customHeight="1"/>
    <row r="2165" s="388" customFormat="1" ht="21.75" customHeight="1"/>
    <row r="2166" s="388" customFormat="1" ht="21.75" customHeight="1"/>
    <row r="2167" s="388" customFormat="1" ht="21.75" customHeight="1"/>
    <row r="2168" s="388" customFormat="1" ht="21.75" customHeight="1"/>
    <row r="2169" s="388" customFormat="1" ht="21.75" customHeight="1"/>
    <row r="2170" s="388" customFormat="1" ht="21.75" customHeight="1"/>
    <row r="2171" s="388" customFormat="1" ht="21.75" customHeight="1"/>
    <row r="2172" s="388" customFormat="1" ht="21.75" customHeight="1"/>
    <row r="2173" s="388" customFormat="1" ht="21.75" customHeight="1"/>
    <row r="2174" s="388" customFormat="1" ht="21.75" customHeight="1"/>
    <row r="2175" s="388" customFormat="1" ht="21.75" customHeight="1"/>
    <row r="2176" s="388" customFormat="1" ht="21.75" customHeight="1"/>
    <row r="2177" s="388" customFormat="1" ht="21.75" customHeight="1"/>
    <row r="2178" s="388" customFormat="1" ht="21.75" customHeight="1"/>
    <row r="2179" s="388" customFormat="1" ht="21.75" customHeight="1"/>
    <row r="2180" s="388" customFormat="1" ht="21.75" customHeight="1"/>
    <row r="2181" s="388" customFormat="1" ht="21.75" customHeight="1"/>
    <row r="2182" s="388" customFormat="1" ht="21.75" customHeight="1"/>
    <row r="2183" s="388" customFormat="1" ht="21.75" customHeight="1"/>
    <row r="2184" s="388" customFormat="1" ht="21.75" customHeight="1"/>
    <row r="2185" s="388" customFormat="1" ht="21.75" customHeight="1"/>
    <row r="2186" s="388" customFormat="1" ht="21.75" customHeight="1"/>
    <row r="2187" s="388" customFormat="1" ht="21.75" customHeight="1"/>
    <row r="2188" s="388" customFormat="1" ht="21.75" customHeight="1"/>
    <row r="2189" s="388" customFormat="1" ht="21.75" customHeight="1"/>
    <row r="2190" s="388" customFormat="1" ht="21.75" customHeight="1"/>
    <row r="2191" s="388" customFormat="1" ht="21.75" customHeight="1"/>
    <row r="2192" s="388" customFormat="1" ht="21.75" customHeight="1"/>
    <row r="2193" s="388" customFormat="1" ht="21.75" customHeight="1"/>
    <row r="2194" s="388" customFormat="1" ht="21.75" customHeight="1"/>
    <row r="2195" s="388" customFormat="1" ht="21.75" customHeight="1"/>
    <row r="2196" s="388" customFormat="1" ht="21.75" customHeight="1"/>
    <row r="2197" s="388" customFormat="1" ht="21.75" customHeight="1"/>
    <row r="2198" s="388" customFormat="1" ht="21.75" customHeight="1"/>
    <row r="2199" s="388" customFormat="1" ht="21.75" customHeight="1"/>
    <row r="2200" s="388" customFormat="1" ht="21.75" customHeight="1"/>
    <row r="2201" s="388" customFormat="1" ht="21.75" customHeight="1"/>
    <row r="2202" s="388" customFormat="1" ht="21.75" customHeight="1"/>
    <row r="2203" s="388" customFormat="1" ht="21.75" customHeight="1"/>
    <row r="2204" s="388" customFormat="1" ht="21.75" customHeight="1"/>
    <row r="2205" s="388" customFormat="1" ht="21.75" customHeight="1"/>
    <row r="2206" s="388" customFormat="1" ht="21.75" customHeight="1"/>
    <row r="2207" s="388" customFormat="1" ht="21.75" customHeight="1"/>
    <row r="2208" s="388" customFormat="1" ht="21.75" customHeight="1"/>
    <row r="2209" s="388" customFormat="1" ht="21.75" customHeight="1"/>
    <row r="2210" s="388" customFormat="1" ht="21.75" customHeight="1"/>
    <row r="2211" s="388" customFormat="1" ht="21.75" customHeight="1"/>
    <row r="2212" s="388" customFormat="1" ht="21.75" customHeight="1"/>
    <row r="2213" s="388" customFormat="1" ht="21.75" customHeight="1"/>
    <row r="2214" s="388" customFormat="1" ht="21.75" customHeight="1"/>
    <row r="2215" s="388" customFormat="1" ht="21.75" customHeight="1"/>
    <row r="2216" s="388" customFormat="1" ht="21.75" customHeight="1"/>
    <row r="2217" s="388" customFormat="1" ht="21.75" customHeight="1"/>
    <row r="2218" s="388" customFormat="1" ht="21.75" customHeight="1"/>
    <row r="2219" s="388" customFormat="1" ht="21.75" customHeight="1"/>
    <row r="2220" s="388" customFormat="1" ht="21.75" customHeight="1"/>
    <row r="2221" s="388" customFormat="1" ht="21.75" customHeight="1"/>
    <row r="2222" s="388" customFormat="1" ht="21.75" customHeight="1"/>
    <row r="2223" s="388" customFormat="1" ht="21.75" customHeight="1"/>
    <row r="2224" s="388" customFormat="1" ht="21.75" customHeight="1"/>
    <row r="2225" s="388" customFormat="1" ht="21.75" customHeight="1"/>
    <row r="2226" s="388" customFormat="1" ht="21.75" customHeight="1"/>
    <row r="2227" s="388" customFormat="1" ht="21.75" customHeight="1"/>
    <row r="2228" s="388" customFormat="1" ht="21.75" customHeight="1"/>
    <row r="2229" s="388" customFormat="1" ht="21.75" customHeight="1"/>
    <row r="2230" s="388" customFormat="1" ht="21.75" customHeight="1"/>
    <row r="2231" s="388" customFormat="1" ht="21.75" customHeight="1"/>
    <row r="2232" s="388" customFormat="1" ht="21.75" customHeight="1"/>
    <row r="2233" s="388" customFormat="1" ht="21.75" customHeight="1"/>
    <row r="2234" s="388" customFormat="1" ht="21.75" customHeight="1"/>
    <row r="2235" s="388" customFormat="1" ht="21.75" customHeight="1"/>
    <row r="2236" s="388" customFormat="1" ht="21.75" customHeight="1"/>
    <row r="2237" s="388" customFormat="1" ht="21.75" customHeight="1"/>
    <row r="2238" s="388" customFormat="1" ht="21.75" customHeight="1"/>
    <row r="2239" s="388" customFormat="1" ht="21.75" customHeight="1"/>
    <row r="2240" s="388" customFormat="1" ht="21.75" customHeight="1"/>
    <row r="2241" s="388" customFormat="1" ht="21.75" customHeight="1"/>
    <row r="2242" s="388" customFormat="1" ht="21.75" customHeight="1"/>
    <row r="2243" s="388" customFormat="1" ht="21.75" customHeight="1"/>
    <row r="2244" s="388" customFormat="1" ht="21.75" customHeight="1"/>
    <row r="2245" s="388" customFormat="1" ht="21.75" customHeight="1"/>
    <row r="2246" s="388" customFormat="1" ht="21.75" customHeight="1"/>
    <row r="2247" s="388" customFormat="1" ht="21.75" customHeight="1"/>
    <row r="2248" s="388" customFormat="1" ht="21.75" customHeight="1"/>
    <row r="2249" s="388" customFormat="1" ht="21.75" customHeight="1"/>
    <row r="2250" s="388" customFormat="1" ht="21.75" customHeight="1"/>
    <row r="2251" s="388" customFormat="1" ht="21.75" customHeight="1"/>
    <row r="2252" s="388" customFormat="1" ht="21.75" customHeight="1"/>
    <row r="2253" s="388" customFormat="1" ht="21.75" customHeight="1"/>
    <row r="2254" s="388" customFormat="1" ht="21.75" customHeight="1"/>
    <row r="2255" s="388" customFormat="1" ht="21.75" customHeight="1"/>
    <row r="2256" s="388" customFormat="1" ht="21.75" customHeight="1"/>
    <row r="2257" s="388" customFormat="1" ht="21.75" customHeight="1"/>
    <row r="2258" s="388" customFormat="1" ht="21.75" customHeight="1"/>
    <row r="2259" s="388" customFormat="1" ht="21.75" customHeight="1"/>
    <row r="2260" s="388" customFormat="1" ht="21.75" customHeight="1"/>
    <row r="2261" s="388" customFormat="1" ht="21.75" customHeight="1"/>
    <row r="2262" s="388" customFormat="1" ht="21.75" customHeight="1"/>
    <row r="2263" s="388" customFormat="1" ht="21.75" customHeight="1"/>
    <row r="2264" s="388" customFormat="1" ht="21.75" customHeight="1"/>
    <row r="2265" s="388" customFormat="1" ht="21.75" customHeight="1"/>
    <row r="2266" s="388" customFormat="1" ht="21.75" customHeight="1"/>
    <row r="2267" s="388" customFormat="1" ht="21.75" customHeight="1"/>
    <row r="2268" s="388" customFormat="1" ht="21.75" customHeight="1"/>
    <row r="2269" s="388" customFormat="1" ht="21.75" customHeight="1"/>
    <row r="2270" s="388" customFormat="1" ht="21.75" customHeight="1"/>
    <row r="2271" s="388" customFormat="1" ht="21.75" customHeight="1"/>
    <row r="2272" s="388" customFormat="1" ht="21.75" customHeight="1"/>
    <row r="2273" s="388" customFormat="1" ht="21.75" customHeight="1"/>
    <row r="2274" s="388" customFormat="1" ht="21.75" customHeight="1"/>
    <row r="2275" s="388" customFormat="1" ht="21.75" customHeight="1"/>
    <row r="2276" s="388" customFormat="1" ht="21.75" customHeight="1"/>
    <row r="2277" s="388" customFormat="1" ht="21.75" customHeight="1"/>
    <row r="2278" s="388" customFormat="1" ht="21.75" customHeight="1"/>
    <row r="2279" s="388" customFormat="1" ht="21.75" customHeight="1"/>
    <row r="2280" s="388" customFormat="1" ht="21.75" customHeight="1"/>
    <row r="2281" s="388" customFormat="1" ht="21.75" customHeight="1"/>
    <row r="2282" s="388" customFormat="1" ht="21.75" customHeight="1"/>
    <row r="2283" s="388" customFormat="1" ht="21.75" customHeight="1"/>
    <row r="2284" s="388" customFormat="1" ht="21.75" customHeight="1"/>
    <row r="2285" s="388" customFormat="1" ht="21.75" customHeight="1"/>
    <row r="2286" s="388" customFormat="1" ht="21.75" customHeight="1"/>
    <row r="2287" s="388" customFormat="1" ht="21.75" customHeight="1"/>
    <row r="2288" s="388" customFormat="1" ht="21.75" customHeight="1"/>
    <row r="2289" s="388" customFormat="1" ht="21.75" customHeight="1"/>
    <row r="2290" s="388" customFormat="1" ht="21.75" customHeight="1"/>
    <row r="2291" s="388" customFormat="1" ht="21.75" customHeight="1"/>
    <row r="2292" s="388" customFormat="1" ht="21.75" customHeight="1"/>
    <row r="2293" s="388" customFormat="1" ht="21.75" customHeight="1"/>
    <row r="2294" s="388" customFormat="1" ht="21.75" customHeight="1"/>
    <row r="2295" s="388" customFormat="1" ht="21.75" customHeight="1"/>
    <row r="2296" s="388" customFormat="1" ht="21.75" customHeight="1"/>
    <row r="2297" s="388" customFormat="1" ht="21.75" customHeight="1"/>
    <row r="2298" s="388" customFormat="1" ht="21.75" customHeight="1"/>
    <row r="2299" s="388" customFormat="1" ht="21.75" customHeight="1"/>
    <row r="2300" s="388" customFormat="1" ht="21.75" customHeight="1"/>
    <row r="2301" s="388" customFormat="1" ht="21.75" customHeight="1"/>
    <row r="2302" s="388" customFormat="1" ht="21.75" customHeight="1"/>
    <row r="2303" s="388" customFormat="1" ht="21.75" customHeight="1"/>
    <row r="2304" s="388" customFormat="1" ht="21.75" customHeight="1"/>
    <row r="2305" s="388" customFormat="1" ht="21.75" customHeight="1"/>
    <row r="2306" s="388" customFormat="1" ht="21.75" customHeight="1"/>
    <row r="2307" s="388" customFormat="1" ht="21.75" customHeight="1"/>
    <row r="2308" s="388" customFormat="1" ht="21.75" customHeight="1"/>
    <row r="2309" s="388" customFormat="1" ht="21.75" customHeight="1"/>
    <row r="2310" s="388" customFormat="1" ht="21.75" customHeight="1"/>
    <row r="2311" s="388" customFormat="1" ht="21.75" customHeight="1"/>
    <row r="2312" s="388" customFormat="1" ht="21.75" customHeight="1"/>
    <row r="2313" s="388" customFormat="1" ht="21.75" customHeight="1"/>
    <row r="2314" s="388" customFormat="1" ht="21.75" customHeight="1"/>
    <row r="2315" s="388" customFormat="1" ht="21.75" customHeight="1"/>
    <row r="2316" s="388" customFormat="1" ht="21.75" customHeight="1"/>
    <row r="2317" s="388" customFormat="1" ht="21.75" customHeight="1"/>
    <row r="2318" s="388" customFormat="1" ht="21.75" customHeight="1"/>
    <row r="2319" s="388" customFormat="1" ht="21.75" customHeight="1"/>
    <row r="2320" s="388" customFormat="1" ht="21.75" customHeight="1"/>
    <row r="2321" s="388" customFormat="1" ht="21.75" customHeight="1"/>
    <row r="2322" s="388" customFormat="1" ht="21.75" customHeight="1"/>
    <row r="2323" s="388" customFormat="1" ht="21.75" customHeight="1"/>
    <row r="2324" s="388" customFormat="1" ht="21.75" customHeight="1"/>
    <row r="2325" s="388" customFormat="1" ht="21.75" customHeight="1"/>
    <row r="2326" s="388" customFormat="1" ht="21.75" customHeight="1"/>
    <row r="2327" s="388" customFormat="1" ht="21.75" customHeight="1"/>
    <row r="2328" s="388" customFormat="1" ht="21.75" customHeight="1"/>
    <row r="2329" s="388" customFormat="1" ht="21.75" customHeight="1"/>
    <row r="2330" s="388" customFormat="1" ht="21.75" customHeight="1"/>
    <row r="2331" s="388" customFormat="1" ht="21.75" customHeight="1"/>
    <row r="2332" s="388" customFormat="1" ht="21.75" customHeight="1"/>
    <row r="2333" s="388" customFormat="1" ht="21.75" customHeight="1"/>
    <row r="2334" s="388" customFormat="1" ht="21.75" customHeight="1"/>
    <row r="2335" s="388" customFormat="1" ht="21.75" customHeight="1"/>
    <row r="2336" s="388" customFormat="1" ht="21.75" customHeight="1"/>
    <row r="2337" s="388" customFormat="1" ht="21.75" customHeight="1"/>
    <row r="2338" s="388" customFormat="1" ht="21.75" customHeight="1"/>
    <row r="2339" s="388" customFormat="1" ht="21.75" customHeight="1"/>
    <row r="2340" s="388" customFormat="1" ht="21.75" customHeight="1"/>
    <row r="2341" s="388" customFormat="1" ht="21.75" customHeight="1"/>
    <row r="2342" s="388" customFormat="1" ht="21.75" customHeight="1"/>
    <row r="2343" s="388" customFormat="1" ht="21.75" customHeight="1"/>
    <row r="2344" s="388" customFormat="1" ht="21.75" customHeight="1"/>
    <row r="2345" s="388" customFormat="1" ht="21.75" customHeight="1"/>
    <row r="2346" s="388" customFormat="1" ht="21.75" customHeight="1"/>
    <row r="2347" s="388" customFormat="1" ht="21.75" customHeight="1"/>
    <row r="2348" s="388" customFormat="1" ht="21.75" customHeight="1"/>
    <row r="2349" s="388" customFormat="1" ht="21.75" customHeight="1"/>
    <row r="2350" s="388" customFormat="1" ht="21.75" customHeight="1"/>
    <row r="2351" s="388" customFormat="1" ht="21.75" customHeight="1"/>
    <row r="2352" s="388" customFormat="1" ht="21.75" customHeight="1"/>
    <row r="2353" s="388" customFormat="1" ht="21.75" customHeight="1"/>
    <row r="2354" s="388" customFormat="1" ht="21.75" customHeight="1"/>
    <row r="2355" s="388" customFormat="1" ht="21.75" customHeight="1"/>
    <row r="2356" s="388" customFormat="1" ht="21.75" customHeight="1"/>
    <row r="2357" s="388" customFormat="1" ht="21.75" customHeight="1"/>
    <row r="2358" s="388" customFormat="1" ht="21.75" customHeight="1"/>
    <row r="2359" s="388" customFormat="1" ht="21.75" customHeight="1"/>
    <row r="2360" s="388" customFormat="1" ht="21.75" customHeight="1"/>
    <row r="2361" s="388" customFormat="1" ht="21.75" customHeight="1"/>
    <row r="2362" s="388" customFormat="1" ht="21.75" customHeight="1"/>
    <row r="2363" s="388" customFormat="1" ht="21.75" customHeight="1"/>
    <row r="2364" s="388" customFormat="1" ht="21.75" customHeight="1"/>
    <row r="2365" s="388" customFormat="1" ht="21.75" customHeight="1"/>
    <row r="2366" s="388" customFormat="1" ht="21.75" customHeight="1"/>
    <row r="2367" s="388" customFormat="1" ht="21.75" customHeight="1"/>
    <row r="2368" s="388" customFormat="1" ht="21.75" customHeight="1"/>
    <row r="2369" s="388" customFormat="1" ht="21.75" customHeight="1"/>
    <row r="2370" s="388" customFormat="1" ht="21.75" customHeight="1"/>
    <row r="2371" s="388" customFormat="1" ht="21.75" customHeight="1"/>
    <row r="2372" s="388" customFormat="1" ht="21.75" customHeight="1"/>
    <row r="2373" s="388" customFormat="1" ht="21.75" customHeight="1"/>
    <row r="2374" s="388" customFormat="1" ht="21.75" customHeight="1"/>
    <row r="2375" s="388" customFormat="1" ht="21.75" customHeight="1"/>
    <row r="2376" s="388" customFormat="1" ht="21.75" customHeight="1"/>
    <row r="2377" s="388" customFormat="1" ht="21.75" customHeight="1"/>
    <row r="2378" s="388" customFormat="1" ht="21.75" customHeight="1"/>
    <row r="2379" s="388" customFormat="1" ht="21.75" customHeight="1"/>
    <row r="2380" s="388" customFormat="1" ht="21.75" customHeight="1"/>
    <row r="2381" s="388" customFormat="1" ht="21.75" customHeight="1"/>
    <row r="2382" s="388" customFormat="1" ht="21.75" customHeight="1"/>
    <row r="2383" s="388" customFormat="1" ht="21.75" customHeight="1"/>
    <row r="2384" s="388" customFormat="1" ht="21.75" customHeight="1"/>
    <row r="2385" s="388" customFormat="1" ht="21.75" customHeight="1"/>
    <row r="2386" s="388" customFormat="1" ht="21.75" customHeight="1"/>
    <row r="2387" s="388" customFormat="1" ht="21.75" customHeight="1"/>
    <row r="2388" s="388" customFormat="1" ht="21.75" customHeight="1"/>
    <row r="2389" s="388" customFormat="1" ht="21.75" customHeight="1"/>
    <row r="2390" s="388" customFormat="1" ht="21.75" customHeight="1"/>
    <row r="2391" s="388" customFormat="1" ht="21.75" customHeight="1"/>
    <row r="2392" s="388" customFormat="1" ht="21.75" customHeight="1"/>
    <row r="2393" s="388" customFormat="1" ht="21.75" customHeight="1"/>
    <row r="2394" s="388" customFormat="1" ht="21.75" customHeight="1"/>
    <row r="2395" s="388" customFormat="1" ht="21.75" customHeight="1"/>
    <row r="2396" s="388" customFormat="1" ht="21.75" customHeight="1"/>
    <row r="2397" s="388" customFormat="1" ht="21.75" customHeight="1"/>
    <row r="2398" s="388" customFormat="1" ht="21.75" customHeight="1"/>
    <row r="2399" s="388" customFormat="1" ht="21.75" customHeight="1"/>
    <row r="2400" s="388" customFormat="1" ht="21.75" customHeight="1"/>
    <row r="2401" s="388" customFormat="1" ht="21.75" customHeight="1"/>
    <row r="2402" s="388" customFormat="1" ht="21.75" customHeight="1"/>
    <row r="2403" s="388" customFormat="1" ht="21.75" customHeight="1"/>
    <row r="2404" s="388" customFormat="1" ht="21.75" customHeight="1"/>
    <row r="2405" s="388" customFormat="1" ht="21.75" customHeight="1"/>
    <row r="2406" s="388" customFormat="1" ht="21.75" customHeight="1"/>
    <row r="2407" s="388" customFormat="1" ht="21.75" customHeight="1"/>
    <row r="2408" s="388" customFormat="1" ht="21.75" customHeight="1"/>
    <row r="2409" s="388" customFormat="1" ht="21.75" customHeight="1"/>
    <row r="2410" s="388" customFormat="1" ht="21.75" customHeight="1"/>
    <row r="2411" s="388" customFormat="1" ht="21.75" customHeight="1"/>
    <row r="2412" s="388" customFormat="1" ht="21.75" customHeight="1"/>
    <row r="2413" s="388" customFormat="1" ht="21.75" customHeight="1"/>
    <row r="2414" s="388" customFormat="1" ht="21.75" customHeight="1"/>
    <row r="2415" s="388" customFormat="1" ht="21.75" customHeight="1"/>
    <row r="2416" s="388" customFormat="1" ht="21.75" customHeight="1"/>
    <row r="2417" s="388" customFormat="1" ht="21.75" customHeight="1"/>
    <row r="2418" s="388" customFormat="1" ht="21.75" customHeight="1"/>
    <row r="2419" s="388" customFormat="1" ht="21.75" customHeight="1"/>
    <row r="2420" s="388" customFormat="1" ht="21.75" customHeight="1"/>
    <row r="2421" s="388" customFormat="1" ht="21.75" customHeight="1"/>
    <row r="2422" s="388" customFormat="1" ht="21.75" customHeight="1"/>
    <row r="2423" s="388" customFormat="1" ht="21.75" customHeight="1"/>
    <row r="2424" s="388" customFormat="1" ht="21.75" customHeight="1"/>
    <row r="2425" s="388" customFormat="1" ht="21.75" customHeight="1"/>
    <row r="2426" s="388" customFormat="1" ht="21.75" customHeight="1"/>
    <row r="2427" s="388" customFormat="1" ht="21.75" customHeight="1"/>
    <row r="2428" s="388" customFormat="1" ht="21.75" customHeight="1"/>
    <row r="2429" s="388" customFormat="1" ht="21.75" customHeight="1"/>
    <row r="2430" s="388" customFormat="1" ht="21.75" customHeight="1"/>
    <row r="2431" s="388" customFormat="1" ht="21.75" customHeight="1"/>
    <row r="2432" s="388" customFormat="1" ht="21.75" customHeight="1"/>
    <row r="2433" s="388" customFormat="1" ht="21.75" customHeight="1"/>
    <row r="2434" s="388" customFormat="1" ht="21.75" customHeight="1"/>
    <row r="2435" s="388" customFormat="1" ht="21.75" customHeight="1"/>
    <row r="2436" s="388" customFormat="1" ht="21.75" customHeight="1"/>
    <row r="2437" s="388" customFormat="1" ht="21.75" customHeight="1"/>
    <row r="2438" s="388" customFormat="1" ht="21.75" customHeight="1"/>
    <row r="2439" s="388" customFormat="1" ht="21.75" customHeight="1"/>
    <row r="2440" s="388" customFormat="1" ht="21.75" customHeight="1"/>
    <row r="2441" s="388" customFormat="1" ht="21.75" customHeight="1"/>
    <row r="2442" s="388" customFormat="1" ht="21.75" customHeight="1"/>
    <row r="2443" s="388" customFormat="1" ht="21.75" customHeight="1"/>
    <row r="2444" s="388" customFormat="1" ht="21.75" customHeight="1"/>
    <row r="2445" s="388" customFormat="1" ht="21.75" customHeight="1"/>
    <row r="2446" s="388" customFormat="1" ht="21.75" customHeight="1"/>
    <row r="2447" s="388" customFormat="1" ht="21.75" customHeight="1"/>
    <row r="2448" s="388" customFormat="1" ht="21.75" customHeight="1"/>
    <row r="2449" s="388" customFormat="1" ht="21.75" customHeight="1"/>
    <row r="2450" s="388" customFormat="1" ht="21.75" customHeight="1"/>
    <row r="2451" s="388" customFormat="1" ht="21.75" customHeight="1"/>
    <row r="2452" s="388" customFormat="1" ht="21.75" customHeight="1"/>
    <row r="2453" s="388" customFormat="1" ht="21.75" customHeight="1"/>
    <row r="2454" s="388" customFormat="1" ht="21.75" customHeight="1"/>
    <row r="2455" s="388" customFormat="1" ht="21.75" customHeight="1"/>
    <row r="2456" s="388" customFormat="1" ht="21.75" customHeight="1"/>
    <row r="2457" s="388" customFormat="1" ht="21.75" customHeight="1"/>
    <row r="2458" s="388" customFormat="1" ht="21.75" customHeight="1"/>
    <row r="2459" s="388" customFormat="1" ht="21.75" customHeight="1"/>
    <row r="2460" s="388" customFormat="1" ht="21.75" customHeight="1"/>
    <row r="2461" s="388" customFormat="1" ht="21.75" customHeight="1"/>
    <row r="2462" s="388" customFormat="1" ht="21.75" customHeight="1"/>
    <row r="2463" s="388" customFormat="1" ht="21.75" customHeight="1"/>
    <row r="2464" s="388" customFormat="1" ht="21.75" customHeight="1"/>
    <row r="2465" s="388" customFormat="1" ht="21.75" customHeight="1"/>
    <row r="2466" s="388" customFormat="1" ht="21.75" customHeight="1"/>
    <row r="2467" s="388" customFormat="1" ht="21.75" customHeight="1"/>
    <row r="2468" s="388" customFormat="1" ht="21.75" customHeight="1"/>
    <row r="2469" s="388" customFormat="1" ht="21.75" customHeight="1"/>
    <row r="2470" s="388" customFormat="1" ht="21.75" customHeight="1"/>
    <row r="2471" s="388" customFormat="1" ht="21.75" customHeight="1"/>
    <row r="2472" s="388" customFormat="1" ht="21.75" customHeight="1"/>
    <row r="2473" s="388" customFormat="1" ht="21.75" customHeight="1"/>
    <row r="2474" s="388" customFormat="1" ht="21.75" customHeight="1"/>
    <row r="2475" s="388" customFormat="1" ht="21.75" customHeight="1"/>
    <row r="2476" s="388" customFormat="1" ht="21.75" customHeight="1"/>
    <row r="2477" s="388" customFormat="1" ht="21.75" customHeight="1"/>
    <row r="2478" s="388" customFormat="1" ht="21.75" customHeight="1"/>
    <row r="2479" s="388" customFormat="1" ht="21.75" customHeight="1"/>
    <row r="2480" s="388" customFormat="1" ht="21.75" customHeight="1"/>
    <row r="2481" s="388" customFormat="1" ht="21.75" customHeight="1"/>
    <row r="2482" s="388" customFormat="1" ht="21.75" customHeight="1"/>
    <row r="2483" s="388" customFormat="1" ht="21.75" customHeight="1"/>
    <row r="2484" s="388" customFormat="1" ht="21.75" customHeight="1"/>
    <row r="2485" s="388" customFormat="1" ht="21.75" customHeight="1"/>
    <row r="2486" s="388" customFormat="1" ht="21.75" customHeight="1"/>
    <row r="2487" s="388" customFormat="1" ht="21.75" customHeight="1"/>
    <row r="2488" s="388" customFormat="1" ht="21.75" customHeight="1"/>
    <row r="2489" s="388" customFormat="1" ht="21.75" customHeight="1"/>
    <row r="2490" s="388" customFormat="1" ht="21.75" customHeight="1"/>
    <row r="2491" s="388" customFormat="1" ht="21.75" customHeight="1"/>
    <row r="2492" s="388" customFormat="1" ht="21.75" customHeight="1"/>
    <row r="2493" s="388" customFormat="1" ht="21.75" customHeight="1"/>
    <row r="2494" s="388" customFormat="1" ht="21.75" customHeight="1"/>
    <row r="2495" s="388" customFormat="1" ht="21.75" customHeight="1"/>
    <row r="2496" s="388" customFormat="1" ht="21.75" customHeight="1"/>
    <row r="2497" s="388" customFormat="1" ht="21.75" customHeight="1"/>
    <row r="2498" s="388" customFormat="1" ht="21.75" customHeight="1"/>
    <row r="2499" s="388" customFormat="1" ht="21.75" customHeight="1"/>
    <row r="2500" s="388" customFormat="1" ht="21.75" customHeight="1"/>
    <row r="2501" s="388" customFormat="1" ht="21.75" customHeight="1"/>
    <row r="2502" s="388" customFormat="1" ht="21.75" customHeight="1"/>
    <row r="2503" s="388" customFormat="1" ht="21.75" customHeight="1"/>
    <row r="2504" s="388" customFormat="1" ht="21.75" customHeight="1"/>
    <row r="2505" s="388" customFormat="1" ht="21.75" customHeight="1"/>
    <row r="2506" s="388" customFormat="1" ht="21.75" customHeight="1"/>
    <row r="2507" s="388" customFormat="1" ht="21.75" customHeight="1"/>
    <row r="2508" s="388" customFormat="1" ht="21.75" customHeight="1"/>
    <row r="2509" s="388" customFormat="1" ht="21.75" customHeight="1"/>
    <row r="2510" s="388" customFormat="1" ht="21.75" customHeight="1"/>
    <row r="2511" s="388" customFormat="1" ht="21.75" customHeight="1"/>
    <row r="2512" s="388" customFormat="1" ht="21.75" customHeight="1"/>
    <row r="2513" s="388" customFormat="1" ht="21.75" customHeight="1"/>
    <row r="2514" s="388" customFormat="1" ht="21.75" customHeight="1"/>
    <row r="2515" s="388" customFormat="1" ht="21.75" customHeight="1"/>
    <row r="2516" s="388" customFormat="1" ht="21.75" customHeight="1"/>
    <row r="2517" s="388" customFormat="1" ht="21.75" customHeight="1"/>
    <row r="2518" s="388" customFormat="1" ht="21.75" customHeight="1"/>
    <row r="2519" s="388" customFormat="1" ht="21.75" customHeight="1"/>
    <row r="2520" s="388" customFormat="1" ht="21.75" customHeight="1"/>
    <row r="2521" s="388" customFormat="1" ht="21.75" customHeight="1"/>
    <row r="2522" s="388" customFormat="1" ht="21.75" customHeight="1"/>
    <row r="2523" s="388" customFormat="1" ht="21.75" customHeight="1"/>
    <row r="2524" s="388" customFormat="1" ht="21.75" customHeight="1"/>
    <row r="2525" s="388" customFormat="1" ht="21.75" customHeight="1"/>
    <row r="2526" s="388" customFormat="1" ht="21.75" customHeight="1"/>
    <row r="2527" s="388" customFormat="1" ht="21.75" customHeight="1"/>
    <row r="2528" s="388" customFormat="1" ht="21.75" customHeight="1"/>
    <row r="2529" s="388" customFormat="1" ht="21.75" customHeight="1"/>
    <row r="2530" s="388" customFormat="1" ht="21.75" customHeight="1"/>
    <row r="2531" s="388" customFormat="1" ht="21.75" customHeight="1"/>
    <row r="2532" s="388" customFormat="1" ht="21.75" customHeight="1"/>
    <row r="2533" s="388" customFormat="1" ht="21.75" customHeight="1"/>
    <row r="2534" s="388" customFormat="1" ht="21.75" customHeight="1"/>
    <row r="2535" s="388" customFormat="1" ht="21.75" customHeight="1"/>
    <row r="2536" s="388" customFormat="1" ht="21.75" customHeight="1"/>
    <row r="2537" s="388" customFormat="1" ht="21.75" customHeight="1"/>
    <row r="2538" s="388" customFormat="1" ht="21.75" customHeight="1"/>
    <row r="2539" s="388" customFormat="1" ht="21.75" customHeight="1"/>
    <row r="2540" s="388" customFormat="1" ht="21.75" customHeight="1"/>
    <row r="2541" s="388" customFormat="1" ht="21.75" customHeight="1"/>
    <row r="2542" s="388" customFormat="1" ht="21.75" customHeight="1"/>
    <row r="2543" s="388" customFormat="1" ht="21.75" customHeight="1"/>
    <row r="2544" s="388" customFormat="1" ht="21.75" customHeight="1"/>
    <row r="2545" s="388" customFormat="1" ht="21.75" customHeight="1"/>
    <row r="2546" s="388" customFormat="1" ht="21.75" customHeight="1"/>
    <row r="2547" s="388" customFormat="1" ht="21.75" customHeight="1"/>
    <row r="2548" s="388" customFormat="1" ht="21.75" customHeight="1"/>
    <row r="2549" s="388" customFormat="1" ht="21.75" customHeight="1"/>
    <row r="2550" s="388" customFormat="1" ht="21.75" customHeight="1"/>
    <row r="2551" s="388" customFormat="1" ht="21.75" customHeight="1"/>
    <row r="2552" s="388" customFormat="1" ht="21.75" customHeight="1"/>
    <row r="2553" s="388" customFormat="1" ht="21.75" customHeight="1"/>
    <row r="2554" s="388" customFormat="1" ht="21.75" customHeight="1"/>
    <row r="2555" s="388" customFormat="1" ht="21.75" customHeight="1"/>
    <row r="2556" s="388" customFormat="1" ht="21.75" customHeight="1"/>
    <row r="2557" s="388" customFormat="1" ht="21.75" customHeight="1"/>
    <row r="2558" s="388" customFormat="1" ht="21.75" customHeight="1"/>
    <row r="2559" s="388" customFormat="1" ht="21.75" customHeight="1"/>
    <row r="2560" s="388" customFormat="1" ht="21.75" customHeight="1"/>
    <row r="2561" s="388" customFormat="1" ht="21.75" customHeight="1"/>
    <row r="2562" s="388" customFormat="1" ht="21.75" customHeight="1"/>
    <row r="2563" s="388" customFormat="1" ht="21.75" customHeight="1"/>
    <row r="2564" s="388" customFormat="1" ht="21.75" customHeight="1"/>
    <row r="2565" s="388" customFormat="1" ht="21.75" customHeight="1"/>
    <row r="2566" s="388" customFormat="1" ht="21.75" customHeight="1"/>
    <row r="2567" s="388" customFormat="1" ht="21.75" customHeight="1"/>
    <row r="2568" s="388" customFormat="1" ht="21.75" customHeight="1"/>
    <row r="2569" s="388" customFormat="1" ht="21.75" customHeight="1"/>
    <row r="2570" s="388" customFormat="1" ht="21.75" customHeight="1"/>
    <row r="2571" s="388" customFormat="1" ht="21.75" customHeight="1"/>
    <row r="2572" s="388" customFormat="1" ht="21.75" customHeight="1"/>
    <row r="2573" s="388" customFormat="1" ht="21.75" customHeight="1"/>
    <row r="2574" s="388" customFormat="1" ht="21.75" customHeight="1"/>
    <row r="2575" s="388" customFormat="1" ht="21.75" customHeight="1"/>
    <row r="2576" s="388" customFormat="1" ht="21.75" customHeight="1"/>
    <row r="2577" s="388" customFormat="1" ht="21.75" customHeight="1"/>
    <row r="2578" s="388" customFormat="1" ht="21.75" customHeight="1"/>
    <row r="2579" s="388" customFormat="1" ht="21.75" customHeight="1"/>
    <row r="2580" s="388" customFormat="1" ht="21.75" customHeight="1"/>
    <row r="2581" s="388" customFormat="1" ht="21.75" customHeight="1"/>
    <row r="2582" s="388" customFormat="1" ht="21.75" customHeight="1"/>
    <row r="2583" s="388" customFormat="1" ht="21.75" customHeight="1"/>
    <row r="2584" s="388" customFormat="1" ht="21.75" customHeight="1"/>
    <row r="2585" s="388" customFormat="1" ht="21.75" customHeight="1"/>
    <row r="2586" s="388" customFormat="1" ht="21.75" customHeight="1"/>
    <row r="2587" s="388" customFormat="1" ht="21.75" customHeight="1"/>
    <row r="2588" s="388" customFormat="1" ht="21.75" customHeight="1"/>
    <row r="2589" s="388" customFormat="1" ht="21.75" customHeight="1"/>
    <row r="2590" s="388" customFormat="1" ht="21.75" customHeight="1"/>
    <row r="2591" s="388" customFormat="1" ht="21.75" customHeight="1"/>
    <row r="2592" s="388" customFormat="1" ht="21.75" customHeight="1"/>
    <row r="2593" s="388" customFormat="1" ht="21.75" customHeight="1"/>
    <row r="2594" s="388" customFormat="1" ht="21.75" customHeight="1"/>
    <row r="2595" s="388" customFormat="1" ht="21.75" customHeight="1"/>
    <row r="2596" s="388" customFormat="1" ht="21.75" customHeight="1"/>
    <row r="2597" s="388" customFormat="1" ht="21.75" customHeight="1"/>
    <row r="2598" s="388" customFormat="1" ht="21.75" customHeight="1"/>
    <row r="2599" s="388" customFormat="1" ht="21.75" customHeight="1"/>
    <row r="2600" s="388" customFormat="1" ht="21.75" customHeight="1"/>
    <row r="2601" s="388" customFormat="1" ht="21.75" customHeight="1"/>
    <row r="2602" s="388" customFormat="1" ht="21.75" customHeight="1"/>
    <row r="2603" s="388" customFormat="1" ht="21.75" customHeight="1"/>
    <row r="2604" s="388" customFormat="1" ht="21.75" customHeight="1"/>
    <row r="2605" s="388" customFormat="1" ht="21.75" customHeight="1"/>
    <row r="2606" s="388" customFormat="1" ht="21.75" customHeight="1"/>
    <row r="2607" s="388" customFormat="1" ht="21.75" customHeight="1"/>
    <row r="2608" s="388" customFormat="1" ht="21.75" customHeight="1"/>
    <row r="2609" s="388" customFormat="1" ht="21.75" customHeight="1"/>
    <row r="2610" s="388" customFormat="1" ht="21.75" customHeight="1"/>
    <row r="2611" s="388" customFormat="1" ht="21.75" customHeight="1"/>
    <row r="2612" s="388" customFormat="1" ht="21.75" customHeight="1"/>
    <row r="2613" s="388" customFormat="1" ht="21.75" customHeight="1"/>
    <row r="2614" s="388" customFormat="1" ht="21.75" customHeight="1"/>
    <row r="2615" s="388" customFormat="1" ht="21.75" customHeight="1"/>
    <row r="2616" s="388" customFormat="1" ht="21.75" customHeight="1"/>
    <row r="2617" s="388" customFormat="1" ht="21.75" customHeight="1"/>
    <row r="2618" s="388" customFormat="1" ht="21.75" customHeight="1"/>
    <row r="2619" s="388" customFormat="1" ht="21.75" customHeight="1"/>
    <row r="2620" s="388" customFormat="1" ht="21.75" customHeight="1"/>
    <row r="2621" s="388" customFormat="1" ht="21.75" customHeight="1"/>
    <row r="2622" s="388" customFormat="1" ht="21.75" customHeight="1"/>
    <row r="2623" s="388" customFormat="1" ht="21.75" customHeight="1"/>
    <row r="2624" s="388" customFormat="1" ht="21.75" customHeight="1"/>
    <row r="2625" s="388" customFormat="1" ht="21.75" customHeight="1"/>
    <row r="2626" s="388" customFormat="1" ht="21.75" customHeight="1"/>
    <row r="2627" s="388" customFormat="1" ht="21.75" customHeight="1"/>
    <row r="2628" s="388" customFormat="1" ht="21.75" customHeight="1"/>
    <row r="2629" s="388" customFormat="1" ht="21.75" customHeight="1"/>
    <row r="2630" s="388" customFormat="1" ht="21.75" customHeight="1"/>
    <row r="2631" s="388" customFormat="1" ht="21.75" customHeight="1"/>
    <row r="2632" s="388" customFormat="1" ht="21.75" customHeight="1"/>
    <row r="2633" s="388" customFormat="1" ht="21.75" customHeight="1"/>
    <row r="2634" s="388" customFormat="1" ht="21.75" customHeight="1"/>
    <row r="2635" s="388" customFormat="1" ht="21.75" customHeight="1"/>
    <row r="2636" s="388" customFormat="1" ht="21.75" customHeight="1"/>
    <row r="2637" s="388" customFormat="1" ht="21.75" customHeight="1"/>
    <row r="2638" s="388" customFormat="1" ht="21.75" customHeight="1"/>
    <row r="2639" s="388" customFormat="1" ht="21.75" customHeight="1"/>
    <row r="2640" s="388" customFormat="1" ht="21.75" customHeight="1"/>
    <row r="2641" s="388" customFormat="1" ht="21.75" customHeight="1"/>
    <row r="2642" s="388" customFormat="1" ht="21.75" customHeight="1"/>
    <row r="2643" s="388" customFormat="1" ht="21.75" customHeight="1"/>
    <row r="2644" s="388" customFormat="1" ht="21.75" customHeight="1"/>
    <row r="2645" s="388" customFormat="1" ht="21.75" customHeight="1"/>
    <row r="2646" s="388" customFormat="1" ht="21.75" customHeight="1"/>
    <row r="2647" s="388" customFormat="1" ht="21.75" customHeight="1"/>
    <row r="2648" s="388" customFormat="1" ht="21.75" customHeight="1"/>
    <row r="2649" s="388" customFormat="1" ht="21.75" customHeight="1"/>
    <row r="2650" s="388" customFormat="1" ht="21.75" customHeight="1"/>
    <row r="2651" s="388" customFormat="1" ht="21.75" customHeight="1"/>
    <row r="2652" s="388" customFormat="1" ht="21.75" customHeight="1"/>
    <row r="2653" s="388" customFormat="1" ht="21.75" customHeight="1"/>
    <row r="2654" s="388" customFormat="1" ht="21.75" customHeight="1"/>
    <row r="2655" s="388" customFormat="1" ht="21.75" customHeight="1"/>
    <row r="2656" s="388" customFormat="1" ht="21.75" customHeight="1"/>
    <row r="2657" s="388" customFormat="1" ht="21.75" customHeight="1"/>
    <row r="2658" s="388" customFormat="1" ht="21.75" customHeight="1"/>
    <row r="2659" s="388" customFormat="1" ht="21.75" customHeight="1"/>
    <row r="2660" s="388" customFormat="1" ht="21.75" customHeight="1"/>
    <row r="2661" s="388" customFormat="1" ht="21.75" customHeight="1"/>
    <row r="2662" s="388" customFormat="1" ht="21.75" customHeight="1"/>
    <row r="2663" s="388" customFormat="1" ht="21.75" customHeight="1"/>
    <row r="2664" s="388" customFormat="1" ht="21.75" customHeight="1"/>
    <row r="2665" s="388" customFormat="1" ht="21.75" customHeight="1"/>
    <row r="2666" s="388" customFormat="1" ht="21.75" customHeight="1"/>
    <row r="2667" s="388" customFormat="1" ht="21.75" customHeight="1"/>
    <row r="2668" s="388" customFormat="1" ht="21.75" customHeight="1"/>
    <row r="2669" s="388" customFormat="1" ht="21.75" customHeight="1"/>
    <row r="2670" s="388" customFormat="1" ht="21.75" customHeight="1"/>
    <row r="2671" s="388" customFormat="1" ht="21.75" customHeight="1"/>
    <row r="2672" s="388" customFormat="1" ht="21.75" customHeight="1"/>
    <row r="2673" s="388" customFormat="1" ht="21.75" customHeight="1"/>
    <row r="2674" s="388" customFormat="1" ht="21.75" customHeight="1"/>
    <row r="2675" s="388" customFormat="1" ht="21.75" customHeight="1"/>
    <row r="2676" s="388" customFormat="1" ht="21.75" customHeight="1"/>
    <row r="2677" s="388" customFormat="1" ht="21.75" customHeight="1"/>
    <row r="2678" s="388" customFormat="1" ht="21.75" customHeight="1"/>
    <row r="2679" s="388" customFormat="1" ht="21.75" customHeight="1"/>
    <row r="2680" s="388" customFormat="1" ht="21.75" customHeight="1"/>
    <row r="2681" s="388" customFormat="1" ht="21.75" customHeight="1"/>
    <row r="2682" s="388" customFormat="1" ht="21.75" customHeight="1"/>
    <row r="2683" s="388" customFormat="1" ht="21.75" customHeight="1"/>
    <row r="2684" s="388" customFormat="1" ht="21.75" customHeight="1"/>
    <row r="2685" s="388" customFormat="1" ht="21.75" customHeight="1"/>
    <row r="2686" s="388" customFormat="1" ht="21.75" customHeight="1"/>
    <row r="2687" s="388" customFormat="1" ht="21.75" customHeight="1"/>
    <row r="2688" s="388" customFormat="1" ht="21.75" customHeight="1"/>
    <row r="2689" s="388" customFormat="1" ht="21.75" customHeight="1"/>
    <row r="2690" s="388" customFormat="1" ht="21.75" customHeight="1"/>
    <row r="2691" s="388" customFormat="1" ht="21.75" customHeight="1"/>
    <row r="2692" s="388" customFormat="1" ht="21.75" customHeight="1"/>
    <row r="2693" s="388" customFormat="1" ht="21.75" customHeight="1"/>
    <row r="2694" s="388" customFormat="1" ht="21.75" customHeight="1"/>
    <row r="2695" s="388" customFormat="1" ht="21.75" customHeight="1"/>
    <row r="2696" s="388" customFormat="1" ht="21.75" customHeight="1"/>
    <row r="2697" s="388" customFormat="1" ht="21.75" customHeight="1"/>
    <row r="2698" s="388" customFormat="1" ht="21.75" customHeight="1"/>
    <row r="2699" s="388" customFormat="1" ht="21.75" customHeight="1"/>
    <row r="2700" s="388" customFormat="1" ht="21.75" customHeight="1"/>
    <row r="2701" s="388" customFormat="1" ht="21.75" customHeight="1"/>
    <row r="2702" s="388" customFormat="1" ht="21.75" customHeight="1"/>
    <row r="2703" s="388" customFormat="1" ht="21.75" customHeight="1"/>
    <row r="2704" s="388" customFormat="1" ht="21.75" customHeight="1"/>
    <row r="2705" s="388" customFormat="1" ht="21.75" customHeight="1"/>
    <row r="2706" s="388" customFormat="1" ht="21.75" customHeight="1"/>
    <row r="2707" s="388" customFormat="1" ht="21.75" customHeight="1"/>
    <row r="2708" s="388" customFormat="1" ht="21.75" customHeight="1"/>
    <row r="2709" s="388" customFormat="1" ht="21.75" customHeight="1"/>
    <row r="2710" s="388" customFormat="1" ht="21.75" customHeight="1"/>
    <row r="2711" s="388" customFormat="1" ht="21.75" customHeight="1"/>
    <row r="2712" s="388" customFormat="1" ht="21.75" customHeight="1"/>
    <row r="2713" s="388" customFormat="1" ht="21.75" customHeight="1"/>
    <row r="2714" s="388" customFormat="1" ht="21.75" customHeight="1"/>
    <row r="2715" s="388" customFormat="1" ht="21.75" customHeight="1"/>
    <row r="2716" s="388" customFormat="1" ht="21.75" customHeight="1"/>
    <row r="2717" s="388" customFormat="1" ht="21.75" customHeight="1"/>
    <row r="2718" s="388" customFormat="1" ht="21.75" customHeight="1"/>
    <row r="2719" s="388" customFormat="1" ht="21.75" customHeight="1"/>
    <row r="2720" s="388" customFormat="1" ht="21.75" customHeight="1"/>
    <row r="2721" s="388" customFormat="1" ht="21.75" customHeight="1"/>
    <row r="2722" s="388" customFormat="1" ht="21.75" customHeight="1"/>
    <row r="2723" s="388" customFormat="1" ht="21.75" customHeight="1"/>
    <row r="2724" s="388" customFormat="1" ht="21.75" customHeight="1"/>
    <row r="2725" s="388" customFormat="1" ht="21.75" customHeight="1"/>
    <row r="2726" s="388" customFormat="1" ht="21.75" customHeight="1"/>
    <row r="2727" s="388" customFormat="1" ht="21.75" customHeight="1"/>
    <row r="2728" s="388" customFormat="1" ht="21.75" customHeight="1"/>
    <row r="2729" s="388" customFormat="1" ht="21.75" customHeight="1"/>
    <row r="2730" s="388" customFormat="1" ht="21.75" customHeight="1"/>
    <row r="2731" s="388" customFormat="1" ht="21.75" customHeight="1"/>
    <row r="2732" s="388" customFormat="1" ht="21.75" customHeight="1"/>
    <row r="2733" s="388" customFormat="1" ht="21.75" customHeight="1"/>
    <row r="2734" s="388" customFormat="1" ht="21.75" customHeight="1"/>
    <row r="2735" s="388" customFormat="1" ht="21.75" customHeight="1"/>
    <row r="2736" s="388" customFormat="1" ht="21.75" customHeight="1"/>
    <row r="2737" s="388" customFormat="1" ht="21.75" customHeight="1"/>
    <row r="2738" s="388" customFormat="1" ht="21.75" customHeight="1"/>
    <row r="2739" s="388" customFormat="1" ht="21.75" customHeight="1"/>
    <row r="2740" s="388" customFormat="1" ht="21.75" customHeight="1"/>
    <row r="2741" s="388" customFormat="1" ht="21.75" customHeight="1"/>
    <row r="2742" s="388" customFormat="1" ht="21.75" customHeight="1"/>
    <row r="2743" s="388" customFormat="1" ht="21.75" customHeight="1"/>
    <row r="2744" s="388" customFormat="1" ht="21.75" customHeight="1"/>
    <row r="2745" s="388" customFormat="1" ht="21.75" customHeight="1"/>
    <row r="2746" s="388" customFormat="1" ht="21.75" customHeight="1"/>
    <row r="2747" s="388" customFormat="1" ht="21.75" customHeight="1"/>
    <row r="2748" s="388" customFormat="1" ht="21.75" customHeight="1"/>
    <row r="2749" s="388" customFormat="1" ht="21.75" customHeight="1"/>
    <row r="2750" s="388" customFormat="1" ht="21.75" customHeight="1"/>
    <row r="2751" s="388" customFormat="1" ht="21.75" customHeight="1"/>
    <row r="2752" s="388" customFormat="1" ht="21.75" customHeight="1"/>
    <row r="2753" s="388" customFormat="1" ht="21.75" customHeight="1"/>
    <row r="2754" s="388" customFormat="1" ht="21.75" customHeight="1"/>
    <row r="2755" s="388" customFormat="1" ht="21.75" customHeight="1"/>
    <row r="2756" s="388" customFormat="1" ht="21.75" customHeight="1"/>
    <row r="2757" s="388" customFormat="1" ht="21.75" customHeight="1"/>
    <row r="2758" s="388" customFormat="1" ht="21.75" customHeight="1"/>
    <row r="2759" s="388" customFormat="1" ht="21.75" customHeight="1"/>
    <row r="2760" s="388" customFormat="1" ht="21.75" customHeight="1"/>
    <row r="2761" s="388" customFormat="1" ht="21.75" customHeight="1"/>
    <row r="2762" s="388" customFormat="1" ht="21.75" customHeight="1"/>
    <row r="2763" s="388" customFormat="1" ht="21.75" customHeight="1"/>
    <row r="2764" s="388" customFormat="1" ht="21.75" customHeight="1"/>
    <row r="2765" s="388" customFormat="1" ht="21.75" customHeight="1"/>
    <row r="2766" s="388" customFormat="1" ht="21.75" customHeight="1"/>
    <row r="2767" s="388" customFormat="1" ht="21.75" customHeight="1"/>
    <row r="2768" s="388" customFormat="1" ht="21.75" customHeight="1"/>
    <row r="2769" s="388" customFormat="1" ht="21.75" customHeight="1"/>
    <row r="2770" s="388" customFormat="1" ht="21.75" customHeight="1"/>
    <row r="2771" s="388" customFormat="1" ht="21.75" customHeight="1"/>
    <row r="2772" s="388" customFormat="1" ht="21.75" customHeight="1"/>
    <row r="2773" s="388" customFormat="1" ht="21.75" customHeight="1"/>
    <row r="2774" s="388" customFormat="1" ht="21.75" customHeight="1"/>
    <row r="2775" s="388" customFormat="1" ht="21.75" customHeight="1"/>
    <row r="2776" s="388" customFormat="1" ht="21.75" customHeight="1"/>
    <row r="2777" s="388" customFormat="1" ht="21.75" customHeight="1"/>
    <row r="2778" s="388" customFormat="1" ht="21.75" customHeight="1"/>
    <row r="2779" s="388" customFormat="1" ht="21.75" customHeight="1"/>
    <row r="2780" s="388" customFormat="1" ht="21.75" customHeight="1"/>
    <row r="2781" s="388" customFormat="1" ht="21.75" customHeight="1"/>
    <row r="2782" s="388" customFormat="1" ht="21.75" customHeight="1"/>
    <row r="2783" s="388" customFormat="1" ht="21.75" customHeight="1"/>
    <row r="2784" s="388" customFormat="1" ht="21.75" customHeight="1"/>
    <row r="2785" s="388" customFormat="1" ht="21.75" customHeight="1"/>
    <row r="2786" s="388" customFormat="1" ht="21.75" customHeight="1"/>
    <row r="2787" s="388" customFormat="1" ht="21.75" customHeight="1"/>
    <row r="2788" s="388" customFormat="1" ht="21.75" customHeight="1"/>
    <row r="2789" s="388" customFormat="1" ht="21.75" customHeight="1"/>
    <row r="2790" s="388" customFormat="1" ht="21.75" customHeight="1"/>
    <row r="2791" s="388" customFormat="1" ht="21.75" customHeight="1"/>
    <row r="2792" s="388" customFormat="1" ht="21.75" customHeight="1"/>
    <row r="2793" s="388" customFormat="1" ht="21.75" customHeight="1"/>
    <row r="2794" s="388" customFormat="1" ht="21.75" customHeight="1"/>
    <row r="2795" s="388" customFormat="1" ht="21.75" customHeight="1"/>
    <row r="2796" s="388" customFormat="1" ht="21.75" customHeight="1"/>
    <row r="2797" s="388" customFormat="1" ht="21.75" customHeight="1"/>
    <row r="2798" s="388" customFormat="1" ht="21.75" customHeight="1"/>
    <row r="2799" s="388" customFormat="1" ht="21.75" customHeight="1"/>
    <row r="2800" s="388" customFormat="1" ht="21.75" customHeight="1"/>
    <row r="2801" s="388" customFormat="1" ht="21.75" customHeight="1"/>
    <row r="2802" s="388" customFormat="1" ht="21.75" customHeight="1"/>
    <row r="2803" s="388" customFormat="1" ht="21.75" customHeight="1"/>
    <row r="2804" s="388" customFormat="1" ht="21.75" customHeight="1"/>
    <row r="2805" s="388" customFormat="1" ht="21.75" customHeight="1"/>
    <row r="2806" s="388" customFormat="1" ht="21.75" customHeight="1"/>
    <row r="2807" s="388" customFormat="1" ht="21.75" customHeight="1"/>
    <row r="2808" s="388" customFormat="1" ht="21.75" customHeight="1"/>
    <row r="2809" s="388" customFormat="1" ht="21.75" customHeight="1"/>
    <row r="2810" s="388" customFormat="1" ht="21.75" customHeight="1"/>
    <row r="2811" s="388" customFormat="1" ht="21.75" customHeight="1"/>
    <row r="2812" s="388" customFormat="1" ht="21.75" customHeight="1"/>
    <row r="2813" s="388" customFormat="1" ht="21.75" customHeight="1"/>
    <row r="2814" s="388" customFormat="1" ht="21.75" customHeight="1"/>
    <row r="2815" s="388" customFormat="1" ht="21.75" customHeight="1"/>
    <row r="2816" s="388" customFormat="1" ht="21.75" customHeight="1"/>
    <row r="2817" s="388" customFormat="1" ht="21.75" customHeight="1"/>
    <row r="2818" s="388" customFormat="1" ht="21.75" customHeight="1"/>
    <row r="2819" s="388" customFormat="1" ht="21.75" customHeight="1"/>
    <row r="2820" s="388" customFormat="1" ht="21.75" customHeight="1"/>
    <row r="2821" s="388" customFormat="1" ht="21.75" customHeight="1"/>
    <row r="2822" s="388" customFormat="1" ht="21.75" customHeight="1"/>
    <row r="2823" s="388" customFormat="1" ht="21.75" customHeight="1"/>
    <row r="2824" s="388" customFormat="1" ht="21.75" customHeight="1"/>
    <row r="2825" s="388" customFormat="1" ht="21.75" customHeight="1"/>
    <row r="2826" s="388" customFormat="1" ht="21.75" customHeight="1"/>
    <row r="2827" s="388" customFormat="1" ht="21.75" customHeight="1"/>
    <row r="2828" s="388" customFormat="1" ht="21.75" customHeight="1"/>
    <row r="2829" s="388" customFormat="1" ht="21.75" customHeight="1"/>
    <row r="2830" s="388" customFormat="1" ht="21.75" customHeight="1"/>
    <row r="2831" s="388" customFormat="1" ht="21.75" customHeight="1"/>
    <row r="2832" s="388" customFormat="1" ht="21.75" customHeight="1"/>
    <row r="2833" s="388" customFormat="1" ht="21.75" customHeight="1"/>
    <row r="2834" s="388" customFormat="1" ht="21.75" customHeight="1"/>
    <row r="2835" s="388" customFormat="1" ht="21.75" customHeight="1"/>
    <row r="2836" s="388" customFormat="1" ht="21.75" customHeight="1"/>
    <row r="2837" s="388" customFormat="1" ht="21.75" customHeight="1"/>
    <row r="2838" s="388" customFormat="1" ht="21.75" customHeight="1"/>
    <row r="2839" s="388" customFormat="1" ht="21.75" customHeight="1"/>
    <row r="2840" s="388" customFormat="1" ht="21.75" customHeight="1"/>
    <row r="2841" s="388" customFormat="1" ht="21.75" customHeight="1"/>
    <row r="2842" s="388" customFormat="1" ht="21.75" customHeight="1"/>
    <row r="2843" s="388" customFormat="1" ht="21.75" customHeight="1"/>
    <row r="2844" s="388" customFormat="1" ht="21.75" customHeight="1"/>
    <row r="2845" s="388" customFormat="1" ht="21.75" customHeight="1"/>
    <row r="2846" s="388" customFormat="1" ht="21.75" customHeight="1"/>
    <row r="2847" s="388" customFormat="1" ht="21.75" customHeight="1"/>
    <row r="2848" s="388" customFormat="1" ht="21.75" customHeight="1"/>
    <row r="2849" s="388" customFormat="1" ht="21.75" customHeight="1"/>
    <row r="2850" s="388" customFormat="1" ht="21.75" customHeight="1"/>
    <row r="2851" s="388" customFormat="1" ht="21.75" customHeight="1"/>
    <row r="2852" s="388" customFormat="1" ht="21.75" customHeight="1"/>
    <row r="2853" s="388" customFormat="1" ht="21.75" customHeight="1"/>
    <row r="2854" s="388" customFormat="1" ht="21.75" customHeight="1"/>
    <row r="2855" s="388" customFormat="1" ht="21.75" customHeight="1"/>
    <row r="2856" s="388" customFormat="1" ht="21.75" customHeight="1"/>
    <row r="2857" s="388" customFormat="1" ht="21.75" customHeight="1"/>
    <row r="2858" s="388" customFormat="1" ht="21.75" customHeight="1"/>
    <row r="2859" s="388" customFormat="1" ht="21.75" customHeight="1"/>
    <row r="2860" s="388" customFormat="1" ht="21.75" customHeight="1"/>
    <row r="2861" s="388" customFormat="1" ht="21.75" customHeight="1"/>
    <row r="2862" s="388" customFormat="1" ht="21.75" customHeight="1"/>
    <row r="2863" s="388" customFormat="1" ht="21.75" customHeight="1"/>
    <row r="2864" s="388" customFormat="1" ht="21.75" customHeight="1"/>
    <row r="2865" s="388" customFormat="1" ht="21.75" customHeight="1"/>
    <row r="2866" s="388" customFormat="1" ht="21.75" customHeight="1"/>
    <row r="2867" s="388" customFormat="1" ht="21.75" customHeight="1"/>
    <row r="2868" s="388" customFormat="1" ht="21.75" customHeight="1"/>
    <row r="2869" s="388" customFormat="1" ht="21.75" customHeight="1"/>
    <row r="2870" s="388" customFormat="1" ht="21.75" customHeight="1"/>
    <row r="2871" s="388" customFormat="1" ht="21.75" customHeight="1"/>
    <row r="2872" s="388" customFormat="1" ht="21.75" customHeight="1"/>
    <row r="2873" s="388" customFormat="1" ht="21.75" customHeight="1"/>
    <row r="2874" s="388" customFormat="1" ht="21.75" customHeight="1"/>
    <row r="2875" s="388" customFormat="1" ht="21.75" customHeight="1"/>
    <row r="2876" s="388" customFormat="1" ht="21.75" customHeight="1"/>
    <row r="2877" s="388" customFormat="1" ht="21.75" customHeight="1"/>
    <row r="2878" s="388" customFormat="1" ht="21.75" customHeight="1"/>
    <row r="2879" s="388" customFormat="1" ht="21.75" customHeight="1"/>
    <row r="2880" s="388" customFormat="1" ht="21.75" customHeight="1"/>
    <row r="2881" s="388" customFormat="1" ht="21.75" customHeight="1"/>
    <row r="2882" s="388" customFormat="1" ht="21.75" customHeight="1"/>
    <row r="2883" s="388" customFormat="1" ht="21.75" customHeight="1"/>
    <row r="2884" s="388" customFormat="1" ht="21.75" customHeight="1"/>
    <row r="2885" s="388" customFormat="1" ht="21.75" customHeight="1"/>
    <row r="2886" s="388" customFormat="1" ht="21.75" customHeight="1"/>
    <row r="2887" s="388" customFormat="1" ht="21.75" customHeight="1"/>
    <row r="2888" s="388" customFormat="1" ht="21.75" customHeight="1"/>
    <row r="2889" s="388" customFormat="1" ht="21.75" customHeight="1"/>
    <row r="2890" s="388" customFormat="1" ht="21.75" customHeight="1"/>
    <row r="2891" s="388" customFormat="1" ht="21.75" customHeight="1"/>
    <row r="2892" s="388" customFormat="1" ht="21.75" customHeight="1"/>
    <row r="2893" s="388" customFormat="1" ht="21.75" customHeight="1"/>
    <row r="2894" s="388" customFormat="1" ht="21.75" customHeight="1"/>
    <row r="2895" s="388" customFormat="1" ht="21.75" customHeight="1"/>
    <row r="2896" s="388" customFormat="1" ht="21.75" customHeight="1"/>
    <row r="2897" s="388" customFormat="1" ht="21.75" customHeight="1"/>
    <row r="2898" s="388" customFormat="1" ht="21.75" customHeight="1"/>
    <row r="2899" s="388" customFormat="1" ht="21.75" customHeight="1"/>
    <row r="2900" s="388" customFormat="1" ht="21.75" customHeight="1"/>
    <row r="2901" s="388" customFormat="1" ht="21.75" customHeight="1"/>
    <row r="2902" s="388" customFormat="1" ht="21.75" customHeight="1"/>
    <row r="2903" s="388" customFormat="1" ht="21.75" customHeight="1"/>
    <row r="2904" s="388" customFormat="1" ht="21.75" customHeight="1"/>
    <row r="2905" s="388" customFormat="1" ht="21.75" customHeight="1"/>
    <row r="2906" s="388" customFormat="1" ht="21.75" customHeight="1"/>
    <row r="2907" s="388" customFormat="1" ht="21.75" customHeight="1"/>
    <row r="2908" s="388" customFormat="1" ht="21.75" customHeight="1"/>
    <row r="2909" s="388" customFormat="1" ht="21.75" customHeight="1"/>
    <row r="2910" s="388" customFormat="1" ht="21.75" customHeight="1"/>
    <row r="2911" s="388" customFormat="1" ht="21.75" customHeight="1"/>
    <row r="2912" s="388" customFormat="1" ht="21.75" customHeight="1"/>
    <row r="2913" s="388" customFormat="1" ht="21.75" customHeight="1"/>
    <row r="2914" s="388" customFormat="1" ht="21.75" customHeight="1"/>
    <row r="2915" s="388" customFormat="1" ht="21.75" customHeight="1"/>
    <row r="2916" s="388" customFormat="1" ht="21.75" customHeight="1"/>
    <row r="2917" s="388" customFormat="1" ht="21.75" customHeight="1"/>
    <row r="2918" s="388" customFormat="1" ht="21.75" customHeight="1"/>
    <row r="2919" s="388" customFormat="1" ht="21.75" customHeight="1"/>
    <row r="2920" s="388" customFormat="1" ht="21.75" customHeight="1"/>
    <row r="2921" s="388" customFormat="1" ht="21.75" customHeight="1"/>
    <row r="2922" s="388" customFormat="1" ht="21.75" customHeight="1"/>
    <row r="2923" s="388" customFormat="1" ht="21.75" customHeight="1"/>
    <row r="2924" s="388" customFormat="1" ht="21.75" customHeight="1"/>
    <row r="2925" s="388" customFormat="1" ht="21.75" customHeight="1"/>
    <row r="2926" s="388" customFormat="1" ht="21.75" customHeight="1"/>
    <row r="2927" s="388" customFormat="1" ht="21.75" customHeight="1"/>
    <row r="2928" s="388" customFormat="1" ht="21.75" customHeight="1"/>
    <row r="2929" s="388" customFormat="1" ht="21.75" customHeight="1"/>
    <row r="2930" s="388" customFormat="1" ht="21.75" customHeight="1"/>
    <row r="2931" s="388" customFormat="1" ht="21.75" customHeight="1"/>
    <row r="2932" s="388" customFormat="1" ht="21.75" customHeight="1"/>
    <row r="2933" s="388" customFormat="1" ht="21.75" customHeight="1"/>
    <row r="2934" s="388" customFormat="1" ht="21.75" customHeight="1"/>
    <row r="2935" s="388" customFormat="1" ht="21.75" customHeight="1"/>
    <row r="2936" s="388" customFormat="1" ht="21.75" customHeight="1"/>
    <row r="2937" s="388" customFormat="1" ht="21.75" customHeight="1"/>
    <row r="2938" s="388" customFormat="1" ht="21.75" customHeight="1"/>
    <row r="2939" s="388" customFormat="1" ht="21.75" customHeight="1"/>
    <row r="2940" s="388" customFormat="1" ht="21.75" customHeight="1"/>
    <row r="2941" s="388" customFormat="1" ht="21.75" customHeight="1"/>
    <row r="2942" s="388" customFormat="1" ht="21.75" customHeight="1"/>
    <row r="2943" s="388" customFormat="1" ht="21.75" customHeight="1"/>
    <row r="2944" s="388" customFormat="1" ht="21.75" customHeight="1"/>
    <row r="2945" s="388" customFormat="1" ht="21.75" customHeight="1"/>
    <row r="2946" s="388" customFormat="1" ht="21.75" customHeight="1"/>
    <row r="2947" s="388" customFormat="1" ht="21.75" customHeight="1"/>
    <row r="2948" s="388" customFormat="1" ht="21.75" customHeight="1"/>
    <row r="2949" s="388" customFormat="1" ht="21.75" customHeight="1"/>
    <row r="2950" s="388" customFormat="1" ht="21.75" customHeight="1"/>
    <row r="2951" s="388" customFormat="1" ht="21.75" customHeight="1"/>
    <row r="2952" s="388" customFormat="1" ht="21.75" customHeight="1"/>
    <row r="2953" s="388" customFormat="1" ht="21.75" customHeight="1"/>
    <row r="2954" s="388" customFormat="1" ht="21.75" customHeight="1"/>
    <row r="2955" s="388" customFormat="1" ht="21.75" customHeight="1"/>
    <row r="2956" s="388" customFormat="1" ht="21.75" customHeight="1"/>
    <row r="2957" s="388" customFormat="1" ht="21.75" customHeight="1"/>
    <row r="2958" s="388" customFormat="1" ht="21.75" customHeight="1"/>
    <row r="2959" s="388" customFormat="1" ht="21.75" customHeight="1"/>
    <row r="2960" s="388" customFormat="1" ht="21.75" customHeight="1"/>
    <row r="2961" s="388" customFormat="1" ht="21.75" customHeight="1"/>
    <row r="2962" s="388" customFormat="1" ht="21.75" customHeight="1"/>
    <row r="2963" s="388" customFormat="1" ht="21.75" customHeight="1"/>
    <row r="2964" s="388" customFormat="1" ht="21.75" customHeight="1"/>
    <row r="2965" s="388" customFormat="1" ht="21.75" customHeight="1"/>
    <row r="2966" s="388" customFormat="1" ht="21.75" customHeight="1"/>
    <row r="2967" s="388" customFormat="1" ht="21.75" customHeight="1"/>
    <row r="2968" s="388" customFormat="1" ht="21.75" customHeight="1"/>
    <row r="2969" s="388" customFormat="1" ht="21.75" customHeight="1"/>
    <row r="2970" s="388" customFormat="1" ht="21.75" customHeight="1"/>
    <row r="2971" s="388" customFormat="1" ht="21.75" customHeight="1"/>
    <row r="2972" s="388" customFormat="1" ht="21.75" customHeight="1"/>
    <row r="2973" s="388" customFormat="1" ht="21.75" customHeight="1"/>
    <row r="2974" s="388" customFormat="1" ht="21.75" customHeight="1"/>
    <row r="2975" s="388" customFormat="1" ht="21.75" customHeight="1"/>
    <row r="2976" s="388" customFormat="1" ht="21.75" customHeight="1"/>
    <row r="2977" s="388" customFormat="1" ht="21.75" customHeight="1"/>
    <row r="2978" s="388" customFormat="1" ht="21.75" customHeight="1"/>
    <row r="2979" s="388" customFormat="1" ht="21.75" customHeight="1"/>
    <row r="2980" s="388" customFormat="1" ht="21.75" customHeight="1"/>
    <row r="2981" s="388" customFormat="1" ht="21.75" customHeight="1"/>
    <row r="2982" s="388" customFormat="1" ht="21.75" customHeight="1"/>
    <row r="2983" s="388" customFormat="1" ht="21.75" customHeight="1"/>
    <row r="2984" s="388" customFormat="1" ht="21.75" customHeight="1"/>
    <row r="2985" s="388" customFormat="1" ht="21.75" customHeight="1"/>
    <row r="2986" s="388" customFormat="1" ht="21.75" customHeight="1"/>
    <row r="2987" s="388" customFormat="1" ht="21.75" customHeight="1"/>
    <row r="2988" s="388" customFormat="1" ht="21.75" customHeight="1"/>
    <row r="2989" s="388" customFormat="1" ht="21.75" customHeight="1"/>
    <row r="2990" s="388" customFormat="1" ht="21.75" customHeight="1"/>
    <row r="2991" s="388" customFormat="1" ht="21.75" customHeight="1"/>
    <row r="2992" s="388" customFormat="1" ht="21.75" customHeight="1"/>
    <row r="2993" s="388" customFormat="1" ht="21.75" customHeight="1"/>
    <row r="2994" s="388" customFormat="1" ht="21.75" customHeight="1"/>
    <row r="2995" s="388" customFormat="1" ht="21.75" customHeight="1"/>
    <row r="2996" s="388" customFormat="1" ht="21.75" customHeight="1"/>
    <row r="2997" s="388" customFormat="1" ht="21.75" customHeight="1"/>
    <row r="2998" s="388" customFormat="1" ht="21.75" customHeight="1"/>
    <row r="2999" s="388" customFormat="1" ht="21.75" customHeight="1"/>
    <row r="3000" s="388" customFormat="1" ht="21.75" customHeight="1"/>
    <row r="3001" s="388" customFormat="1" ht="21.75" customHeight="1"/>
    <row r="3002" s="388" customFormat="1" ht="21.75" customHeight="1"/>
    <row r="3003" s="388" customFormat="1" ht="21.75" customHeight="1"/>
    <row r="3004" s="388" customFormat="1" ht="21.75" customHeight="1"/>
    <row r="3005" s="388" customFormat="1" ht="21.75" customHeight="1"/>
    <row r="3006" s="388" customFormat="1" ht="21.75" customHeight="1"/>
    <row r="3007" s="388" customFormat="1" ht="21.75" customHeight="1"/>
    <row r="3008" s="388" customFormat="1" ht="21.75" customHeight="1"/>
    <row r="3009" s="388" customFormat="1" ht="21.75" customHeight="1"/>
    <row r="3010" s="388" customFormat="1" ht="21.75" customHeight="1"/>
    <row r="3011" s="388" customFormat="1" ht="21.75" customHeight="1"/>
    <row r="3012" s="388" customFormat="1" ht="21.75" customHeight="1"/>
    <row r="3013" s="388" customFormat="1" ht="21.75" customHeight="1"/>
    <row r="3014" s="388" customFormat="1" ht="21.75" customHeight="1"/>
    <row r="3015" s="388" customFormat="1" ht="21.75" customHeight="1"/>
    <row r="3016" s="388" customFormat="1" ht="21.75" customHeight="1"/>
    <row r="3017" s="388" customFormat="1" ht="21.75" customHeight="1"/>
    <row r="3018" s="388" customFormat="1" ht="21.75" customHeight="1"/>
    <row r="3019" s="388" customFormat="1" ht="21.75" customHeight="1"/>
    <row r="3020" s="388" customFormat="1" ht="21.75" customHeight="1"/>
    <row r="3021" s="388" customFormat="1" ht="21.75" customHeight="1"/>
    <row r="3022" s="388" customFormat="1" ht="21.75" customHeight="1"/>
    <row r="3023" s="388" customFormat="1" ht="21.75" customHeight="1"/>
    <row r="3024" s="388" customFormat="1" ht="21.75" customHeight="1"/>
    <row r="3025" s="388" customFormat="1" ht="21.75" customHeight="1"/>
    <row r="3026" s="388" customFormat="1" ht="21.75" customHeight="1"/>
    <row r="3027" s="388" customFormat="1" ht="21.75" customHeight="1"/>
    <row r="3028" s="388" customFormat="1" ht="21.75" customHeight="1"/>
    <row r="3029" s="388" customFormat="1" ht="21.75" customHeight="1"/>
    <row r="3030" s="388" customFormat="1" ht="21.75" customHeight="1"/>
    <row r="3031" s="388" customFormat="1" ht="21.75" customHeight="1"/>
    <row r="3032" s="388" customFormat="1" ht="21.75" customHeight="1"/>
    <row r="3033" s="388" customFormat="1" ht="21.75" customHeight="1"/>
    <row r="3034" s="388" customFormat="1" ht="21.75" customHeight="1"/>
    <row r="3035" s="388" customFormat="1" ht="21.75" customHeight="1"/>
    <row r="3036" s="388" customFormat="1" ht="21.75" customHeight="1"/>
    <row r="3037" s="388" customFormat="1" ht="21.75" customHeight="1"/>
    <row r="3038" s="388" customFormat="1" ht="21.75" customHeight="1"/>
    <row r="3039" s="388" customFormat="1" ht="21.75" customHeight="1"/>
    <row r="3040" s="388" customFormat="1" ht="21.75" customHeight="1"/>
    <row r="3041" s="388" customFormat="1" ht="21.75" customHeight="1"/>
    <row r="3042" s="388" customFormat="1" ht="21.75" customHeight="1"/>
    <row r="3043" s="388" customFormat="1" ht="21.75" customHeight="1"/>
    <row r="3044" s="388" customFormat="1" ht="21.75" customHeight="1"/>
    <row r="3045" s="388" customFormat="1" ht="21.75" customHeight="1"/>
    <row r="3046" s="388" customFormat="1" ht="21.75" customHeight="1"/>
    <row r="3047" s="388" customFormat="1" ht="21.75" customHeight="1"/>
    <row r="3048" s="388" customFormat="1" ht="21.75" customHeight="1"/>
    <row r="3049" s="388" customFormat="1" ht="21.75" customHeight="1"/>
    <row r="3050" s="388" customFormat="1" ht="21.75" customHeight="1"/>
    <row r="3051" s="388" customFormat="1" ht="21.75" customHeight="1"/>
    <row r="3052" s="388" customFormat="1" ht="21.75" customHeight="1"/>
    <row r="3053" s="388" customFormat="1" ht="21.75" customHeight="1"/>
    <row r="3054" s="388" customFormat="1" ht="21.75" customHeight="1"/>
    <row r="3055" s="388" customFormat="1" ht="21.75" customHeight="1"/>
    <row r="3056" s="388" customFormat="1" ht="21.75" customHeight="1"/>
    <row r="3057" s="388" customFormat="1" ht="21.75" customHeight="1"/>
    <row r="3058" s="388" customFormat="1" ht="21.75" customHeight="1"/>
    <row r="3059" s="388" customFormat="1" ht="21.75" customHeight="1"/>
    <row r="3060" s="388" customFormat="1" ht="21.75" customHeight="1"/>
    <row r="3061" s="388" customFormat="1" ht="21.75" customHeight="1"/>
    <row r="3062" s="388" customFormat="1" ht="21.75" customHeight="1"/>
    <row r="3063" s="388" customFormat="1" ht="21.75" customHeight="1"/>
    <row r="3064" s="388" customFormat="1" ht="21.75" customHeight="1"/>
    <row r="3065" s="388" customFormat="1" ht="21.75" customHeight="1"/>
    <row r="3066" s="388" customFormat="1" ht="21.75" customHeight="1"/>
    <row r="3067" s="388" customFormat="1" ht="21.75" customHeight="1"/>
    <row r="3068" s="388" customFormat="1" ht="21.75" customHeight="1"/>
    <row r="3069" s="388" customFormat="1" ht="21.75" customHeight="1"/>
    <row r="3070" s="388" customFormat="1" ht="21.75" customHeight="1"/>
    <row r="3071" s="388" customFormat="1" ht="21.75" customHeight="1"/>
    <row r="3072" s="388" customFormat="1" ht="21.75" customHeight="1"/>
    <row r="3073" s="388" customFormat="1" ht="21.75" customHeight="1"/>
    <row r="3074" s="388" customFormat="1" ht="21.75" customHeight="1"/>
    <row r="3075" s="388" customFormat="1" ht="21.75" customHeight="1"/>
    <row r="3076" s="388" customFormat="1" ht="21.75" customHeight="1"/>
    <row r="3077" s="388" customFormat="1" ht="21.75" customHeight="1"/>
    <row r="3078" s="388" customFormat="1" ht="21.75" customHeight="1"/>
    <row r="3079" s="388" customFormat="1" ht="21.75" customHeight="1"/>
    <row r="3080" s="388" customFormat="1" ht="21.75" customHeight="1"/>
    <row r="3081" s="388" customFormat="1" ht="21.75" customHeight="1"/>
    <row r="3082" s="388" customFormat="1" ht="21.75" customHeight="1"/>
    <row r="3083" s="388" customFormat="1" ht="21.75" customHeight="1"/>
    <row r="3084" s="388" customFormat="1" ht="21.75" customHeight="1"/>
    <row r="3085" s="388" customFormat="1" ht="21.75" customHeight="1"/>
    <row r="3086" s="388" customFormat="1" ht="21.75" customHeight="1"/>
    <row r="3087" s="388" customFormat="1" ht="21.75" customHeight="1"/>
    <row r="3088" s="388" customFormat="1" ht="21.75" customHeight="1"/>
    <row r="3089" s="388" customFormat="1" ht="21.75" customHeight="1"/>
    <row r="3090" s="388" customFormat="1" ht="21.75" customHeight="1"/>
    <row r="3091" s="388" customFormat="1" ht="21.75" customHeight="1"/>
    <row r="3092" s="388" customFormat="1" ht="21.75" customHeight="1"/>
    <row r="3093" s="388" customFormat="1" ht="21.75" customHeight="1"/>
    <row r="3094" s="388" customFormat="1" ht="21.75" customHeight="1"/>
    <row r="3095" s="388" customFormat="1" ht="21.75" customHeight="1"/>
    <row r="3096" s="388" customFormat="1" ht="21.75" customHeight="1"/>
    <row r="3097" s="388" customFormat="1" ht="21.75" customHeight="1"/>
    <row r="3098" s="388" customFormat="1" ht="21.75" customHeight="1"/>
    <row r="3099" s="388" customFormat="1" ht="21.75" customHeight="1"/>
    <row r="3100" s="388" customFormat="1" ht="21.75" customHeight="1"/>
    <row r="3101" s="388" customFormat="1" ht="21.75" customHeight="1"/>
    <row r="3102" s="388" customFormat="1" ht="21.75" customHeight="1"/>
    <row r="3103" s="388" customFormat="1" ht="21.75" customHeight="1"/>
    <row r="3104" s="388" customFormat="1" ht="21.75" customHeight="1"/>
    <row r="3105" s="388" customFormat="1" ht="21.75" customHeight="1"/>
    <row r="3106" s="388" customFormat="1" ht="21.75" customHeight="1"/>
    <row r="3107" s="388" customFormat="1" ht="21.75" customHeight="1"/>
    <row r="3108" s="388" customFormat="1" ht="21.75" customHeight="1"/>
    <row r="3109" s="388" customFormat="1" ht="21.75" customHeight="1"/>
    <row r="3110" s="388" customFormat="1" ht="21.75" customHeight="1"/>
    <row r="3111" s="388" customFormat="1" ht="21.75" customHeight="1"/>
    <row r="3112" s="388" customFormat="1" ht="21.75" customHeight="1"/>
    <row r="3113" s="388" customFormat="1" ht="21.75" customHeight="1"/>
    <row r="3114" s="388" customFormat="1" ht="21.75" customHeight="1"/>
    <row r="3115" s="388" customFormat="1" ht="21.75" customHeight="1"/>
    <row r="3116" s="388" customFormat="1" ht="21.75" customHeight="1"/>
    <row r="3117" s="388" customFormat="1" ht="21.75" customHeight="1"/>
    <row r="3118" s="388" customFormat="1" ht="21.75" customHeight="1"/>
    <row r="3119" s="388" customFormat="1" ht="21.75" customHeight="1"/>
    <row r="3120" s="388" customFormat="1" ht="21.75" customHeight="1"/>
    <row r="3121" s="388" customFormat="1" ht="21.75" customHeight="1"/>
    <row r="3122" s="388" customFormat="1" ht="21.75" customHeight="1"/>
    <row r="3123" s="388" customFormat="1" ht="21.75" customHeight="1"/>
    <row r="3124" s="388" customFormat="1" ht="21.75" customHeight="1"/>
    <row r="3125" s="388" customFormat="1" ht="21.75" customHeight="1"/>
    <row r="3126" s="388" customFormat="1" ht="21.75" customHeight="1"/>
    <row r="3127" s="388" customFormat="1" ht="21.75" customHeight="1"/>
    <row r="3128" s="388" customFormat="1" ht="21.75" customHeight="1"/>
    <row r="3129" s="388" customFormat="1" ht="21.75" customHeight="1"/>
    <row r="3130" s="388" customFormat="1" ht="21.75" customHeight="1"/>
    <row r="3131" s="388" customFormat="1" ht="21.75" customHeight="1"/>
    <row r="3132" s="388" customFormat="1" ht="21.75" customHeight="1"/>
    <row r="3133" s="388" customFormat="1" ht="21.75" customHeight="1"/>
    <row r="3134" s="388" customFormat="1" ht="21.75" customHeight="1"/>
    <row r="3135" s="388" customFormat="1" ht="21.75" customHeight="1"/>
    <row r="3136" s="388" customFormat="1" ht="21.75" customHeight="1"/>
    <row r="3137" s="388" customFormat="1" ht="21.75" customHeight="1"/>
    <row r="3138" s="388" customFormat="1" ht="21.75" customHeight="1"/>
    <row r="3139" s="388" customFormat="1" ht="21.75" customHeight="1"/>
    <row r="3140" s="388" customFormat="1" ht="21.75" customHeight="1"/>
    <row r="3141" s="388" customFormat="1" ht="21.75" customHeight="1"/>
    <row r="3142" s="388" customFormat="1" ht="21.75" customHeight="1"/>
    <row r="3143" s="388" customFormat="1" ht="21.75" customHeight="1"/>
    <row r="3144" s="388" customFormat="1" ht="21.75" customHeight="1"/>
    <row r="3145" s="388" customFormat="1" ht="21.75" customHeight="1"/>
    <row r="3146" s="388" customFormat="1" ht="21.75" customHeight="1"/>
    <row r="3147" s="388" customFormat="1" ht="21.75" customHeight="1"/>
    <row r="3148" s="388" customFormat="1" ht="21.75" customHeight="1"/>
    <row r="3149" s="388" customFormat="1" ht="21.75" customHeight="1"/>
    <row r="3150" s="388" customFormat="1" ht="21.75" customHeight="1"/>
    <row r="3151" s="388" customFormat="1" ht="21.75" customHeight="1"/>
    <row r="3152" s="388" customFormat="1" ht="21.75" customHeight="1"/>
    <row r="3153" s="388" customFormat="1" ht="21.75" customHeight="1"/>
    <row r="3154" s="388" customFormat="1" ht="21.75" customHeight="1"/>
    <row r="3155" s="388" customFormat="1" ht="21.75" customHeight="1"/>
    <row r="3156" s="388" customFormat="1" ht="21.75" customHeight="1"/>
    <row r="3157" s="388" customFormat="1" ht="21.75" customHeight="1"/>
    <row r="3158" s="388" customFormat="1" ht="21.75" customHeight="1"/>
    <row r="3159" s="388" customFormat="1" ht="21.75" customHeight="1"/>
    <row r="3160" s="388" customFormat="1" ht="21.75" customHeight="1"/>
    <row r="3161" s="388" customFormat="1" ht="21.75" customHeight="1"/>
    <row r="3162" s="388" customFormat="1" ht="21.75" customHeight="1"/>
    <row r="3163" s="388" customFormat="1" ht="21.75" customHeight="1"/>
    <row r="3164" s="388" customFormat="1" ht="21.75" customHeight="1"/>
    <row r="3165" s="388" customFormat="1" ht="21.75" customHeight="1"/>
    <row r="3166" s="388" customFormat="1" ht="21.75" customHeight="1"/>
    <row r="3167" s="388" customFormat="1" ht="21.75" customHeight="1"/>
    <row r="3168" s="388" customFormat="1" ht="21.75" customHeight="1"/>
    <row r="3169" s="388" customFormat="1" ht="21.75" customHeight="1"/>
    <row r="3170" s="388" customFormat="1" ht="21.75" customHeight="1"/>
    <row r="3171" s="388" customFormat="1" ht="21.75" customHeight="1"/>
    <row r="3172" s="388" customFormat="1" ht="21.75" customHeight="1"/>
    <row r="3173" s="388" customFormat="1" ht="21.75" customHeight="1"/>
    <row r="3174" s="388" customFormat="1" ht="21.75" customHeight="1"/>
    <row r="3175" s="388" customFormat="1" ht="21.75" customHeight="1"/>
    <row r="3176" s="388" customFormat="1" ht="21.75" customHeight="1"/>
    <row r="3177" s="388" customFormat="1" ht="21.75" customHeight="1"/>
    <row r="3178" s="388" customFormat="1" ht="21.75" customHeight="1"/>
    <row r="3179" s="388" customFormat="1" ht="21.75" customHeight="1"/>
    <row r="3180" s="388" customFormat="1" ht="21.75" customHeight="1"/>
    <row r="3181" s="388" customFormat="1" ht="21.75" customHeight="1"/>
    <row r="3182" s="388" customFormat="1" ht="21.75" customHeight="1"/>
    <row r="3183" s="388" customFormat="1" ht="21.75" customHeight="1"/>
    <row r="3184" s="388" customFormat="1" ht="21.75" customHeight="1"/>
    <row r="3185" s="388" customFormat="1" ht="21.75" customHeight="1"/>
    <row r="3186" s="388" customFormat="1" ht="21.75" customHeight="1"/>
    <row r="3187" s="388" customFormat="1" ht="21.75" customHeight="1"/>
    <row r="3188" s="388" customFormat="1" ht="21.75" customHeight="1"/>
    <row r="3189" s="388" customFormat="1" ht="21.75" customHeight="1"/>
    <row r="3190" s="388" customFormat="1" ht="21.75" customHeight="1"/>
    <row r="3191" s="388" customFormat="1" ht="21.75" customHeight="1"/>
    <row r="3192" s="388" customFormat="1" ht="21.75" customHeight="1"/>
    <row r="3193" s="388" customFormat="1" ht="21.75" customHeight="1"/>
    <row r="3194" s="388" customFormat="1" ht="21.75" customHeight="1"/>
    <row r="3195" s="388" customFormat="1" ht="21.75" customHeight="1"/>
    <row r="3196" s="388" customFormat="1" ht="21.75" customHeight="1"/>
    <row r="3197" s="388" customFormat="1" ht="21.75" customHeight="1"/>
    <row r="3198" s="388" customFormat="1" ht="21.75" customHeight="1"/>
    <row r="3199" s="388" customFormat="1" ht="21.75" customHeight="1"/>
    <row r="3200" s="388" customFormat="1" ht="21.75" customHeight="1"/>
    <row r="3201" s="388" customFormat="1" ht="21.75" customHeight="1"/>
    <row r="3202" s="388" customFormat="1" ht="21.75" customHeight="1"/>
    <row r="3203" s="388" customFormat="1" ht="21.75" customHeight="1"/>
    <row r="3204" s="388" customFormat="1" ht="21.75" customHeight="1"/>
    <row r="3205" s="388" customFormat="1" ht="21.75" customHeight="1"/>
    <row r="3206" s="388" customFormat="1" ht="21.75" customHeight="1"/>
    <row r="3207" s="388" customFormat="1" ht="21.75" customHeight="1"/>
    <row r="3208" s="388" customFormat="1" ht="21.75" customHeight="1"/>
    <row r="3209" s="388" customFormat="1" ht="21.75" customHeight="1"/>
    <row r="3210" s="388" customFormat="1" ht="21.75" customHeight="1"/>
    <row r="3211" s="388" customFormat="1" ht="21.75" customHeight="1"/>
    <row r="3212" s="388" customFormat="1" ht="21.75" customHeight="1"/>
    <row r="3213" s="388" customFormat="1" ht="21.75" customHeight="1"/>
    <row r="3214" s="388" customFormat="1" ht="21.75" customHeight="1"/>
    <row r="3215" s="388" customFormat="1" ht="21.75" customHeight="1"/>
    <row r="3216" s="388" customFormat="1" ht="21.75" customHeight="1"/>
    <row r="3217" s="388" customFormat="1" ht="21.75" customHeight="1"/>
    <row r="3218" s="388" customFormat="1" ht="21.75" customHeight="1"/>
    <row r="3219" s="388" customFormat="1" ht="21.75" customHeight="1"/>
    <row r="3220" s="388" customFormat="1" ht="21.75" customHeight="1"/>
    <row r="3221" s="388" customFormat="1" ht="21.75" customHeight="1"/>
    <row r="3222" s="388" customFormat="1" ht="21.75" customHeight="1"/>
    <row r="3223" s="388" customFormat="1" ht="21.75" customHeight="1"/>
    <row r="3224" s="388" customFormat="1" ht="21.75" customHeight="1"/>
    <row r="3225" s="388" customFormat="1" ht="21.75" customHeight="1"/>
    <row r="3226" s="388" customFormat="1" ht="21.75" customHeight="1"/>
    <row r="3227" s="388" customFormat="1" ht="21.75" customHeight="1"/>
    <row r="3228" s="388" customFormat="1" ht="21.75" customHeight="1"/>
    <row r="3229" s="388" customFormat="1" ht="21.75" customHeight="1"/>
    <row r="3230" s="388" customFormat="1" ht="21.75" customHeight="1"/>
    <row r="3231" s="388" customFormat="1" ht="21.75" customHeight="1"/>
    <row r="3232" s="388" customFormat="1" ht="21.75" customHeight="1"/>
    <row r="3233" s="388" customFormat="1" ht="21.75" customHeight="1"/>
    <row r="3234" s="388" customFormat="1" ht="21.75" customHeight="1"/>
    <row r="3235" s="388" customFormat="1" ht="21.75" customHeight="1"/>
    <row r="3236" s="388" customFormat="1" ht="21.75" customHeight="1"/>
    <row r="3237" s="388" customFormat="1" ht="21.75" customHeight="1"/>
    <row r="3238" s="388" customFormat="1" ht="21.75" customHeight="1"/>
    <row r="3239" s="388" customFormat="1" ht="21.75" customHeight="1"/>
    <row r="3240" s="388" customFormat="1" ht="21.75" customHeight="1"/>
    <row r="3241" s="388" customFormat="1" ht="21.75" customHeight="1"/>
    <row r="3242" s="388" customFormat="1" ht="21.75" customHeight="1"/>
    <row r="3243" s="388" customFormat="1" ht="21.75" customHeight="1"/>
    <row r="3244" s="388" customFormat="1" ht="21.75" customHeight="1"/>
    <row r="3245" s="388" customFormat="1" ht="21.75" customHeight="1"/>
    <row r="3246" s="388" customFormat="1" ht="21.75" customHeight="1"/>
    <row r="3247" s="388" customFormat="1" ht="21.75" customHeight="1"/>
    <row r="3248" s="388" customFormat="1" ht="21.75" customHeight="1"/>
    <row r="3249" s="388" customFormat="1" ht="21.75" customHeight="1"/>
    <row r="3250" s="388" customFormat="1" ht="21.75" customHeight="1"/>
    <row r="3251" s="388" customFormat="1" ht="21.75" customHeight="1"/>
    <row r="3252" s="388" customFormat="1" ht="21.75" customHeight="1"/>
    <row r="3253" s="388" customFormat="1" ht="21.75" customHeight="1"/>
    <row r="3254" s="388" customFormat="1" ht="21.75" customHeight="1"/>
    <row r="3255" s="388" customFormat="1" ht="21.75" customHeight="1"/>
    <row r="3256" s="388" customFormat="1" ht="21.75" customHeight="1"/>
    <row r="3257" s="388" customFormat="1" ht="21.75" customHeight="1"/>
    <row r="3258" s="388" customFormat="1" ht="21.75" customHeight="1"/>
    <row r="3259" s="388" customFormat="1" ht="21.75" customHeight="1"/>
    <row r="3260" s="388" customFormat="1" ht="21.75" customHeight="1"/>
    <row r="3261" s="388" customFormat="1" ht="21.75" customHeight="1"/>
    <row r="3262" s="388" customFormat="1" ht="21.75" customHeight="1"/>
    <row r="3263" s="388" customFormat="1" ht="21.75" customHeight="1"/>
    <row r="3264" s="388" customFormat="1" ht="21.75" customHeight="1"/>
    <row r="3265" s="388" customFormat="1" ht="21.75" customHeight="1"/>
    <row r="3266" s="388" customFormat="1" ht="21.75" customHeight="1"/>
    <row r="3267" s="388" customFormat="1" ht="21.75" customHeight="1"/>
    <row r="3268" s="388" customFormat="1" ht="21.75" customHeight="1"/>
    <row r="3269" s="388" customFormat="1" ht="21.75" customHeight="1"/>
    <row r="3270" s="388" customFormat="1" ht="21.75" customHeight="1"/>
    <row r="3271" s="388" customFormat="1" ht="21.75" customHeight="1"/>
    <row r="3272" s="388" customFormat="1" ht="21.75" customHeight="1"/>
    <row r="3273" s="388" customFormat="1" ht="21.75" customHeight="1"/>
    <row r="3274" s="388" customFormat="1" ht="21.75" customHeight="1"/>
    <row r="3275" s="388" customFormat="1" ht="21.75" customHeight="1"/>
    <row r="3276" s="388" customFormat="1" ht="21.75" customHeight="1"/>
    <row r="3277" s="388" customFormat="1" ht="21.75" customHeight="1"/>
    <row r="3278" s="388" customFormat="1" ht="21.75" customHeight="1"/>
    <row r="3279" s="388" customFormat="1" ht="21.75" customHeight="1"/>
    <row r="3280" s="388" customFormat="1" ht="21.75" customHeight="1"/>
    <row r="3281" s="388" customFormat="1" ht="21.75" customHeight="1"/>
    <row r="3282" s="388" customFormat="1" ht="21.75" customHeight="1"/>
    <row r="3283" s="388" customFormat="1" ht="21.75" customHeight="1"/>
    <row r="3284" s="388" customFormat="1" ht="21.75" customHeight="1"/>
    <row r="3285" s="388" customFormat="1" ht="21.75" customHeight="1"/>
    <row r="3286" s="388" customFormat="1" ht="21.75" customHeight="1"/>
    <row r="3287" s="388" customFormat="1" ht="21.75" customHeight="1"/>
    <row r="3288" s="388" customFormat="1" ht="21.75" customHeight="1"/>
    <row r="3289" s="388" customFormat="1" ht="21.75" customHeight="1"/>
    <row r="3290" s="388" customFormat="1" ht="21.75" customHeight="1"/>
    <row r="3291" s="388" customFormat="1" ht="21.75" customHeight="1"/>
    <row r="3292" s="388" customFormat="1" ht="21.75" customHeight="1"/>
    <row r="3293" s="388" customFormat="1" ht="21.75" customHeight="1"/>
    <row r="3294" s="388" customFormat="1" ht="21.75" customHeight="1"/>
    <row r="3295" s="388" customFormat="1" ht="21.75" customHeight="1"/>
    <row r="3296" s="388" customFormat="1" ht="21.75" customHeight="1"/>
    <row r="3297" s="388" customFormat="1" ht="21.75" customHeight="1"/>
    <row r="3298" s="388" customFormat="1" ht="21.75" customHeight="1"/>
    <row r="3299" s="388" customFormat="1" ht="21.75" customHeight="1"/>
    <row r="3300" s="388" customFormat="1" ht="21.75" customHeight="1"/>
    <row r="3301" s="388" customFormat="1" ht="21.75" customHeight="1"/>
    <row r="3302" s="388" customFormat="1" ht="21.75" customHeight="1"/>
    <row r="3303" s="388" customFormat="1" ht="21.75" customHeight="1"/>
    <row r="3304" s="388" customFormat="1" ht="21.75" customHeight="1"/>
    <row r="3305" s="388" customFormat="1" ht="21.75" customHeight="1"/>
    <row r="3306" s="388" customFormat="1" ht="21.75" customHeight="1"/>
    <row r="3307" s="388" customFormat="1" ht="21.75" customHeight="1"/>
    <row r="3308" s="388" customFormat="1" ht="21.75" customHeight="1"/>
    <row r="3309" s="388" customFormat="1" ht="21.75" customHeight="1"/>
    <row r="3310" s="388" customFormat="1" ht="21.75" customHeight="1"/>
    <row r="3311" s="388" customFormat="1" ht="21.75" customHeight="1"/>
    <row r="3312" s="388" customFormat="1" ht="21.75" customHeight="1"/>
    <row r="3313" s="388" customFormat="1" ht="21.75" customHeight="1"/>
    <row r="3314" s="388" customFormat="1" ht="21.75" customHeight="1"/>
    <row r="3315" s="388" customFormat="1" ht="21.75" customHeight="1"/>
    <row r="3316" s="388" customFormat="1" ht="21.75" customHeight="1"/>
    <row r="3317" s="388" customFormat="1" ht="21.75" customHeight="1"/>
    <row r="3318" s="388" customFormat="1" ht="21.75" customHeight="1"/>
    <row r="3319" s="388" customFormat="1" ht="21.75" customHeight="1"/>
    <row r="3320" s="388" customFormat="1" ht="21.75" customHeight="1"/>
    <row r="3321" s="388" customFormat="1" ht="21.75" customHeight="1"/>
    <row r="3322" s="388" customFormat="1" ht="21.75" customHeight="1"/>
    <row r="3323" s="388" customFormat="1" ht="21.75" customHeight="1"/>
    <row r="3324" s="388" customFormat="1" ht="21.75" customHeight="1"/>
    <row r="3325" s="388" customFormat="1" ht="21.75" customHeight="1"/>
    <row r="3326" s="388" customFormat="1" ht="21.75" customHeight="1"/>
    <row r="3327" s="388" customFormat="1" ht="21.75" customHeight="1"/>
    <row r="3328" s="388" customFormat="1" ht="21.75" customHeight="1"/>
    <row r="3329" s="388" customFormat="1" ht="21.75" customHeight="1"/>
    <row r="3330" s="388" customFormat="1" ht="21.75" customHeight="1"/>
    <row r="3331" s="388" customFormat="1" ht="21.75" customHeight="1"/>
    <row r="3332" s="388" customFormat="1" ht="21.75" customHeight="1"/>
    <row r="3333" s="388" customFormat="1" ht="21.75" customHeight="1"/>
    <row r="3334" s="388" customFormat="1" ht="21.75" customHeight="1"/>
    <row r="3335" s="388" customFormat="1" ht="21.75" customHeight="1"/>
    <row r="3336" s="388" customFormat="1" ht="21.75" customHeight="1"/>
    <row r="3337" s="388" customFormat="1" ht="21.75" customHeight="1"/>
    <row r="3338" s="388" customFormat="1" ht="21.75" customHeight="1"/>
    <row r="3339" s="388" customFormat="1" ht="21.75" customHeight="1"/>
    <row r="3340" s="388" customFormat="1" ht="21.75" customHeight="1"/>
    <row r="3341" s="388" customFormat="1" ht="21.75" customHeight="1"/>
    <row r="3342" s="388" customFormat="1" ht="21.75" customHeight="1"/>
    <row r="3343" s="388" customFormat="1" ht="21.75" customHeight="1"/>
    <row r="3344" s="388" customFormat="1" ht="21.75" customHeight="1"/>
    <row r="3345" s="388" customFormat="1" ht="21.75" customHeight="1"/>
    <row r="3346" s="388" customFormat="1" ht="21.75" customHeight="1"/>
    <row r="3347" s="388" customFormat="1" ht="21.75" customHeight="1"/>
    <row r="3348" s="388" customFormat="1" ht="21.75" customHeight="1"/>
    <row r="3349" s="388" customFormat="1" ht="21.75" customHeight="1"/>
    <row r="3350" s="388" customFormat="1" ht="21.75" customHeight="1"/>
    <row r="3351" s="388" customFormat="1" ht="21.75" customHeight="1"/>
    <row r="3352" s="388" customFormat="1" ht="21.75" customHeight="1"/>
    <row r="3353" s="388" customFormat="1" ht="21.75" customHeight="1"/>
    <row r="3354" s="388" customFormat="1" ht="21.75" customHeight="1"/>
    <row r="3355" s="388" customFormat="1" ht="21.75" customHeight="1"/>
    <row r="3356" s="388" customFormat="1" ht="21.75" customHeight="1"/>
    <row r="3357" s="388" customFormat="1" ht="21.75" customHeight="1"/>
    <row r="3358" s="388" customFormat="1" ht="21.75" customHeight="1"/>
    <row r="3359" s="388" customFormat="1" ht="21.75" customHeight="1"/>
    <row r="3360" s="388" customFormat="1" ht="21.75" customHeight="1"/>
    <row r="3361" s="388" customFormat="1" ht="21.75" customHeight="1"/>
    <row r="3362" s="388" customFormat="1" ht="21.75" customHeight="1"/>
    <row r="3363" s="388" customFormat="1" ht="21.75" customHeight="1"/>
    <row r="3364" s="388" customFormat="1" ht="21.75" customHeight="1"/>
    <row r="3365" s="388" customFormat="1" ht="21.75" customHeight="1"/>
    <row r="3366" s="388" customFormat="1" ht="21.75" customHeight="1"/>
    <row r="3367" s="388" customFormat="1" ht="21.75" customHeight="1"/>
    <row r="3368" s="388" customFormat="1" ht="21.75" customHeight="1"/>
    <row r="3369" s="388" customFormat="1" ht="21.75" customHeight="1"/>
    <row r="3370" s="388" customFormat="1" ht="21.75" customHeight="1"/>
    <row r="3371" s="388" customFormat="1" ht="21.75" customHeight="1"/>
    <row r="3372" s="388" customFormat="1" ht="21.75" customHeight="1"/>
    <row r="3373" s="388" customFormat="1" ht="21.75" customHeight="1"/>
    <row r="3374" s="388" customFormat="1" ht="21.75" customHeight="1"/>
    <row r="3375" s="388" customFormat="1" ht="21.75" customHeight="1"/>
    <row r="3376" s="388" customFormat="1" ht="21.75" customHeight="1"/>
    <row r="3377" s="388" customFormat="1" ht="21.75" customHeight="1"/>
    <row r="3378" s="388" customFormat="1" ht="21.75" customHeight="1"/>
    <row r="3379" s="388" customFormat="1" ht="21.75" customHeight="1"/>
    <row r="3380" s="388" customFormat="1" ht="21.75" customHeight="1"/>
    <row r="3381" s="388" customFormat="1" ht="21.75" customHeight="1"/>
    <row r="3382" s="388" customFormat="1" ht="21.75" customHeight="1"/>
    <row r="3383" s="388" customFormat="1" ht="21.75" customHeight="1"/>
    <row r="3384" s="388" customFormat="1" ht="21.75" customHeight="1"/>
    <row r="3385" s="388" customFormat="1" ht="21.75" customHeight="1"/>
    <row r="3386" s="388" customFormat="1" ht="21.75" customHeight="1"/>
    <row r="3387" s="388" customFormat="1" ht="21.75" customHeight="1"/>
    <row r="3388" s="388" customFormat="1" ht="21.75" customHeight="1"/>
    <row r="3389" s="388" customFormat="1" ht="21.75" customHeight="1"/>
    <row r="3390" s="388" customFormat="1" ht="21.75" customHeight="1"/>
    <row r="3391" s="388" customFormat="1" ht="21.75" customHeight="1"/>
    <row r="3392" s="388" customFormat="1" ht="21.75" customHeight="1"/>
    <row r="3393" s="388" customFormat="1" ht="21.75" customHeight="1"/>
    <row r="3394" s="388" customFormat="1" ht="21.75" customHeight="1"/>
    <row r="3395" s="388" customFormat="1" ht="21.75" customHeight="1"/>
    <row r="3396" s="388" customFormat="1" ht="21.75" customHeight="1"/>
    <row r="3397" s="388" customFormat="1" ht="21.75" customHeight="1"/>
    <row r="3398" s="388" customFormat="1" ht="21.75" customHeight="1"/>
    <row r="3399" s="388" customFormat="1" ht="21.75" customHeight="1"/>
    <row r="3400" s="388" customFormat="1" ht="21.75" customHeight="1"/>
    <row r="3401" s="388" customFormat="1" ht="21.75" customHeight="1"/>
    <row r="3402" s="388" customFormat="1" ht="21.75" customHeight="1"/>
    <row r="3403" s="388" customFormat="1" ht="21.75" customHeight="1"/>
    <row r="3404" s="388" customFormat="1" ht="21.75" customHeight="1"/>
    <row r="3405" s="388" customFormat="1" ht="21.75" customHeight="1"/>
    <row r="3406" s="388" customFormat="1" ht="21.75" customHeight="1"/>
    <row r="3407" s="388" customFormat="1" ht="21.75" customHeight="1"/>
    <row r="3408" s="388" customFormat="1" ht="21.75" customHeight="1"/>
    <row r="3409" s="388" customFormat="1" ht="21.75" customHeight="1"/>
    <row r="3410" s="388" customFormat="1" ht="21.75" customHeight="1"/>
    <row r="3411" s="388" customFormat="1" ht="21.75" customHeight="1"/>
    <row r="3412" s="388" customFormat="1" ht="21.75" customHeight="1"/>
    <row r="3413" s="388" customFormat="1" ht="21.75" customHeight="1"/>
    <row r="3414" s="388" customFormat="1" ht="21.75" customHeight="1"/>
    <row r="3415" s="388" customFormat="1" ht="21.75" customHeight="1"/>
    <row r="3416" s="388" customFormat="1" ht="21.75" customHeight="1"/>
    <row r="3417" s="388" customFormat="1" ht="21.75" customHeight="1"/>
    <row r="3418" s="388" customFormat="1" ht="21.75" customHeight="1"/>
    <row r="3419" s="388" customFormat="1" ht="21.75" customHeight="1"/>
    <row r="3420" s="388" customFormat="1" ht="21.75" customHeight="1"/>
    <row r="3421" s="388" customFormat="1" ht="21.75" customHeight="1"/>
    <row r="3422" s="388" customFormat="1" ht="21.75" customHeight="1"/>
    <row r="3423" s="388" customFormat="1" ht="21.75" customHeight="1"/>
    <row r="3424" s="388" customFormat="1" ht="21.75" customHeight="1"/>
    <row r="3425" s="388" customFormat="1" ht="21.75" customHeight="1"/>
    <row r="3426" s="388" customFormat="1" ht="21.75" customHeight="1"/>
    <row r="3427" s="388" customFormat="1" ht="21.75" customHeight="1"/>
    <row r="3428" s="388" customFormat="1" ht="21.75" customHeight="1"/>
    <row r="3429" s="388" customFormat="1" ht="21.75" customHeight="1"/>
    <row r="3430" s="388" customFormat="1" ht="21.75" customHeight="1"/>
    <row r="3431" s="388" customFormat="1" ht="21.75" customHeight="1"/>
    <row r="3432" s="388" customFormat="1" ht="21.75" customHeight="1"/>
    <row r="3433" s="388" customFormat="1" ht="21.75" customHeight="1"/>
    <row r="3434" s="388" customFormat="1" ht="21.75" customHeight="1"/>
    <row r="3435" s="388" customFormat="1" ht="21.75" customHeight="1"/>
    <row r="3436" s="388" customFormat="1" ht="21.75" customHeight="1"/>
    <row r="3437" s="388" customFormat="1" ht="21.75" customHeight="1"/>
    <row r="3438" s="388" customFormat="1" ht="21.75" customHeight="1"/>
    <row r="3439" s="388" customFormat="1" ht="21.75" customHeight="1"/>
    <row r="3440" s="388" customFormat="1" ht="21.75" customHeight="1"/>
    <row r="3441" s="388" customFormat="1" ht="21.75" customHeight="1"/>
    <row r="3442" s="388" customFormat="1" ht="21.75" customHeight="1"/>
    <row r="3443" s="388" customFormat="1" ht="21.75" customHeight="1"/>
    <row r="3444" s="388" customFormat="1" ht="21.75" customHeight="1"/>
    <row r="3445" s="388" customFormat="1" ht="21.75" customHeight="1"/>
    <row r="3446" s="388" customFormat="1" ht="21.75" customHeight="1"/>
    <row r="3447" s="388" customFormat="1" ht="21.75" customHeight="1"/>
    <row r="3448" s="388" customFormat="1" ht="21.75" customHeight="1"/>
    <row r="3449" s="388" customFormat="1" ht="21.75" customHeight="1"/>
    <row r="3450" s="388" customFormat="1" ht="21.75" customHeight="1"/>
    <row r="3451" s="388" customFormat="1" ht="21.75" customHeight="1"/>
    <row r="3452" s="388" customFormat="1" ht="21.75" customHeight="1"/>
    <row r="3453" s="388" customFormat="1" ht="21.75" customHeight="1"/>
    <row r="3454" s="388" customFormat="1" ht="21.75" customHeight="1"/>
    <row r="3455" s="388" customFormat="1" ht="21.75" customHeight="1"/>
    <row r="3456" s="388" customFormat="1" ht="21.75" customHeight="1"/>
    <row r="3457" s="388" customFormat="1" ht="21.75" customHeight="1"/>
    <row r="3458" s="388" customFormat="1" ht="21.75" customHeight="1"/>
    <row r="3459" s="388" customFormat="1" ht="21.75" customHeight="1"/>
    <row r="3460" s="388" customFormat="1" ht="21.75" customHeight="1"/>
    <row r="3461" s="388" customFormat="1" ht="21.75" customHeight="1"/>
    <row r="3462" s="388" customFormat="1" ht="21.75" customHeight="1"/>
    <row r="3463" s="388" customFormat="1" ht="21.75" customHeight="1"/>
    <row r="3464" s="388" customFormat="1" ht="21.75" customHeight="1"/>
    <row r="3465" s="388" customFormat="1" ht="21.75" customHeight="1"/>
    <row r="3466" s="388" customFormat="1" ht="21.75" customHeight="1"/>
    <row r="3467" s="388" customFormat="1" ht="21.75" customHeight="1"/>
    <row r="3468" s="388" customFormat="1" ht="21.75" customHeight="1"/>
    <row r="3469" s="388" customFormat="1" ht="21.75" customHeight="1"/>
    <row r="3470" s="388" customFormat="1" ht="21.75" customHeight="1"/>
    <row r="3471" s="388" customFormat="1" ht="21.75" customHeight="1"/>
    <row r="3472" s="388" customFormat="1" ht="21.75" customHeight="1"/>
    <row r="3473" s="388" customFormat="1" ht="21.75" customHeight="1"/>
    <row r="3474" s="388" customFormat="1" ht="21.75" customHeight="1"/>
    <row r="3475" s="388" customFormat="1" ht="21.75" customHeight="1"/>
    <row r="3476" s="388" customFormat="1" ht="21.75" customHeight="1"/>
    <row r="3477" s="388" customFormat="1" ht="21.75" customHeight="1"/>
    <row r="3478" s="388" customFormat="1" ht="21.75" customHeight="1"/>
    <row r="3479" s="388" customFormat="1" ht="21.75" customHeight="1"/>
    <row r="3480" s="388" customFormat="1" ht="21.75" customHeight="1"/>
    <row r="3481" s="388" customFormat="1" ht="21.75" customHeight="1"/>
    <row r="3482" s="388" customFormat="1" ht="21.75" customHeight="1"/>
    <row r="3483" s="388" customFormat="1" ht="21.75" customHeight="1"/>
    <row r="3484" s="388" customFormat="1" ht="21.75" customHeight="1"/>
    <row r="3485" s="388" customFormat="1" ht="21.75" customHeight="1"/>
    <row r="3486" s="388" customFormat="1" ht="21.75" customHeight="1"/>
    <row r="3487" s="388" customFormat="1" ht="21.75" customHeight="1"/>
    <row r="3488" s="388" customFormat="1" ht="21.75" customHeight="1"/>
    <row r="3489" s="388" customFormat="1" ht="21.75" customHeight="1"/>
    <row r="3490" s="388" customFormat="1" ht="21.75" customHeight="1"/>
    <row r="3491" s="388" customFormat="1" ht="21.75" customHeight="1"/>
    <row r="3492" s="388" customFormat="1" ht="21.75" customHeight="1"/>
    <row r="3493" s="388" customFormat="1" ht="21.75" customHeight="1"/>
    <row r="3494" s="388" customFormat="1" ht="21.75" customHeight="1"/>
    <row r="3495" s="388" customFormat="1" ht="21.75" customHeight="1"/>
    <row r="3496" s="388" customFormat="1" ht="21.75" customHeight="1"/>
    <row r="3497" s="388" customFormat="1" ht="21.75" customHeight="1"/>
    <row r="3498" s="388" customFormat="1" ht="21.75" customHeight="1"/>
    <row r="3499" s="388" customFormat="1" ht="21.75" customHeight="1"/>
    <row r="3500" s="388" customFormat="1" ht="21.75" customHeight="1"/>
    <row r="3501" s="388" customFormat="1" ht="21.75" customHeight="1"/>
    <row r="3502" s="388" customFormat="1" ht="21.75" customHeight="1"/>
    <row r="3503" s="388" customFormat="1" ht="21.75" customHeight="1"/>
    <row r="3504" s="388" customFormat="1" ht="21.75" customHeight="1"/>
    <row r="3505" s="388" customFormat="1" ht="21.75" customHeight="1"/>
    <row r="3506" s="388" customFormat="1" ht="21.75" customHeight="1"/>
    <row r="3507" s="388" customFormat="1" ht="21.75" customHeight="1"/>
    <row r="3508" s="388" customFormat="1" ht="21.75" customHeight="1"/>
    <row r="3509" s="388" customFormat="1" ht="21.75" customHeight="1"/>
    <row r="3510" s="388" customFormat="1" ht="21.75" customHeight="1"/>
    <row r="3511" s="388" customFormat="1" ht="21.75" customHeight="1"/>
    <row r="3512" s="388" customFormat="1" ht="21.75" customHeight="1"/>
    <row r="3513" s="388" customFormat="1" ht="21.75" customHeight="1"/>
    <row r="3514" s="388" customFormat="1" ht="21.75" customHeight="1"/>
    <row r="3515" s="388" customFormat="1" ht="21.75" customHeight="1"/>
    <row r="3516" s="388" customFormat="1" ht="21.75" customHeight="1"/>
    <row r="3517" s="388" customFormat="1" ht="21.75" customHeight="1"/>
    <row r="3518" s="388" customFormat="1" ht="21.75" customHeight="1"/>
    <row r="3519" s="388" customFormat="1" ht="21.75" customHeight="1"/>
    <row r="3520" s="388" customFormat="1" ht="21.75" customHeight="1"/>
    <row r="3521" s="388" customFormat="1" ht="21.75" customHeight="1"/>
    <row r="3522" s="388" customFormat="1" ht="21.75" customHeight="1"/>
    <row r="3523" s="388" customFormat="1" ht="21.75" customHeight="1"/>
    <row r="3524" s="388" customFormat="1" ht="21.75" customHeight="1"/>
    <row r="3525" s="388" customFormat="1" ht="21.75" customHeight="1"/>
    <row r="3526" s="388" customFormat="1" ht="21.75" customHeight="1"/>
    <row r="3527" s="388" customFormat="1" ht="21.75" customHeight="1"/>
    <row r="3528" s="388" customFormat="1" ht="21.75" customHeight="1"/>
    <row r="3529" s="388" customFormat="1" ht="21.75" customHeight="1"/>
    <row r="3530" s="388" customFormat="1" ht="21.75" customHeight="1"/>
    <row r="3531" s="388" customFormat="1" ht="21.75" customHeight="1"/>
    <row r="3532" s="388" customFormat="1" ht="21.75" customHeight="1"/>
    <row r="3533" s="388" customFormat="1" ht="21.75" customHeight="1"/>
    <row r="3534" s="388" customFormat="1" ht="21.75" customHeight="1"/>
    <row r="3535" s="388" customFormat="1" ht="21.75" customHeight="1"/>
    <row r="3536" s="388" customFormat="1" ht="21.75" customHeight="1"/>
    <row r="3537" s="388" customFormat="1" ht="21.75" customHeight="1"/>
    <row r="3538" s="388" customFormat="1" ht="21.75" customHeight="1"/>
    <row r="3539" s="388" customFormat="1" ht="21.75" customHeight="1"/>
    <row r="3540" s="388" customFormat="1" ht="21.75" customHeight="1"/>
    <row r="3541" s="388" customFormat="1" ht="21.75" customHeight="1"/>
    <row r="3542" s="388" customFormat="1" ht="21.75" customHeight="1"/>
    <row r="3543" s="388" customFormat="1" ht="21.75" customHeight="1"/>
    <row r="3544" s="388" customFormat="1" ht="21.75" customHeight="1"/>
    <row r="3545" s="388" customFormat="1" ht="21.75" customHeight="1"/>
    <row r="3546" s="388" customFormat="1" ht="21.75" customHeight="1"/>
    <row r="3547" s="388" customFormat="1" ht="21.75" customHeight="1"/>
    <row r="3548" s="388" customFormat="1" ht="21.75" customHeight="1"/>
    <row r="3549" s="388" customFormat="1" ht="21.75" customHeight="1"/>
    <row r="3550" s="388" customFormat="1" ht="21.75" customHeight="1"/>
    <row r="3551" s="388" customFormat="1" ht="21.75" customHeight="1"/>
    <row r="3552" s="388" customFormat="1" ht="21.75" customHeight="1"/>
    <row r="3553" s="388" customFormat="1" ht="21.75" customHeight="1"/>
    <row r="3554" s="388" customFormat="1" ht="21.75" customHeight="1"/>
    <row r="3555" s="388" customFormat="1" ht="21.75" customHeight="1"/>
    <row r="3556" s="388" customFormat="1" ht="21.75" customHeight="1"/>
    <row r="3557" s="388" customFormat="1" ht="21.75" customHeight="1"/>
    <row r="3558" s="388" customFormat="1" ht="21.75" customHeight="1"/>
    <row r="3559" s="388" customFormat="1" ht="21.75" customHeight="1"/>
    <row r="3560" s="388" customFormat="1" ht="21.75" customHeight="1"/>
    <row r="3561" s="388" customFormat="1" ht="21.75" customHeight="1"/>
    <row r="3562" s="388" customFormat="1" ht="21.75" customHeight="1"/>
    <row r="3563" s="388" customFormat="1" ht="21.75" customHeight="1"/>
    <row r="3564" s="388" customFormat="1" ht="21.75" customHeight="1"/>
    <row r="3565" s="388" customFormat="1" ht="21.75" customHeight="1"/>
    <row r="3566" s="388" customFormat="1" ht="21.75" customHeight="1"/>
    <row r="3567" s="388" customFormat="1" ht="21.75" customHeight="1"/>
    <row r="3568" s="388" customFormat="1" ht="21.75" customHeight="1"/>
    <row r="3569" s="388" customFormat="1" ht="21.75" customHeight="1"/>
    <row r="3570" s="388" customFormat="1" ht="21.75" customHeight="1"/>
    <row r="3571" s="388" customFormat="1" ht="21.75" customHeight="1"/>
    <row r="3572" s="388" customFormat="1" ht="21.75" customHeight="1"/>
    <row r="3573" s="388" customFormat="1" ht="21.75" customHeight="1"/>
    <row r="3574" s="388" customFormat="1" ht="21.75" customHeight="1"/>
    <row r="3575" s="388" customFormat="1" ht="21.75" customHeight="1"/>
    <row r="3576" s="388" customFormat="1" ht="21.75" customHeight="1"/>
    <row r="3577" s="388" customFormat="1" ht="21.75" customHeight="1"/>
    <row r="3578" s="388" customFormat="1" ht="21.75" customHeight="1"/>
    <row r="3579" s="388" customFormat="1" ht="21.75" customHeight="1"/>
    <row r="3580" s="388" customFormat="1" ht="21.75" customHeight="1"/>
    <row r="3581" s="388" customFormat="1" ht="21.75" customHeight="1"/>
    <row r="3582" s="388" customFormat="1" ht="21.75" customHeight="1"/>
    <row r="3583" s="388" customFormat="1" ht="21.75" customHeight="1"/>
    <row r="3584" s="388" customFormat="1" ht="21.75" customHeight="1"/>
    <row r="3585" s="388" customFormat="1" ht="21.75" customHeight="1"/>
    <row r="3586" s="388" customFormat="1" ht="21.75" customHeight="1"/>
    <row r="3587" s="388" customFormat="1" ht="21.75" customHeight="1"/>
    <row r="3588" s="388" customFormat="1" ht="21.75" customHeight="1"/>
    <row r="3589" s="388" customFormat="1" ht="21.75" customHeight="1"/>
    <row r="3590" s="388" customFormat="1" ht="21.75" customHeight="1"/>
    <row r="3591" s="388" customFormat="1" ht="21.75" customHeight="1"/>
    <row r="3592" s="388" customFormat="1" ht="21.75" customHeight="1"/>
    <row r="3593" s="388" customFormat="1" ht="21.75" customHeight="1"/>
    <row r="3594" s="388" customFormat="1" ht="21.75" customHeight="1"/>
    <row r="3595" s="388" customFormat="1" ht="21.75" customHeight="1"/>
    <row r="3596" s="388" customFormat="1" ht="21.75" customHeight="1"/>
    <row r="3597" s="388" customFormat="1" ht="21.75" customHeight="1"/>
    <row r="3598" s="388" customFormat="1" ht="21.75" customHeight="1"/>
    <row r="3599" s="388" customFormat="1" ht="21.75" customHeight="1"/>
    <row r="3600" s="388" customFormat="1" ht="21.75" customHeight="1"/>
    <row r="3601" s="388" customFormat="1" ht="21.75" customHeight="1"/>
    <row r="3602" s="388" customFormat="1" ht="21.75" customHeight="1"/>
    <row r="3603" s="388" customFormat="1" ht="21.75" customHeight="1"/>
    <row r="3604" s="388" customFormat="1" ht="21.75" customHeight="1"/>
    <row r="3605" s="388" customFormat="1" ht="21.75" customHeight="1"/>
    <row r="3606" s="388" customFormat="1" ht="21.75" customHeight="1"/>
    <row r="3607" s="388" customFormat="1" ht="21.75" customHeight="1"/>
    <row r="3608" s="388" customFormat="1" ht="21.75" customHeight="1"/>
    <row r="3609" s="388" customFormat="1" ht="21.75" customHeight="1"/>
    <row r="3610" s="388" customFormat="1" ht="21.75" customHeight="1"/>
    <row r="3611" s="388" customFormat="1" ht="21.75" customHeight="1"/>
    <row r="3612" s="388" customFormat="1" ht="21.75" customHeight="1"/>
    <row r="3613" s="388" customFormat="1" ht="21.75" customHeight="1"/>
    <row r="3614" s="388" customFormat="1" ht="21.75" customHeight="1"/>
    <row r="3615" s="388" customFormat="1" ht="21.75" customHeight="1"/>
    <row r="3616" s="388" customFormat="1" ht="21.75" customHeight="1"/>
    <row r="3617" s="388" customFormat="1" ht="21.75" customHeight="1"/>
    <row r="3618" s="388" customFormat="1" ht="21.75" customHeight="1"/>
    <row r="3619" s="388" customFormat="1" ht="21.75" customHeight="1"/>
    <row r="3620" s="388" customFormat="1" ht="21.75" customHeight="1"/>
    <row r="3621" s="388" customFormat="1" ht="21.75" customHeight="1"/>
    <row r="3622" s="388" customFormat="1" ht="21.75" customHeight="1"/>
    <row r="3623" s="388" customFormat="1" ht="21.75" customHeight="1"/>
    <row r="3624" s="388" customFormat="1" ht="21.75" customHeight="1"/>
    <row r="3625" s="388" customFormat="1" ht="21.75" customHeight="1"/>
    <row r="3626" s="388" customFormat="1" ht="21.75" customHeight="1"/>
    <row r="3627" s="388" customFormat="1" ht="21.75" customHeight="1"/>
    <row r="3628" s="388" customFormat="1" ht="21.75" customHeight="1"/>
    <row r="3629" s="388" customFormat="1" ht="21.75" customHeight="1"/>
    <row r="3630" s="388" customFormat="1" ht="21.75" customHeight="1"/>
    <row r="3631" s="388" customFormat="1" ht="21.75" customHeight="1"/>
    <row r="3632" s="388" customFormat="1" ht="21.75" customHeight="1"/>
    <row r="3633" s="388" customFormat="1" ht="21.75" customHeight="1"/>
    <row r="3634" s="388" customFormat="1" ht="21.75" customHeight="1"/>
    <row r="3635" s="388" customFormat="1" ht="21.75" customHeight="1"/>
    <row r="3636" s="388" customFormat="1" ht="21.75" customHeight="1"/>
    <row r="3637" s="388" customFormat="1" ht="21.75" customHeight="1"/>
    <row r="3638" s="388" customFormat="1" ht="21.75" customHeight="1"/>
    <row r="3639" s="388" customFormat="1" ht="21.75" customHeight="1"/>
    <row r="3640" s="388" customFormat="1" ht="21.75" customHeight="1"/>
    <row r="3641" s="388" customFormat="1" ht="21.75" customHeight="1"/>
    <row r="3642" s="388" customFormat="1" ht="21.75" customHeight="1"/>
    <row r="3643" s="388" customFormat="1" ht="21.75" customHeight="1"/>
    <row r="3644" s="388" customFormat="1" ht="21.75" customHeight="1"/>
    <row r="3645" s="388" customFormat="1" ht="21.75" customHeight="1"/>
    <row r="3646" s="388" customFormat="1" ht="21.75" customHeight="1"/>
    <row r="3647" s="388" customFormat="1" ht="21.75" customHeight="1"/>
    <row r="3648" s="388" customFormat="1" ht="21.75" customHeight="1"/>
    <row r="3649" s="388" customFormat="1" ht="21.75" customHeight="1"/>
    <row r="3650" s="388" customFormat="1" ht="21.75" customHeight="1"/>
    <row r="3651" s="388" customFormat="1" ht="21.75" customHeight="1"/>
    <row r="3652" s="388" customFormat="1" ht="21.75" customHeight="1"/>
    <row r="3653" s="388" customFormat="1" ht="21.75" customHeight="1"/>
    <row r="3654" s="388" customFormat="1" ht="21.75" customHeight="1"/>
    <row r="3655" s="388" customFormat="1" ht="21.75" customHeight="1"/>
    <row r="3656" s="388" customFormat="1" ht="21.75" customHeight="1"/>
    <row r="3657" s="388" customFormat="1" ht="21.75" customHeight="1"/>
    <row r="3658" s="388" customFormat="1" ht="21.75" customHeight="1"/>
    <row r="3659" s="388" customFormat="1" ht="21.75" customHeight="1"/>
    <row r="3660" s="388" customFormat="1" ht="21.75" customHeight="1"/>
    <row r="3661" s="388" customFormat="1" ht="21.75" customHeight="1"/>
    <row r="3662" s="388" customFormat="1" ht="21.75" customHeight="1"/>
    <row r="3663" s="388" customFormat="1" ht="21.75" customHeight="1"/>
    <row r="3664" s="388" customFormat="1" ht="21.75" customHeight="1"/>
    <row r="3665" s="388" customFormat="1" ht="21.75" customHeight="1"/>
    <row r="3666" s="388" customFormat="1" ht="21.75" customHeight="1"/>
    <row r="3667" s="388" customFormat="1" ht="21.75" customHeight="1"/>
    <row r="3668" s="388" customFormat="1" ht="21.75" customHeight="1"/>
    <row r="3669" s="388" customFormat="1" ht="21.75" customHeight="1"/>
    <row r="3670" s="388" customFormat="1" ht="21.75" customHeight="1"/>
    <row r="3671" s="388" customFormat="1" ht="21.75" customHeight="1"/>
    <row r="3672" s="388" customFormat="1" ht="21.75" customHeight="1"/>
    <row r="3673" s="388" customFormat="1" ht="21.75" customHeight="1"/>
    <row r="3674" s="388" customFormat="1" ht="21.75" customHeight="1"/>
    <row r="3675" s="388" customFormat="1" ht="21.75" customHeight="1"/>
    <row r="3676" s="388" customFormat="1" ht="21.75" customHeight="1"/>
    <row r="3677" s="388" customFormat="1" ht="21.75" customHeight="1"/>
    <row r="3678" s="388" customFormat="1" ht="21.75" customHeight="1"/>
    <row r="3679" s="388" customFormat="1" ht="21.75" customHeight="1"/>
    <row r="3680" s="388" customFormat="1" ht="21.75" customHeight="1"/>
    <row r="3681" s="388" customFormat="1" ht="21.75" customHeight="1"/>
    <row r="3682" s="388" customFormat="1" ht="21.75" customHeight="1"/>
    <row r="3683" s="388" customFormat="1" ht="21.75" customHeight="1"/>
    <row r="3684" s="388" customFormat="1" ht="21.75" customHeight="1"/>
    <row r="3685" s="388" customFormat="1" ht="21.75" customHeight="1"/>
    <row r="3686" s="388" customFormat="1" ht="21.75" customHeight="1"/>
    <row r="3687" s="388" customFormat="1" ht="21.75" customHeight="1"/>
    <row r="3688" s="388" customFormat="1" ht="21.75" customHeight="1"/>
    <row r="3689" s="388" customFormat="1" ht="21.75" customHeight="1"/>
    <row r="3690" s="388" customFormat="1" ht="21.75" customHeight="1"/>
    <row r="3691" s="388" customFormat="1" ht="21.75" customHeight="1"/>
    <row r="3692" s="388" customFormat="1" ht="21.75" customHeight="1"/>
    <row r="3693" s="388" customFormat="1" ht="21.75" customHeight="1"/>
    <row r="3694" s="388" customFormat="1" ht="21.75" customHeight="1"/>
    <row r="3695" s="388" customFormat="1" ht="21.75" customHeight="1"/>
    <row r="3696" s="388" customFormat="1" ht="21.75" customHeight="1"/>
    <row r="3697" s="388" customFormat="1" ht="21.75" customHeight="1"/>
    <row r="3698" s="388" customFormat="1" ht="21.75" customHeight="1"/>
    <row r="3699" s="388" customFormat="1" ht="21.75" customHeight="1"/>
    <row r="3700" s="388" customFormat="1" ht="21.75" customHeight="1"/>
    <row r="3701" s="388" customFormat="1" ht="21.75" customHeight="1"/>
    <row r="3702" s="388" customFormat="1" ht="21.75" customHeight="1"/>
    <row r="3703" s="388" customFormat="1" ht="21.75" customHeight="1"/>
    <row r="3704" s="388" customFormat="1" ht="21.75" customHeight="1"/>
    <row r="3705" s="388" customFormat="1" ht="21.75" customHeight="1"/>
    <row r="3706" s="388" customFormat="1" ht="21.75" customHeight="1"/>
    <row r="3707" s="388" customFormat="1" ht="21.75" customHeight="1"/>
    <row r="3708" s="388" customFormat="1" ht="21.75" customHeight="1"/>
    <row r="3709" s="388" customFormat="1" ht="21.75" customHeight="1"/>
    <row r="3710" s="388" customFormat="1" ht="21.75" customHeight="1"/>
    <row r="3711" s="388" customFormat="1" ht="21.75" customHeight="1"/>
    <row r="3712" s="388" customFormat="1" ht="21.75" customHeight="1"/>
    <row r="3713" s="388" customFormat="1" ht="21.75" customHeight="1"/>
    <row r="3714" s="388" customFormat="1" ht="21.75" customHeight="1"/>
    <row r="3715" s="388" customFormat="1" ht="21.75" customHeight="1"/>
    <row r="3716" s="388" customFormat="1" ht="21.75" customHeight="1"/>
    <row r="3717" s="388" customFormat="1" ht="21.75" customHeight="1"/>
    <row r="3718" s="388" customFormat="1" ht="21.75" customHeight="1"/>
    <row r="3719" s="388" customFormat="1" ht="21.75" customHeight="1"/>
    <row r="3720" s="388" customFormat="1" ht="21.75" customHeight="1"/>
    <row r="3721" s="388" customFormat="1" ht="21.75" customHeight="1"/>
    <row r="3722" s="388" customFormat="1" ht="21.75" customHeight="1"/>
    <row r="3723" s="388" customFormat="1" ht="21.75" customHeight="1"/>
    <row r="3724" s="388" customFormat="1" ht="21.75" customHeight="1"/>
    <row r="3725" s="388" customFormat="1" ht="21.75" customHeight="1"/>
    <row r="3726" s="388" customFormat="1" ht="21.75" customHeight="1"/>
    <row r="3727" s="388" customFormat="1" ht="21.75" customHeight="1"/>
    <row r="3728" s="388" customFormat="1" ht="21.75" customHeight="1"/>
    <row r="3729" s="388" customFormat="1" ht="21.75" customHeight="1"/>
    <row r="3730" s="388" customFormat="1" ht="21.75" customHeight="1"/>
    <row r="3731" s="388" customFormat="1" ht="21.75" customHeight="1"/>
    <row r="3732" s="388" customFormat="1" ht="21.75" customHeight="1"/>
    <row r="3733" s="388" customFormat="1" ht="21.75" customHeight="1"/>
    <row r="3734" s="388" customFormat="1" ht="21.75" customHeight="1"/>
    <row r="3735" s="388" customFormat="1" ht="21.75" customHeight="1"/>
    <row r="3736" s="388" customFormat="1" ht="21.75" customHeight="1"/>
    <row r="3737" s="388" customFormat="1" ht="21.75" customHeight="1"/>
    <row r="3738" s="388" customFormat="1" ht="21.75" customHeight="1"/>
    <row r="3739" s="388" customFormat="1" ht="21.75" customHeight="1"/>
    <row r="3740" s="388" customFormat="1" ht="21.75" customHeight="1"/>
    <row r="3741" s="388" customFormat="1" ht="21.75" customHeight="1"/>
    <row r="3742" s="388" customFormat="1" ht="21.75" customHeight="1"/>
    <row r="3743" s="388" customFormat="1" ht="21.75" customHeight="1"/>
    <row r="3744" s="388" customFormat="1" ht="21.75" customHeight="1"/>
    <row r="3745" s="388" customFormat="1" ht="21.75" customHeight="1"/>
    <row r="3746" s="388" customFormat="1" ht="21.75" customHeight="1"/>
    <row r="3747" s="388" customFormat="1" ht="21.75" customHeight="1"/>
    <row r="3748" s="388" customFormat="1" ht="21.75" customHeight="1"/>
    <row r="3749" s="388" customFormat="1" ht="21.75" customHeight="1"/>
    <row r="3750" s="388" customFormat="1" ht="21.75" customHeight="1"/>
    <row r="3751" s="388" customFormat="1" ht="21.75" customHeight="1"/>
    <row r="3752" s="388" customFormat="1" ht="21.75" customHeight="1"/>
    <row r="3753" s="388" customFormat="1" ht="21.75" customHeight="1"/>
    <row r="3754" s="388" customFormat="1" ht="21.75" customHeight="1"/>
    <row r="3755" s="388" customFormat="1" ht="21.75" customHeight="1"/>
    <row r="3756" s="388" customFormat="1" ht="21.75" customHeight="1"/>
    <row r="3757" s="388" customFormat="1" ht="21.75" customHeight="1"/>
    <row r="3758" s="388" customFormat="1" ht="21.75" customHeight="1"/>
    <row r="3759" s="388" customFormat="1" ht="21.75" customHeight="1"/>
    <row r="3760" s="388" customFormat="1" ht="21.75" customHeight="1"/>
    <row r="3761" s="388" customFormat="1" ht="21.75" customHeight="1"/>
    <row r="3762" s="388" customFormat="1" ht="21.75" customHeight="1"/>
    <row r="3763" s="388" customFormat="1" ht="21.75" customHeight="1"/>
    <row r="3764" s="388" customFormat="1" ht="21.75" customHeight="1"/>
    <row r="3765" s="388" customFormat="1" ht="21.75" customHeight="1"/>
    <row r="3766" s="388" customFormat="1" ht="21.75" customHeight="1"/>
    <row r="3767" s="388" customFormat="1" ht="21.75" customHeight="1"/>
    <row r="3768" s="388" customFormat="1" ht="21.75" customHeight="1"/>
    <row r="3769" s="388" customFormat="1" ht="21.75" customHeight="1"/>
    <row r="3770" s="388" customFormat="1" ht="21.75" customHeight="1"/>
    <row r="3771" s="388" customFormat="1" ht="21.75" customHeight="1"/>
    <row r="3772" s="388" customFormat="1" ht="21.75" customHeight="1"/>
    <row r="3773" s="388" customFormat="1" ht="21.75" customHeight="1"/>
    <row r="3774" s="388" customFormat="1" ht="21.75" customHeight="1"/>
    <row r="3775" s="388" customFormat="1" ht="21.75" customHeight="1"/>
    <row r="3776" s="388" customFormat="1" ht="21.75" customHeight="1"/>
    <row r="3777" s="388" customFormat="1" ht="21.75" customHeight="1"/>
    <row r="3778" s="388" customFormat="1" ht="21.75" customHeight="1"/>
    <row r="3779" s="388" customFormat="1" ht="21.75" customHeight="1"/>
    <row r="3780" s="388" customFormat="1" ht="21.75" customHeight="1"/>
    <row r="3781" s="388" customFormat="1" ht="21.75" customHeight="1"/>
    <row r="3782" s="388" customFormat="1" ht="21.75" customHeight="1"/>
    <row r="3783" s="388" customFormat="1" ht="21.75" customHeight="1"/>
    <row r="3784" s="388" customFormat="1" ht="21.75" customHeight="1"/>
    <row r="3785" s="388" customFormat="1" ht="21.75" customHeight="1"/>
    <row r="3786" s="388" customFormat="1" ht="21.75" customHeight="1"/>
    <row r="3787" s="388" customFormat="1" ht="21.75" customHeight="1"/>
    <row r="3788" s="388" customFormat="1" ht="21.75" customHeight="1"/>
    <row r="3789" s="388" customFormat="1" ht="21.75" customHeight="1"/>
    <row r="3790" s="388" customFormat="1" ht="21.75" customHeight="1"/>
    <row r="3791" s="388" customFormat="1" ht="21.75" customHeight="1"/>
    <row r="3792" s="388" customFormat="1" ht="21.75" customHeight="1"/>
    <row r="3793" s="388" customFormat="1" ht="21.75" customHeight="1"/>
    <row r="3794" s="388" customFormat="1" ht="21.75" customHeight="1"/>
    <row r="3795" s="388" customFormat="1" ht="21.75" customHeight="1"/>
    <row r="3796" s="388" customFormat="1" ht="21.75" customHeight="1"/>
    <row r="3797" s="388" customFormat="1" ht="21.75" customHeight="1"/>
    <row r="3798" s="388" customFormat="1" ht="21.75" customHeight="1"/>
    <row r="3799" s="388" customFormat="1" ht="21.75" customHeight="1"/>
    <row r="3800" s="388" customFormat="1" ht="21.75" customHeight="1"/>
    <row r="3801" s="388" customFormat="1" ht="21.75" customHeight="1"/>
    <row r="3802" s="388" customFormat="1" ht="21.75" customHeight="1"/>
    <row r="3803" s="388" customFormat="1" ht="21.75" customHeight="1"/>
    <row r="3804" s="388" customFormat="1" ht="21.75" customHeight="1"/>
    <row r="3805" s="388" customFormat="1" ht="21.75" customHeight="1"/>
    <row r="3806" s="388" customFormat="1" ht="21.75" customHeight="1"/>
    <row r="3807" s="388" customFormat="1" ht="21.75" customHeight="1"/>
    <row r="3808" s="388" customFormat="1" ht="21.75" customHeight="1"/>
    <row r="3809" s="388" customFormat="1" ht="21.75" customHeight="1"/>
    <row r="3810" s="388" customFormat="1" ht="21.75" customHeight="1"/>
    <row r="3811" s="388" customFormat="1" ht="21.75" customHeight="1"/>
    <row r="3812" s="388" customFormat="1" ht="21.75" customHeight="1"/>
    <row r="3813" s="388" customFormat="1" ht="21.75" customHeight="1"/>
    <row r="3814" s="388" customFormat="1" ht="21.75" customHeight="1"/>
    <row r="3815" s="388" customFormat="1" ht="21.75" customHeight="1"/>
    <row r="3816" s="388" customFormat="1" ht="21.75" customHeight="1"/>
    <row r="3817" s="388" customFormat="1" ht="21.75" customHeight="1"/>
    <row r="3818" s="388" customFormat="1" ht="21.75" customHeight="1"/>
    <row r="3819" s="388" customFormat="1" ht="21.75" customHeight="1"/>
    <row r="3820" s="388" customFormat="1" ht="21.75" customHeight="1"/>
    <row r="3821" s="388" customFormat="1" ht="21.75" customHeight="1"/>
    <row r="3822" s="388" customFormat="1" ht="21.75" customHeight="1"/>
    <row r="3823" s="388" customFormat="1" ht="21.75" customHeight="1"/>
    <row r="3824" s="388" customFormat="1" ht="21.75" customHeight="1"/>
    <row r="3825" s="388" customFormat="1" ht="21.75" customHeight="1"/>
    <row r="3826" s="388" customFormat="1" ht="21.75" customHeight="1"/>
    <row r="3827" s="388" customFormat="1" ht="21.75" customHeight="1"/>
    <row r="3828" s="388" customFormat="1" ht="21.75" customHeight="1"/>
    <row r="3829" s="388" customFormat="1" ht="21.75" customHeight="1"/>
    <row r="3830" s="388" customFormat="1" ht="21.75" customHeight="1"/>
    <row r="3831" s="388" customFormat="1" ht="21.75" customHeight="1"/>
    <row r="3832" s="388" customFormat="1" ht="21.75" customHeight="1"/>
    <row r="3833" s="388" customFormat="1" ht="21.75" customHeight="1"/>
    <row r="3834" s="388" customFormat="1" ht="21.75" customHeight="1"/>
    <row r="3835" s="388" customFormat="1" ht="21.75" customHeight="1"/>
    <row r="3836" s="388" customFormat="1" ht="21.75" customHeight="1"/>
    <row r="3837" s="388" customFormat="1" ht="21.75" customHeight="1"/>
    <row r="3838" s="388" customFormat="1" ht="21.75" customHeight="1"/>
    <row r="3839" s="388" customFormat="1" ht="21.75" customHeight="1"/>
    <row r="3840" s="388" customFormat="1" ht="21.75" customHeight="1"/>
    <row r="3841" s="388" customFormat="1" ht="21.75" customHeight="1"/>
    <row r="3842" s="388" customFormat="1" ht="21.75" customHeight="1"/>
    <row r="3843" s="388" customFormat="1" ht="21.75" customHeight="1"/>
    <row r="3844" s="388" customFormat="1" ht="21.75" customHeight="1"/>
    <row r="3845" s="388" customFormat="1" ht="21.75" customHeight="1"/>
    <row r="3846" s="388" customFormat="1" ht="21.75" customHeight="1"/>
    <row r="3847" s="388" customFormat="1" ht="21.75" customHeight="1"/>
    <row r="3848" s="388" customFormat="1" ht="21.75" customHeight="1"/>
    <row r="3849" s="388" customFormat="1" ht="21.75" customHeight="1"/>
    <row r="3850" s="388" customFormat="1" ht="21.75" customHeight="1"/>
    <row r="3851" s="388" customFormat="1" ht="21.75" customHeight="1"/>
    <row r="3852" s="388" customFormat="1" ht="21.75" customHeight="1"/>
    <row r="3853" s="388" customFormat="1" ht="21.75" customHeight="1"/>
    <row r="3854" s="388" customFormat="1" ht="21.75" customHeight="1"/>
    <row r="3855" s="388" customFormat="1" ht="21.75" customHeight="1"/>
    <row r="3856" s="388" customFormat="1" ht="21.75" customHeight="1"/>
    <row r="3857" s="388" customFormat="1" ht="21.75" customHeight="1"/>
    <row r="3858" s="388" customFormat="1" ht="21.75" customHeight="1"/>
    <row r="3859" s="388" customFormat="1" ht="21.75" customHeight="1"/>
    <row r="3860" s="388" customFormat="1" ht="21.75" customHeight="1"/>
    <row r="3861" s="388" customFormat="1" ht="21.75" customHeight="1"/>
    <row r="3862" s="388" customFormat="1" ht="21.75" customHeight="1"/>
    <row r="3863" s="388" customFormat="1" ht="21.75" customHeight="1"/>
    <row r="3864" s="388" customFormat="1" ht="21.75" customHeight="1"/>
    <row r="3865" s="388" customFormat="1" ht="21.75" customHeight="1"/>
    <row r="3866" s="388" customFormat="1" ht="21.75" customHeight="1"/>
    <row r="3867" s="388" customFormat="1" ht="21.75" customHeight="1"/>
    <row r="3868" s="388" customFormat="1" ht="21.75" customHeight="1"/>
    <row r="3869" s="388" customFormat="1" ht="21.75" customHeight="1"/>
    <row r="3870" s="388" customFormat="1" ht="21.75" customHeight="1"/>
    <row r="3871" s="388" customFormat="1" ht="21.75" customHeight="1"/>
    <row r="3872" s="388" customFormat="1" ht="21.75" customHeight="1"/>
    <row r="3873" s="388" customFormat="1" ht="21.75" customHeight="1"/>
    <row r="3874" s="388" customFormat="1" ht="21.75" customHeight="1"/>
    <row r="3875" s="388" customFormat="1" ht="21.75" customHeight="1"/>
    <row r="3876" s="388" customFormat="1" ht="21.75" customHeight="1"/>
    <row r="3877" s="388" customFormat="1" ht="21.75" customHeight="1"/>
    <row r="3878" s="388" customFormat="1" ht="21.75" customHeight="1"/>
    <row r="3879" s="388" customFormat="1" ht="21.75" customHeight="1"/>
    <row r="3880" s="388" customFormat="1" ht="21.75" customHeight="1"/>
    <row r="3881" s="388" customFormat="1" ht="21.75" customHeight="1"/>
    <row r="3882" s="388" customFormat="1" ht="21.75" customHeight="1"/>
    <row r="3883" s="388" customFormat="1" ht="21.75" customHeight="1"/>
    <row r="3884" s="388" customFormat="1" ht="21.75" customHeight="1"/>
    <row r="3885" s="388" customFormat="1" ht="21.75" customHeight="1"/>
    <row r="3886" s="388" customFormat="1" ht="21.75" customHeight="1"/>
    <row r="3887" s="388" customFormat="1" ht="21.75" customHeight="1"/>
    <row r="3888" s="388" customFormat="1" ht="21.75" customHeight="1"/>
    <row r="3889" s="388" customFormat="1" ht="21.75" customHeight="1"/>
    <row r="3890" s="388" customFormat="1" ht="21.75" customHeight="1"/>
    <row r="3891" s="388" customFormat="1" ht="21.75" customHeight="1"/>
    <row r="3892" s="388" customFormat="1" ht="21.75" customHeight="1"/>
    <row r="3893" s="388" customFormat="1" ht="21.75" customHeight="1"/>
    <row r="3894" s="388" customFormat="1" ht="21.75" customHeight="1"/>
    <row r="3895" s="388" customFormat="1" ht="21.75" customHeight="1"/>
    <row r="3896" s="388" customFormat="1" ht="21.75" customHeight="1"/>
    <row r="3897" s="388" customFormat="1" ht="21.75" customHeight="1"/>
    <row r="3898" s="388" customFormat="1" ht="21.75" customHeight="1"/>
    <row r="3899" s="388" customFormat="1" ht="21.75" customHeight="1"/>
    <row r="3900" s="388" customFormat="1" ht="21.75" customHeight="1"/>
    <row r="3901" s="388" customFormat="1" ht="21.75" customHeight="1"/>
    <row r="3902" s="388" customFormat="1" ht="21.75" customHeight="1"/>
    <row r="3903" s="388" customFormat="1" ht="21.75" customHeight="1"/>
    <row r="3904" s="388" customFormat="1" ht="21.75" customHeight="1"/>
    <row r="3905" s="388" customFormat="1" ht="21.75" customHeight="1"/>
    <row r="3906" s="388" customFormat="1" ht="21.75" customHeight="1"/>
    <row r="3907" s="388" customFormat="1" ht="21.75" customHeight="1"/>
    <row r="3908" s="388" customFormat="1" ht="21.75" customHeight="1"/>
    <row r="3909" s="388" customFormat="1" ht="21.75" customHeight="1"/>
    <row r="3910" s="388" customFormat="1" ht="21.75" customHeight="1"/>
    <row r="3911" s="388" customFormat="1" ht="21.75" customHeight="1"/>
    <row r="3912" s="388" customFormat="1" ht="21.75" customHeight="1"/>
    <row r="3913" s="388" customFormat="1" ht="21.75" customHeight="1"/>
    <row r="3914" s="388" customFormat="1" ht="21.75" customHeight="1"/>
    <row r="3915" s="388" customFormat="1" ht="21.75" customHeight="1"/>
    <row r="3916" s="388" customFormat="1" ht="21.75" customHeight="1"/>
    <row r="3917" s="388" customFormat="1" ht="21.75" customHeight="1"/>
    <row r="3918" s="388" customFormat="1" ht="21.75" customHeight="1"/>
    <row r="3919" s="388" customFormat="1" ht="21.75" customHeight="1"/>
    <row r="3920" s="388" customFormat="1" ht="21.75" customHeight="1"/>
    <row r="3921" s="388" customFormat="1" ht="21.75" customHeight="1"/>
    <row r="3922" s="388" customFormat="1" ht="21.75" customHeight="1"/>
    <row r="3923" s="388" customFormat="1" ht="21.75" customHeight="1"/>
    <row r="3924" s="388" customFormat="1" ht="21.75" customHeight="1"/>
    <row r="3925" s="388" customFormat="1" ht="21.75" customHeight="1"/>
    <row r="3926" s="388" customFormat="1" ht="21.75" customHeight="1"/>
    <row r="3927" s="388" customFormat="1" ht="21.75" customHeight="1"/>
    <row r="3928" s="388" customFormat="1" ht="21.75" customHeight="1"/>
    <row r="3929" s="388" customFormat="1" ht="21.75" customHeight="1"/>
    <row r="3930" s="388" customFormat="1" ht="21.75" customHeight="1"/>
    <row r="3931" s="388" customFormat="1" ht="21.75" customHeight="1"/>
    <row r="3932" s="388" customFormat="1" ht="21.75" customHeight="1"/>
    <row r="3933" s="388" customFormat="1" ht="21.75" customHeight="1"/>
    <row r="3934" s="388" customFormat="1" ht="21.75" customHeight="1"/>
    <row r="3935" s="388" customFormat="1" ht="21.75" customHeight="1"/>
    <row r="3936" s="388" customFormat="1" ht="21.75" customHeight="1"/>
    <row r="3937" s="388" customFormat="1" ht="21.75" customHeight="1"/>
    <row r="3938" s="388" customFormat="1" ht="21.75" customHeight="1"/>
    <row r="3939" s="388" customFormat="1" ht="21.75" customHeight="1"/>
    <row r="3940" s="388" customFormat="1" ht="21.75" customHeight="1"/>
    <row r="3941" s="388" customFormat="1" ht="21.75" customHeight="1"/>
    <row r="3942" s="388" customFormat="1" ht="21.75" customHeight="1"/>
    <row r="3943" s="388" customFormat="1" ht="21.75" customHeight="1"/>
    <row r="3944" s="388" customFormat="1" ht="21.75" customHeight="1"/>
    <row r="3945" s="388" customFormat="1" ht="21.75" customHeight="1"/>
    <row r="3946" s="388" customFormat="1" ht="21.75" customHeight="1"/>
    <row r="3947" s="388" customFormat="1" ht="21.75" customHeight="1"/>
    <row r="3948" s="388" customFormat="1" ht="21.75" customHeight="1"/>
    <row r="3949" s="388" customFormat="1" ht="21.75" customHeight="1"/>
    <row r="3950" s="388" customFormat="1" ht="21.75" customHeight="1"/>
    <row r="3951" s="388" customFormat="1" ht="21.75" customHeight="1"/>
    <row r="3952" s="388" customFormat="1" ht="21.75" customHeight="1"/>
    <row r="3953" s="388" customFormat="1" ht="21.75" customHeight="1"/>
    <row r="3954" s="388" customFormat="1" ht="21.75" customHeight="1"/>
    <row r="3955" s="388" customFormat="1" ht="21.75" customHeight="1"/>
    <row r="3956" s="388" customFormat="1" ht="21.75" customHeight="1"/>
    <row r="3957" s="388" customFormat="1" ht="21.75" customHeight="1"/>
    <row r="3958" s="388" customFormat="1" ht="21.75" customHeight="1"/>
    <row r="3959" s="388" customFormat="1" ht="21.75" customHeight="1"/>
    <row r="3960" s="388" customFormat="1" ht="21.75" customHeight="1"/>
    <row r="3961" s="388" customFormat="1" ht="21.75" customHeight="1"/>
    <row r="3962" s="388" customFormat="1" ht="21.75" customHeight="1"/>
    <row r="3963" s="388" customFormat="1" ht="21.75" customHeight="1"/>
    <row r="3964" s="388" customFormat="1" ht="21.75" customHeight="1"/>
    <row r="3965" s="388" customFormat="1" ht="21.75" customHeight="1"/>
    <row r="3966" s="388" customFormat="1" ht="21.75" customHeight="1"/>
    <row r="3967" s="388" customFormat="1" ht="21.75" customHeight="1"/>
    <row r="3968" s="388" customFormat="1" ht="21.75" customHeight="1"/>
    <row r="3969" s="388" customFormat="1" ht="21.75" customHeight="1"/>
    <row r="3970" s="388" customFormat="1" ht="21.75" customHeight="1"/>
    <row r="3971" s="388" customFormat="1" ht="21.75" customHeight="1"/>
    <row r="3972" s="388" customFormat="1" ht="21.75" customHeight="1"/>
    <row r="3973" s="388" customFormat="1" ht="21.75" customHeight="1"/>
    <row r="3974" s="388" customFormat="1" ht="21.75" customHeight="1"/>
    <row r="3975" s="388" customFormat="1" ht="21.75" customHeight="1"/>
    <row r="3976" s="388" customFormat="1" ht="21.75" customHeight="1"/>
    <row r="3977" s="388" customFormat="1" ht="21.75" customHeight="1"/>
    <row r="3978" s="388" customFormat="1" ht="21.75" customHeight="1"/>
    <row r="3979" s="388" customFormat="1" ht="21.75" customHeight="1"/>
    <row r="3980" s="388" customFormat="1" ht="21.75" customHeight="1"/>
    <row r="3981" s="388" customFormat="1" ht="21.75" customHeight="1"/>
    <row r="3982" s="388" customFormat="1" ht="21.75" customHeight="1"/>
    <row r="3983" s="388" customFormat="1" ht="21.75" customHeight="1"/>
    <row r="3984" s="388" customFormat="1" ht="21.75" customHeight="1"/>
    <row r="3985" s="388" customFormat="1" ht="21.75" customHeight="1"/>
    <row r="3986" s="388" customFormat="1" ht="21.75" customHeight="1"/>
    <row r="3987" s="388" customFormat="1" ht="21.75" customHeight="1"/>
    <row r="3988" s="388" customFormat="1" ht="21.75" customHeight="1"/>
    <row r="3989" s="388" customFormat="1" ht="21.75" customHeight="1"/>
    <row r="3990" s="388" customFormat="1" ht="21.75" customHeight="1"/>
    <row r="3991" s="388" customFormat="1" ht="21.75" customHeight="1"/>
    <row r="3992" s="388" customFormat="1" ht="21.75" customHeight="1"/>
    <row r="3993" s="388" customFormat="1" ht="21.75" customHeight="1"/>
    <row r="3994" s="388" customFormat="1" ht="21.75" customHeight="1"/>
    <row r="3995" s="388" customFormat="1" ht="21.75" customHeight="1"/>
    <row r="3996" s="388" customFormat="1" ht="21.75" customHeight="1"/>
    <row r="3997" s="388" customFormat="1" ht="21.75" customHeight="1"/>
    <row r="3998" s="388" customFormat="1" ht="21.75" customHeight="1"/>
    <row r="3999" s="388" customFormat="1" ht="21.75" customHeight="1"/>
    <row r="4000" s="388" customFormat="1" ht="21.75" customHeight="1"/>
    <row r="4001" s="388" customFormat="1" ht="21.75" customHeight="1"/>
    <row r="4002" s="388" customFormat="1" ht="21.75" customHeight="1"/>
    <row r="4003" s="388" customFormat="1" ht="21.75" customHeight="1"/>
    <row r="4004" s="388" customFormat="1" ht="21.75" customHeight="1"/>
    <row r="4005" s="388" customFormat="1" ht="21.75" customHeight="1"/>
    <row r="4006" s="388" customFormat="1" ht="21.75" customHeight="1"/>
    <row r="4007" s="388" customFormat="1" ht="21.75" customHeight="1"/>
    <row r="4008" s="388" customFormat="1" ht="21.75" customHeight="1"/>
    <row r="4009" s="388" customFormat="1" ht="21.75" customHeight="1"/>
    <row r="4010" s="388" customFormat="1" ht="21.75" customHeight="1"/>
    <row r="4011" s="388" customFormat="1" ht="21.75" customHeight="1"/>
    <row r="4012" s="388" customFormat="1" ht="21.75" customHeight="1"/>
    <row r="4013" s="388" customFormat="1" ht="21.75" customHeight="1"/>
    <row r="4014" s="388" customFormat="1" ht="21.75" customHeight="1"/>
    <row r="4015" s="388" customFormat="1" ht="21.75" customHeight="1"/>
    <row r="4016" s="388" customFormat="1" ht="21.75" customHeight="1"/>
    <row r="4017" s="388" customFormat="1" ht="21.75" customHeight="1"/>
    <row r="4018" s="388" customFormat="1" ht="21.75" customHeight="1"/>
    <row r="4019" s="388" customFormat="1" ht="21.75" customHeight="1"/>
    <row r="4020" s="388" customFormat="1" ht="21.75" customHeight="1"/>
    <row r="4021" s="388" customFormat="1" ht="21.75" customHeight="1"/>
    <row r="4022" s="388" customFormat="1" ht="21.75" customHeight="1"/>
    <row r="4023" s="388" customFormat="1" ht="21.75" customHeight="1"/>
    <row r="4024" s="388" customFormat="1" ht="21.75" customHeight="1"/>
    <row r="4025" s="388" customFormat="1" ht="21.75" customHeight="1"/>
    <row r="4026" s="388" customFormat="1" ht="21.75" customHeight="1"/>
    <row r="4027" s="388" customFormat="1" ht="21.75" customHeight="1"/>
    <row r="4028" s="388" customFormat="1" ht="21.75" customHeight="1"/>
    <row r="4029" s="388" customFormat="1" ht="21.75" customHeight="1"/>
    <row r="4030" s="388" customFormat="1" ht="21.75" customHeight="1"/>
    <row r="4031" s="388" customFormat="1" ht="21.75" customHeight="1"/>
    <row r="4032" s="388" customFormat="1" ht="21.75" customHeight="1"/>
    <row r="4033" s="388" customFormat="1" ht="21.75" customHeight="1"/>
    <row r="4034" s="388" customFormat="1" ht="21.75" customHeight="1"/>
    <row r="4035" s="388" customFormat="1" ht="21.75" customHeight="1"/>
    <row r="4036" s="388" customFormat="1" ht="21.75" customHeight="1"/>
    <row r="4037" s="388" customFormat="1" ht="21.75" customHeight="1"/>
    <row r="4038" s="388" customFormat="1" ht="21.75" customHeight="1"/>
    <row r="4039" s="388" customFormat="1" ht="21.75" customHeight="1"/>
    <row r="4040" s="388" customFormat="1" ht="21.75" customHeight="1"/>
    <row r="4041" s="388" customFormat="1" ht="21.75" customHeight="1"/>
    <row r="4042" s="388" customFormat="1" ht="21.75" customHeight="1"/>
    <row r="4043" s="388" customFormat="1" ht="21.75" customHeight="1"/>
    <row r="4044" s="388" customFormat="1" ht="21.75" customHeight="1"/>
    <row r="4045" s="388" customFormat="1" ht="21.75" customHeight="1"/>
    <row r="4046" s="388" customFormat="1" ht="21.75" customHeight="1"/>
    <row r="4047" s="388" customFormat="1" ht="21.75" customHeight="1"/>
    <row r="4048" s="388" customFormat="1" ht="21.75" customHeight="1"/>
    <row r="4049" s="388" customFormat="1" ht="21.75" customHeight="1"/>
    <row r="4050" s="388" customFormat="1" ht="21.75" customHeight="1"/>
    <row r="4051" s="388" customFormat="1" ht="21.75" customHeight="1"/>
    <row r="4052" s="388" customFormat="1" ht="21.75" customHeight="1"/>
    <row r="4053" s="388" customFormat="1" ht="21.75" customHeight="1"/>
    <row r="4054" s="388" customFormat="1" ht="21.75" customHeight="1"/>
    <row r="4055" s="388" customFormat="1" ht="21.75" customHeight="1"/>
    <row r="4056" s="388" customFormat="1" ht="21.75" customHeight="1"/>
    <row r="4057" s="388" customFormat="1" ht="21.75" customHeight="1"/>
    <row r="4058" s="388" customFormat="1" ht="21.75" customHeight="1"/>
    <row r="4059" s="388" customFormat="1" ht="21.75" customHeight="1"/>
    <row r="4060" s="388" customFormat="1" ht="21.75" customHeight="1"/>
    <row r="4061" s="388" customFormat="1" ht="21.75" customHeight="1"/>
    <row r="4062" s="388" customFormat="1" ht="21.75" customHeight="1"/>
    <row r="4063" s="388" customFormat="1" ht="21.75" customHeight="1"/>
    <row r="4064" s="388" customFormat="1" ht="21.75" customHeight="1"/>
    <row r="4065" s="388" customFormat="1" ht="21.75" customHeight="1"/>
    <row r="4066" s="388" customFormat="1" ht="21.75" customHeight="1"/>
    <row r="4067" s="388" customFormat="1" ht="21.75" customHeight="1"/>
    <row r="4068" s="388" customFormat="1" ht="21.75" customHeight="1"/>
    <row r="4069" s="388" customFormat="1" ht="21.75" customHeight="1"/>
    <row r="4070" s="388" customFormat="1" ht="21.75" customHeight="1"/>
    <row r="4071" s="388" customFormat="1" ht="21.75" customHeight="1"/>
    <row r="4072" s="388" customFormat="1" ht="21.75" customHeight="1"/>
    <row r="4073" s="388" customFormat="1" ht="21.75" customHeight="1"/>
    <row r="4074" s="388" customFormat="1" ht="21.75" customHeight="1"/>
    <row r="4075" s="388" customFormat="1" ht="21.75" customHeight="1"/>
    <row r="4076" s="388" customFormat="1" ht="21.75" customHeight="1"/>
    <row r="4077" s="388" customFormat="1" ht="21.75" customHeight="1"/>
    <row r="4078" s="388" customFormat="1" ht="21.75" customHeight="1"/>
    <row r="4079" s="388" customFormat="1" ht="21.75" customHeight="1"/>
    <row r="4080" s="388" customFormat="1" ht="21.75" customHeight="1"/>
    <row r="4081" s="388" customFormat="1" ht="21.75" customHeight="1"/>
    <row r="4082" s="388" customFormat="1" ht="21.75" customHeight="1"/>
    <row r="4083" s="388" customFormat="1" ht="21.75" customHeight="1"/>
    <row r="4084" s="388" customFormat="1" ht="21.75" customHeight="1"/>
    <row r="4085" s="388" customFormat="1" ht="21.75" customHeight="1"/>
    <row r="4086" s="388" customFormat="1" ht="21.75" customHeight="1"/>
    <row r="4087" s="388" customFormat="1" ht="21.75" customHeight="1"/>
    <row r="4088" s="388" customFormat="1" ht="21.75" customHeight="1"/>
    <row r="4089" s="388" customFormat="1" ht="21.75" customHeight="1"/>
    <row r="4090" s="388" customFormat="1" ht="21.75" customHeight="1"/>
    <row r="4091" s="388" customFormat="1" ht="21.75" customHeight="1"/>
    <row r="4092" s="388" customFormat="1" ht="21.75" customHeight="1"/>
    <row r="4093" s="388" customFormat="1" ht="21.75" customHeight="1"/>
    <row r="4094" s="388" customFormat="1" ht="21.75" customHeight="1"/>
    <row r="4095" s="388" customFormat="1" ht="21.75" customHeight="1"/>
    <row r="4096" s="388" customFormat="1" ht="21.75" customHeight="1"/>
    <row r="4097" s="388" customFormat="1" ht="21.75" customHeight="1"/>
    <row r="4098" s="388" customFormat="1" ht="21.75" customHeight="1"/>
    <row r="4099" s="388" customFormat="1" ht="21.75" customHeight="1"/>
    <row r="4100" s="388" customFormat="1" ht="21.75" customHeight="1"/>
    <row r="4101" s="388" customFormat="1" ht="21.75" customHeight="1"/>
    <row r="4102" s="388" customFormat="1" ht="21.75" customHeight="1"/>
    <row r="4103" s="388" customFormat="1" ht="21.75" customHeight="1"/>
    <row r="4104" s="388" customFormat="1" ht="21.75" customHeight="1"/>
    <row r="4105" s="388" customFormat="1" ht="21.75" customHeight="1"/>
    <row r="4106" s="388" customFormat="1" ht="21.75" customHeight="1"/>
    <row r="4107" s="388" customFormat="1" ht="21.75" customHeight="1"/>
    <row r="4108" s="388" customFormat="1" ht="21.75" customHeight="1"/>
    <row r="4109" s="388" customFormat="1" ht="21.75" customHeight="1"/>
    <row r="4110" s="388" customFormat="1" ht="21.75" customHeight="1"/>
    <row r="4111" s="388" customFormat="1" ht="21.75" customHeight="1"/>
    <row r="4112" s="388" customFormat="1" ht="21.75" customHeight="1"/>
    <row r="4113" s="388" customFormat="1" ht="21.75" customHeight="1"/>
    <row r="4114" s="388" customFormat="1" ht="21.75" customHeight="1"/>
    <row r="4115" s="388" customFormat="1" ht="21.75" customHeight="1"/>
    <row r="4116" s="388" customFormat="1" ht="21.75" customHeight="1"/>
    <row r="4117" s="388" customFormat="1" ht="21.75" customHeight="1"/>
    <row r="4118" s="388" customFormat="1" ht="21.75" customHeight="1"/>
    <row r="4119" s="388" customFormat="1" ht="21.75" customHeight="1"/>
    <row r="4120" s="388" customFormat="1" ht="21.75" customHeight="1"/>
    <row r="4121" s="388" customFormat="1" ht="21.75" customHeight="1"/>
    <row r="4122" s="388" customFormat="1" ht="21.75" customHeight="1"/>
    <row r="4123" s="388" customFormat="1" ht="21.75" customHeight="1"/>
    <row r="4124" s="388" customFormat="1" ht="21.75" customHeight="1"/>
    <row r="4125" s="388" customFormat="1" ht="21.75" customHeight="1"/>
    <row r="4126" s="388" customFormat="1" ht="21.75" customHeight="1"/>
    <row r="4127" s="388" customFormat="1" ht="21.75" customHeight="1"/>
    <row r="4128" s="388" customFormat="1" ht="21.75" customHeight="1"/>
    <row r="4129" s="388" customFormat="1" ht="21.75" customHeight="1"/>
    <row r="4130" s="388" customFormat="1" ht="21.75" customHeight="1"/>
    <row r="4131" s="388" customFormat="1" ht="21.75" customHeight="1"/>
    <row r="4132" s="388" customFormat="1" ht="21.75" customHeight="1"/>
    <row r="4133" s="388" customFormat="1" ht="21.75" customHeight="1"/>
    <row r="4134" s="388" customFormat="1" ht="21.75" customHeight="1"/>
    <row r="4135" s="388" customFormat="1" ht="21.75" customHeight="1"/>
    <row r="4136" s="388" customFormat="1" ht="21.75" customHeight="1"/>
    <row r="4137" s="388" customFormat="1" ht="21.75" customHeight="1"/>
    <row r="4138" s="388" customFormat="1" ht="21.75" customHeight="1"/>
    <row r="4139" s="388" customFormat="1" ht="21.75" customHeight="1"/>
    <row r="4140" s="388" customFormat="1" ht="21.75" customHeight="1"/>
    <row r="4141" s="388" customFormat="1" ht="21.75" customHeight="1"/>
    <row r="4142" s="388" customFormat="1" ht="21.75" customHeight="1"/>
    <row r="4143" s="388" customFormat="1" ht="21.75" customHeight="1"/>
    <row r="4144" s="388" customFormat="1" ht="21.75" customHeight="1"/>
    <row r="4145" s="388" customFormat="1" ht="21.75" customHeight="1"/>
    <row r="4146" s="388" customFormat="1" ht="21.75" customHeight="1"/>
    <row r="4147" s="388" customFormat="1" ht="21.75" customHeight="1"/>
    <row r="4148" s="388" customFormat="1" ht="21.75" customHeight="1"/>
    <row r="4149" s="388" customFormat="1" ht="21.75" customHeight="1"/>
    <row r="4150" s="388" customFormat="1" ht="21.75" customHeight="1"/>
    <row r="4151" s="388" customFormat="1" ht="21.75" customHeight="1"/>
    <row r="4152" s="388" customFormat="1" ht="21.75" customHeight="1"/>
    <row r="4153" s="388" customFormat="1" ht="21.75" customHeight="1"/>
    <row r="4154" s="388" customFormat="1" ht="21.75" customHeight="1"/>
    <row r="4155" s="388" customFormat="1" ht="21.75" customHeight="1"/>
    <row r="4156" s="388" customFormat="1" ht="21.75" customHeight="1"/>
    <row r="4157" s="388" customFormat="1" ht="21.75" customHeight="1"/>
    <row r="4158" s="388" customFormat="1" ht="21.75" customHeight="1"/>
    <row r="4159" s="388" customFormat="1" ht="21.75" customHeight="1"/>
    <row r="4160" s="388" customFormat="1" ht="21.75" customHeight="1"/>
    <row r="4161" s="388" customFormat="1" ht="21.75" customHeight="1"/>
    <row r="4162" s="388" customFormat="1" ht="21.75" customHeight="1"/>
    <row r="4163" s="388" customFormat="1" ht="21.75" customHeight="1"/>
    <row r="4164" s="388" customFormat="1" ht="21.75" customHeight="1"/>
    <row r="4165" s="388" customFormat="1" ht="21.75" customHeight="1"/>
    <row r="4166" s="388" customFormat="1" ht="21.75" customHeight="1"/>
    <row r="4167" s="388" customFormat="1" ht="21.75" customHeight="1"/>
    <row r="4168" s="388" customFormat="1" ht="21.75" customHeight="1"/>
    <row r="4169" s="388" customFormat="1" ht="21.75" customHeight="1"/>
    <row r="4170" s="388" customFormat="1" ht="21.75" customHeight="1"/>
    <row r="4171" s="388" customFormat="1" ht="21.75" customHeight="1"/>
    <row r="4172" s="388" customFormat="1" ht="21.75" customHeight="1"/>
    <row r="4173" s="388" customFormat="1" ht="21.75" customHeight="1"/>
    <row r="4174" s="388" customFormat="1" ht="21.75" customHeight="1"/>
    <row r="4175" s="388" customFormat="1" ht="21.75" customHeight="1"/>
    <row r="4176" s="388" customFormat="1" ht="21.75" customHeight="1"/>
    <row r="4177" s="388" customFormat="1" ht="21.75" customHeight="1"/>
    <row r="4178" s="388" customFormat="1" ht="21.75" customHeight="1"/>
    <row r="4179" s="388" customFormat="1" ht="21.75" customHeight="1"/>
    <row r="4180" s="388" customFormat="1" ht="21.75" customHeight="1"/>
    <row r="4181" s="388" customFormat="1" ht="21.75" customHeight="1"/>
    <row r="4182" s="388" customFormat="1" ht="21.75" customHeight="1"/>
    <row r="4183" s="388" customFormat="1" ht="21.75" customHeight="1"/>
    <row r="4184" s="388" customFormat="1" ht="21.75" customHeight="1"/>
    <row r="4185" s="388" customFormat="1" ht="21.75" customHeight="1"/>
    <row r="4186" s="388" customFormat="1" ht="21.75" customHeight="1"/>
    <row r="4187" s="388" customFormat="1" ht="21.75" customHeight="1"/>
    <row r="4188" s="388" customFormat="1" ht="21.75" customHeight="1"/>
    <row r="4189" s="388" customFormat="1" ht="21.75" customHeight="1"/>
    <row r="4190" s="388" customFormat="1" ht="21.75" customHeight="1"/>
    <row r="4191" s="388" customFormat="1" ht="21.75" customHeight="1"/>
    <row r="4192" s="388" customFormat="1" ht="21.75" customHeight="1"/>
    <row r="4193" s="388" customFormat="1" ht="21.75" customHeight="1"/>
    <row r="4194" s="388" customFormat="1" ht="21.75" customHeight="1"/>
    <row r="4195" s="388" customFormat="1" ht="21.75" customHeight="1"/>
    <row r="4196" s="388" customFormat="1" ht="21.75" customHeight="1"/>
    <row r="4197" s="388" customFormat="1" ht="21.75" customHeight="1"/>
    <row r="4198" s="388" customFormat="1" ht="21.75" customHeight="1"/>
    <row r="4199" s="388" customFormat="1" ht="21.75" customHeight="1"/>
    <row r="4200" s="388" customFormat="1" ht="21.75" customHeight="1"/>
    <row r="4201" s="388" customFormat="1" ht="21.75" customHeight="1"/>
    <row r="4202" s="388" customFormat="1" ht="21.75" customHeight="1"/>
    <row r="4203" s="388" customFormat="1" ht="21.75" customHeight="1"/>
    <row r="4204" s="388" customFormat="1" ht="21.75" customHeight="1"/>
    <row r="4205" s="388" customFormat="1" ht="21.75" customHeight="1"/>
    <row r="4206" s="388" customFormat="1" ht="21.75" customHeight="1"/>
    <row r="4207" s="388" customFormat="1" ht="21.75" customHeight="1"/>
    <row r="4208" s="388" customFormat="1" ht="21.75" customHeight="1"/>
    <row r="4209" s="388" customFormat="1" ht="21.75" customHeight="1"/>
    <row r="4210" s="388" customFormat="1" ht="21.75" customHeight="1"/>
    <row r="4211" s="388" customFormat="1" ht="21.75" customHeight="1"/>
    <row r="4212" s="388" customFormat="1" ht="21.75" customHeight="1"/>
    <row r="4213" s="388" customFormat="1" ht="21.75" customHeight="1"/>
    <row r="4214" s="388" customFormat="1" ht="21.75" customHeight="1"/>
    <row r="4215" s="388" customFormat="1" ht="21.75" customHeight="1"/>
    <row r="4216" s="388" customFormat="1" ht="21.75" customHeight="1"/>
    <row r="4217" s="388" customFormat="1" ht="21.75" customHeight="1"/>
    <row r="4218" s="388" customFormat="1" ht="21.75" customHeight="1"/>
    <row r="4219" s="388" customFormat="1" ht="21.75" customHeight="1"/>
    <row r="4220" s="388" customFormat="1" ht="21.75" customHeight="1"/>
    <row r="4221" s="388" customFormat="1" ht="21.75" customHeight="1"/>
    <row r="4222" s="388" customFormat="1" ht="21.75" customHeight="1"/>
    <row r="4223" s="388" customFormat="1" ht="21.75" customHeight="1"/>
    <row r="4224" s="388" customFormat="1" ht="21.75" customHeight="1"/>
    <row r="4225" s="388" customFormat="1" ht="21.75" customHeight="1"/>
    <row r="4226" s="388" customFormat="1" ht="21.75" customHeight="1"/>
    <row r="4227" s="388" customFormat="1" ht="21.75" customHeight="1"/>
    <row r="4228" s="388" customFormat="1" ht="21.75" customHeight="1"/>
    <row r="4229" s="388" customFormat="1" ht="21.75" customHeight="1"/>
    <row r="4230" s="388" customFormat="1" ht="21.75" customHeight="1"/>
    <row r="4231" s="388" customFormat="1" ht="21.75" customHeight="1"/>
    <row r="4232" s="388" customFormat="1" ht="21.75" customHeight="1"/>
    <row r="4233" s="388" customFormat="1" ht="21.75" customHeight="1"/>
    <row r="4234" s="388" customFormat="1" ht="21.75" customHeight="1"/>
    <row r="4235" s="388" customFormat="1" ht="21.75" customHeight="1"/>
    <row r="4236" s="388" customFormat="1" ht="21.75" customHeight="1"/>
    <row r="4237" s="388" customFormat="1" ht="21.75" customHeight="1"/>
    <row r="4238" s="388" customFormat="1" ht="21.75" customHeight="1"/>
    <row r="4239" s="388" customFormat="1" ht="21.75" customHeight="1"/>
    <row r="4240" s="388" customFormat="1" ht="21.75" customHeight="1"/>
    <row r="4241" s="388" customFormat="1" ht="21.75" customHeight="1"/>
    <row r="4242" s="388" customFormat="1" ht="21.75" customHeight="1"/>
    <row r="4243" s="388" customFormat="1" ht="21.75" customHeight="1"/>
    <row r="4244" s="388" customFormat="1" ht="21.75" customHeight="1"/>
    <row r="4245" s="388" customFormat="1" ht="21.75" customHeight="1"/>
    <row r="4246" s="388" customFormat="1" ht="21.75" customHeight="1"/>
    <row r="4247" s="388" customFormat="1" ht="21.75" customHeight="1"/>
    <row r="4248" s="388" customFormat="1" ht="21.75" customHeight="1"/>
    <row r="4249" s="388" customFormat="1" ht="21.75" customHeight="1"/>
    <row r="4250" s="388" customFormat="1" ht="21.75" customHeight="1"/>
    <row r="4251" s="388" customFormat="1" ht="21.75" customHeight="1"/>
    <row r="4252" s="388" customFormat="1" ht="21.75" customHeight="1"/>
    <row r="4253" s="388" customFormat="1" ht="21.75" customHeight="1"/>
    <row r="4254" s="388" customFormat="1" ht="21.75" customHeight="1"/>
    <row r="4255" s="388" customFormat="1" ht="21.75" customHeight="1"/>
    <row r="4256" s="388" customFormat="1" ht="21.75" customHeight="1"/>
    <row r="4257" s="388" customFormat="1" ht="21.75" customHeight="1"/>
    <row r="4258" s="388" customFormat="1" ht="21.75" customHeight="1"/>
    <row r="4259" s="388" customFormat="1" ht="21.75" customHeight="1"/>
    <row r="4260" s="388" customFormat="1" ht="21.75" customHeight="1"/>
    <row r="4261" s="388" customFormat="1" ht="21.75" customHeight="1"/>
    <row r="4262" s="388" customFormat="1" ht="21.75" customHeight="1"/>
    <row r="4263" s="388" customFormat="1" ht="21.75" customHeight="1"/>
    <row r="4264" s="388" customFormat="1" ht="21.75" customHeight="1"/>
    <row r="4265" s="388" customFormat="1" ht="21.75" customHeight="1"/>
    <row r="4266" s="388" customFormat="1" ht="21.75" customHeight="1"/>
    <row r="4267" s="388" customFormat="1" ht="21.75" customHeight="1"/>
    <row r="4268" s="388" customFormat="1" ht="21.75" customHeight="1"/>
    <row r="4269" s="388" customFormat="1" ht="21.75" customHeight="1"/>
    <row r="4270" s="388" customFormat="1" ht="21.75" customHeight="1"/>
    <row r="4271" s="388" customFormat="1" ht="21.75" customHeight="1"/>
    <row r="4272" s="388" customFormat="1" ht="21.75" customHeight="1"/>
    <row r="4273" s="388" customFormat="1" ht="21.75" customHeight="1"/>
    <row r="4274" s="388" customFormat="1" ht="21.75" customHeight="1"/>
    <row r="4275" s="388" customFormat="1" ht="21.75" customHeight="1"/>
    <row r="4276" s="388" customFormat="1" ht="21.75" customHeight="1"/>
    <row r="4277" s="388" customFormat="1" ht="21.75" customHeight="1"/>
    <row r="4278" s="388" customFormat="1" ht="21.75" customHeight="1"/>
    <row r="4279" s="388" customFormat="1" ht="21.75" customHeight="1"/>
    <row r="4280" s="388" customFormat="1" ht="21.75" customHeight="1"/>
    <row r="4281" s="388" customFormat="1" ht="21.75" customHeight="1"/>
    <row r="4282" s="388" customFormat="1" ht="21.75" customHeight="1"/>
    <row r="4283" s="388" customFormat="1" ht="21.75" customHeight="1"/>
    <row r="4284" s="388" customFormat="1" ht="21.75" customHeight="1"/>
    <row r="4285" s="388" customFormat="1" ht="21.75" customHeight="1"/>
    <row r="4286" s="388" customFormat="1" ht="21.75" customHeight="1"/>
    <row r="4287" s="388" customFormat="1" ht="21.75" customHeight="1"/>
    <row r="4288" s="388" customFormat="1" ht="21.75" customHeight="1"/>
    <row r="4289" s="388" customFormat="1" ht="21.75" customHeight="1"/>
    <row r="4290" s="388" customFormat="1" ht="21.75" customHeight="1"/>
    <row r="4291" s="388" customFormat="1" ht="21.75" customHeight="1"/>
    <row r="4292" s="388" customFormat="1" ht="21.75" customHeight="1"/>
    <row r="4293" s="388" customFormat="1" ht="21.75" customHeight="1"/>
    <row r="4294" s="388" customFormat="1" ht="21.75" customHeight="1"/>
    <row r="4295" s="388" customFormat="1" ht="21.75" customHeight="1"/>
    <row r="4296" s="388" customFormat="1" ht="21.75" customHeight="1"/>
    <row r="4297" s="388" customFormat="1" ht="21.75" customHeight="1"/>
    <row r="4298" s="388" customFormat="1" ht="21.75" customHeight="1"/>
    <row r="4299" s="388" customFormat="1" ht="21.75" customHeight="1"/>
    <row r="4300" s="388" customFormat="1" ht="21.75" customHeight="1"/>
    <row r="4301" s="388" customFormat="1" ht="21.75" customHeight="1"/>
    <row r="4302" s="388" customFormat="1" ht="21.75" customHeight="1"/>
    <row r="4303" s="388" customFormat="1" ht="21.75" customHeight="1"/>
    <row r="4304" s="388" customFormat="1" ht="21.75" customHeight="1"/>
    <row r="4305" s="388" customFormat="1" ht="21.75" customHeight="1"/>
    <row r="4306" s="388" customFormat="1" ht="21.75" customHeight="1"/>
    <row r="4307" s="388" customFormat="1" ht="21.75" customHeight="1"/>
    <row r="4308" s="388" customFormat="1" ht="21.75" customHeight="1"/>
    <row r="4309" s="388" customFormat="1" ht="21.75" customHeight="1"/>
    <row r="4310" s="388" customFormat="1" ht="21.75" customHeight="1"/>
    <row r="4311" s="388" customFormat="1" ht="21.75" customHeight="1"/>
    <row r="4312" s="388" customFormat="1" ht="21.75" customHeight="1"/>
    <row r="4313" s="388" customFormat="1" ht="21.75" customHeight="1"/>
    <row r="4314" s="388" customFormat="1" ht="21.75" customHeight="1"/>
    <row r="4315" s="388" customFormat="1" ht="21.75" customHeight="1"/>
    <row r="4316" s="388" customFormat="1" ht="21.75" customHeight="1"/>
    <row r="4317" s="388" customFormat="1" ht="21.75" customHeight="1"/>
    <row r="4318" s="388" customFormat="1" ht="21.75" customHeight="1"/>
    <row r="4319" s="388" customFormat="1" ht="21.75" customHeight="1"/>
    <row r="4320" s="388" customFormat="1" ht="21.75" customHeight="1"/>
    <row r="4321" s="388" customFormat="1" ht="21.75" customHeight="1"/>
    <row r="4322" s="388" customFormat="1" ht="21.75" customHeight="1"/>
    <row r="4323" s="388" customFormat="1" ht="21.75" customHeight="1"/>
    <row r="4324" s="388" customFormat="1" ht="21.75" customHeight="1"/>
    <row r="4325" s="388" customFormat="1" ht="21.75" customHeight="1"/>
    <row r="4326" s="388" customFormat="1" ht="21.75" customHeight="1"/>
    <row r="4327" s="388" customFormat="1" ht="21.75" customHeight="1"/>
    <row r="4328" s="388" customFormat="1" ht="21.75" customHeight="1"/>
    <row r="4329" s="388" customFormat="1" ht="21.75" customHeight="1"/>
    <row r="4330" s="388" customFormat="1" ht="21.75" customHeight="1"/>
    <row r="4331" s="388" customFormat="1" ht="21.75" customHeight="1"/>
    <row r="4332" s="388" customFormat="1" ht="21.75" customHeight="1"/>
    <row r="4333" s="388" customFormat="1" ht="21.75" customHeight="1"/>
    <row r="4334" s="388" customFormat="1" ht="21.75" customHeight="1"/>
    <row r="4335" s="388" customFormat="1" ht="21.75" customHeight="1"/>
    <row r="4336" s="388" customFormat="1" ht="21.75" customHeight="1"/>
    <row r="4337" s="388" customFormat="1" ht="21.75" customHeight="1"/>
    <row r="4338" s="388" customFormat="1" ht="21.75" customHeight="1"/>
    <row r="4339" s="388" customFormat="1" ht="21.75" customHeight="1"/>
    <row r="4340" s="388" customFormat="1" ht="21.75" customHeight="1"/>
    <row r="4341" s="388" customFormat="1" ht="21.75" customHeight="1"/>
    <row r="4342" s="388" customFormat="1" ht="21.75" customHeight="1"/>
    <row r="4343" s="388" customFormat="1" ht="21.75" customHeight="1"/>
    <row r="4344" s="388" customFormat="1" ht="21.75" customHeight="1"/>
    <row r="4345" s="388" customFormat="1" ht="21.75" customHeight="1"/>
    <row r="4346" s="388" customFormat="1" ht="21.75" customHeight="1"/>
    <row r="4347" s="388" customFormat="1" ht="21.75" customHeight="1"/>
    <row r="4348" s="388" customFormat="1" ht="21.75" customHeight="1"/>
    <row r="4349" s="388" customFormat="1" ht="21.75" customHeight="1"/>
    <row r="4350" s="388" customFormat="1" ht="21.75" customHeight="1"/>
    <row r="4351" s="388" customFormat="1" ht="21.75" customHeight="1"/>
    <row r="4352" s="388" customFormat="1" ht="21.75" customHeight="1"/>
    <row r="4353" s="388" customFormat="1" ht="21.75" customHeight="1"/>
    <row r="4354" s="388" customFormat="1" ht="21.75" customHeight="1"/>
    <row r="4355" s="388" customFormat="1" ht="21.75" customHeight="1"/>
    <row r="4356" s="388" customFormat="1" ht="21.75" customHeight="1"/>
    <row r="4357" s="388" customFormat="1" ht="21.75" customHeight="1"/>
    <row r="4358" s="388" customFormat="1" ht="21.75" customHeight="1"/>
    <row r="4359" s="388" customFormat="1" ht="21.75" customHeight="1"/>
    <row r="4360" s="388" customFormat="1" ht="21.75" customHeight="1"/>
    <row r="4361" s="388" customFormat="1" ht="21.75" customHeight="1"/>
    <row r="4362" s="388" customFormat="1" ht="21.75" customHeight="1"/>
    <row r="4363" s="388" customFormat="1" ht="21.75" customHeight="1"/>
    <row r="4364" s="388" customFormat="1" ht="21.75" customHeight="1"/>
    <row r="4365" s="388" customFormat="1" ht="21.75" customHeight="1"/>
    <row r="4366" s="388" customFormat="1" ht="21.75" customHeight="1"/>
    <row r="4367" s="388" customFormat="1" ht="21.75" customHeight="1"/>
    <row r="4368" s="388" customFormat="1" ht="21.75" customHeight="1"/>
    <row r="4369" s="388" customFormat="1" ht="21.75" customHeight="1"/>
    <row r="4370" s="388" customFormat="1" ht="21.75" customHeight="1"/>
    <row r="4371" s="388" customFormat="1" ht="21.75" customHeight="1"/>
    <row r="4372" s="388" customFormat="1" ht="21.75" customHeight="1"/>
    <row r="4373" s="388" customFormat="1" ht="21.75" customHeight="1"/>
    <row r="4374" s="388" customFormat="1" ht="21.75" customHeight="1"/>
    <row r="4375" s="388" customFormat="1" ht="21.75" customHeight="1"/>
    <row r="4376" s="388" customFormat="1" ht="21.75" customHeight="1"/>
    <row r="4377" s="388" customFormat="1" ht="21.75" customHeight="1"/>
    <row r="4378" s="388" customFormat="1" ht="21.75" customHeight="1"/>
    <row r="4379" s="388" customFormat="1" ht="21.75" customHeight="1"/>
    <row r="4380" s="388" customFormat="1" ht="21.75" customHeight="1"/>
    <row r="4381" s="388" customFormat="1" ht="21.75" customHeight="1"/>
    <row r="4382" s="388" customFormat="1" ht="21.75" customHeight="1"/>
    <row r="4383" s="388" customFormat="1" ht="21.75" customHeight="1"/>
    <row r="4384" s="388" customFormat="1" ht="21.75" customHeight="1"/>
    <row r="4385" s="388" customFormat="1" ht="21.75" customHeight="1"/>
    <row r="4386" s="388" customFormat="1" ht="21.75" customHeight="1"/>
    <row r="4387" s="388" customFormat="1" ht="21.75" customHeight="1"/>
    <row r="4388" s="388" customFormat="1" ht="21.75" customHeight="1"/>
    <row r="4389" s="388" customFormat="1" ht="21.75" customHeight="1"/>
    <row r="4390" s="388" customFormat="1" ht="21.75" customHeight="1"/>
    <row r="4391" s="388" customFormat="1" ht="21.75" customHeight="1"/>
    <row r="4392" s="388" customFormat="1" ht="21.75" customHeight="1"/>
    <row r="4393" s="388" customFormat="1" ht="21.75" customHeight="1"/>
    <row r="4394" s="388" customFormat="1" ht="21.75" customHeight="1"/>
    <row r="4395" s="388" customFormat="1" ht="21.75" customHeight="1"/>
    <row r="4396" s="388" customFormat="1" ht="21.75" customHeight="1"/>
    <row r="4397" s="388" customFormat="1" ht="21.75" customHeight="1"/>
    <row r="4398" s="388" customFormat="1" ht="21.75" customHeight="1"/>
    <row r="4399" s="388" customFormat="1" ht="21.75" customHeight="1"/>
    <row r="4400" s="388" customFormat="1" ht="21.75" customHeight="1"/>
    <row r="4401" s="388" customFormat="1" ht="21.75" customHeight="1"/>
    <row r="4402" s="388" customFormat="1" ht="21.75" customHeight="1"/>
    <row r="4403" s="388" customFormat="1" ht="21.75" customHeight="1"/>
    <row r="4404" s="388" customFormat="1" ht="21.75" customHeight="1"/>
    <row r="4405" s="388" customFormat="1" ht="21.75" customHeight="1"/>
    <row r="4406" s="388" customFormat="1" ht="21.75" customHeight="1"/>
    <row r="4407" s="388" customFormat="1" ht="21.75" customHeight="1"/>
    <row r="4408" s="388" customFormat="1" ht="21.75" customHeight="1"/>
    <row r="4409" s="388" customFormat="1" ht="21.75" customHeight="1"/>
    <row r="4410" s="388" customFormat="1" ht="21.75" customHeight="1"/>
    <row r="4411" s="388" customFormat="1" ht="21.75" customHeight="1"/>
    <row r="4412" s="388" customFormat="1" ht="21.75" customHeight="1"/>
    <row r="4413" s="388" customFormat="1" ht="21.75" customHeight="1"/>
    <row r="4414" s="388" customFormat="1" ht="21.75" customHeight="1"/>
    <row r="4415" s="388" customFormat="1" ht="21.75" customHeight="1"/>
    <row r="4416" s="388" customFormat="1" ht="21.75" customHeight="1"/>
    <row r="4417" s="388" customFormat="1" ht="21.75" customHeight="1"/>
    <row r="4418" s="388" customFormat="1" ht="21.75" customHeight="1"/>
    <row r="4419" s="388" customFormat="1" ht="21.75" customHeight="1"/>
    <row r="4420" s="388" customFormat="1" ht="21.75" customHeight="1"/>
    <row r="4421" s="388" customFormat="1" ht="21.75" customHeight="1"/>
    <row r="4422" s="388" customFormat="1" ht="21.75" customHeight="1"/>
    <row r="4423" s="388" customFormat="1" ht="21.75" customHeight="1"/>
    <row r="4424" s="388" customFormat="1" ht="21.75" customHeight="1"/>
    <row r="4425" s="388" customFormat="1" ht="21.75" customHeight="1"/>
    <row r="4426" s="388" customFormat="1" ht="21.75" customHeight="1"/>
    <row r="4427" s="388" customFormat="1" ht="21.75" customHeight="1"/>
    <row r="4428" s="388" customFormat="1" ht="21.75" customHeight="1"/>
    <row r="4429" s="388" customFormat="1" ht="21.75" customHeight="1"/>
    <row r="4430" s="388" customFormat="1" ht="21.75" customHeight="1"/>
    <row r="4431" s="388" customFormat="1" ht="21.75" customHeight="1"/>
    <row r="4432" s="388" customFormat="1" ht="21.75" customHeight="1"/>
    <row r="4433" s="388" customFormat="1" ht="21.75" customHeight="1"/>
    <row r="4434" s="388" customFormat="1" ht="21.75" customHeight="1"/>
    <row r="4435" s="388" customFormat="1" ht="21.75" customHeight="1"/>
    <row r="4436" s="388" customFormat="1" ht="21.75" customHeight="1"/>
    <row r="4437" s="388" customFormat="1" ht="21.75" customHeight="1"/>
    <row r="4438" s="388" customFormat="1" ht="21.75" customHeight="1"/>
    <row r="4439" s="388" customFormat="1" ht="21.75" customHeight="1"/>
    <row r="4440" s="388" customFormat="1" ht="21.75" customHeight="1"/>
    <row r="4441" s="388" customFormat="1" ht="21.75" customHeight="1"/>
    <row r="4442" s="388" customFormat="1" ht="21.75" customHeight="1"/>
    <row r="4443" s="388" customFormat="1" ht="21.75" customHeight="1"/>
    <row r="4444" s="388" customFormat="1" ht="21.75" customHeight="1"/>
    <row r="4445" s="388" customFormat="1" ht="21.75" customHeight="1"/>
    <row r="4446" s="388" customFormat="1" ht="21.75" customHeight="1"/>
    <row r="4447" s="388" customFormat="1" ht="21.75" customHeight="1"/>
    <row r="4448" s="388" customFormat="1" ht="21.75" customHeight="1"/>
    <row r="4449" s="388" customFormat="1" ht="21.75" customHeight="1"/>
    <row r="4450" s="388" customFormat="1" ht="21.75" customHeight="1"/>
    <row r="4451" s="388" customFormat="1" ht="21.75" customHeight="1"/>
    <row r="4452" s="388" customFormat="1" ht="21.75" customHeight="1"/>
    <row r="4453" s="388" customFormat="1" ht="21.75" customHeight="1"/>
    <row r="4454" s="388" customFormat="1" ht="21.75" customHeight="1"/>
    <row r="4455" s="388" customFormat="1" ht="21.75" customHeight="1"/>
    <row r="4456" s="388" customFormat="1" ht="21.75" customHeight="1"/>
    <row r="4457" s="388" customFormat="1" ht="21.75" customHeight="1"/>
    <row r="4458" s="388" customFormat="1" ht="21.75" customHeight="1"/>
    <row r="4459" s="388" customFormat="1" ht="21.75" customHeight="1"/>
    <row r="4460" s="388" customFormat="1" ht="21.75" customHeight="1"/>
    <row r="4461" s="388" customFormat="1" ht="21.75" customHeight="1"/>
    <row r="4462" s="388" customFormat="1" ht="21.75" customHeight="1"/>
    <row r="4463" s="388" customFormat="1" ht="21.75" customHeight="1"/>
    <row r="4464" s="388" customFormat="1" ht="21.75" customHeight="1"/>
    <row r="4465" s="388" customFormat="1" ht="21.75" customHeight="1"/>
    <row r="4466" s="388" customFormat="1" ht="21.75" customHeight="1"/>
    <row r="4467" s="388" customFormat="1" ht="21.75" customHeight="1"/>
    <row r="4468" s="388" customFormat="1" ht="21.75" customHeight="1"/>
    <row r="4469" s="388" customFormat="1" ht="21.75" customHeight="1"/>
    <row r="4470" s="388" customFormat="1" ht="21.75" customHeight="1"/>
    <row r="4471" s="388" customFormat="1" ht="21.75" customHeight="1"/>
    <row r="4472" s="388" customFormat="1" ht="21.75" customHeight="1"/>
    <row r="4473" s="388" customFormat="1" ht="21.75" customHeight="1"/>
    <row r="4474" s="388" customFormat="1" ht="21.75" customHeight="1"/>
    <row r="4475" s="388" customFormat="1" ht="21.75" customHeight="1"/>
    <row r="4476" s="388" customFormat="1" ht="21.75" customHeight="1"/>
    <row r="4477" s="388" customFormat="1" ht="21.75" customHeight="1"/>
    <row r="4478" s="388" customFormat="1" ht="21.75" customHeight="1"/>
    <row r="4479" s="388" customFormat="1" ht="21.75" customHeight="1"/>
    <row r="4480" s="388" customFormat="1" ht="21.75" customHeight="1"/>
    <row r="4481" s="388" customFormat="1" ht="21.75" customHeight="1"/>
    <row r="4482" s="388" customFormat="1" ht="21.75" customHeight="1"/>
    <row r="4483" s="388" customFormat="1" ht="21.75" customHeight="1"/>
    <row r="4484" s="388" customFormat="1" ht="21.75" customHeight="1"/>
    <row r="4485" s="388" customFormat="1" ht="21.75" customHeight="1"/>
    <row r="4486" s="388" customFormat="1" ht="21.75" customHeight="1"/>
    <row r="4487" s="388" customFormat="1" ht="21.75" customHeight="1"/>
    <row r="4488" s="388" customFormat="1" ht="21.75" customHeight="1"/>
    <row r="4489" s="388" customFormat="1" ht="21.75" customHeight="1"/>
    <row r="4490" s="388" customFormat="1" ht="21.75" customHeight="1"/>
    <row r="4491" s="388" customFormat="1" ht="21.75" customHeight="1"/>
    <row r="4492" s="388" customFormat="1" ht="21.75" customHeight="1"/>
    <row r="4493" s="388" customFormat="1" ht="21.75" customHeight="1"/>
    <row r="4494" s="388" customFormat="1" ht="21.75" customHeight="1"/>
    <row r="4495" s="388" customFormat="1" ht="21.75" customHeight="1"/>
    <row r="4496" s="388" customFormat="1" ht="21.75" customHeight="1"/>
    <row r="4497" s="388" customFormat="1" ht="21.75" customHeight="1"/>
    <row r="4498" s="388" customFormat="1" ht="21.75" customHeight="1"/>
    <row r="4499" s="388" customFormat="1" ht="21.75" customHeight="1"/>
    <row r="4500" s="388" customFormat="1" ht="21.75" customHeight="1"/>
    <row r="4501" s="388" customFormat="1" ht="21.75" customHeight="1"/>
    <row r="4502" s="388" customFormat="1" ht="21.75" customHeight="1"/>
    <row r="4503" s="388" customFormat="1" ht="21.75" customHeight="1"/>
    <row r="4504" s="388" customFormat="1" ht="21.75" customHeight="1"/>
    <row r="4505" s="388" customFormat="1" ht="21.75" customHeight="1"/>
    <row r="4506" s="388" customFormat="1" ht="21.75" customHeight="1"/>
    <row r="4507" s="388" customFormat="1" ht="21.75" customHeight="1"/>
    <row r="4508" s="388" customFormat="1" ht="21.75" customHeight="1"/>
    <row r="4509" s="388" customFormat="1" ht="21.75" customHeight="1"/>
    <row r="4510" s="388" customFormat="1" ht="21.75" customHeight="1"/>
    <row r="4511" s="388" customFormat="1" ht="21.75" customHeight="1"/>
    <row r="4512" s="388" customFormat="1" ht="21.75" customHeight="1"/>
    <row r="4513" s="388" customFormat="1" ht="21.75" customHeight="1"/>
    <row r="4514" s="388" customFormat="1" ht="21.75" customHeight="1"/>
    <row r="4515" s="388" customFormat="1" ht="21.75" customHeight="1"/>
    <row r="4516" s="388" customFormat="1" ht="21.75" customHeight="1"/>
    <row r="4517" s="388" customFormat="1" ht="21.75" customHeight="1"/>
    <row r="4518" s="388" customFormat="1" ht="21.75" customHeight="1"/>
    <row r="4519" s="388" customFormat="1" ht="21.75" customHeight="1"/>
    <row r="4520" s="388" customFormat="1" ht="21.75" customHeight="1"/>
    <row r="4521" s="388" customFormat="1" ht="21.75" customHeight="1"/>
    <row r="4522" s="388" customFormat="1" ht="21.75" customHeight="1"/>
    <row r="4523" s="388" customFormat="1" ht="21.75" customHeight="1"/>
    <row r="4524" s="388" customFormat="1" ht="21.75" customHeight="1"/>
    <row r="4525" s="388" customFormat="1" ht="21.75" customHeight="1"/>
    <row r="4526" s="388" customFormat="1" ht="21.75" customHeight="1"/>
    <row r="4527" s="388" customFormat="1" ht="21.75" customHeight="1"/>
    <row r="4528" s="388" customFormat="1" ht="21.75" customHeight="1"/>
    <row r="4529" s="388" customFormat="1" ht="21.75" customHeight="1"/>
    <row r="4530" s="388" customFormat="1" ht="21.75" customHeight="1"/>
    <row r="4531" s="388" customFormat="1" ht="21.75" customHeight="1"/>
    <row r="4532" s="388" customFormat="1" ht="21.75" customHeight="1"/>
    <row r="4533" s="388" customFormat="1" ht="21.75" customHeight="1"/>
    <row r="4534" s="388" customFormat="1" ht="21.75" customHeight="1"/>
    <row r="4535" s="388" customFormat="1" ht="21.75" customHeight="1"/>
    <row r="4536" s="388" customFormat="1" ht="21.75" customHeight="1"/>
    <row r="4537" s="388" customFormat="1" ht="21.75" customHeight="1"/>
    <row r="4538" s="388" customFormat="1" ht="21.75" customHeight="1"/>
    <row r="4539" s="388" customFormat="1" ht="21.75" customHeight="1"/>
    <row r="4540" s="388" customFormat="1" ht="21.75" customHeight="1"/>
    <row r="4541" s="388" customFormat="1" ht="21.75" customHeight="1"/>
    <row r="4542" s="388" customFormat="1" ht="21.75" customHeight="1"/>
    <row r="4543" s="388" customFormat="1" ht="21.75" customHeight="1"/>
    <row r="4544" s="388" customFormat="1" ht="21.75" customHeight="1"/>
    <row r="4545" s="388" customFormat="1" ht="21.75" customHeight="1"/>
    <row r="4546" s="388" customFormat="1" ht="21.75" customHeight="1"/>
    <row r="4547" s="388" customFormat="1" ht="21.75" customHeight="1"/>
    <row r="4548" s="388" customFormat="1" ht="21.75" customHeight="1"/>
    <row r="4549" s="388" customFormat="1" ht="21.75" customHeight="1"/>
    <row r="4550" s="388" customFormat="1" ht="21.75" customHeight="1"/>
    <row r="4551" s="388" customFormat="1" ht="21.75" customHeight="1"/>
    <row r="4552" s="388" customFormat="1" ht="21.75" customHeight="1"/>
    <row r="4553" s="388" customFormat="1" ht="21.75" customHeight="1"/>
    <row r="4554" s="388" customFormat="1" ht="21.75" customHeight="1"/>
    <row r="4555" s="388" customFormat="1" ht="21.75" customHeight="1"/>
    <row r="4556" s="388" customFormat="1" ht="21.75" customHeight="1"/>
    <row r="4557" s="388" customFormat="1" ht="21.75" customHeight="1"/>
    <row r="4558" s="388" customFormat="1" ht="21.75" customHeight="1"/>
    <row r="4559" s="388" customFormat="1" ht="21.75" customHeight="1"/>
    <row r="4560" s="388" customFormat="1" ht="21.75" customHeight="1"/>
    <row r="4561" s="388" customFormat="1" ht="21.75" customHeight="1"/>
    <row r="4562" s="388" customFormat="1" ht="21.75" customHeight="1"/>
    <row r="4563" s="388" customFormat="1" ht="21.75" customHeight="1"/>
    <row r="4564" s="388" customFormat="1" ht="21.75" customHeight="1"/>
    <row r="4565" s="388" customFormat="1" ht="21.75" customHeight="1"/>
    <row r="4566" s="388" customFormat="1" ht="21.75" customHeight="1"/>
    <row r="4567" s="388" customFormat="1" ht="21.75" customHeight="1"/>
    <row r="4568" s="388" customFormat="1" ht="21.75" customHeight="1"/>
    <row r="4569" s="388" customFormat="1" ht="21.75" customHeight="1"/>
    <row r="4570" s="388" customFormat="1" ht="21.75" customHeight="1"/>
    <row r="4571" s="388" customFormat="1" ht="21.75" customHeight="1"/>
    <row r="4572" s="388" customFormat="1" ht="21.75" customHeight="1"/>
    <row r="4573" s="388" customFormat="1" ht="21.75" customHeight="1"/>
    <row r="4574" s="388" customFormat="1" ht="21.75" customHeight="1"/>
    <row r="4575" s="388" customFormat="1" ht="21.75" customHeight="1"/>
    <row r="4576" s="388" customFormat="1" ht="21.75" customHeight="1"/>
    <row r="4577" s="388" customFormat="1" ht="21.75" customHeight="1"/>
    <row r="4578" s="388" customFormat="1" ht="21.75" customHeight="1"/>
    <row r="4579" s="388" customFormat="1" ht="21.75" customHeight="1"/>
    <row r="4580" s="388" customFormat="1" ht="21.75" customHeight="1"/>
    <row r="4581" s="388" customFormat="1" ht="21.75" customHeight="1"/>
    <row r="4582" s="388" customFormat="1" ht="21.75" customHeight="1"/>
    <row r="4583" s="388" customFormat="1" ht="21.75" customHeight="1"/>
    <row r="4584" s="388" customFormat="1" ht="21.75" customHeight="1"/>
    <row r="4585" s="388" customFormat="1" ht="21.75" customHeight="1"/>
    <row r="4586" s="388" customFormat="1" ht="21.75" customHeight="1"/>
    <row r="4587" s="388" customFormat="1" ht="21.75" customHeight="1"/>
    <row r="4588" s="388" customFormat="1" ht="21.75" customHeight="1"/>
    <row r="4589" s="388" customFormat="1" ht="21.75" customHeight="1"/>
    <row r="4590" s="388" customFormat="1" ht="21.75" customHeight="1"/>
    <row r="4591" s="388" customFormat="1" ht="21.75" customHeight="1"/>
    <row r="4592" s="388" customFormat="1" ht="21.75" customHeight="1"/>
    <row r="4593" s="388" customFormat="1" ht="21.75" customHeight="1"/>
    <row r="4594" s="388" customFormat="1" ht="21.75" customHeight="1"/>
    <row r="4595" s="388" customFormat="1" ht="21.75" customHeight="1"/>
    <row r="4596" s="388" customFormat="1" ht="21.75" customHeight="1"/>
    <row r="4597" s="388" customFormat="1" ht="21.75" customHeight="1"/>
    <row r="4598" s="388" customFormat="1" ht="21.75" customHeight="1"/>
    <row r="4599" s="388" customFormat="1" ht="21.75" customHeight="1"/>
    <row r="4600" s="388" customFormat="1" ht="21.75" customHeight="1"/>
    <row r="4601" s="388" customFormat="1" ht="21.75" customHeight="1"/>
    <row r="4602" s="388" customFormat="1" ht="21.75" customHeight="1"/>
    <row r="4603" s="388" customFormat="1" ht="21.75" customHeight="1"/>
    <row r="4604" s="388" customFormat="1" ht="21.75" customHeight="1"/>
    <row r="4605" s="388" customFormat="1" ht="21.75" customHeight="1"/>
    <row r="4606" s="388" customFormat="1" ht="21.75" customHeight="1"/>
    <row r="4607" s="388" customFormat="1" ht="21.75" customHeight="1"/>
    <row r="4608" s="388" customFormat="1" ht="21.75" customHeight="1"/>
    <row r="4609" s="388" customFormat="1" ht="21.75" customHeight="1"/>
    <row r="4610" s="388" customFormat="1" ht="21.75" customHeight="1"/>
    <row r="4611" s="388" customFormat="1" ht="21.75" customHeight="1"/>
    <row r="4612" s="388" customFormat="1" ht="21.75" customHeight="1"/>
    <row r="4613" s="388" customFormat="1" ht="21.75" customHeight="1"/>
    <row r="4614" s="388" customFormat="1" ht="21.75" customHeight="1"/>
    <row r="4615" s="388" customFormat="1" ht="21.75" customHeight="1"/>
    <row r="4616" s="388" customFormat="1" ht="21.75" customHeight="1"/>
    <row r="4617" s="388" customFormat="1" ht="21.75" customHeight="1"/>
    <row r="4618" s="388" customFormat="1" ht="21.75" customHeight="1"/>
    <row r="4619" s="388" customFormat="1" ht="21.75" customHeight="1"/>
    <row r="4620" s="388" customFormat="1" ht="21.75" customHeight="1"/>
    <row r="4621" s="388" customFormat="1" ht="21.75" customHeight="1"/>
    <row r="4622" s="388" customFormat="1" ht="21.75" customHeight="1"/>
    <row r="4623" s="388" customFormat="1" ht="21.75" customHeight="1"/>
    <row r="4624" s="388" customFormat="1" ht="21.75" customHeight="1"/>
    <row r="4625" s="388" customFormat="1" ht="21.75" customHeight="1"/>
    <row r="4626" s="388" customFormat="1" ht="21.75" customHeight="1"/>
    <row r="4627" s="388" customFormat="1" ht="21.75" customHeight="1"/>
    <row r="4628" s="388" customFormat="1" ht="21.75" customHeight="1"/>
    <row r="4629" s="388" customFormat="1" ht="21.75" customHeight="1"/>
    <row r="4630" s="388" customFormat="1" ht="21.75" customHeight="1"/>
    <row r="4631" s="388" customFormat="1" ht="21.75" customHeight="1"/>
    <row r="4632" s="388" customFormat="1" ht="21.75" customHeight="1"/>
    <row r="4633" s="388" customFormat="1" ht="21.75" customHeight="1"/>
    <row r="4634" s="388" customFormat="1" ht="21.75" customHeight="1"/>
    <row r="4635" s="388" customFormat="1" ht="21.75" customHeight="1"/>
    <row r="4636" s="388" customFormat="1" ht="21.75" customHeight="1"/>
    <row r="4637" s="388" customFormat="1" ht="21.75" customHeight="1"/>
    <row r="4638" s="388" customFormat="1" ht="21.75" customHeight="1"/>
    <row r="4639" s="388" customFormat="1" ht="21.75" customHeight="1"/>
    <row r="4640" s="388" customFormat="1" ht="21.75" customHeight="1"/>
    <row r="4641" s="388" customFormat="1" ht="21.75" customHeight="1"/>
    <row r="4642" s="388" customFormat="1" ht="21.75" customHeight="1"/>
    <row r="4643" s="388" customFormat="1" ht="21.75" customHeight="1"/>
    <row r="4644" s="388" customFormat="1" ht="21.75" customHeight="1"/>
    <row r="4645" s="388" customFormat="1" ht="21.75" customHeight="1"/>
    <row r="4646" s="388" customFormat="1" ht="21.75" customHeight="1"/>
    <row r="4647" s="388" customFormat="1" ht="21.75" customHeight="1"/>
    <row r="4648" s="388" customFormat="1" ht="21.75" customHeight="1"/>
    <row r="4649" s="388" customFormat="1" ht="21.75" customHeight="1"/>
    <row r="4650" s="388" customFormat="1" ht="21.75" customHeight="1"/>
    <row r="4651" s="388" customFormat="1" ht="21.75" customHeight="1"/>
    <row r="4652" s="388" customFormat="1" ht="21.75" customHeight="1"/>
    <row r="4653" s="388" customFormat="1" ht="21.75" customHeight="1"/>
    <row r="4654" s="388" customFormat="1" ht="21.75" customHeight="1"/>
    <row r="4655" s="388" customFormat="1" ht="21.75" customHeight="1"/>
    <row r="4656" s="388" customFormat="1" ht="21.75" customHeight="1"/>
    <row r="4657" s="388" customFormat="1" ht="21.75" customHeight="1"/>
    <row r="4658" s="388" customFormat="1" ht="21.75" customHeight="1"/>
    <row r="4659" s="388" customFormat="1" ht="21.75" customHeight="1"/>
    <row r="4660" s="388" customFormat="1" ht="21.75" customHeight="1"/>
    <row r="4661" s="388" customFormat="1" ht="21.75" customHeight="1"/>
    <row r="4662" s="388" customFormat="1" ht="21.75" customHeight="1"/>
    <row r="4663" s="388" customFormat="1" ht="21.75" customHeight="1"/>
    <row r="4664" s="388" customFormat="1" ht="21.75" customHeight="1"/>
    <row r="4665" s="388" customFormat="1" ht="21.75" customHeight="1"/>
    <row r="4666" s="388" customFormat="1" ht="21.75" customHeight="1"/>
    <row r="4667" s="388" customFormat="1" ht="21.75" customHeight="1"/>
    <row r="4668" s="388" customFormat="1" ht="21.75" customHeight="1"/>
    <row r="4669" s="388" customFormat="1" ht="21.75" customHeight="1"/>
    <row r="4670" s="388" customFormat="1" ht="21.75" customHeight="1"/>
    <row r="4671" s="388" customFormat="1" ht="21.75" customHeight="1"/>
    <row r="4672" s="388" customFormat="1" ht="21.75" customHeight="1"/>
    <row r="4673" s="388" customFormat="1" ht="21.75" customHeight="1"/>
    <row r="4674" s="388" customFormat="1" ht="21.75" customHeight="1"/>
    <row r="4675" s="388" customFormat="1" ht="21.75" customHeight="1"/>
    <row r="4676" s="388" customFormat="1" ht="21.75" customHeight="1"/>
    <row r="4677" s="388" customFormat="1" ht="21.75" customHeight="1"/>
    <row r="4678" s="388" customFormat="1" ht="21.75" customHeight="1"/>
    <row r="4679" s="388" customFormat="1" ht="21.75" customHeight="1"/>
    <row r="4680" s="388" customFormat="1" ht="21.75" customHeight="1"/>
    <row r="4681" s="388" customFormat="1" ht="21.75" customHeight="1"/>
    <row r="4682" s="388" customFormat="1" ht="21.75" customHeight="1"/>
    <row r="4683" s="388" customFormat="1" ht="21.75" customHeight="1"/>
    <row r="4684" s="388" customFormat="1" ht="21.75" customHeight="1"/>
    <row r="4685" s="388" customFormat="1" ht="21.75" customHeight="1"/>
    <row r="4686" s="388" customFormat="1" ht="21.75" customHeight="1"/>
    <row r="4687" s="388" customFormat="1" ht="21.75" customHeight="1"/>
    <row r="4688" s="388" customFormat="1" ht="21.75" customHeight="1"/>
    <row r="4689" s="388" customFormat="1" ht="21.75" customHeight="1"/>
    <row r="4690" s="388" customFormat="1" ht="21.75" customHeight="1"/>
    <row r="4691" s="388" customFormat="1" ht="21.75" customHeight="1"/>
    <row r="4692" s="388" customFormat="1" ht="21.75" customHeight="1"/>
    <row r="4693" s="388" customFormat="1" ht="21.75" customHeight="1"/>
    <row r="4694" s="388" customFormat="1" ht="21.75" customHeight="1"/>
    <row r="4695" s="388" customFormat="1" ht="21.75" customHeight="1"/>
    <row r="4696" s="388" customFormat="1" ht="21.75" customHeight="1"/>
    <row r="4697" s="388" customFormat="1" ht="21.75" customHeight="1"/>
    <row r="4698" s="388" customFormat="1" ht="21.75" customHeight="1"/>
    <row r="4699" s="388" customFormat="1" ht="21.75" customHeight="1"/>
    <row r="4700" s="388" customFormat="1" ht="21.75" customHeight="1"/>
    <row r="4701" s="388" customFormat="1" ht="21.75" customHeight="1"/>
    <row r="4702" s="388" customFormat="1" ht="21.75" customHeight="1"/>
    <row r="4703" s="388" customFormat="1" ht="21.75" customHeight="1"/>
    <row r="4704" s="388" customFormat="1" ht="21.75" customHeight="1"/>
    <row r="4705" s="388" customFormat="1" ht="21.75" customHeight="1"/>
    <row r="4706" s="388" customFormat="1" ht="21.75" customHeight="1"/>
    <row r="4707" s="388" customFormat="1" ht="21.75" customHeight="1"/>
    <row r="4708" s="388" customFormat="1" ht="21.75" customHeight="1"/>
    <row r="4709" s="388" customFormat="1" ht="21.75" customHeight="1"/>
    <row r="4710" s="388" customFormat="1" ht="21.75" customHeight="1"/>
    <row r="4711" s="388" customFormat="1" ht="21.75" customHeight="1"/>
    <row r="4712" s="388" customFormat="1" ht="21.75" customHeight="1"/>
    <row r="4713" s="388" customFormat="1" ht="21.75" customHeight="1"/>
    <row r="4714" s="388" customFormat="1" ht="21.75" customHeight="1"/>
    <row r="4715" s="388" customFormat="1" ht="21.75" customHeight="1"/>
    <row r="4716" s="388" customFormat="1" ht="21.75" customHeight="1"/>
    <row r="4717" s="388" customFormat="1" ht="21.75" customHeight="1"/>
    <row r="4718" s="388" customFormat="1" ht="21.75" customHeight="1"/>
    <row r="4719" s="388" customFormat="1" ht="21.75" customHeight="1"/>
    <row r="4720" s="388" customFormat="1" ht="21.75" customHeight="1"/>
    <row r="4721" s="388" customFormat="1" ht="21.75" customHeight="1"/>
    <row r="4722" s="388" customFormat="1" ht="21.75" customHeight="1"/>
    <row r="4723" s="388" customFormat="1" ht="21.75" customHeight="1"/>
    <row r="4724" s="388" customFormat="1" ht="21.75" customHeight="1"/>
    <row r="4725" s="388" customFormat="1" ht="21.75" customHeight="1"/>
    <row r="4726" s="388" customFormat="1" ht="21.75" customHeight="1"/>
    <row r="4727" s="388" customFormat="1" ht="21.75" customHeight="1"/>
    <row r="4728" s="388" customFormat="1" ht="21.75" customHeight="1"/>
    <row r="4729" s="388" customFormat="1" ht="21.75" customHeight="1"/>
    <row r="4730" s="388" customFormat="1" ht="21.75" customHeight="1"/>
    <row r="4731" s="388" customFormat="1" ht="21.75" customHeight="1"/>
    <row r="4732" s="388" customFormat="1" ht="21.75" customHeight="1"/>
    <row r="4733" s="388" customFormat="1" ht="21.75" customHeight="1"/>
    <row r="4734" s="388" customFormat="1" ht="21.75" customHeight="1"/>
    <row r="4735" s="388" customFormat="1" ht="21.75" customHeight="1"/>
    <row r="4736" s="388" customFormat="1" ht="21.75" customHeight="1"/>
    <row r="4737" s="388" customFormat="1" ht="21.75" customHeight="1"/>
    <row r="4738" s="388" customFormat="1" ht="21.75" customHeight="1"/>
    <row r="4739" s="388" customFormat="1" ht="21.75" customHeight="1"/>
    <row r="4740" s="388" customFormat="1" ht="21.75" customHeight="1"/>
    <row r="4741" s="388" customFormat="1" ht="21.75" customHeight="1"/>
    <row r="4742" s="388" customFormat="1" ht="21.75" customHeight="1"/>
    <row r="4743" s="388" customFormat="1" ht="21.75" customHeight="1"/>
    <row r="4744" s="388" customFormat="1" ht="21.75" customHeight="1"/>
    <row r="4745" s="388" customFormat="1" ht="21.75" customHeight="1"/>
    <row r="4746" s="388" customFormat="1" ht="21.75" customHeight="1"/>
    <row r="4747" s="388" customFormat="1" ht="21.75" customHeight="1"/>
    <row r="4748" s="388" customFormat="1" ht="21.75" customHeight="1"/>
    <row r="4749" s="388" customFormat="1" ht="21.75" customHeight="1"/>
    <row r="4750" s="388" customFormat="1" ht="21.75" customHeight="1"/>
    <row r="4751" s="388" customFormat="1" ht="21.75" customHeight="1"/>
    <row r="4752" s="388" customFormat="1" ht="21.75" customHeight="1"/>
    <row r="4753" s="388" customFormat="1" ht="21.75" customHeight="1"/>
    <row r="4754" s="388" customFormat="1" ht="21.75" customHeight="1"/>
    <row r="4755" s="388" customFormat="1" ht="21.75" customHeight="1"/>
    <row r="4756" s="388" customFormat="1" ht="21.75" customHeight="1"/>
    <row r="4757" s="388" customFormat="1" ht="21.75" customHeight="1"/>
    <row r="4758" s="388" customFormat="1" ht="21.75" customHeight="1"/>
    <row r="4759" s="388" customFormat="1" ht="21.75" customHeight="1"/>
    <row r="4760" s="388" customFormat="1" ht="21.75" customHeight="1"/>
    <row r="4761" s="388" customFormat="1" ht="21.75" customHeight="1"/>
    <row r="4762" s="388" customFormat="1" ht="21.75" customHeight="1"/>
    <row r="4763" s="388" customFormat="1" ht="21.75" customHeight="1"/>
    <row r="4764" s="388" customFormat="1" ht="21.75" customHeight="1"/>
    <row r="4765" s="388" customFormat="1" ht="21.75" customHeight="1"/>
    <row r="4766" s="388" customFormat="1" ht="21.75" customHeight="1"/>
    <row r="4767" s="388" customFormat="1" ht="21.75" customHeight="1"/>
    <row r="4768" s="388" customFormat="1" ht="21.75" customHeight="1"/>
    <row r="4769" s="388" customFormat="1" ht="21.75" customHeight="1"/>
    <row r="4770" s="388" customFormat="1" ht="21.75" customHeight="1"/>
    <row r="4771" s="388" customFormat="1" ht="21.75" customHeight="1"/>
    <row r="4772" s="388" customFormat="1" ht="21.75" customHeight="1"/>
    <row r="4773" s="388" customFormat="1" ht="21.75" customHeight="1"/>
    <row r="4774" s="388" customFormat="1" ht="21.75" customHeight="1"/>
    <row r="4775" s="388" customFormat="1" ht="21.75" customHeight="1"/>
    <row r="4776" s="388" customFormat="1" ht="21.75" customHeight="1"/>
    <row r="4777" s="388" customFormat="1" ht="21.75" customHeight="1"/>
    <row r="4778" s="388" customFormat="1" ht="21.75" customHeight="1"/>
    <row r="4779" s="388" customFormat="1" ht="21.75" customHeight="1"/>
    <row r="4780" s="388" customFormat="1" ht="21.75" customHeight="1"/>
    <row r="4781" s="388" customFormat="1" ht="21.75" customHeight="1"/>
    <row r="4782" s="388" customFormat="1" ht="21.75" customHeight="1"/>
    <row r="4783" s="388" customFormat="1" ht="21.75" customHeight="1"/>
    <row r="4784" s="388" customFormat="1" ht="21.75" customHeight="1"/>
    <row r="4785" s="388" customFormat="1" ht="21.75" customHeight="1"/>
    <row r="4786" s="388" customFormat="1" ht="21.75" customHeight="1"/>
    <row r="4787" s="388" customFormat="1" ht="21.75" customHeight="1"/>
    <row r="4788" s="388" customFormat="1" ht="21.75" customHeight="1"/>
    <row r="4789" s="388" customFormat="1" ht="21.75" customHeight="1"/>
    <row r="4790" s="388" customFormat="1" ht="21.75" customHeight="1"/>
    <row r="4791" s="388" customFormat="1" ht="21.75" customHeight="1"/>
    <row r="4792" s="388" customFormat="1" ht="21.75" customHeight="1"/>
    <row r="4793" s="388" customFormat="1" ht="21.75" customHeight="1"/>
    <row r="4794" s="388" customFormat="1" ht="21.75" customHeight="1"/>
    <row r="4795" s="388" customFormat="1" ht="21.75" customHeight="1"/>
    <row r="4796" s="388" customFormat="1" ht="21.75" customHeight="1"/>
    <row r="4797" s="388" customFormat="1" ht="21.75" customHeight="1"/>
    <row r="4798" s="388" customFormat="1" ht="21.75" customHeight="1"/>
    <row r="4799" s="388" customFormat="1" ht="21.75" customHeight="1"/>
    <row r="4800" s="388" customFormat="1" ht="21.75" customHeight="1"/>
    <row r="4801" s="388" customFormat="1" ht="21.75" customHeight="1"/>
    <row r="4802" s="388" customFormat="1" ht="21.75" customHeight="1"/>
    <row r="4803" s="388" customFormat="1" ht="21.75" customHeight="1"/>
    <row r="4804" s="388" customFormat="1" ht="21.75" customHeight="1"/>
    <row r="4805" s="388" customFormat="1" ht="21.75" customHeight="1"/>
    <row r="4806" s="388" customFormat="1" ht="21.75" customHeight="1"/>
    <row r="4807" s="388" customFormat="1" ht="21.75" customHeight="1"/>
    <row r="4808" s="388" customFormat="1" ht="21.75" customHeight="1"/>
    <row r="4809" s="388" customFormat="1" ht="21.75" customHeight="1"/>
    <row r="4810" s="388" customFormat="1" ht="21.75" customHeight="1"/>
    <row r="4811" s="388" customFormat="1" ht="21.75" customHeight="1"/>
    <row r="4812" s="388" customFormat="1" ht="21.75" customHeight="1"/>
    <row r="4813" s="388" customFormat="1" ht="21.75" customHeight="1"/>
    <row r="4814" s="388" customFormat="1" ht="21.75" customHeight="1"/>
    <row r="4815" s="388" customFormat="1" ht="21.75" customHeight="1"/>
    <row r="4816" s="388" customFormat="1" ht="21.75" customHeight="1"/>
    <row r="4817" s="388" customFormat="1" ht="21.75" customHeight="1"/>
    <row r="4818" s="388" customFormat="1" ht="21.75" customHeight="1"/>
    <row r="4819" s="388" customFormat="1" ht="21.75" customHeight="1"/>
    <row r="4820" s="388" customFormat="1" ht="21.75" customHeight="1"/>
    <row r="4821" s="388" customFormat="1" ht="21.75" customHeight="1"/>
    <row r="4822" s="388" customFormat="1" ht="21.75" customHeight="1"/>
    <row r="4823" s="388" customFormat="1" ht="21.75" customHeight="1"/>
    <row r="4824" s="388" customFormat="1" ht="21.75" customHeight="1"/>
    <row r="4825" s="388" customFormat="1" ht="21.75" customHeight="1"/>
    <row r="4826" s="388" customFormat="1" ht="21.75" customHeight="1"/>
    <row r="4827" s="388" customFormat="1" ht="21.75" customHeight="1"/>
    <row r="4828" s="388" customFormat="1" ht="21.75" customHeight="1"/>
    <row r="4829" s="388" customFormat="1" ht="21.75" customHeight="1"/>
    <row r="4830" s="388" customFormat="1" ht="21.75" customHeight="1"/>
    <row r="4831" s="388" customFormat="1" ht="21.75" customHeight="1"/>
    <row r="4832" s="388" customFormat="1" ht="21.75" customHeight="1"/>
    <row r="4833" s="388" customFormat="1" ht="21.75" customHeight="1"/>
    <row r="4834" s="388" customFormat="1" ht="21.75" customHeight="1"/>
    <row r="4835" s="388" customFormat="1" ht="21.75" customHeight="1"/>
    <row r="4836" s="388" customFormat="1" ht="21.75" customHeight="1"/>
    <row r="4837" s="388" customFormat="1" ht="21.75" customHeight="1"/>
    <row r="4838" s="388" customFormat="1" ht="21.75" customHeight="1"/>
    <row r="4839" s="388" customFormat="1" ht="21.75" customHeight="1"/>
    <row r="4840" s="388" customFormat="1" ht="21.75" customHeight="1"/>
    <row r="4841" s="388" customFormat="1" ht="21.75" customHeight="1"/>
    <row r="4842" s="388" customFormat="1" ht="21.75" customHeight="1"/>
    <row r="4843" s="388" customFormat="1" ht="21.75" customHeight="1"/>
    <row r="4844" s="388" customFormat="1" ht="21.75" customHeight="1"/>
    <row r="4845" s="388" customFormat="1" ht="21.75" customHeight="1"/>
    <row r="4846" s="388" customFormat="1" ht="21.75" customHeight="1"/>
    <row r="4847" s="388" customFormat="1" ht="21.75" customHeight="1"/>
    <row r="4848" s="388" customFormat="1" ht="21.75" customHeight="1"/>
    <row r="4849" s="388" customFormat="1" ht="21.75" customHeight="1"/>
    <row r="4850" s="388" customFormat="1" ht="21.75" customHeight="1"/>
    <row r="4851" s="388" customFormat="1" ht="21.75" customHeight="1"/>
    <row r="4852" s="388" customFormat="1" ht="21.75" customHeight="1"/>
    <row r="4853" s="388" customFormat="1" ht="21.75" customHeight="1"/>
    <row r="4854" s="388" customFormat="1" ht="21.75" customHeight="1"/>
    <row r="4855" s="388" customFormat="1" ht="21.75" customHeight="1"/>
    <row r="4856" s="388" customFormat="1" ht="21.75" customHeight="1"/>
    <row r="4857" s="388" customFormat="1" ht="21.75" customHeight="1"/>
    <row r="4858" s="388" customFormat="1" ht="21.75" customHeight="1"/>
    <row r="4859" s="388" customFormat="1" ht="21.75" customHeight="1"/>
    <row r="4860" s="388" customFormat="1" ht="21.75" customHeight="1"/>
    <row r="4861" s="388" customFormat="1" ht="21.75" customHeight="1"/>
    <row r="4862" s="388" customFormat="1" ht="21.75" customHeight="1"/>
    <row r="4863" s="388" customFormat="1" ht="21.75" customHeight="1"/>
    <row r="4864" s="388" customFormat="1" ht="21.75" customHeight="1"/>
    <row r="4865" s="388" customFormat="1" ht="21.75" customHeight="1"/>
    <row r="4866" s="388" customFormat="1" ht="21.75" customHeight="1"/>
    <row r="4867" s="388" customFormat="1" ht="21.75" customHeight="1"/>
    <row r="4868" s="388" customFormat="1" ht="21.75" customHeight="1"/>
    <row r="4869" s="388" customFormat="1" ht="21.75" customHeight="1"/>
    <row r="4870" s="388" customFormat="1" ht="21.75" customHeight="1"/>
    <row r="4871" s="388" customFormat="1" ht="21.75" customHeight="1"/>
    <row r="4872" s="388" customFormat="1" ht="21.75" customHeight="1"/>
    <row r="4873" s="388" customFormat="1" ht="21.75" customHeight="1"/>
    <row r="4874" s="388" customFormat="1" ht="21.75" customHeight="1"/>
    <row r="4875" s="388" customFormat="1" ht="21.75" customHeight="1"/>
    <row r="4876" s="388" customFormat="1" ht="21.75" customHeight="1"/>
    <row r="4877" s="388" customFormat="1" ht="21.75" customHeight="1"/>
    <row r="4878" s="388" customFormat="1" ht="21.75" customHeight="1"/>
    <row r="4879" s="388" customFormat="1" ht="21.75" customHeight="1"/>
    <row r="4880" s="388" customFormat="1" ht="21.75" customHeight="1"/>
    <row r="4881" s="388" customFormat="1" ht="21.75" customHeight="1"/>
    <row r="4882" s="388" customFormat="1" ht="21.75" customHeight="1"/>
    <row r="4883" s="388" customFormat="1" ht="21.75" customHeight="1"/>
    <row r="4884" s="388" customFormat="1" ht="21.75" customHeight="1"/>
    <row r="4885" s="388" customFormat="1" ht="21.75" customHeight="1"/>
    <row r="4886" s="388" customFormat="1" ht="21.75" customHeight="1"/>
    <row r="4887" s="388" customFormat="1" ht="21.75" customHeight="1"/>
    <row r="4888" s="388" customFormat="1" ht="21.75" customHeight="1"/>
    <row r="4889" s="388" customFormat="1" ht="21.75" customHeight="1"/>
    <row r="4890" s="388" customFormat="1" ht="21.75" customHeight="1"/>
    <row r="4891" s="388" customFormat="1" ht="21.75" customHeight="1"/>
    <row r="4892" s="388" customFormat="1" ht="21.75" customHeight="1"/>
    <row r="4893" s="388" customFormat="1" ht="21.75" customHeight="1"/>
    <row r="4894" s="388" customFormat="1" ht="21.75" customHeight="1"/>
    <row r="4895" s="388" customFormat="1" ht="21.75" customHeight="1"/>
    <row r="4896" s="388" customFormat="1" ht="21.75" customHeight="1"/>
    <row r="4897" s="388" customFormat="1" ht="21.75" customHeight="1"/>
    <row r="4898" s="388" customFormat="1" ht="21.75" customHeight="1"/>
    <row r="4899" s="388" customFormat="1" ht="21.75" customHeight="1"/>
    <row r="4900" s="388" customFormat="1" ht="21.75" customHeight="1"/>
    <row r="4901" s="388" customFormat="1" ht="21.75" customHeight="1"/>
    <row r="4902" s="388" customFormat="1" ht="21.75" customHeight="1"/>
    <row r="4903" s="388" customFormat="1" ht="21.75" customHeight="1"/>
    <row r="4904" s="388" customFormat="1" ht="21.75" customHeight="1"/>
    <row r="4905" s="388" customFormat="1" ht="21.75" customHeight="1"/>
    <row r="4906" s="388" customFormat="1" ht="21.75" customHeight="1"/>
    <row r="4907" s="388" customFormat="1" ht="21.75" customHeight="1"/>
    <row r="4908" s="388" customFormat="1" ht="21.75" customHeight="1"/>
    <row r="4909" s="388" customFormat="1" ht="21.75" customHeight="1"/>
    <row r="4910" s="388" customFormat="1" ht="21.75" customHeight="1"/>
    <row r="4911" s="388" customFormat="1" ht="21.75" customHeight="1"/>
    <row r="4912" s="388" customFormat="1" ht="21.75" customHeight="1"/>
    <row r="4913" s="388" customFormat="1" ht="21.75" customHeight="1"/>
    <row r="4914" s="388" customFormat="1" ht="21.75" customHeight="1"/>
    <row r="4915" s="388" customFormat="1" ht="21.75" customHeight="1"/>
    <row r="4916" s="388" customFormat="1" ht="21.75" customHeight="1"/>
    <row r="4917" s="388" customFormat="1" ht="21.75" customHeight="1"/>
    <row r="4918" s="388" customFormat="1" ht="21.75" customHeight="1"/>
    <row r="4919" s="388" customFormat="1" ht="21.75" customHeight="1"/>
    <row r="4920" s="388" customFormat="1" ht="21.75" customHeight="1"/>
    <row r="4921" s="388" customFormat="1" ht="21.75" customHeight="1"/>
    <row r="4922" s="388" customFormat="1" ht="21.75" customHeight="1"/>
    <row r="4923" s="388" customFormat="1" ht="21.75" customHeight="1"/>
    <row r="4924" s="388" customFormat="1" ht="21.75" customHeight="1"/>
    <row r="4925" s="388" customFormat="1" ht="21.75" customHeight="1"/>
    <row r="4926" s="388" customFormat="1" ht="21.75" customHeight="1"/>
    <row r="4927" s="388" customFormat="1" ht="21.75" customHeight="1"/>
    <row r="4928" s="388" customFormat="1" ht="21.75" customHeight="1"/>
    <row r="4929" s="388" customFormat="1" ht="21.75" customHeight="1"/>
    <row r="4930" s="388" customFormat="1" ht="21.75" customHeight="1"/>
    <row r="4931" s="388" customFormat="1" ht="21.75" customHeight="1"/>
    <row r="4932" s="388" customFormat="1" ht="21.75" customHeight="1"/>
    <row r="4933" s="388" customFormat="1" ht="21.75" customHeight="1"/>
    <row r="4934" s="388" customFormat="1" ht="21.75" customHeight="1"/>
    <row r="4935" s="388" customFormat="1" ht="21.75" customHeight="1"/>
    <row r="4936" s="388" customFormat="1" ht="21.75" customHeight="1"/>
    <row r="4937" s="388" customFormat="1" ht="21.75" customHeight="1"/>
    <row r="4938" s="388" customFormat="1" ht="21.75" customHeight="1"/>
    <row r="4939" s="388" customFormat="1" ht="21.75" customHeight="1"/>
    <row r="4940" s="388" customFormat="1" ht="21.75" customHeight="1"/>
    <row r="4941" s="388" customFormat="1" ht="21.75" customHeight="1"/>
    <row r="4942" s="388" customFormat="1" ht="21.75" customHeight="1"/>
    <row r="4943" s="388" customFormat="1" ht="21.75" customHeight="1"/>
    <row r="4944" s="388" customFormat="1" ht="21.75" customHeight="1"/>
    <row r="4945" s="388" customFormat="1" ht="21.75" customHeight="1"/>
    <row r="4946" s="388" customFormat="1" ht="21.75" customHeight="1"/>
    <row r="4947" s="388" customFormat="1" ht="21.75" customHeight="1"/>
    <row r="4948" s="388" customFormat="1" ht="21.75" customHeight="1"/>
    <row r="4949" s="388" customFormat="1" ht="21.75" customHeight="1"/>
    <row r="4950" s="388" customFormat="1" ht="21.75" customHeight="1"/>
    <row r="4951" s="388" customFormat="1" ht="21.75" customHeight="1"/>
    <row r="4952" s="388" customFormat="1" ht="21.75" customHeight="1"/>
    <row r="4953" s="388" customFormat="1" ht="21.75" customHeight="1"/>
    <row r="4954" s="388" customFormat="1" ht="21.75" customHeight="1"/>
    <row r="4955" s="388" customFormat="1" ht="21.75" customHeight="1"/>
    <row r="4956" s="388" customFormat="1" ht="21.75" customHeight="1"/>
    <row r="4957" s="388" customFormat="1" ht="21.75" customHeight="1"/>
    <row r="4958" s="388" customFormat="1" ht="21.75" customHeight="1"/>
    <row r="4959" s="388" customFormat="1" ht="21.75" customHeight="1"/>
    <row r="4960" s="388" customFormat="1" ht="21.75" customHeight="1"/>
    <row r="4961" s="388" customFormat="1" ht="21.75" customHeight="1"/>
    <row r="4962" s="388" customFormat="1" ht="21.75" customHeight="1"/>
    <row r="4963" s="388" customFormat="1" ht="21.75" customHeight="1"/>
    <row r="4964" s="388" customFormat="1" ht="21.75" customHeight="1"/>
    <row r="4965" s="388" customFormat="1" ht="21.75" customHeight="1"/>
    <row r="4966" s="388" customFormat="1" ht="21.75" customHeight="1"/>
    <row r="4967" s="388" customFormat="1" ht="21.75" customHeight="1"/>
    <row r="4968" s="388" customFormat="1" ht="21.75" customHeight="1"/>
    <row r="4969" s="388" customFormat="1" ht="21.75" customHeight="1"/>
    <row r="4970" s="388" customFormat="1" ht="21.75" customHeight="1"/>
    <row r="4971" s="388" customFormat="1" ht="21.75" customHeight="1"/>
    <row r="4972" s="388" customFormat="1" ht="21.75" customHeight="1"/>
    <row r="4973" s="388" customFormat="1" ht="21.75" customHeight="1"/>
    <row r="4974" s="388" customFormat="1" ht="21.75" customHeight="1"/>
    <row r="4975" s="388" customFormat="1" ht="21.75" customHeight="1"/>
    <row r="4976" s="388" customFormat="1" ht="21.75" customHeight="1"/>
    <row r="4977" s="388" customFormat="1" ht="21.75" customHeight="1"/>
    <row r="4978" s="388" customFormat="1" ht="21.75" customHeight="1"/>
    <row r="4979" s="388" customFormat="1" ht="21.75" customHeight="1"/>
    <row r="4980" s="388" customFormat="1" ht="21.75" customHeight="1"/>
    <row r="4981" s="388" customFormat="1" ht="21.75" customHeight="1"/>
    <row r="4982" s="388" customFormat="1" ht="21.75" customHeight="1"/>
    <row r="4983" s="388" customFormat="1" ht="21.75" customHeight="1"/>
    <row r="4984" s="388" customFormat="1" ht="21.75" customHeight="1"/>
    <row r="4985" s="388" customFormat="1" ht="21.75" customHeight="1"/>
    <row r="4986" s="388" customFormat="1" ht="21.75" customHeight="1"/>
    <row r="4987" s="388" customFormat="1" ht="21.75" customHeight="1"/>
    <row r="4988" s="388" customFormat="1" ht="21.75" customHeight="1"/>
    <row r="4989" s="388" customFormat="1" ht="21.75" customHeight="1"/>
    <row r="4990" s="388" customFormat="1" ht="21.75" customHeight="1"/>
    <row r="4991" s="388" customFormat="1" ht="21.75" customHeight="1"/>
    <row r="4992" s="388" customFormat="1" ht="21.75" customHeight="1"/>
    <row r="4993" s="388" customFormat="1" ht="21.75" customHeight="1"/>
    <row r="4994" s="388" customFormat="1" ht="21.75" customHeight="1"/>
    <row r="4995" s="388" customFormat="1" ht="21.75" customHeight="1"/>
    <row r="4996" s="388" customFormat="1" ht="21.75" customHeight="1"/>
    <row r="4997" s="388" customFormat="1" ht="21.75" customHeight="1"/>
    <row r="4998" s="388" customFormat="1" ht="21.75" customHeight="1"/>
    <row r="4999" s="388" customFormat="1" ht="21.75" customHeight="1"/>
    <row r="5000" s="388" customFormat="1" ht="21.75" customHeight="1"/>
    <row r="5001" s="388" customFormat="1" ht="21.75" customHeight="1"/>
    <row r="5002" s="388" customFormat="1" ht="21.75" customHeight="1"/>
    <row r="5003" s="388" customFormat="1" ht="21.75" customHeight="1"/>
    <row r="5004" s="388" customFormat="1" ht="21.75" customHeight="1"/>
    <row r="5005" s="388" customFormat="1" ht="21.75" customHeight="1"/>
    <row r="5006" s="388" customFormat="1" ht="21.75" customHeight="1"/>
    <row r="5007" s="388" customFormat="1" ht="21.75" customHeight="1"/>
    <row r="5008" s="388" customFormat="1" ht="21.75" customHeight="1"/>
    <row r="5009" s="388" customFormat="1" ht="21.75" customHeight="1"/>
    <row r="5010" s="388" customFormat="1" ht="21.75" customHeight="1"/>
    <row r="5011" s="388" customFormat="1" ht="21.75" customHeight="1"/>
    <row r="5012" s="388" customFormat="1" ht="21.75" customHeight="1"/>
    <row r="5013" s="388" customFormat="1" ht="21.75" customHeight="1"/>
    <row r="5014" s="388" customFormat="1" ht="21.75" customHeight="1"/>
    <row r="5015" s="388" customFormat="1" ht="21.75" customHeight="1"/>
    <row r="5016" s="388" customFormat="1" ht="21.75" customHeight="1"/>
    <row r="5017" s="388" customFormat="1" ht="21.75" customHeight="1"/>
    <row r="5018" s="388" customFormat="1" ht="21.75" customHeight="1"/>
    <row r="5019" s="388" customFormat="1" ht="21.75" customHeight="1"/>
    <row r="5020" s="388" customFormat="1" ht="21.75" customHeight="1"/>
    <row r="5021" s="388" customFormat="1" ht="21.75" customHeight="1"/>
    <row r="5022" s="388" customFormat="1" ht="21.75" customHeight="1"/>
    <row r="5023" s="388" customFormat="1" ht="21.75" customHeight="1"/>
    <row r="5024" s="388" customFormat="1" ht="21.75" customHeight="1"/>
    <row r="5025" s="388" customFormat="1" ht="21.75" customHeight="1"/>
    <row r="5026" s="388" customFormat="1" ht="21.75" customHeight="1"/>
    <row r="5027" s="388" customFormat="1" ht="21.75" customHeight="1"/>
    <row r="5028" s="388" customFormat="1" ht="21.75" customHeight="1"/>
    <row r="5029" s="388" customFormat="1" ht="21.75" customHeight="1"/>
    <row r="5030" s="388" customFormat="1" ht="21.75" customHeight="1"/>
    <row r="5031" s="388" customFormat="1" ht="21.75" customHeight="1"/>
    <row r="5032" s="388" customFormat="1" ht="21.75" customHeight="1"/>
    <row r="5033" s="388" customFormat="1" ht="21.75" customHeight="1"/>
    <row r="5034" s="388" customFormat="1" ht="21.75" customHeight="1"/>
    <row r="5035" s="388" customFormat="1" ht="21.75" customHeight="1"/>
    <row r="5036" s="388" customFormat="1" ht="21.75" customHeight="1"/>
    <row r="5037" s="388" customFormat="1" ht="21.75" customHeight="1"/>
    <row r="5038" s="388" customFormat="1" ht="21.75" customHeight="1"/>
    <row r="5039" s="388" customFormat="1" ht="21.75" customHeight="1"/>
    <row r="5040" s="388" customFormat="1" ht="21.75" customHeight="1"/>
    <row r="5041" s="388" customFormat="1" ht="21.75" customHeight="1"/>
    <row r="5042" s="388" customFormat="1" ht="21.75" customHeight="1"/>
    <row r="5043" s="388" customFormat="1" ht="21.75" customHeight="1"/>
    <row r="5044" s="388" customFormat="1" ht="21.75" customHeight="1"/>
    <row r="5045" s="388" customFormat="1" ht="21.75" customHeight="1"/>
    <row r="5046" s="388" customFormat="1" ht="21.75" customHeight="1"/>
    <row r="5047" s="388" customFormat="1" ht="21.75" customHeight="1"/>
    <row r="5048" s="388" customFormat="1" ht="21.75" customHeight="1"/>
    <row r="5049" s="388" customFormat="1" ht="21.75" customHeight="1"/>
    <row r="5050" s="388" customFormat="1" ht="21.75" customHeight="1"/>
    <row r="5051" s="388" customFormat="1" ht="21.75" customHeight="1"/>
    <row r="5052" s="388" customFormat="1" ht="21.75" customHeight="1"/>
    <row r="5053" s="388" customFormat="1" ht="21.75" customHeight="1"/>
    <row r="5054" s="388" customFormat="1" ht="21.75" customHeight="1"/>
    <row r="5055" s="388" customFormat="1" ht="21.75" customHeight="1"/>
    <row r="5056" s="388" customFormat="1" ht="21.75" customHeight="1"/>
    <row r="5057" s="388" customFormat="1" ht="21.75" customHeight="1"/>
    <row r="5058" s="388" customFormat="1" ht="21.75" customHeight="1"/>
    <row r="5059" s="388" customFormat="1" ht="21.75" customHeight="1"/>
    <row r="5060" s="388" customFormat="1" ht="21.75" customHeight="1"/>
    <row r="5061" s="388" customFormat="1" ht="21.75" customHeight="1"/>
    <row r="5062" s="388" customFormat="1" ht="21.75" customHeight="1"/>
    <row r="5063" s="388" customFormat="1" ht="21.75" customHeight="1"/>
    <row r="5064" s="388" customFormat="1" ht="21.75" customHeight="1"/>
    <row r="5065" s="388" customFormat="1" ht="21.75" customHeight="1"/>
    <row r="5066" s="388" customFormat="1" ht="21.75" customHeight="1"/>
    <row r="5067" s="388" customFormat="1" ht="21.75" customHeight="1"/>
    <row r="5068" s="388" customFormat="1" ht="21.75" customHeight="1"/>
    <row r="5069" s="388" customFormat="1" ht="21.75" customHeight="1"/>
    <row r="5070" s="388" customFormat="1" ht="21.75" customHeight="1"/>
    <row r="5071" s="388" customFormat="1" ht="21.75" customHeight="1"/>
    <row r="5072" s="388" customFormat="1" ht="21.75" customHeight="1"/>
    <row r="5073" s="388" customFormat="1" ht="21.75" customHeight="1"/>
    <row r="5074" s="388" customFormat="1" ht="21.75" customHeight="1"/>
    <row r="5075" s="388" customFormat="1" ht="21.75" customHeight="1"/>
    <row r="5076" s="388" customFormat="1" ht="21.75" customHeight="1"/>
    <row r="5077" s="388" customFormat="1" ht="21.75" customHeight="1"/>
    <row r="5078" s="388" customFormat="1" ht="21.75" customHeight="1"/>
    <row r="5079" s="388" customFormat="1" ht="21.75" customHeight="1"/>
    <row r="5080" s="388" customFormat="1" ht="21.75" customHeight="1"/>
    <row r="5081" s="388" customFormat="1" ht="21.75" customHeight="1"/>
    <row r="5082" s="388" customFormat="1" ht="21.75" customHeight="1"/>
    <row r="5083" s="388" customFormat="1" ht="21.75" customHeight="1"/>
    <row r="5084" s="388" customFormat="1" ht="21.75" customHeight="1"/>
    <row r="5085" s="388" customFormat="1" ht="21.75" customHeight="1"/>
    <row r="5086" s="388" customFormat="1" ht="21.75" customHeight="1"/>
    <row r="5087" s="388" customFormat="1" ht="21.75" customHeight="1"/>
    <row r="5088" s="388" customFormat="1" ht="21.75" customHeight="1"/>
    <row r="5089" s="388" customFormat="1" ht="21.75" customHeight="1"/>
    <row r="5090" s="388" customFormat="1" ht="21.75" customHeight="1"/>
    <row r="5091" s="388" customFormat="1" ht="21.75" customHeight="1"/>
    <row r="5092" s="388" customFormat="1" ht="21.75" customHeight="1"/>
    <row r="5093" s="388" customFormat="1" ht="21.75" customHeight="1"/>
    <row r="5094" s="388" customFormat="1" ht="21.75" customHeight="1"/>
    <row r="5095" s="388" customFormat="1" ht="21.75" customHeight="1"/>
    <row r="5096" s="388" customFormat="1" ht="21.75" customHeight="1"/>
    <row r="5097" s="388" customFormat="1" ht="21.75" customHeight="1"/>
    <row r="5098" s="388" customFormat="1" ht="21.75" customHeight="1"/>
    <row r="5099" s="388" customFormat="1" ht="21.75" customHeight="1"/>
    <row r="5100" s="388" customFormat="1" ht="21.75" customHeight="1"/>
    <row r="5101" s="388" customFormat="1" ht="21.75" customHeight="1"/>
    <row r="5102" s="388" customFormat="1" ht="21.75" customHeight="1"/>
    <row r="5103" s="388" customFormat="1" ht="21.75" customHeight="1"/>
    <row r="5104" s="388" customFormat="1" ht="21.75" customHeight="1"/>
    <row r="5105" s="388" customFormat="1" ht="21.75" customHeight="1"/>
    <row r="5106" s="388" customFormat="1" ht="21.75" customHeight="1"/>
    <row r="5107" s="388" customFormat="1" ht="21.75" customHeight="1"/>
    <row r="5108" s="388" customFormat="1" ht="21.75" customHeight="1"/>
    <row r="5109" s="388" customFormat="1" ht="21.75" customHeight="1"/>
    <row r="5110" s="388" customFormat="1" ht="21.75" customHeight="1"/>
    <row r="5111" s="388" customFormat="1" ht="21.75" customHeight="1"/>
    <row r="5112" s="388" customFormat="1" ht="21.75" customHeight="1"/>
    <row r="5113" s="388" customFormat="1" ht="21.75" customHeight="1"/>
    <row r="5114" s="388" customFormat="1" ht="21.75" customHeight="1"/>
    <row r="5115" s="388" customFormat="1" ht="21.75" customHeight="1"/>
    <row r="5116" s="388" customFormat="1" ht="21.75" customHeight="1"/>
    <row r="5117" s="388" customFormat="1" ht="21.75" customHeight="1"/>
    <row r="5118" s="388" customFormat="1" ht="21.75" customHeight="1"/>
    <row r="5119" s="388" customFormat="1" ht="21.75" customHeight="1"/>
    <row r="5120" s="388" customFormat="1" ht="21.75" customHeight="1"/>
    <row r="5121" s="388" customFormat="1" ht="21.75" customHeight="1"/>
    <row r="5122" s="388" customFormat="1" ht="21.75" customHeight="1"/>
    <row r="5123" s="388" customFormat="1" ht="21.75" customHeight="1"/>
    <row r="5124" s="388" customFormat="1" ht="21.75" customHeight="1"/>
    <row r="5125" s="388" customFormat="1" ht="21.75" customHeight="1"/>
    <row r="5126" s="388" customFormat="1" ht="21.75" customHeight="1"/>
    <row r="5127" s="388" customFormat="1" ht="21.75" customHeight="1"/>
    <row r="5128" s="388" customFormat="1" ht="21.75" customHeight="1"/>
    <row r="5129" s="388" customFormat="1" ht="21.75" customHeight="1"/>
    <row r="5130" s="388" customFormat="1" ht="21.75" customHeight="1"/>
    <row r="5131" s="388" customFormat="1" ht="21.75" customHeight="1"/>
    <row r="5132" s="388" customFormat="1" ht="21.75" customHeight="1"/>
    <row r="5133" s="388" customFormat="1" ht="21.75" customHeight="1"/>
    <row r="5134" s="388" customFormat="1" ht="21.75" customHeight="1"/>
    <row r="5135" s="388" customFormat="1" ht="21.75" customHeight="1"/>
    <row r="5136" s="388" customFormat="1" ht="21.75" customHeight="1"/>
    <row r="5137" s="388" customFormat="1" ht="21.75" customHeight="1"/>
    <row r="5138" s="388" customFormat="1" ht="21.75" customHeight="1"/>
    <row r="5139" s="388" customFormat="1" ht="21.75" customHeight="1"/>
    <row r="5140" s="388" customFormat="1" ht="21.75" customHeight="1"/>
    <row r="5141" s="388" customFormat="1" ht="21.75" customHeight="1"/>
    <row r="5142" s="388" customFormat="1" ht="21.75" customHeight="1"/>
    <row r="5143" s="388" customFormat="1" ht="21.75" customHeight="1"/>
    <row r="5144" s="388" customFormat="1" ht="21.75" customHeight="1"/>
    <row r="5145" s="388" customFormat="1" ht="21.75" customHeight="1"/>
    <row r="5146" s="388" customFormat="1" ht="21.75" customHeight="1"/>
    <row r="5147" s="388" customFormat="1" ht="21.75" customHeight="1"/>
    <row r="5148" s="388" customFormat="1" ht="21.75" customHeight="1"/>
    <row r="5149" s="388" customFormat="1" ht="21.75" customHeight="1"/>
    <row r="5150" s="388" customFormat="1" ht="21.75" customHeight="1"/>
    <row r="5151" s="388" customFormat="1" ht="21.75" customHeight="1"/>
    <row r="5152" s="388" customFormat="1" ht="21.75" customHeight="1"/>
    <row r="5153" s="388" customFormat="1" ht="21.75" customHeight="1"/>
    <row r="5154" s="388" customFormat="1" ht="21.75" customHeight="1"/>
    <row r="5155" s="388" customFormat="1" ht="21.75" customHeight="1"/>
    <row r="5156" s="388" customFormat="1" ht="21.75" customHeight="1"/>
    <row r="5157" s="388" customFormat="1" ht="21.75" customHeight="1"/>
    <row r="5158" s="388" customFormat="1" ht="21.75" customHeight="1"/>
    <row r="5159" s="388" customFormat="1" ht="21.75" customHeight="1"/>
    <row r="5160" s="388" customFormat="1" ht="21.75" customHeight="1"/>
    <row r="5161" s="388" customFormat="1" ht="21.75" customHeight="1"/>
    <row r="5162" s="388" customFormat="1" ht="21.75" customHeight="1"/>
    <row r="5163" s="388" customFormat="1" ht="21.75" customHeight="1"/>
    <row r="5164" s="388" customFormat="1" ht="21.75" customHeight="1"/>
    <row r="5165" s="388" customFormat="1" ht="21.75" customHeight="1"/>
    <row r="5166" s="388" customFormat="1" ht="21.75" customHeight="1"/>
    <row r="5167" s="388" customFormat="1" ht="21.75" customHeight="1"/>
    <row r="5168" s="388" customFormat="1" ht="21.75" customHeight="1"/>
    <row r="5169" s="388" customFormat="1" ht="21.75" customHeight="1"/>
    <row r="5170" s="388" customFormat="1" ht="21.75" customHeight="1"/>
    <row r="5171" s="388" customFormat="1" ht="21.75" customHeight="1"/>
    <row r="5172" s="388" customFormat="1" ht="21.75" customHeight="1"/>
    <row r="5173" s="388" customFormat="1" ht="21.75" customHeight="1"/>
    <row r="5174" s="388" customFormat="1" ht="21.75" customHeight="1"/>
    <row r="5175" s="388" customFormat="1" ht="21.75" customHeight="1"/>
    <row r="5176" s="388" customFormat="1" ht="21.75" customHeight="1"/>
    <row r="5177" s="388" customFormat="1" ht="21.75" customHeight="1"/>
    <row r="5178" s="388" customFormat="1" ht="21.75" customHeight="1"/>
    <row r="5179" s="388" customFormat="1" ht="21.75" customHeight="1"/>
    <row r="5180" s="388" customFormat="1" ht="21.75" customHeight="1"/>
    <row r="5181" s="388" customFormat="1" ht="21.75" customHeight="1"/>
    <row r="5182" s="388" customFormat="1" ht="21.75" customHeight="1"/>
    <row r="5183" s="388" customFormat="1" ht="21.75" customHeight="1"/>
    <row r="5184" s="388" customFormat="1" ht="21.75" customHeight="1"/>
    <row r="5185" s="388" customFormat="1" ht="21.75" customHeight="1"/>
    <row r="5186" s="388" customFormat="1" ht="21.75" customHeight="1"/>
    <row r="5187" s="388" customFormat="1" ht="21.75" customHeight="1"/>
    <row r="5188" s="388" customFormat="1" ht="21.75" customHeight="1"/>
    <row r="5189" s="388" customFormat="1" ht="21.75" customHeight="1"/>
    <row r="5190" s="388" customFormat="1" ht="21.75" customHeight="1"/>
    <row r="5191" s="388" customFormat="1" ht="21.75" customHeight="1"/>
    <row r="5192" s="388" customFormat="1" ht="21.75" customHeight="1"/>
    <row r="5193" s="388" customFormat="1" ht="21.75" customHeight="1"/>
    <row r="5194" s="388" customFormat="1" ht="21.75" customHeight="1"/>
    <row r="5195" s="388" customFormat="1" ht="21.75" customHeight="1"/>
    <row r="5196" s="388" customFormat="1" ht="21.75" customHeight="1"/>
    <row r="5197" s="388" customFormat="1" ht="21.75" customHeight="1"/>
    <row r="5198" s="388" customFormat="1" ht="21.75" customHeight="1"/>
    <row r="5199" s="388" customFormat="1" ht="21.75" customHeight="1"/>
    <row r="5200" s="388" customFormat="1" ht="21.75" customHeight="1"/>
    <row r="5201" s="388" customFormat="1" ht="21.75" customHeight="1"/>
    <row r="5202" s="388" customFormat="1" ht="21.75" customHeight="1"/>
    <row r="5203" s="388" customFormat="1" ht="21.75" customHeight="1"/>
    <row r="5204" s="388" customFormat="1" ht="21.75" customHeight="1"/>
    <row r="5205" s="388" customFormat="1" ht="21.75" customHeight="1"/>
    <row r="5206" s="388" customFormat="1" ht="21.75" customHeight="1"/>
    <row r="5207" s="388" customFormat="1" ht="21.75" customHeight="1"/>
    <row r="5208" s="388" customFormat="1" ht="21.75" customHeight="1"/>
    <row r="5209" s="388" customFormat="1" ht="21.75" customHeight="1"/>
    <row r="5210" s="388" customFormat="1" ht="21.75" customHeight="1"/>
    <row r="5211" s="388" customFormat="1" ht="21.75" customHeight="1"/>
    <row r="5212" s="388" customFormat="1" ht="21.75" customHeight="1"/>
    <row r="5213" s="388" customFormat="1" ht="21.75" customHeight="1"/>
    <row r="5214" s="388" customFormat="1" ht="21.75" customHeight="1"/>
    <row r="5215" s="388" customFormat="1" ht="21.75" customHeight="1"/>
    <row r="5216" s="388" customFormat="1" ht="21.75" customHeight="1"/>
    <row r="5217" s="388" customFormat="1" ht="21.75" customHeight="1"/>
    <row r="5218" s="388" customFormat="1" ht="21.75" customHeight="1"/>
    <row r="5219" s="388" customFormat="1" ht="21.75" customHeight="1"/>
    <row r="5220" s="388" customFormat="1" ht="21.75" customHeight="1"/>
    <row r="5221" s="388" customFormat="1" ht="21.75" customHeight="1"/>
    <row r="5222" s="388" customFormat="1" ht="21.75" customHeight="1"/>
    <row r="5223" s="388" customFormat="1" ht="21.75" customHeight="1"/>
    <row r="5224" s="388" customFormat="1" ht="21.75" customHeight="1"/>
    <row r="5225" s="388" customFormat="1" ht="21.75" customHeight="1"/>
    <row r="5226" s="388" customFormat="1" ht="21.75" customHeight="1"/>
    <row r="5227" s="388" customFormat="1" ht="21.75" customHeight="1"/>
    <row r="5228" s="388" customFormat="1" ht="21.75" customHeight="1"/>
    <row r="5229" s="388" customFormat="1" ht="21.75" customHeight="1"/>
    <row r="5230" s="388" customFormat="1" ht="21.75" customHeight="1"/>
    <row r="5231" s="388" customFormat="1" ht="21.75" customHeight="1"/>
    <row r="5232" s="388" customFormat="1" ht="21.75" customHeight="1"/>
    <row r="5233" s="388" customFormat="1" ht="21.75" customHeight="1"/>
    <row r="5234" s="388" customFormat="1" ht="21.75" customHeight="1"/>
    <row r="5235" s="388" customFormat="1" ht="21.75" customHeight="1"/>
    <row r="5236" s="388" customFormat="1" ht="21.75" customHeight="1"/>
    <row r="5237" s="388" customFormat="1" ht="21.75" customHeight="1"/>
    <row r="5238" s="388" customFormat="1" ht="21.75" customHeight="1"/>
    <row r="5239" s="388" customFormat="1" ht="21.75" customHeight="1"/>
    <row r="5240" s="388" customFormat="1" ht="21.75" customHeight="1"/>
    <row r="5241" s="388" customFormat="1" ht="21.75" customHeight="1"/>
    <row r="5242" s="388" customFormat="1" ht="21.75" customHeight="1"/>
    <row r="5243" s="388" customFormat="1" ht="21.75" customHeight="1"/>
    <row r="5244" s="388" customFormat="1" ht="21.75" customHeight="1"/>
    <row r="5245" s="388" customFormat="1" ht="21.75" customHeight="1"/>
    <row r="5246" s="388" customFormat="1" ht="21.75" customHeight="1"/>
    <row r="5247" s="388" customFormat="1" ht="21.75" customHeight="1"/>
    <row r="5248" s="388" customFormat="1" ht="21.75" customHeight="1"/>
    <row r="5249" s="388" customFormat="1" ht="21.75" customHeight="1"/>
    <row r="5250" s="388" customFormat="1" ht="21.75" customHeight="1"/>
    <row r="5251" s="388" customFormat="1" ht="21.75" customHeight="1"/>
    <row r="5252" s="388" customFormat="1" ht="21.75" customHeight="1"/>
    <row r="5253" s="388" customFormat="1" ht="21.75" customHeight="1"/>
    <row r="5254" s="388" customFormat="1" ht="21.75" customHeight="1"/>
    <row r="5255" s="388" customFormat="1" ht="21.75" customHeight="1"/>
    <row r="5256" s="388" customFormat="1" ht="21.75" customHeight="1"/>
    <row r="5257" s="388" customFormat="1" ht="21.75" customHeight="1"/>
    <row r="5258" s="388" customFormat="1" ht="21.75" customHeight="1"/>
    <row r="5259" s="388" customFormat="1" ht="21.75" customHeight="1"/>
    <row r="5260" s="388" customFormat="1" ht="21.75" customHeight="1"/>
    <row r="5261" s="388" customFormat="1" ht="21.75" customHeight="1"/>
    <row r="5262" s="388" customFormat="1" ht="21.75" customHeight="1"/>
    <row r="5263" s="388" customFormat="1" ht="21.75" customHeight="1"/>
    <row r="5264" s="388" customFormat="1" ht="21.75" customHeight="1"/>
    <row r="5265" s="388" customFormat="1" ht="21.75" customHeight="1"/>
    <row r="5266" s="388" customFormat="1" ht="21.75" customHeight="1"/>
    <row r="5267" s="388" customFormat="1" ht="21.75" customHeight="1"/>
    <row r="5268" s="388" customFormat="1" ht="21.75" customHeight="1"/>
    <row r="5269" s="388" customFormat="1" ht="21.75" customHeight="1"/>
    <row r="5270" s="388" customFormat="1" ht="21.75" customHeight="1"/>
    <row r="5271" s="388" customFormat="1" ht="21.75" customHeight="1"/>
    <row r="5272" s="388" customFormat="1" ht="21.75" customHeight="1"/>
    <row r="5273" s="388" customFormat="1" ht="21.75" customHeight="1"/>
    <row r="5274" s="388" customFormat="1" ht="21.75" customHeight="1"/>
    <row r="5275" s="388" customFormat="1" ht="21.75" customHeight="1"/>
    <row r="5276" s="388" customFormat="1" ht="21.75" customHeight="1"/>
    <row r="5277" s="388" customFormat="1" ht="21.75" customHeight="1"/>
    <row r="5278" s="388" customFormat="1" ht="21.75" customHeight="1"/>
    <row r="5279" s="388" customFormat="1" ht="21.75" customHeight="1"/>
    <row r="5280" s="388" customFormat="1" ht="21.75" customHeight="1"/>
    <row r="5281" s="388" customFormat="1" ht="21.75" customHeight="1"/>
    <row r="5282" s="388" customFormat="1" ht="21.75" customHeight="1"/>
    <row r="5283" s="388" customFormat="1" ht="21.75" customHeight="1"/>
    <row r="5284" s="388" customFormat="1" ht="21.75" customHeight="1"/>
    <row r="5285" s="388" customFormat="1" ht="21.75" customHeight="1"/>
    <row r="5286" s="388" customFormat="1" ht="21.75" customHeight="1"/>
    <row r="5287" s="388" customFormat="1" ht="21.75" customHeight="1"/>
    <row r="5288" s="388" customFormat="1" ht="21.75" customHeight="1"/>
    <row r="5289" s="388" customFormat="1" ht="21.75" customHeight="1"/>
    <row r="5290" s="388" customFormat="1" ht="21.75" customHeight="1"/>
    <row r="5291" s="388" customFormat="1" ht="21.75" customHeight="1"/>
    <row r="5292" s="388" customFormat="1" ht="21.75" customHeight="1"/>
    <row r="5293" s="388" customFormat="1" ht="21.75" customHeight="1"/>
    <row r="5294" s="388" customFormat="1" ht="21.75" customHeight="1"/>
    <row r="5295" s="388" customFormat="1" ht="21.75" customHeight="1"/>
    <row r="5296" s="388" customFormat="1" ht="21.75" customHeight="1"/>
    <row r="5297" s="388" customFormat="1" ht="21.75" customHeight="1"/>
    <row r="5298" s="388" customFormat="1" ht="21.75" customHeight="1"/>
    <row r="5299" s="388" customFormat="1" ht="21.75" customHeight="1"/>
    <row r="5300" s="388" customFormat="1" ht="21.75" customHeight="1"/>
    <row r="5301" s="388" customFormat="1" ht="21.75" customHeight="1"/>
    <row r="5302" s="388" customFormat="1" ht="21.75" customHeight="1"/>
    <row r="5303" s="388" customFormat="1" ht="21.75" customHeight="1"/>
    <row r="5304" s="388" customFormat="1" ht="21.75" customHeight="1"/>
    <row r="5305" s="388" customFormat="1" ht="21.75" customHeight="1"/>
    <row r="5306" s="388" customFormat="1" ht="21.75" customHeight="1"/>
    <row r="5307" s="388" customFormat="1" ht="21.75" customHeight="1"/>
    <row r="5308" s="388" customFormat="1" ht="21.75" customHeight="1"/>
    <row r="5309" s="388" customFormat="1" ht="21.75" customHeight="1"/>
    <row r="5310" s="388" customFormat="1" ht="21.75" customHeight="1"/>
    <row r="5311" s="388" customFormat="1" ht="21.75" customHeight="1"/>
    <row r="5312" s="388" customFormat="1" ht="21.75" customHeight="1"/>
    <row r="5313" s="388" customFormat="1" ht="21.75" customHeight="1"/>
    <row r="5314" s="388" customFormat="1" ht="21.75" customHeight="1"/>
    <row r="5315" s="388" customFormat="1" ht="21.75" customHeight="1"/>
    <row r="5316" s="388" customFormat="1" ht="21.75" customHeight="1"/>
    <row r="5317" s="388" customFormat="1" ht="21.75" customHeight="1"/>
    <row r="5318" s="388" customFormat="1" ht="21.75" customHeight="1"/>
    <row r="5319" s="388" customFormat="1" ht="21.75" customHeight="1"/>
    <row r="5320" s="388" customFormat="1" ht="21.75" customHeight="1"/>
    <row r="5321" s="388" customFormat="1" ht="21.75" customHeight="1"/>
    <row r="5322" s="388" customFormat="1" ht="21.75" customHeight="1"/>
    <row r="5323" s="388" customFormat="1" ht="21.75" customHeight="1"/>
    <row r="5324" s="388" customFormat="1" ht="21.75" customHeight="1"/>
    <row r="5325" s="388" customFormat="1" ht="21.75" customHeight="1"/>
    <row r="5326" s="388" customFormat="1" ht="21.75" customHeight="1"/>
    <row r="5327" s="388" customFormat="1" ht="21.75" customHeight="1"/>
    <row r="5328" s="388" customFormat="1" ht="21.75" customHeight="1"/>
    <row r="5329" s="388" customFormat="1" ht="21.75" customHeight="1"/>
    <row r="5330" s="388" customFormat="1" ht="21.75" customHeight="1"/>
    <row r="5331" s="388" customFormat="1" ht="21.75" customHeight="1"/>
    <row r="5332" s="388" customFormat="1" ht="21.75" customHeight="1"/>
    <row r="5333" s="388" customFormat="1" ht="21.75" customHeight="1"/>
    <row r="5334" s="388" customFormat="1" ht="21.75" customHeight="1"/>
    <row r="5335" s="388" customFormat="1" ht="21.75" customHeight="1"/>
    <row r="5336" s="388" customFormat="1" ht="21.75" customHeight="1"/>
    <row r="5337" s="388" customFormat="1" ht="21.75" customHeight="1"/>
    <row r="5338" s="388" customFormat="1" ht="21.75" customHeight="1"/>
    <row r="5339" s="388" customFormat="1" ht="21.75" customHeight="1"/>
    <row r="5340" s="388" customFormat="1" ht="21.75" customHeight="1"/>
    <row r="5341" s="388" customFormat="1" ht="21.75" customHeight="1"/>
    <row r="5342" s="388" customFormat="1" ht="21.75" customHeight="1"/>
    <row r="5343" s="388" customFormat="1" ht="21.75" customHeight="1"/>
    <row r="5344" s="388" customFormat="1" ht="21.75" customHeight="1"/>
    <row r="5345" s="388" customFormat="1" ht="21.75" customHeight="1"/>
    <row r="5346" s="388" customFormat="1" ht="21.75" customHeight="1"/>
    <row r="5347" s="388" customFormat="1" ht="21.75" customHeight="1"/>
    <row r="5348" s="388" customFormat="1" ht="21.75" customHeight="1"/>
    <row r="5349" s="388" customFormat="1" ht="21.75" customHeight="1"/>
    <row r="5350" s="388" customFormat="1" ht="21.75" customHeight="1"/>
    <row r="5351" s="388" customFormat="1" ht="21.75" customHeight="1"/>
    <row r="5352" s="388" customFormat="1" ht="21.75" customHeight="1"/>
    <row r="5353" s="388" customFormat="1" ht="21.75" customHeight="1"/>
    <row r="5354" s="388" customFormat="1" ht="21.75" customHeight="1"/>
    <row r="5355" s="388" customFormat="1" ht="21.75" customHeight="1"/>
    <row r="5356" s="388" customFormat="1" ht="21.75" customHeight="1"/>
    <row r="5357" s="388" customFormat="1" ht="21.75" customHeight="1"/>
    <row r="5358" s="388" customFormat="1" ht="21.75" customHeight="1"/>
    <row r="5359" s="388" customFormat="1" ht="21.75" customHeight="1"/>
    <row r="5360" s="388" customFormat="1" ht="21.75" customHeight="1"/>
    <row r="5361" s="388" customFormat="1" ht="21.75" customHeight="1"/>
    <row r="5362" s="388" customFormat="1" ht="21.75" customHeight="1"/>
    <row r="5363" s="388" customFormat="1" ht="21.75" customHeight="1"/>
    <row r="5364" s="388" customFormat="1" ht="21.75" customHeight="1"/>
    <row r="5365" s="388" customFormat="1" ht="21.75" customHeight="1"/>
    <row r="5366" s="388" customFormat="1" ht="21.75" customHeight="1"/>
    <row r="5367" s="388" customFormat="1" ht="21.75" customHeight="1"/>
    <row r="5368" s="388" customFormat="1" ht="21.75" customHeight="1"/>
    <row r="5369" s="388" customFormat="1" ht="21.75" customHeight="1"/>
    <row r="5370" s="388" customFormat="1" ht="21.75" customHeight="1"/>
    <row r="5371" s="388" customFormat="1" ht="21.75" customHeight="1"/>
    <row r="5372" s="388" customFormat="1" ht="21.75" customHeight="1"/>
    <row r="5373" s="388" customFormat="1" ht="21.75" customHeight="1"/>
    <row r="5374" s="388" customFormat="1" ht="21.75" customHeight="1"/>
    <row r="5375" s="388" customFormat="1" ht="21.75" customHeight="1"/>
    <row r="5376" s="388" customFormat="1" ht="21.75" customHeight="1"/>
    <row r="5377" s="388" customFormat="1" ht="21.75" customHeight="1"/>
    <row r="5378" s="388" customFormat="1" ht="21.75" customHeight="1"/>
    <row r="5379" s="388" customFormat="1" ht="21.75" customHeight="1"/>
    <row r="5380" s="388" customFormat="1" ht="21.75" customHeight="1"/>
    <row r="5381" s="388" customFormat="1" ht="21.75" customHeight="1"/>
    <row r="5382" s="388" customFormat="1" ht="21.75" customHeight="1"/>
    <row r="5383" s="388" customFormat="1" ht="21.75" customHeight="1"/>
    <row r="5384" s="388" customFormat="1" ht="21.75" customHeight="1"/>
    <row r="5385" s="388" customFormat="1" ht="21.75" customHeight="1"/>
    <row r="5386" s="388" customFormat="1" ht="21.75" customHeight="1"/>
    <row r="5387" s="388" customFormat="1" ht="21.75" customHeight="1"/>
    <row r="5388" s="388" customFormat="1" ht="21.75" customHeight="1"/>
    <row r="5389" s="388" customFormat="1" ht="21.75" customHeight="1"/>
    <row r="5390" s="388" customFormat="1" ht="21.75" customHeight="1"/>
    <row r="5391" s="388" customFormat="1" ht="21.75" customHeight="1"/>
    <row r="5392" s="388" customFormat="1" ht="21.75" customHeight="1"/>
    <row r="5393" s="388" customFormat="1" ht="21.75" customHeight="1"/>
    <row r="5394" s="388" customFormat="1" ht="21.75" customHeight="1"/>
    <row r="5395" s="388" customFormat="1" ht="21.75" customHeight="1"/>
    <row r="5396" s="388" customFormat="1" ht="21.75" customHeight="1"/>
    <row r="5397" s="388" customFormat="1" ht="21.75" customHeight="1"/>
    <row r="5398" s="388" customFormat="1" ht="21.75" customHeight="1"/>
    <row r="5399" s="388" customFormat="1" ht="21.75" customHeight="1"/>
    <row r="5400" s="388" customFormat="1" ht="21.75" customHeight="1"/>
    <row r="5401" s="388" customFormat="1" ht="21.75" customHeight="1"/>
    <row r="5402" s="388" customFormat="1" ht="21.75" customHeight="1"/>
    <row r="5403" s="388" customFormat="1" ht="21.75" customHeight="1"/>
    <row r="5404" s="388" customFormat="1" ht="21.75" customHeight="1"/>
    <row r="5405" s="388" customFormat="1" ht="21.75" customHeight="1"/>
    <row r="5406" s="388" customFormat="1" ht="21.75" customHeight="1"/>
    <row r="5407" s="388" customFormat="1" ht="21.75" customHeight="1"/>
    <row r="5408" s="388" customFormat="1" ht="21.75" customHeight="1"/>
    <row r="5409" s="388" customFormat="1" ht="21.75" customHeight="1"/>
    <row r="5410" s="388" customFormat="1" ht="21.75" customHeight="1"/>
    <row r="5411" s="388" customFormat="1" ht="21.75" customHeight="1"/>
    <row r="5412" s="388" customFormat="1" ht="21.75" customHeight="1"/>
    <row r="5413" s="388" customFormat="1" ht="21.75" customHeight="1"/>
    <row r="5414" s="388" customFormat="1" ht="21.75" customHeight="1"/>
    <row r="5415" s="388" customFormat="1" ht="21.75" customHeight="1"/>
    <row r="5416" s="388" customFormat="1" ht="21.75" customHeight="1"/>
    <row r="5417" s="388" customFormat="1" ht="21.75" customHeight="1"/>
    <row r="5418" s="388" customFormat="1" ht="21.75" customHeight="1"/>
    <row r="5419" s="388" customFormat="1" ht="21.75" customHeight="1"/>
    <row r="5420" s="388" customFormat="1" ht="21.75" customHeight="1"/>
    <row r="5421" s="388" customFormat="1" ht="21.75" customHeight="1"/>
    <row r="5422" s="388" customFormat="1" ht="21.75" customHeight="1"/>
    <row r="5423" s="388" customFormat="1" ht="21.75" customHeight="1"/>
    <row r="5424" s="388" customFormat="1" ht="21.75" customHeight="1"/>
    <row r="5425" s="388" customFormat="1" ht="21.75" customHeight="1"/>
    <row r="5426" s="388" customFormat="1" ht="21.75" customHeight="1"/>
    <row r="5427" s="388" customFormat="1" ht="21.75" customHeight="1"/>
    <row r="5428" s="388" customFormat="1" ht="21.75" customHeight="1"/>
    <row r="5429" s="388" customFormat="1" ht="21.75" customHeight="1"/>
    <row r="5430" s="388" customFormat="1" ht="21.75" customHeight="1"/>
    <row r="5431" s="388" customFormat="1" ht="21.75" customHeight="1"/>
    <row r="5432" s="388" customFormat="1" ht="21.75" customHeight="1"/>
    <row r="5433" s="388" customFormat="1" ht="21.75" customHeight="1"/>
    <row r="5434" s="388" customFormat="1" ht="21.75" customHeight="1"/>
    <row r="5435" s="388" customFormat="1" ht="21.75" customHeight="1"/>
    <row r="5436" s="388" customFormat="1" ht="21.75" customHeight="1"/>
    <row r="5437" s="388" customFormat="1" ht="21.75" customHeight="1"/>
    <row r="5438" s="388" customFormat="1" ht="21.75" customHeight="1"/>
    <row r="5439" s="388" customFormat="1" ht="21.75" customHeight="1"/>
    <row r="5440" s="388" customFormat="1" ht="21.75" customHeight="1"/>
    <row r="5441" s="388" customFormat="1" ht="21.75" customHeight="1"/>
    <row r="5442" s="388" customFormat="1" ht="21.75" customHeight="1"/>
    <row r="5443" s="388" customFormat="1" ht="21.75" customHeight="1"/>
    <row r="5444" s="388" customFormat="1" ht="21.75" customHeight="1"/>
    <row r="5445" s="388" customFormat="1" ht="21.75" customHeight="1"/>
    <row r="5446" s="388" customFormat="1" ht="21.75" customHeight="1"/>
    <row r="5447" s="388" customFormat="1" ht="21.75" customHeight="1"/>
    <row r="5448" s="388" customFormat="1" ht="21.75" customHeight="1"/>
    <row r="5449" s="388" customFormat="1" ht="21.75" customHeight="1"/>
    <row r="5450" s="388" customFormat="1" ht="21.75" customHeight="1"/>
    <row r="5451" s="388" customFormat="1" ht="21.75" customHeight="1"/>
    <row r="5452" s="388" customFormat="1" ht="21.75" customHeight="1"/>
    <row r="5453" s="388" customFormat="1" ht="21.75" customHeight="1"/>
    <row r="5454" s="388" customFormat="1" ht="21.75" customHeight="1"/>
    <row r="5455" s="388" customFormat="1" ht="21.75" customHeight="1"/>
    <row r="5456" s="388" customFormat="1" ht="21.75" customHeight="1"/>
    <row r="5457" s="388" customFormat="1" ht="21.75" customHeight="1"/>
    <row r="5458" s="388" customFormat="1" ht="21.75" customHeight="1"/>
    <row r="5459" s="388" customFormat="1" ht="21.75" customHeight="1"/>
    <row r="5460" s="388" customFormat="1" ht="21.75" customHeight="1"/>
    <row r="5461" s="388" customFormat="1" ht="21.75" customHeight="1"/>
    <row r="5462" s="388" customFormat="1" ht="21.75" customHeight="1"/>
    <row r="5463" s="388" customFormat="1" ht="21.75" customHeight="1"/>
    <row r="5464" s="388" customFormat="1" ht="21.75" customHeight="1"/>
    <row r="5465" s="388" customFormat="1" ht="21.75" customHeight="1"/>
    <row r="5466" s="388" customFormat="1" ht="21.75" customHeight="1"/>
    <row r="5467" s="388" customFormat="1" ht="21.75" customHeight="1"/>
    <row r="5468" s="388" customFormat="1" ht="21.75" customHeight="1"/>
    <row r="5469" s="388" customFormat="1" ht="21.75" customHeight="1"/>
    <row r="5470" s="388" customFormat="1" ht="21.75" customHeight="1"/>
    <row r="5471" s="388" customFormat="1" ht="21.75" customHeight="1"/>
    <row r="5472" s="388" customFormat="1" ht="21.75" customHeight="1"/>
    <row r="5473" s="388" customFormat="1" ht="21.75" customHeight="1"/>
    <row r="5474" s="388" customFormat="1" ht="21.75" customHeight="1"/>
    <row r="5475" s="388" customFormat="1" ht="21.75" customHeight="1"/>
    <row r="5476" s="388" customFormat="1" ht="21.75" customHeight="1"/>
    <row r="5477" s="388" customFormat="1" ht="21.75" customHeight="1"/>
    <row r="5478" s="388" customFormat="1" ht="21.75" customHeight="1"/>
    <row r="5479" s="388" customFormat="1" ht="21.75" customHeight="1"/>
    <row r="5480" s="388" customFormat="1" ht="21.75" customHeight="1"/>
    <row r="5481" s="388" customFormat="1" ht="21.75" customHeight="1"/>
    <row r="5482" s="388" customFormat="1" ht="21.75" customHeight="1"/>
    <row r="5483" s="388" customFormat="1" ht="21.75" customHeight="1"/>
    <row r="5484" s="388" customFormat="1" ht="21.75" customHeight="1"/>
    <row r="5485" s="388" customFormat="1" ht="21.75" customHeight="1"/>
    <row r="5486" s="388" customFormat="1" ht="21.75" customHeight="1"/>
    <row r="5487" s="388" customFormat="1" ht="21.75" customHeight="1"/>
    <row r="5488" s="388" customFormat="1" ht="21.75" customHeight="1"/>
    <row r="5489" s="388" customFormat="1" ht="21.75" customHeight="1"/>
    <row r="5490" s="388" customFormat="1" ht="21.75" customHeight="1"/>
    <row r="5491" s="388" customFormat="1" ht="21.75" customHeight="1"/>
    <row r="5492" s="388" customFormat="1" ht="21.75" customHeight="1"/>
    <row r="5493" s="388" customFormat="1" ht="21.75" customHeight="1"/>
    <row r="5494" s="388" customFormat="1" ht="21.75" customHeight="1"/>
    <row r="5495" s="388" customFormat="1" ht="21.75" customHeight="1"/>
    <row r="5496" s="388" customFormat="1" ht="21.75" customHeight="1"/>
    <row r="5497" s="388" customFormat="1" ht="21.75" customHeight="1"/>
    <row r="5498" s="388" customFormat="1" ht="21.75" customHeight="1"/>
    <row r="5499" s="388" customFormat="1" ht="21.75" customHeight="1"/>
    <row r="5500" s="388" customFormat="1" ht="21.75" customHeight="1"/>
    <row r="5501" s="388" customFormat="1" ht="21.75" customHeight="1"/>
    <row r="5502" s="388" customFormat="1" ht="21.75" customHeight="1"/>
    <row r="5503" s="388" customFormat="1" ht="21.75" customHeight="1"/>
    <row r="5504" s="388" customFormat="1" ht="21.75" customHeight="1"/>
    <row r="5505" s="388" customFormat="1" ht="21.75" customHeight="1"/>
    <row r="5506" s="388" customFormat="1" ht="21.75" customHeight="1"/>
    <row r="5507" s="388" customFormat="1" ht="21.75" customHeight="1"/>
    <row r="5508" s="388" customFormat="1" ht="21.75" customHeight="1"/>
    <row r="5509" s="388" customFormat="1" ht="21.75" customHeight="1"/>
    <row r="5510" s="388" customFormat="1" ht="21.75" customHeight="1"/>
    <row r="5511" s="388" customFormat="1" ht="21.75" customHeight="1"/>
    <row r="5512" s="388" customFormat="1" ht="21.75" customHeight="1"/>
    <row r="5513" s="388" customFormat="1" ht="21.75" customHeight="1"/>
    <row r="5514" s="388" customFormat="1" ht="21.75" customHeight="1"/>
    <row r="5515" s="388" customFormat="1" ht="21.75" customHeight="1"/>
    <row r="5516" s="388" customFormat="1" ht="21.75" customHeight="1"/>
    <row r="5517" s="388" customFormat="1" ht="21.75" customHeight="1"/>
    <row r="5518" s="388" customFormat="1" ht="21.75" customHeight="1"/>
    <row r="5519" s="388" customFormat="1" ht="21.75" customHeight="1"/>
    <row r="5520" s="388" customFormat="1" ht="21.75" customHeight="1"/>
    <row r="5521" s="388" customFormat="1" ht="21.75" customHeight="1"/>
    <row r="5522" s="388" customFormat="1" ht="21.75" customHeight="1"/>
    <row r="5523" s="388" customFormat="1" ht="21.75" customHeight="1"/>
    <row r="5524" s="388" customFormat="1" ht="21.75" customHeight="1"/>
    <row r="5525" s="388" customFormat="1" ht="21.75" customHeight="1"/>
    <row r="5526" s="388" customFormat="1" ht="21.75" customHeight="1"/>
    <row r="5527" s="388" customFormat="1" ht="21.75" customHeight="1"/>
    <row r="5528" s="388" customFormat="1" ht="21.75" customHeight="1"/>
    <row r="5529" s="388" customFormat="1" ht="21.75" customHeight="1"/>
    <row r="5530" s="388" customFormat="1" ht="21.75" customHeight="1"/>
    <row r="5531" s="388" customFormat="1" ht="21.75" customHeight="1"/>
    <row r="5532" s="388" customFormat="1" ht="21.75" customHeight="1"/>
    <row r="5533" s="388" customFormat="1" ht="21.75" customHeight="1"/>
    <row r="5534" s="388" customFormat="1" ht="21.75" customHeight="1"/>
    <row r="5535" s="388" customFormat="1" ht="21.75" customHeight="1"/>
    <row r="5536" s="388" customFormat="1" ht="21.75" customHeight="1"/>
    <row r="5537" s="388" customFormat="1" ht="21.75" customHeight="1"/>
    <row r="5538" s="388" customFormat="1" ht="21.75" customHeight="1"/>
    <row r="5539" s="388" customFormat="1" ht="21.75" customHeight="1"/>
    <row r="5540" s="388" customFormat="1" ht="21.75" customHeight="1"/>
    <row r="5541" s="388" customFormat="1" ht="21.75" customHeight="1"/>
    <row r="5542" s="388" customFormat="1" ht="21.75" customHeight="1"/>
    <row r="5543" s="388" customFormat="1" ht="21.75" customHeight="1"/>
    <row r="5544" s="388" customFormat="1" ht="21.75" customHeight="1"/>
    <row r="5545" s="388" customFormat="1" ht="21.75" customHeight="1"/>
    <row r="5546" s="388" customFormat="1" ht="21.75" customHeight="1"/>
    <row r="5547" s="388" customFormat="1" ht="21.75" customHeight="1"/>
    <row r="5548" s="388" customFormat="1" ht="21.75" customHeight="1"/>
    <row r="5549" s="388" customFormat="1" ht="21.75" customHeight="1"/>
    <row r="5550" s="388" customFormat="1" ht="21.75" customHeight="1"/>
    <row r="5551" s="388" customFormat="1" ht="21.75" customHeight="1"/>
    <row r="5552" s="388" customFormat="1" ht="21.75" customHeight="1"/>
    <row r="5553" s="388" customFormat="1" ht="21.75" customHeight="1"/>
    <row r="5554" s="388" customFormat="1" ht="21.75" customHeight="1"/>
    <row r="5555" s="388" customFormat="1" ht="21.75" customHeight="1"/>
    <row r="5556" s="388" customFormat="1" ht="21.75" customHeight="1"/>
    <row r="5557" s="388" customFormat="1" ht="21.75" customHeight="1"/>
    <row r="5558" s="388" customFormat="1" ht="21.75" customHeight="1"/>
    <row r="5559" s="388" customFormat="1" ht="21.75" customHeight="1"/>
    <row r="5560" s="388" customFormat="1" ht="21.75" customHeight="1"/>
    <row r="5561" s="388" customFormat="1" ht="21.75" customHeight="1"/>
    <row r="5562" s="388" customFormat="1" ht="21.75" customHeight="1"/>
    <row r="5563" s="388" customFormat="1" ht="21.75" customHeight="1"/>
    <row r="5564" s="388" customFormat="1" ht="21.75" customHeight="1"/>
    <row r="5565" s="388" customFormat="1" ht="21.75" customHeight="1"/>
    <row r="5566" s="388" customFormat="1" ht="21.75" customHeight="1"/>
    <row r="5567" s="388" customFormat="1" ht="21.75" customHeight="1"/>
    <row r="5568" s="388" customFormat="1" ht="21.75" customHeight="1"/>
    <row r="5569" s="388" customFormat="1" ht="21.75" customHeight="1"/>
    <row r="5570" s="388" customFormat="1" ht="21.75" customHeight="1"/>
    <row r="5571" s="388" customFormat="1" ht="21.75" customHeight="1"/>
    <row r="5572" s="388" customFormat="1" ht="21.75" customHeight="1"/>
    <row r="5573" s="388" customFormat="1" ht="21.75" customHeight="1"/>
    <row r="5574" s="388" customFormat="1" ht="21.75" customHeight="1"/>
    <row r="5575" s="388" customFormat="1" ht="21.75" customHeight="1"/>
    <row r="5576" s="388" customFormat="1" ht="21.75" customHeight="1"/>
    <row r="5577" s="388" customFormat="1" ht="21.75" customHeight="1"/>
    <row r="5578" s="388" customFormat="1" ht="21.75" customHeight="1"/>
    <row r="5579" s="388" customFormat="1" ht="21.75" customHeight="1"/>
    <row r="5580" s="388" customFormat="1" ht="21.75" customHeight="1"/>
    <row r="5581" s="388" customFormat="1" ht="21.75" customHeight="1"/>
    <row r="5582" s="388" customFormat="1" ht="21.75" customHeight="1"/>
    <row r="5583" s="388" customFormat="1" ht="21.75" customHeight="1"/>
    <row r="5584" s="388" customFormat="1" ht="21.75" customHeight="1"/>
    <row r="5585" s="388" customFormat="1" ht="21.75" customHeight="1"/>
    <row r="5586" s="388" customFormat="1" ht="21.75" customHeight="1"/>
    <row r="5587" s="388" customFormat="1" ht="21.75" customHeight="1"/>
    <row r="5588" s="388" customFormat="1" ht="21.75" customHeight="1"/>
    <row r="5589" s="388" customFormat="1" ht="21.75" customHeight="1"/>
    <row r="5590" s="388" customFormat="1" ht="21.75" customHeight="1"/>
    <row r="5591" s="388" customFormat="1" ht="21.75" customHeight="1"/>
    <row r="5592" s="388" customFormat="1" ht="21.75" customHeight="1"/>
    <row r="5593" s="388" customFormat="1" ht="21.75" customHeight="1"/>
    <row r="5594" s="388" customFormat="1" ht="21.75" customHeight="1"/>
    <row r="5595" s="388" customFormat="1" ht="21.75" customHeight="1"/>
    <row r="5596" s="388" customFormat="1" ht="21.75" customHeight="1"/>
    <row r="5597" s="388" customFormat="1" ht="21.75" customHeight="1"/>
    <row r="5598" s="388" customFormat="1" ht="21.75" customHeight="1"/>
    <row r="5599" s="388" customFormat="1" ht="21.75" customHeight="1"/>
    <row r="5600" s="388" customFormat="1" ht="21.75" customHeight="1"/>
    <row r="5601" s="388" customFormat="1" ht="21.75" customHeight="1"/>
    <row r="5602" s="388" customFormat="1" ht="21.75" customHeight="1"/>
    <row r="5603" s="388" customFormat="1" ht="21.75" customHeight="1"/>
    <row r="5604" s="388" customFormat="1" ht="21.75" customHeight="1"/>
    <row r="5605" s="388" customFormat="1" ht="21.75" customHeight="1"/>
    <row r="5606" s="388" customFormat="1" ht="21.75" customHeight="1"/>
    <row r="5607" s="388" customFormat="1" ht="21.75" customHeight="1"/>
    <row r="5608" s="388" customFormat="1" ht="21.75" customHeight="1"/>
    <row r="5609" s="388" customFormat="1" ht="21.75" customHeight="1"/>
    <row r="5610" s="388" customFormat="1" ht="21.75" customHeight="1"/>
    <row r="5611" s="388" customFormat="1" ht="21.75" customHeight="1"/>
    <row r="5612" s="388" customFormat="1" ht="21.75" customHeight="1"/>
    <row r="5613" s="388" customFormat="1" ht="21.75" customHeight="1"/>
    <row r="5614" s="388" customFormat="1" ht="21.75" customHeight="1"/>
    <row r="5615" s="388" customFormat="1" ht="21.75" customHeight="1"/>
    <row r="5616" s="388" customFormat="1" ht="21.75" customHeight="1"/>
    <row r="5617" s="388" customFormat="1" ht="21.75" customHeight="1"/>
    <row r="5618" s="388" customFormat="1" ht="21.75" customHeight="1"/>
    <row r="5619" s="388" customFormat="1" ht="21.75" customHeight="1"/>
    <row r="5620" s="388" customFormat="1" ht="21.75" customHeight="1"/>
    <row r="5621" s="388" customFormat="1" ht="21.75" customHeight="1"/>
    <row r="5622" s="388" customFormat="1" ht="21.75" customHeight="1"/>
    <row r="5623" s="388" customFormat="1" ht="21.75" customHeight="1"/>
    <row r="5624" s="388" customFormat="1" ht="21.75" customHeight="1"/>
    <row r="5625" s="388" customFormat="1" ht="21.75" customHeight="1"/>
    <row r="5626" s="388" customFormat="1" ht="21.75" customHeight="1"/>
    <row r="5627" s="388" customFormat="1" ht="21.75" customHeight="1"/>
    <row r="5628" s="388" customFormat="1" ht="21.75" customHeight="1"/>
    <row r="5629" s="388" customFormat="1" ht="21.75" customHeight="1"/>
    <row r="5630" s="388" customFormat="1" ht="21.75" customHeight="1"/>
    <row r="5631" s="388" customFormat="1" ht="21.75" customHeight="1"/>
    <row r="5632" s="388" customFormat="1" ht="21.75" customHeight="1"/>
    <row r="5633" s="388" customFormat="1" ht="21.75" customHeight="1"/>
    <row r="5634" s="388" customFormat="1" ht="21.75" customHeight="1"/>
    <row r="5635" s="388" customFormat="1" ht="21.75" customHeight="1"/>
    <row r="5636" s="388" customFormat="1" ht="21.75" customHeight="1"/>
    <row r="5637" s="388" customFormat="1" ht="21.75" customHeight="1"/>
    <row r="5638" s="388" customFormat="1" ht="21.75" customHeight="1"/>
    <row r="5639" s="388" customFormat="1" ht="21.75" customHeight="1"/>
    <row r="5640" s="388" customFormat="1" ht="21.75" customHeight="1"/>
    <row r="5641" s="388" customFormat="1" ht="21.75" customHeight="1"/>
    <row r="5642" s="388" customFormat="1" ht="21.75" customHeight="1"/>
    <row r="5643" s="388" customFormat="1" ht="21.75" customHeight="1"/>
    <row r="5644" s="388" customFormat="1" ht="21.75" customHeight="1"/>
    <row r="5645" s="388" customFormat="1" ht="21.75" customHeight="1"/>
    <row r="5646" s="388" customFormat="1" ht="21.75" customHeight="1"/>
    <row r="5647" s="388" customFormat="1" ht="21.75" customHeight="1"/>
    <row r="5648" s="388" customFormat="1" ht="21.75" customHeight="1"/>
    <row r="5649" s="388" customFormat="1" ht="21.75" customHeight="1"/>
    <row r="5650" s="388" customFormat="1" ht="21.75" customHeight="1"/>
    <row r="5651" s="388" customFormat="1" ht="21.75" customHeight="1"/>
    <row r="5652" s="388" customFormat="1" ht="21.75" customHeight="1"/>
    <row r="5653" s="388" customFormat="1" ht="21.75" customHeight="1"/>
    <row r="5654" s="388" customFormat="1" ht="21.75" customHeight="1"/>
    <row r="5655" s="388" customFormat="1" ht="21.75" customHeight="1"/>
    <row r="5656" s="388" customFormat="1" ht="21.75" customHeight="1"/>
    <row r="5657" s="388" customFormat="1" ht="21.75" customHeight="1"/>
    <row r="5658" s="388" customFormat="1" ht="21.75" customHeight="1"/>
    <row r="5659" s="388" customFormat="1" ht="21.75" customHeight="1"/>
    <row r="5660" s="388" customFormat="1" ht="21.75" customHeight="1"/>
    <row r="5661" s="388" customFormat="1" ht="21.75" customHeight="1"/>
    <row r="5662" s="388" customFormat="1" ht="21.75" customHeight="1"/>
    <row r="5663" s="388" customFormat="1" ht="21.75" customHeight="1"/>
    <row r="5664" s="388" customFormat="1" ht="21.75" customHeight="1"/>
    <row r="5665" s="388" customFormat="1" ht="21.75" customHeight="1"/>
    <row r="5666" s="388" customFormat="1" ht="21.75" customHeight="1"/>
    <row r="5667" s="388" customFormat="1" ht="21.75" customHeight="1"/>
    <row r="5668" s="388" customFormat="1" ht="21.75" customHeight="1"/>
    <row r="5669" s="388" customFormat="1" ht="21.75" customHeight="1"/>
    <row r="5670" s="388" customFormat="1" ht="21.75" customHeight="1"/>
    <row r="5671" s="388" customFormat="1" ht="21.75" customHeight="1"/>
    <row r="5672" s="388" customFormat="1" ht="21.75" customHeight="1"/>
    <row r="5673" s="388" customFormat="1" ht="21.75" customHeight="1"/>
    <row r="5674" s="388" customFormat="1" ht="21.75" customHeight="1"/>
    <row r="5675" s="388" customFormat="1" ht="21.75" customHeight="1"/>
    <row r="5676" s="388" customFormat="1" ht="21.75" customHeight="1"/>
    <row r="5677" s="388" customFormat="1" ht="21.75" customHeight="1"/>
    <row r="5678" s="388" customFormat="1" ht="21.75" customHeight="1"/>
    <row r="5679" s="388" customFormat="1" ht="21.75" customHeight="1"/>
    <row r="5680" s="388" customFormat="1" ht="21.75" customHeight="1"/>
    <row r="5681" s="388" customFormat="1" ht="21.75" customHeight="1"/>
    <row r="5682" s="388" customFormat="1" ht="21.75" customHeight="1"/>
    <row r="5683" s="388" customFormat="1" ht="21.75" customHeight="1"/>
    <row r="5684" s="388" customFormat="1" ht="21.75" customHeight="1"/>
    <row r="5685" s="388" customFormat="1" ht="21.75" customHeight="1"/>
    <row r="5686" s="388" customFormat="1" ht="21.75" customHeight="1"/>
    <row r="5687" s="388" customFormat="1" ht="21.75" customHeight="1"/>
    <row r="5688" s="388" customFormat="1" ht="21.75" customHeight="1"/>
    <row r="5689" s="388" customFormat="1" ht="21.75" customHeight="1"/>
    <row r="5690" s="388" customFormat="1" ht="21.75" customHeight="1"/>
    <row r="5691" s="388" customFormat="1" ht="21.75" customHeight="1"/>
    <row r="5692" s="388" customFormat="1" ht="21.75" customHeight="1"/>
    <row r="5693" s="388" customFormat="1" ht="21.75" customHeight="1"/>
    <row r="5694" s="388" customFormat="1" ht="21.75" customHeight="1"/>
    <row r="5695" s="388" customFormat="1" ht="21.75" customHeight="1"/>
    <row r="5696" s="388" customFormat="1" ht="21.75" customHeight="1"/>
    <row r="5697" s="388" customFormat="1" ht="21.75" customHeight="1"/>
    <row r="5698" s="388" customFormat="1" ht="21.75" customHeight="1"/>
    <row r="5699" s="388" customFormat="1" ht="21.75" customHeight="1"/>
    <row r="5700" s="388" customFormat="1" ht="21.75" customHeight="1"/>
    <row r="5701" s="388" customFormat="1" ht="21.75" customHeight="1"/>
    <row r="5702" s="388" customFormat="1" ht="21.75" customHeight="1"/>
    <row r="5703" s="388" customFormat="1" ht="21.75" customHeight="1"/>
    <row r="5704" s="388" customFormat="1" ht="21.75" customHeight="1"/>
    <row r="5705" s="388" customFormat="1" ht="21.75" customHeight="1"/>
    <row r="5706" s="388" customFormat="1" ht="21.75" customHeight="1"/>
    <row r="5707" s="388" customFormat="1" ht="21.75" customHeight="1"/>
    <row r="5708" s="388" customFormat="1" ht="21.75" customHeight="1"/>
    <row r="5709" s="388" customFormat="1" ht="21.75" customHeight="1"/>
    <row r="5710" s="388" customFormat="1" ht="21.75" customHeight="1"/>
    <row r="5711" s="388" customFormat="1" ht="21.75" customHeight="1"/>
    <row r="5712" s="388" customFormat="1" ht="21.75" customHeight="1"/>
    <row r="5713" s="388" customFormat="1" ht="21.75" customHeight="1"/>
    <row r="5714" s="388" customFormat="1" ht="21.75" customHeight="1"/>
    <row r="5715" s="388" customFormat="1" ht="21.75" customHeight="1"/>
    <row r="5716" s="388" customFormat="1" ht="21.75" customHeight="1"/>
    <row r="5717" s="388" customFormat="1" ht="21.75" customHeight="1"/>
    <row r="5718" s="388" customFormat="1" ht="21.75" customHeight="1"/>
    <row r="5719" s="388" customFormat="1" ht="21.75" customHeight="1"/>
    <row r="5720" s="388" customFormat="1" ht="21.75" customHeight="1"/>
    <row r="5721" s="388" customFormat="1" ht="21.75" customHeight="1"/>
    <row r="5722" s="388" customFormat="1" ht="21.75" customHeight="1"/>
    <row r="5723" s="388" customFormat="1" ht="21.75" customHeight="1"/>
    <row r="5724" s="388" customFormat="1" ht="21.75" customHeight="1"/>
    <row r="5725" s="388" customFormat="1" ht="21.75" customHeight="1"/>
    <row r="5726" s="388" customFormat="1" ht="21.75" customHeight="1"/>
    <row r="5727" s="388" customFormat="1" ht="21.75" customHeight="1"/>
    <row r="5728" s="388" customFormat="1" ht="21.75" customHeight="1"/>
    <row r="5729" s="388" customFormat="1" ht="21.75" customHeight="1"/>
    <row r="5730" s="388" customFormat="1" ht="21.75" customHeight="1"/>
    <row r="5731" s="388" customFormat="1" ht="21.75" customHeight="1"/>
    <row r="5732" s="388" customFormat="1" ht="21.75" customHeight="1"/>
    <row r="5733" s="388" customFormat="1" ht="21.75" customHeight="1"/>
    <row r="5734" s="388" customFormat="1" ht="21.75" customHeight="1"/>
    <row r="5735" s="388" customFormat="1" ht="21.75" customHeight="1"/>
    <row r="5736" s="388" customFormat="1" ht="21.75" customHeight="1"/>
    <row r="5737" s="388" customFormat="1" ht="21.75" customHeight="1"/>
    <row r="5738" s="388" customFormat="1" ht="21.75" customHeight="1"/>
    <row r="5739" s="388" customFormat="1" ht="21.75" customHeight="1"/>
    <row r="5740" s="388" customFormat="1" ht="21.75" customHeight="1"/>
    <row r="5741" s="388" customFormat="1" ht="21.75" customHeight="1"/>
    <row r="5742" s="388" customFormat="1" ht="21.75" customHeight="1"/>
    <row r="5743" s="388" customFormat="1" ht="21.75" customHeight="1"/>
    <row r="5744" s="388" customFormat="1" ht="21.75" customHeight="1"/>
    <row r="5745" s="388" customFormat="1" ht="21.75" customHeight="1"/>
    <row r="5746" s="388" customFormat="1" ht="21.75" customHeight="1"/>
    <row r="5747" s="388" customFormat="1" ht="21.75" customHeight="1"/>
    <row r="5748" s="388" customFormat="1" ht="21.75" customHeight="1"/>
    <row r="5749" s="388" customFormat="1" ht="21.75" customHeight="1"/>
    <row r="5750" s="388" customFormat="1" ht="21.75" customHeight="1"/>
    <row r="5751" s="388" customFormat="1" ht="21.75" customHeight="1"/>
    <row r="5752" s="388" customFormat="1" ht="21.75" customHeight="1"/>
    <row r="5753" s="388" customFormat="1" ht="21.75" customHeight="1"/>
    <row r="5754" s="388" customFormat="1" ht="21.75" customHeight="1"/>
    <row r="5755" s="388" customFormat="1" ht="21.75" customHeight="1"/>
    <row r="5756" s="388" customFormat="1" ht="21.75" customHeight="1"/>
    <row r="5757" s="388" customFormat="1" ht="21.75" customHeight="1"/>
    <row r="5758" s="388" customFormat="1" ht="21.75" customHeight="1"/>
    <row r="5759" s="388" customFormat="1" ht="21.75" customHeight="1"/>
    <row r="5760" s="388" customFormat="1" ht="21.75" customHeight="1"/>
    <row r="5761" s="388" customFormat="1" ht="21.75" customHeight="1"/>
    <row r="5762" s="388" customFormat="1" ht="21.75" customHeight="1"/>
    <row r="5763" s="388" customFormat="1" ht="21.75" customHeight="1"/>
    <row r="5764" s="388" customFormat="1" ht="21.75" customHeight="1"/>
    <row r="5765" s="388" customFormat="1" ht="21.75" customHeight="1"/>
    <row r="5766" s="388" customFormat="1" ht="21.75" customHeight="1"/>
    <row r="5767" s="388" customFormat="1" ht="21.75" customHeight="1"/>
    <row r="5768" s="388" customFormat="1" ht="21.75" customHeight="1"/>
    <row r="5769" s="388" customFormat="1" ht="21.75" customHeight="1"/>
    <row r="5770" s="388" customFormat="1" ht="21.75" customHeight="1"/>
    <row r="5771" s="388" customFormat="1" ht="21.75" customHeight="1"/>
    <row r="5772" s="388" customFormat="1" ht="21.75" customHeight="1"/>
    <row r="5773" s="388" customFormat="1" ht="21.75" customHeight="1"/>
    <row r="5774" s="388" customFormat="1" ht="21.75" customHeight="1"/>
    <row r="5775" s="388" customFormat="1" ht="21.75" customHeight="1"/>
    <row r="5776" s="388" customFormat="1" ht="21.75" customHeight="1"/>
    <row r="5777" s="388" customFormat="1" ht="21.75" customHeight="1"/>
    <row r="5778" s="388" customFormat="1" ht="21.75" customHeight="1"/>
    <row r="5779" s="388" customFormat="1" ht="21.75" customHeight="1"/>
    <row r="5780" s="388" customFormat="1" ht="21.75" customHeight="1"/>
    <row r="5781" s="388" customFormat="1" ht="21.75" customHeight="1"/>
    <row r="5782" s="388" customFormat="1" ht="21.75" customHeight="1"/>
    <row r="5783" s="388" customFormat="1" ht="21.75" customHeight="1"/>
    <row r="5784" s="388" customFormat="1" ht="21.75" customHeight="1"/>
    <row r="5785" s="388" customFormat="1" ht="21.75" customHeight="1"/>
    <row r="5786" s="388" customFormat="1" ht="21.75" customHeight="1"/>
    <row r="5787" s="388" customFormat="1" ht="21.75" customHeight="1"/>
    <row r="5788" s="388" customFormat="1" ht="21.75" customHeight="1"/>
    <row r="5789" s="388" customFormat="1" ht="21.75" customHeight="1"/>
    <row r="5790" s="388" customFormat="1" ht="21.75" customHeight="1"/>
    <row r="5791" s="388" customFormat="1" ht="21.75" customHeight="1"/>
    <row r="5792" s="388" customFormat="1" ht="21.75" customHeight="1"/>
    <row r="5793" s="388" customFormat="1" ht="21.75" customHeight="1"/>
    <row r="5794" s="388" customFormat="1" ht="21.75" customHeight="1"/>
    <row r="5795" s="388" customFormat="1" ht="21.75" customHeight="1"/>
    <row r="5796" s="388" customFormat="1" ht="21.75" customHeight="1"/>
    <row r="5797" s="388" customFormat="1" ht="21.75" customHeight="1"/>
    <row r="5798" s="388" customFormat="1" ht="21.75" customHeight="1"/>
    <row r="5799" s="388" customFormat="1" ht="21.75" customHeight="1"/>
    <row r="5800" s="388" customFormat="1" ht="21.75" customHeight="1"/>
    <row r="5801" s="388" customFormat="1" ht="21.75" customHeight="1"/>
    <row r="5802" s="388" customFormat="1" ht="21.75" customHeight="1"/>
    <row r="5803" s="388" customFormat="1" ht="21.75" customHeight="1"/>
    <row r="5804" s="388" customFormat="1" ht="21.75" customHeight="1"/>
    <row r="5805" s="388" customFormat="1" ht="21.75" customHeight="1"/>
    <row r="5806" s="388" customFormat="1" ht="21.75" customHeight="1"/>
    <row r="5807" s="388" customFormat="1" ht="21.75" customHeight="1"/>
    <row r="5808" s="388" customFormat="1" ht="21.75" customHeight="1"/>
    <row r="5809" s="388" customFormat="1" ht="21.75" customHeight="1"/>
    <row r="5810" s="388" customFormat="1" ht="21.75" customHeight="1"/>
    <row r="5811" s="388" customFormat="1" ht="21.75" customHeight="1"/>
    <row r="5812" s="388" customFormat="1" ht="21.75" customHeight="1"/>
    <row r="5813" s="388" customFormat="1" ht="21.75" customHeight="1"/>
    <row r="5814" s="388" customFormat="1" ht="21.75" customHeight="1"/>
    <row r="5815" s="388" customFormat="1" ht="21.75" customHeight="1"/>
    <row r="5816" s="388" customFormat="1" ht="21.75" customHeight="1"/>
    <row r="5817" s="388" customFormat="1" ht="21.75" customHeight="1"/>
    <row r="5818" s="388" customFormat="1" ht="21.75" customHeight="1"/>
    <row r="5819" s="388" customFormat="1" ht="21.75" customHeight="1"/>
    <row r="5820" s="388" customFormat="1" ht="21.75" customHeight="1"/>
    <row r="5821" s="388" customFormat="1" ht="21.75" customHeight="1"/>
    <row r="5822" s="388" customFormat="1" ht="21.75" customHeight="1"/>
    <row r="5823" s="388" customFormat="1" ht="21.75" customHeight="1"/>
    <row r="5824" s="388" customFormat="1" ht="21.75" customHeight="1"/>
    <row r="5825" s="388" customFormat="1" ht="21.75" customHeight="1"/>
    <row r="5826" s="388" customFormat="1" ht="21.75" customHeight="1"/>
    <row r="5827" s="388" customFormat="1" ht="21.75" customHeight="1"/>
    <row r="5828" s="388" customFormat="1" ht="21.75" customHeight="1"/>
    <row r="5829" s="388" customFormat="1" ht="21.75" customHeight="1"/>
    <row r="5830" s="388" customFormat="1" ht="21.75" customHeight="1"/>
    <row r="5831" s="388" customFormat="1" ht="21.75" customHeight="1"/>
    <row r="5832" s="388" customFormat="1" ht="21.75" customHeight="1"/>
    <row r="5833" s="388" customFormat="1" ht="21.75" customHeight="1"/>
    <row r="5834" s="388" customFormat="1" ht="21.75" customHeight="1"/>
    <row r="5835" s="388" customFormat="1" ht="21.75" customHeight="1"/>
    <row r="5836" s="388" customFormat="1" ht="21.75" customHeight="1"/>
    <row r="5837" s="388" customFormat="1" ht="21.75" customHeight="1"/>
    <row r="5838" s="388" customFormat="1" ht="21.75" customHeight="1"/>
    <row r="5839" s="388" customFormat="1" ht="21.75" customHeight="1"/>
    <row r="5840" s="388" customFormat="1" ht="21.75" customHeight="1"/>
    <row r="5841" s="388" customFormat="1" ht="21.75" customHeight="1"/>
    <row r="5842" s="388" customFormat="1" ht="21.75" customHeight="1"/>
    <row r="5843" s="388" customFormat="1" ht="21.75" customHeight="1"/>
    <row r="5844" s="388" customFormat="1" ht="21.75" customHeight="1"/>
    <row r="5845" s="388" customFormat="1" ht="21.75" customHeight="1"/>
    <row r="5846" s="388" customFormat="1" ht="21.75" customHeight="1"/>
    <row r="5847" s="388" customFormat="1" ht="21.75" customHeight="1"/>
    <row r="5848" s="388" customFormat="1" ht="21.75" customHeight="1"/>
    <row r="5849" s="388" customFormat="1" ht="21.75" customHeight="1"/>
    <row r="5850" s="388" customFormat="1" ht="21.75" customHeight="1"/>
    <row r="5851" s="388" customFormat="1" ht="21.75" customHeight="1"/>
    <row r="5852" s="388" customFormat="1" ht="21.75" customHeight="1"/>
    <row r="5853" s="388" customFormat="1" ht="21.75" customHeight="1"/>
    <row r="5854" s="388" customFormat="1" ht="21.75" customHeight="1"/>
    <row r="5855" s="388" customFormat="1" ht="21.75" customHeight="1"/>
    <row r="5856" s="388" customFormat="1" ht="21.75" customHeight="1"/>
    <row r="5857" s="388" customFormat="1" ht="21.75" customHeight="1"/>
    <row r="5858" s="388" customFormat="1" ht="21.75" customHeight="1"/>
    <row r="5859" s="388" customFormat="1" ht="21.75" customHeight="1"/>
    <row r="5860" s="388" customFormat="1" ht="21.75" customHeight="1"/>
    <row r="5861" s="388" customFormat="1" ht="21.75" customHeight="1"/>
    <row r="5862" s="388" customFormat="1" ht="21.75" customHeight="1"/>
    <row r="5863" s="388" customFormat="1" ht="21.75" customHeight="1"/>
    <row r="5864" s="388" customFormat="1" ht="21.75" customHeight="1"/>
    <row r="5865" s="388" customFormat="1" ht="21.75" customHeight="1"/>
    <row r="5866" s="388" customFormat="1" ht="21.75" customHeight="1"/>
    <row r="5867" s="388" customFormat="1" ht="21.75" customHeight="1"/>
    <row r="5868" s="388" customFormat="1" ht="21.75" customHeight="1"/>
    <row r="5869" s="388" customFormat="1" ht="21.75" customHeight="1"/>
    <row r="5870" s="388" customFormat="1" ht="21.75" customHeight="1"/>
    <row r="5871" s="388" customFormat="1" ht="21.75" customHeight="1"/>
    <row r="5872" s="388" customFormat="1" ht="21.75" customHeight="1"/>
    <row r="5873" s="388" customFormat="1" ht="21.75" customHeight="1"/>
    <row r="5874" s="388" customFormat="1" ht="21.75" customHeight="1"/>
    <row r="5875" s="388" customFormat="1" ht="21.75" customHeight="1"/>
    <row r="5876" s="388" customFormat="1" ht="21.75" customHeight="1"/>
    <row r="5877" s="388" customFormat="1" ht="21.75" customHeight="1"/>
    <row r="5878" s="388" customFormat="1" ht="21.75" customHeight="1"/>
    <row r="5879" s="388" customFormat="1" ht="21.75" customHeight="1"/>
    <row r="5880" s="388" customFormat="1" ht="21.75" customHeight="1"/>
    <row r="5881" s="388" customFormat="1" ht="21.75" customHeight="1"/>
    <row r="5882" s="388" customFormat="1" ht="21.75" customHeight="1"/>
    <row r="5883" s="388" customFormat="1" ht="21.75" customHeight="1"/>
    <row r="5884" s="388" customFormat="1" ht="21.75" customHeight="1"/>
    <row r="5885" s="388" customFormat="1" ht="21.75" customHeight="1"/>
    <row r="5886" s="388" customFormat="1" ht="21.75" customHeight="1"/>
    <row r="5887" s="388" customFormat="1" ht="21.75" customHeight="1"/>
    <row r="5888" s="388" customFormat="1" ht="21.75" customHeight="1"/>
    <row r="5889" s="388" customFormat="1" ht="21.75" customHeight="1"/>
    <row r="5890" s="388" customFormat="1" ht="21.75" customHeight="1"/>
    <row r="5891" s="388" customFormat="1" ht="21.75" customHeight="1"/>
    <row r="5892" s="388" customFormat="1" ht="21.75" customHeight="1"/>
    <row r="5893" s="388" customFormat="1" ht="21.75" customHeight="1"/>
    <row r="5894" s="388" customFormat="1" ht="21.75" customHeight="1"/>
    <row r="5895" s="388" customFormat="1" ht="21.75" customHeight="1"/>
    <row r="5896" s="388" customFormat="1" ht="21.75" customHeight="1"/>
    <row r="5897" s="388" customFormat="1" ht="21.75" customHeight="1"/>
    <row r="5898" s="388" customFormat="1" ht="21.75" customHeight="1"/>
    <row r="5899" s="388" customFormat="1" ht="21.75" customHeight="1"/>
    <row r="5900" s="388" customFormat="1" ht="21.75" customHeight="1"/>
    <row r="5901" s="388" customFormat="1" ht="21.75" customHeight="1"/>
    <row r="5902" s="388" customFormat="1" ht="21.75" customHeight="1"/>
    <row r="5903" s="388" customFormat="1" ht="21.75" customHeight="1"/>
    <row r="5904" s="388" customFormat="1" ht="21.75" customHeight="1"/>
    <row r="5905" s="388" customFormat="1" ht="21.75" customHeight="1"/>
    <row r="5906" s="388" customFormat="1" ht="21.75" customHeight="1"/>
    <row r="5907" s="388" customFormat="1" ht="21.75" customHeight="1"/>
    <row r="5908" s="388" customFormat="1" ht="21.75" customHeight="1"/>
    <row r="5909" s="388" customFormat="1" ht="21.75" customHeight="1"/>
    <row r="5910" s="388" customFormat="1" ht="21.75" customHeight="1"/>
    <row r="5911" s="388" customFormat="1" ht="21.75" customHeight="1"/>
    <row r="5912" s="388" customFormat="1" ht="21.75" customHeight="1"/>
    <row r="5913" s="388" customFormat="1" ht="21.75" customHeight="1"/>
    <row r="5914" s="388" customFormat="1" ht="21.75" customHeight="1"/>
    <row r="5915" s="388" customFormat="1" ht="21.75" customHeight="1"/>
    <row r="5916" s="388" customFormat="1" ht="21.75" customHeight="1"/>
    <row r="5917" s="388" customFormat="1" ht="21.75" customHeight="1"/>
    <row r="5918" s="388" customFormat="1" ht="21.75" customHeight="1"/>
    <row r="5919" s="388" customFormat="1" ht="21.75" customHeight="1"/>
    <row r="5920" s="388" customFormat="1" ht="21.75" customHeight="1"/>
    <row r="5921" s="388" customFormat="1" ht="21.75" customHeight="1"/>
    <row r="5922" s="388" customFormat="1" ht="21.75" customHeight="1"/>
    <row r="5923" s="388" customFormat="1" ht="21.75" customHeight="1"/>
    <row r="5924" s="388" customFormat="1" ht="21.75" customHeight="1"/>
    <row r="5925" s="388" customFormat="1" ht="21.75" customHeight="1"/>
    <row r="5926" s="388" customFormat="1" ht="21.75" customHeight="1"/>
    <row r="5927" s="388" customFormat="1" ht="21.75" customHeight="1"/>
    <row r="5928" s="388" customFormat="1" ht="21.75" customHeight="1"/>
    <row r="5929" s="388" customFormat="1" ht="21.75" customHeight="1"/>
    <row r="5930" s="388" customFormat="1" ht="21.75" customHeight="1"/>
    <row r="5931" s="388" customFormat="1" ht="21.75" customHeight="1"/>
    <row r="5932" s="388" customFormat="1" ht="21.75" customHeight="1"/>
    <row r="5933" s="388" customFormat="1" ht="21.75" customHeight="1"/>
    <row r="5934" s="388" customFormat="1" ht="21.75" customHeight="1"/>
    <row r="5935" s="388" customFormat="1" ht="21.75" customHeight="1"/>
    <row r="5936" s="388" customFormat="1" ht="21.75" customHeight="1"/>
    <row r="5937" s="388" customFormat="1" ht="21.75" customHeight="1"/>
    <row r="5938" s="388" customFormat="1" ht="21.75" customHeight="1"/>
    <row r="5939" s="388" customFormat="1" ht="21.75" customHeight="1"/>
    <row r="5940" s="388" customFormat="1" ht="21.75" customHeight="1"/>
    <row r="5941" s="388" customFormat="1" ht="21.75" customHeight="1"/>
    <row r="5942" s="388" customFormat="1" ht="21.75" customHeight="1"/>
    <row r="5943" s="388" customFormat="1" ht="21.75" customHeight="1"/>
    <row r="5944" s="388" customFormat="1" ht="21.75" customHeight="1"/>
    <row r="5945" s="388" customFormat="1" ht="21.75" customHeight="1"/>
    <row r="5946" s="388" customFormat="1" ht="21.75" customHeight="1"/>
    <row r="5947" s="388" customFormat="1" ht="21.75" customHeight="1"/>
    <row r="5948" s="388" customFormat="1" ht="21.75" customHeight="1"/>
    <row r="5949" s="388" customFormat="1" ht="21.75" customHeight="1"/>
    <row r="5950" s="388" customFormat="1" ht="21.75" customHeight="1"/>
    <row r="5951" s="388" customFormat="1" ht="21.75" customHeight="1"/>
    <row r="5952" s="388" customFormat="1" ht="21.75" customHeight="1"/>
    <row r="5953" s="388" customFormat="1" ht="21.75" customHeight="1"/>
    <row r="5954" s="388" customFormat="1" ht="21.75" customHeight="1"/>
    <row r="5955" s="388" customFormat="1" ht="21.75" customHeight="1"/>
    <row r="5956" s="388" customFormat="1" ht="21.75" customHeight="1"/>
    <row r="5957" s="388" customFormat="1" ht="21.75" customHeight="1"/>
    <row r="5958" s="388" customFormat="1" ht="21.75" customHeight="1"/>
    <row r="5959" s="388" customFormat="1" ht="21.75" customHeight="1"/>
    <row r="5960" s="388" customFormat="1" ht="21.75" customHeight="1"/>
    <row r="5961" s="388" customFormat="1" ht="21.75" customHeight="1"/>
    <row r="5962" s="388" customFormat="1" ht="21.75" customHeight="1"/>
    <row r="5963" s="388" customFormat="1" ht="21.75" customHeight="1"/>
    <row r="5964" s="388" customFormat="1" ht="21.75" customHeight="1"/>
    <row r="5965" s="388" customFormat="1" ht="21.75" customHeight="1"/>
    <row r="5966" s="388" customFormat="1" ht="21.75" customHeight="1"/>
    <row r="5967" s="388" customFormat="1" ht="21.75" customHeight="1"/>
    <row r="5968" s="388" customFormat="1" ht="21.75" customHeight="1"/>
    <row r="5969" s="388" customFormat="1" ht="21.75" customHeight="1"/>
    <row r="5970" s="388" customFormat="1" ht="21.75" customHeight="1"/>
    <row r="5971" s="388" customFormat="1" ht="21.75" customHeight="1"/>
    <row r="5972" s="388" customFormat="1" ht="21.75" customHeight="1"/>
    <row r="5973" s="388" customFormat="1" ht="21.75" customHeight="1"/>
    <row r="5974" s="388" customFormat="1" ht="21.75" customHeight="1"/>
    <row r="5975" s="388" customFormat="1" ht="21.75" customHeight="1"/>
    <row r="5976" s="388" customFormat="1" ht="21.75" customHeight="1"/>
    <row r="5977" s="388" customFormat="1" ht="21.75" customHeight="1"/>
    <row r="5978" s="388" customFormat="1" ht="21.75" customHeight="1"/>
    <row r="5979" s="388" customFormat="1" ht="21.75" customHeight="1"/>
    <row r="5980" s="388" customFormat="1" ht="21.75" customHeight="1"/>
    <row r="5981" s="388" customFormat="1" ht="21.75" customHeight="1"/>
    <row r="5982" s="388" customFormat="1" ht="21.75" customHeight="1"/>
    <row r="5983" s="388" customFormat="1" ht="21.75" customHeight="1"/>
    <row r="5984" s="388" customFormat="1" ht="21.75" customHeight="1"/>
    <row r="5985" s="388" customFormat="1" ht="21.75" customHeight="1"/>
    <row r="5986" s="388" customFormat="1" ht="21.75" customHeight="1"/>
    <row r="5987" s="388" customFormat="1" ht="21.75" customHeight="1"/>
    <row r="5988" s="388" customFormat="1" ht="21.75" customHeight="1"/>
    <row r="5989" s="388" customFormat="1" ht="21.75" customHeight="1"/>
    <row r="5990" s="388" customFormat="1" ht="21.75" customHeight="1"/>
    <row r="5991" s="388" customFormat="1" ht="21.75" customHeight="1"/>
    <row r="5992" s="388" customFormat="1" ht="21.75" customHeight="1"/>
    <row r="5993" s="388" customFormat="1" ht="21.75" customHeight="1"/>
    <row r="5994" s="388" customFormat="1" ht="21.75" customHeight="1"/>
    <row r="5995" s="388" customFormat="1" ht="21.75" customHeight="1"/>
    <row r="5996" s="388" customFormat="1" ht="21.75" customHeight="1"/>
    <row r="5997" s="388" customFormat="1" ht="21.75" customHeight="1"/>
    <row r="5998" s="388" customFormat="1" ht="21.75" customHeight="1"/>
    <row r="5999" s="388" customFormat="1" ht="21.75" customHeight="1"/>
    <row r="6000" s="388" customFormat="1" ht="21.75" customHeight="1"/>
    <row r="6001" s="388" customFormat="1" ht="21.75" customHeight="1"/>
    <row r="6002" s="388" customFormat="1" ht="21.75" customHeight="1"/>
    <row r="6003" s="388" customFormat="1" ht="21.75" customHeight="1"/>
    <row r="6004" s="388" customFormat="1" ht="21.75" customHeight="1"/>
    <row r="6005" s="388" customFormat="1" ht="21.75" customHeight="1"/>
    <row r="6006" s="388" customFormat="1" ht="21.75" customHeight="1"/>
    <row r="6007" s="388" customFormat="1" ht="21.75" customHeight="1"/>
    <row r="6008" s="388" customFormat="1" ht="21.75" customHeight="1"/>
    <row r="6009" s="388" customFormat="1" ht="21.75" customHeight="1"/>
    <row r="6010" s="388" customFormat="1" ht="21.75" customHeight="1"/>
    <row r="6011" s="388" customFormat="1" ht="21.75" customHeight="1"/>
    <row r="6012" s="388" customFormat="1" ht="21.75" customHeight="1"/>
    <row r="6013" s="388" customFormat="1" ht="21.75" customHeight="1"/>
    <row r="6014" s="388" customFormat="1" ht="21.75" customHeight="1"/>
    <row r="6015" s="388" customFormat="1" ht="21.75" customHeight="1"/>
    <row r="6016" s="388" customFormat="1" ht="21.75" customHeight="1"/>
    <row r="6017" s="388" customFormat="1" ht="21.75" customHeight="1"/>
    <row r="6018" s="388" customFormat="1" ht="21.75" customHeight="1"/>
    <row r="6019" s="388" customFormat="1" ht="21.75" customHeight="1"/>
    <row r="6020" s="388" customFormat="1" ht="21.75" customHeight="1"/>
    <row r="6021" s="388" customFormat="1" ht="21.75" customHeight="1"/>
    <row r="6022" s="388" customFormat="1" ht="21.75" customHeight="1"/>
    <row r="6023" s="388" customFormat="1" ht="21.75" customHeight="1"/>
    <row r="6024" s="388" customFormat="1" ht="21.75" customHeight="1"/>
    <row r="6025" s="388" customFormat="1" ht="21.75" customHeight="1"/>
    <row r="6026" s="388" customFormat="1" ht="21.75" customHeight="1"/>
    <row r="6027" s="388" customFormat="1" ht="21.75" customHeight="1"/>
    <row r="6028" s="388" customFormat="1" ht="21.75" customHeight="1"/>
    <row r="6029" s="388" customFormat="1" ht="21.75" customHeight="1"/>
    <row r="6030" s="388" customFormat="1" ht="21.75" customHeight="1"/>
    <row r="6031" s="388" customFormat="1" ht="21.75" customHeight="1"/>
    <row r="6032" s="388" customFormat="1" ht="21.75" customHeight="1"/>
    <row r="6033" s="388" customFormat="1" ht="21.75" customHeight="1"/>
    <row r="6034" s="388" customFormat="1" ht="21.75" customHeight="1"/>
    <row r="6035" s="388" customFormat="1" ht="21.75" customHeight="1"/>
    <row r="6036" s="388" customFormat="1" ht="21.75" customHeight="1"/>
    <row r="6037" s="388" customFormat="1" ht="21.75" customHeight="1"/>
    <row r="6038" s="388" customFormat="1" ht="21.75" customHeight="1"/>
    <row r="6039" s="388" customFormat="1" ht="21.75" customHeight="1"/>
    <row r="6040" s="388" customFormat="1" ht="21.75" customHeight="1"/>
    <row r="6041" s="388" customFormat="1" ht="21.75" customHeight="1"/>
    <row r="6042" s="388" customFormat="1" ht="21.75" customHeight="1"/>
    <row r="6043" s="388" customFormat="1" ht="21.75" customHeight="1"/>
    <row r="6044" s="388" customFormat="1" ht="21.75" customHeight="1"/>
    <row r="6045" s="388" customFormat="1" ht="21.75" customHeight="1"/>
    <row r="6046" s="388" customFormat="1" ht="21.75" customHeight="1"/>
    <row r="6047" s="388" customFormat="1" ht="21.75" customHeight="1"/>
    <row r="6048" s="388" customFormat="1" ht="21.75" customHeight="1"/>
    <row r="6049" s="388" customFormat="1" ht="21.75" customHeight="1"/>
    <row r="6050" s="388" customFormat="1" ht="21.75" customHeight="1"/>
    <row r="6051" s="388" customFormat="1" ht="21.75" customHeight="1"/>
    <row r="6052" s="388" customFormat="1" ht="21.75" customHeight="1"/>
    <row r="6053" s="388" customFormat="1" ht="21.75" customHeight="1"/>
    <row r="6054" s="388" customFormat="1" ht="21.75" customHeight="1"/>
    <row r="6055" s="388" customFormat="1" ht="21.75" customHeight="1"/>
    <row r="6056" s="388" customFormat="1" ht="21.75" customHeight="1"/>
    <row r="6057" s="388" customFormat="1" ht="21.75" customHeight="1"/>
    <row r="6058" s="388" customFormat="1" ht="21.75" customHeight="1"/>
    <row r="6059" s="388" customFormat="1" ht="21.75" customHeight="1"/>
    <row r="6060" s="388" customFormat="1" ht="21.75" customHeight="1"/>
    <row r="6061" s="388" customFormat="1" ht="21.75" customHeight="1"/>
    <row r="6062" s="388" customFormat="1" ht="21.75" customHeight="1"/>
    <row r="6063" s="388" customFormat="1" ht="21.75" customHeight="1"/>
    <row r="6064" s="388" customFormat="1" ht="21.75" customHeight="1"/>
    <row r="6065" s="388" customFormat="1" ht="21.75" customHeight="1"/>
    <row r="6066" s="388" customFormat="1" ht="21.75" customHeight="1"/>
    <row r="6067" s="388" customFormat="1" ht="21.75" customHeight="1"/>
    <row r="6068" s="388" customFormat="1" ht="21.75" customHeight="1"/>
    <row r="6069" s="388" customFormat="1" ht="21.75" customHeight="1"/>
    <row r="6070" s="388" customFormat="1" ht="21.75" customHeight="1"/>
    <row r="6071" s="388" customFormat="1" ht="21.75" customHeight="1"/>
    <row r="6072" s="388" customFormat="1" ht="21.75" customHeight="1"/>
    <row r="6073" s="388" customFormat="1" ht="21.75" customHeight="1"/>
    <row r="6074" s="388" customFormat="1" ht="21.75" customHeight="1"/>
    <row r="6075" s="388" customFormat="1" ht="21.75" customHeight="1"/>
    <row r="6076" s="388" customFormat="1" ht="21.75" customHeight="1"/>
    <row r="6077" s="388" customFormat="1" ht="21.75" customHeight="1"/>
    <row r="6078" s="388" customFormat="1" ht="21.75" customHeight="1"/>
    <row r="6079" s="388" customFormat="1" ht="21.75" customHeight="1"/>
    <row r="6080" s="388" customFormat="1" ht="21.75" customHeight="1"/>
    <row r="6081" s="388" customFormat="1" ht="21.75" customHeight="1"/>
    <row r="6082" s="388" customFormat="1" ht="21.75" customHeight="1"/>
    <row r="6083" s="388" customFormat="1" ht="21.75" customHeight="1"/>
    <row r="6084" s="388" customFormat="1" ht="21.75" customHeight="1"/>
    <row r="6085" s="388" customFormat="1" ht="21.75" customHeight="1"/>
    <row r="6086" s="388" customFormat="1" ht="21.75" customHeight="1"/>
    <row r="6087" s="388" customFormat="1" ht="21.75" customHeight="1"/>
    <row r="6088" s="388" customFormat="1" ht="21.75" customHeight="1"/>
    <row r="6089" s="388" customFormat="1" ht="21.75" customHeight="1"/>
    <row r="6090" s="388" customFormat="1" ht="21.75" customHeight="1"/>
    <row r="6091" s="388" customFormat="1" ht="21.75" customHeight="1"/>
    <row r="6092" s="388" customFormat="1" ht="21.75" customHeight="1"/>
    <row r="6093" s="388" customFormat="1" ht="21.75" customHeight="1"/>
    <row r="6094" s="388" customFormat="1" ht="21.75" customHeight="1"/>
    <row r="6095" s="388" customFormat="1" ht="21.75" customHeight="1"/>
    <row r="6096" s="388" customFormat="1" ht="21.75" customHeight="1"/>
    <row r="6097" s="388" customFormat="1" ht="21.75" customHeight="1"/>
    <row r="6098" s="388" customFormat="1" ht="21.75" customHeight="1"/>
    <row r="6099" s="388" customFormat="1" ht="21.75" customHeight="1"/>
    <row r="6100" s="388" customFormat="1" ht="21.75" customHeight="1"/>
    <row r="6101" s="388" customFormat="1" ht="21.75" customHeight="1"/>
    <row r="6102" s="388" customFormat="1" ht="21.75" customHeight="1"/>
    <row r="6103" s="388" customFormat="1" ht="21.75" customHeight="1"/>
    <row r="6104" s="388" customFormat="1" ht="21.75" customHeight="1"/>
    <row r="6105" s="388" customFormat="1" ht="21.75" customHeight="1"/>
    <row r="6106" s="388" customFormat="1" ht="21.75" customHeight="1"/>
    <row r="6107" s="388" customFormat="1" ht="21.75" customHeight="1"/>
    <row r="6108" s="388" customFormat="1" ht="21.75" customHeight="1"/>
    <row r="6109" s="388" customFormat="1" ht="21.75" customHeight="1"/>
    <row r="6110" s="388" customFormat="1" ht="21.75" customHeight="1"/>
    <row r="6111" s="388" customFormat="1" ht="21.75" customHeight="1"/>
    <row r="6112" s="388" customFormat="1" ht="21.75" customHeight="1"/>
    <row r="6113" s="388" customFormat="1" ht="21.75" customHeight="1"/>
    <row r="6114" s="388" customFormat="1" ht="21.75" customHeight="1"/>
    <row r="6115" s="388" customFormat="1" ht="21.75" customHeight="1"/>
    <row r="6116" s="388" customFormat="1" ht="21.75" customHeight="1"/>
    <row r="6117" s="388" customFormat="1" ht="21.75" customHeight="1"/>
    <row r="6118" s="388" customFormat="1" ht="21.75" customHeight="1"/>
    <row r="6119" s="388" customFormat="1" ht="21.75" customHeight="1"/>
    <row r="6120" s="388" customFormat="1" ht="21.75" customHeight="1"/>
    <row r="6121" s="388" customFormat="1" ht="21.75" customHeight="1"/>
    <row r="6122" s="388" customFormat="1" ht="21.75" customHeight="1"/>
    <row r="6123" s="388" customFormat="1" ht="21.75" customHeight="1"/>
    <row r="6124" s="388" customFormat="1" ht="21.75" customHeight="1"/>
    <row r="6125" s="388" customFormat="1" ht="21.75" customHeight="1"/>
    <row r="6126" s="388" customFormat="1" ht="21.75" customHeight="1"/>
    <row r="6127" s="388" customFormat="1" ht="21.75" customHeight="1"/>
    <row r="6128" s="388" customFormat="1" ht="21.75" customHeight="1"/>
    <row r="6129" s="388" customFormat="1" ht="21.75" customHeight="1"/>
    <row r="6130" s="388" customFormat="1" ht="21.75" customHeight="1"/>
    <row r="6131" s="388" customFormat="1" ht="21.75" customHeight="1"/>
    <row r="6132" s="388" customFormat="1" ht="21.75" customHeight="1"/>
    <row r="6133" s="388" customFormat="1" ht="21.75" customHeight="1"/>
    <row r="6134" s="388" customFormat="1" ht="21.75" customHeight="1"/>
    <row r="6135" s="388" customFormat="1" ht="21.75" customHeight="1"/>
    <row r="6136" s="388" customFormat="1" ht="21.75" customHeight="1"/>
    <row r="6137" s="388" customFormat="1" ht="21.75" customHeight="1"/>
    <row r="6138" s="388" customFormat="1" ht="21.75" customHeight="1"/>
    <row r="6139" s="388" customFormat="1" ht="21.75" customHeight="1"/>
    <row r="6140" s="388" customFormat="1" ht="21.75" customHeight="1"/>
    <row r="6141" s="388" customFormat="1" ht="21.75" customHeight="1"/>
    <row r="6142" s="388" customFormat="1" ht="21.75" customHeight="1"/>
    <row r="6143" s="388" customFormat="1" ht="21.75" customHeight="1"/>
    <row r="6144" s="388" customFormat="1" ht="21.75" customHeight="1"/>
    <row r="6145" s="388" customFormat="1" ht="21.75" customHeight="1"/>
    <row r="6146" s="388" customFormat="1" ht="21.75" customHeight="1"/>
    <row r="6147" s="388" customFormat="1" ht="21.75" customHeight="1"/>
    <row r="6148" s="388" customFormat="1" ht="21.75" customHeight="1"/>
    <row r="6149" s="388" customFormat="1" ht="21.75" customHeight="1"/>
    <row r="6150" s="388" customFormat="1" ht="21.75" customHeight="1"/>
    <row r="6151" s="388" customFormat="1" ht="21.75" customHeight="1"/>
    <row r="6152" s="388" customFormat="1" ht="21.75" customHeight="1"/>
    <row r="6153" s="388" customFormat="1" ht="21.75" customHeight="1"/>
    <row r="6154" s="388" customFormat="1" ht="21.75" customHeight="1"/>
    <row r="6155" s="388" customFormat="1" ht="21.75" customHeight="1"/>
    <row r="6156" s="388" customFormat="1" ht="21.75" customHeight="1"/>
    <row r="6157" s="388" customFormat="1" ht="21.75" customHeight="1"/>
    <row r="6158" s="388" customFormat="1" ht="21.75" customHeight="1"/>
    <row r="6159" s="388" customFormat="1" ht="21.75" customHeight="1"/>
    <row r="6160" s="388" customFormat="1" ht="21.75" customHeight="1"/>
    <row r="6161" s="388" customFormat="1" ht="21.75" customHeight="1"/>
    <row r="6162" s="388" customFormat="1" ht="21.75" customHeight="1"/>
    <row r="6163" s="388" customFormat="1" ht="21.75" customHeight="1"/>
    <row r="6164" s="388" customFormat="1" ht="21.75" customHeight="1"/>
    <row r="6165" s="388" customFormat="1" ht="21.75" customHeight="1"/>
    <row r="6166" s="388" customFormat="1" ht="21.75" customHeight="1"/>
    <row r="6167" s="388" customFormat="1" ht="21.75" customHeight="1"/>
    <row r="6168" s="388" customFormat="1" ht="21.75" customHeight="1"/>
    <row r="6169" s="388" customFormat="1" ht="21.75" customHeight="1"/>
    <row r="6170" s="388" customFormat="1" ht="21.75" customHeight="1"/>
    <row r="6171" s="388" customFormat="1" ht="21.75" customHeight="1"/>
    <row r="6172" s="388" customFormat="1" ht="21.75" customHeight="1"/>
    <row r="6173" s="388" customFormat="1" ht="21.75" customHeight="1"/>
    <row r="6174" s="388" customFormat="1" ht="21.75" customHeight="1"/>
    <row r="6175" s="388" customFormat="1" ht="21.75" customHeight="1"/>
    <row r="6176" s="388" customFormat="1" ht="21.75" customHeight="1"/>
    <row r="6177" s="388" customFormat="1" ht="21.75" customHeight="1"/>
    <row r="6178" s="388" customFormat="1" ht="21.75" customHeight="1"/>
    <row r="6179" s="388" customFormat="1" ht="21.75" customHeight="1"/>
    <row r="6180" s="388" customFormat="1" ht="21.75" customHeight="1"/>
    <row r="6181" s="388" customFormat="1" ht="21.75" customHeight="1"/>
    <row r="6182" s="388" customFormat="1" ht="21.75" customHeight="1"/>
    <row r="6183" s="388" customFormat="1" ht="21.75" customHeight="1"/>
    <row r="6184" s="388" customFormat="1" ht="21.75" customHeight="1"/>
    <row r="6185" s="388" customFormat="1" ht="21.75" customHeight="1"/>
    <row r="6186" s="388" customFormat="1" ht="21.75" customHeight="1"/>
    <row r="6187" s="388" customFormat="1" ht="21.75" customHeight="1"/>
    <row r="6188" s="388" customFormat="1" ht="21.75" customHeight="1"/>
    <row r="6189" s="388" customFormat="1" ht="21.75" customHeight="1"/>
    <row r="6190" s="388" customFormat="1" ht="21.75" customHeight="1"/>
    <row r="6191" s="388" customFormat="1" ht="21.75" customHeight="1"/>
    <row r="6192" s="388" customFormat="1" ht="21.75" customHeight="1"/>
    <row r="6193" s="388" customFormat="1" ht="21.75" customHeight="1"/>
    <row r="6194" s="388" customFormat="1" ht="21.75" customHeight="1"/>
    <row r="6195" s="388" customFormat="1" ht="21.75" customHeight="1"/>
    <row r="6196" s="388" customFormat="1" ht="21.75" customHeight="1"/>
    <row r="6197" s="388" customFormat="1" ht="21.75" customHeight="1"/>
    <row r="6198" s="388" customFormat="1" ht="21.75" customHeight="1"/>
    <row r="6199" s="388" customFormat="1" ht="21.75" customHeight="1"/>
    <row r="6200" s="388" customFormat="1" ht="21.75" customHeight="1"/>
    <row r="6201" s="388" customFormat="1" ht="21.75" customHeight="1"/>
    <row r="6202" s="388" customFormat="1" ht="21.75" customHeight="1"/>
    <row r="6203" s="388" customFormat="1" ht="21.75" customHeight="1"/>
    <row r="6204" s="388" customFormat="1" ht="21.75" customHeight="1"/>
    <row r="6205" s="388" customFormat="1" ht="21.75" customHeight="1"/>
    <row r="6206" s="388" customFormat="1" ht="21.75" customHeight="1"/>
    <row r="6207" s="388" customFormat="1" ht="21.75" customHeight="1"/>
    <row r="6208" s="388" customFormat="1" ht="21.75" customHeight="1"/>
    <row r="6209" s="388" customFormat="1" ht="21.75" customHeight="1"/>
    <row r="6210" s="388" customFormat="1" ht="21.75" customHeight="1"/>
    <row r="6211" s="388" customFormat="1" ht="21.75" customHeight="1"/>
    <row r="6212" s="388" customFormat="1" ht="21.75" customHeight="1"/>
    <row r="6213" s="388" customFormat="1" ht="21.75" customHeight="1"/>
    <row r="6214" s="388" customFormat="1" ht="21.75" customHeight="1"/>
    <row r="6215" s="388" customFormat="1" ht="21.75" customHeight="1"/>
    <row r="6216" s="388" customFormat="1" ht="21.75" customHeight="1"/>
    <row r="6217" s="388" customFormat="1" ht="21.75" customHeight="1"/>
    <row r="6218" s="388" customFormat="1" ht="21.75" customHeight="1"/>
    <row r="6219" s="388" customFormat="1" ht="21.75" customHeight="1"/>
    <row r="6220" s="388" customFormat="1" ht="21.75" customHeight="1"/>
    <row r="6221" s="388" customFormat="1" ht="21.75" customHeight="1"/>
    <row r="6222" s="388" customFormat="1" ht="21.75" customHeight="1"/>
    <row r="6223" s="388" customFormat="1" ht="21.75" customHeight="1"/>
    <row r="6224" s="388" customFormat="1" ht="21.75" customHeight="1"/>
    <row r="6225" s="388" customFormat="1" ht="21.75" customHeight="1"/>
    <row r="6226" s="388" customFormat="1" ht="21.75" customHeight="1"/>
    <row r="6227" s="388" customFormat="1" ht="21.75" customHeight="1"/>
    <row r="6228" s="388" customFormat="1" ht="21.75" customHeight="1"/>
    <row r="6229" s="388" customFormat="1" ht="21.75" customHeight="1"/>
    <row r="6230" s="388" customFormat="1" ht="21.75" customHeight="1"/>
    <row r="6231" s="388" customFormat="1" ht="21.75" customHeight="1"/>
    <row r="6232" s="388" customFormat="1" ht="21.75" customHeight="1"/>
    <row r="6233" s="388" customFormat="1" ht="21.75" customHeight="1"/>
    <row r="6234" s="388" customFormat="1" ht="21.75" customHeight="1"/>
    <row r="6235" s="388" customFormat="1" ht="21.75" customHeight="1"/>
    <row r="6236" s="388" customFormat="1" ht="21.75" customHeight="1"/>
    <row r="6237" s="388" customFormat="1" ht="21.75" customHeight="1"/>
    <row r="6238" s="388" customFormat="1" ht="21.75" customHeight="1"/>
    <row r="6239" s="388" customFormat="1" ht="21.75" customHeight="1"/>
    <row r="6240" s="388" customFormat="1" ht="21.75" customHeight="1"/>
    <row r="6241" s="388" customFormat="1" ht="21.75" customHeight="1"/>
    <row r="6242" s="388" customFormat="1" ht="21.75" customHeight="1"/>
    <row r="6243" s="388" customFormat="1" ht="21.75" customHeight="1"/>
    <row r="6244" s="388" customFormat="1" ht="21.75" customHeight="1"/>
    <row r="6245" s="388" customFormat="1" ht="21.75" customHeight="1"/>
    <row r="6246" s="388" customFormat="1" ht="21.75" customHeight="1"/>
    <row r="6247" s="388" customFormat="1" ht="21.75" customHeight="1"/>
    <row r="6248" s="388" customFormat="1" ht="21.75" customHeight="1"/>
    <row r="6249" s="388" customFormat="1" ht="21.75" customHeight="1"/>
    <row r="6250" s="388" customFormat="1" ht="21.75" customHeight="1"/>
    <row r="6251" s="388" customFormat="1" ht="21.75" customHeight="1"/>
    <row r="6252" s="388" customFormat="1" ht="21.75" customHeight="1"/>
    <row r="6253" s="388" customFormat="1" ht="21.75" customHeight="1"/>
    <row r="6254" s="388" customFormat="1" ht="21.75" customHeight="1"/>
    <row r="6255" s="388" customFormat="1" ht="21.75" customHeight="1"/>
    <row r="6256" s="388" customFormat="1" ht="21.75" customHeight="1"/>
    <row r="6257" s="388" customFormat="1" ht="21.75" customHeight="1"/>
    <row r="6258" s="388" customFormat="1" ht="21.75" customHeight="1"/>
    <row r="6259" s="388" customFormat="1" ht="21.75" customHeight="1"/>
    <row r="6260" s="388" customFormat="1" ht="21.75" customHeight="1"/>
    <row r="6261" s="388" customFormat="1" ht="21.75" customHeight="1"/>
    <row r="6262" s="388" customFormat="1" ht="21.75" customHeight="1"/>
    <row r="6263" s="388" customFormat="1" ht="21.75" customHeight="1"/>
    <row r="6264" s="388" customFormat="1" ht="21.75" customHeight="1"/>
    <row r="6265" s="388" customFormat="1" ht="21.75" customHeight="1"/>
    <row r="6266" s="388" customFormat="1" ht="21.75" customHeight="1"/>
    <row r="6267" s="388" customFormat="1" ht="21.75" customHeight="1"/>
    <row r="6268" s="388" customFormat="1" ht="21.75" customHeight="1"/>
    <row r="6269" s="388" customFormat="1" ht="21.75" customHeight="1"/>
    <row r="6270" s="388" customFormat="1" ht="21.75" customHeight="1"/>
    <row r="6271" s="388" customFormat="1" ht="21.75" customHeight="1"/>
    <row r="6272" s="388" customFormat="1" ht="21.75" customHeight="1"/>
    <row r="6273" s="388" customFormat="1" ht="21.75" customHeight="1"/>
    <row r="6274" s="388" customFormat="1" ht="21.75" customHeight="1"/>
    <row r="6275" s="388" customFormat="1" ht="21.75" customHeight="1"/>
    <row r="6276" s="388" customFormat="1" ht="21.75" customHeight="1"/>
    <row r="6277" s="388" customFormat="1" ht="21.75" customHeight="1"/>
    <row r="6278" s="388" customFormat="1" ht="21.75" customHeight="1"/>
    <row r="6279" s="388" customFormat="1" ht="21.75" customHeight="1"/>
    <row r="6280" s="388" customFormat="1" ht="21.75" customHeight="1"/>
    <row r="6281" s="388" customFormat="1" ht="21.75" customHeight="1"/>
    <row r="6282" s="388" customFormat="1" ht="21.75" customHeight="1"/>
    <row r="6283" s="388" customFormat="1" ht="21.75" customHeight="1"/>
    <row r="6284" s="388" customFormat="1" ht="21.75" customHeight="1"/>
    <row r="6285" s="388" customFormat="1" ht="21.75" customHeight="1"/>
    <row r="6286" s="388" customFormat="1" ht="21.75" customHeight="1"/>
    <row r="6287" s="388" customFormat="1" ht="21.75" customHeight="1"/>
    <row r="6288" s="388" customFormat="1" ht="21.75" customHeight="1"/>
    <row r="6289" s="388" customFormat="1" ht="21.75" customHeight="1"/>
    <row r="6290" s="388" customFormat="1" ht="21.75" customHeight="1"/>
    <row r="6291" s="388" customFormat="1" ht="21.75" customHeight="1"/>
    <row r="6292" s="388" customFormat="1" ht="21.75" customHeight="1"/>
    <row r="6293" s="388" customFormat="1" ht="21.75" customHeight="1"/>
    <row r="6294" s="388" customFormat="1" ht="21.75" customHeight="1"/>
    <row r="6295" s="388" customFormat="1" ht="21.75" customHeight="1"/>
    <row r="6296" s="388" customFormat="1" ht="21.75" customHeight="1"/>
    <row r="6297" s="388" customFormat="1" ht="21.75" customHeight="1"/>
    <row r="6298" s="388" customFormat="1" ht="21.75" customHeight="1"/>
    <row r="6299" s="388" customFormat="1" ht="21.75" customHeight="1"/>
    <row r="6300" s="388" customFormat="1" ht="21.75" customHeight="1"/>
    <row r="6301" s="388" customFormat="1" ht="21.75" customHeight="1"/>
    <row r="6302" s="388" customFormat="1" ht="21.75" customHeight="1"/>
    <row r="6303" s="388" customFormat="1" ht="21.75" customHeight="1"/>
    <row r="6304" s="388" customFormat="1" ht="21.75" customHeight="1"/>
    <row r="6305" s="388" customFormat="1" ht="21.75" customHeight="1"/>
    <row r="6306" s="388" customFormat="1" ht="21.75" customHeight="1"/>
    <row r="6307" s="388" customFormat="1" ht="21.75" customHeight="1"/>
    <row r="6308" s="388" customFormat="1" ht="21.75" customHeight="1"/>
    <row r="6309" s="388" customFormat="1" ht="21.75" customHeight="1"/>
    <row r="6310" s="388" customFormat="1" ht="21.75" customHeight="1"/>
    <row r="6311" s="388" customFormat="1" ht="21.75" customHeight="1"/>
    <row r="6312" s="388" customFormat="1" ht="21.75" customHeight="1"/>
    <row r="6313" s="388" customFormat="1" ht="21.75" customHeight="1"/>
    <row r="6314" s="388" customFormat="1" ht="21.75" customHeight="1"/>
    <row r="6315" s="388" customFormat="1" ht="21.75" customHeight="1"/>
    <row r="6316" s="388" customFormat="1" ht="21.75" customHeight="1"/>
    <row r="6317" s="388" customFormat="1" ht="21.75" customHeight="1"/>
    <row r="6318" s="388" customFormat="1" ht="21.75" customHeight="1"/>
    <row r="6319" s="388" customFormat="1" ht="21.75" customHeight="1"/>
    <row r="6320" s="388" customFormat="1" ht="21.75" customHeight="1"/>
    <row r="6321" s="388" customFormat="1" ht="21.75" customHeight="1"/>
    <row r="6322" s="388" customFormat="1" ht="21.75" customHeight="1"/>
    <row r="6323" s="388" customFormat="1" ht="21.75" customHeight="1"/>
    <row r="6324" s="388" customFormat="1" ht="21.75" customHeight="1"/>
    <row r="6325" s="388" customFormat="1" ht="21.75" customHeight="1"/>
    <row r="6326" s="388" customFormat="1" ht="21.75" customHeight="1"/>
    <row r="6327" s="388" customFormat="1" ht="21.75" customHeight="1"/>
    <row r="6328" s="388" customFormat="1" ht="21.75" customHeight="1"/>
    <row r="6329" s="388" customFormat="1" ht="21.75" customHeight="1"/>
    <row r="6330" s="388" customFormat="1" ht="21.75" customHeight="1"/>
    <row r="6331" s="388" customFormat="1" ht="21.75" customHeight="1"/>
    <row r="6332" s="388" customFormat="1" ht="21.75" customHeight="1"/>
    <row r="6333" s="388" customFormat="1" ht="21.75" customHeight="1"/>
    <row r="6334" s="388" customFormat="1" ht="21.75" customHeight="1"/>
    <row r="6335" s="388" customFormat="1" ht="21.75" customHeight="1"/>
    <row r="6336" s="388" customFormat="1" ht="21.75" customHeight="1"/>
    <row r="6337" s="388" customFormat="1" ht="21.75" customHeight="1"/>
    <row r="6338" s="388" customFormat="1" ht="21.75" customHeight="1"/>
    <row r="6339" s="388" customFormat="1" ht="21.75" customHeight="1"/>
    <row r="6340" s="388" customFormat="1" ht="21.75" customHeight="1"/>
    <row r="6341" s="388" customFormat="1" ht="21.75" customHeight="1"/>
    <row r="6342" s="388" customFormat="1" ht="21.75" customHeight="1"/>
    <row r="6343" s="388" customFormat="1" ht="21.75" customHeight="1"/>
    <row r="6344" s="388" customFormat="1" ht="21.75" customHeight="1"/>
    <row r="6345" s="388" customFormat="1" ht="21.75" customHeight="1"/>
    <row r="6346" s="388" customFormat="1" ht="21.75" customHeight="1"/>
    <row r="6347" s="388" customFormat="1" ht="21.75" customHeight="1"/>
    <row r="6348" s="388" customFormat="1" ht="21.75" customHeight="1"/>
    <row r="6349" s="388" customFormat="1" ht="21.75" customHeight="1"/>
    <row r="6350" s="388" customFormat="1" ht="21.75" customHeight="1"/>
    <row r="6351" s="388" customFormat="1" ht="21.75" customHeight="1"/>
    <row r="6352" s="388" customFormat="1" ht="21.75" customHeight="1"/>
    <row r="6353" s="388" customFormat="1" ht="21.75" customHeight="1"/>
    <row r="6354" s="388" customFormat="1" ht="21.75" customHeight="1"/>
    <row r="6355" s="388" customFormat="1" ht="21.75" customHeight="1"/>
    <row r="6356" s="388" customFormat="1" ht="21.75" customHeight="1"/>
    <row r="6357" s="388" customFormat="1" ht="21.75" customHeight="1"/>
    <row r="6358" s="388" customFormat="1" ht="21.75" customHeight="1"/>
    <row r="6359" s="388" customFormat="1" ht="21.75" customHeight="1"/>
    <row r="6360" s="388" customFormat="1" ht="21.75" customHeight="1"/>
    <row r="6361" s="388" customFormat="1" ht="21.75" customHeight="1"/>
    <row r="6362" s="388" customFormat="1" ht="21.75" customHeight="1"/>
    <row r="6363" s="388" customFormat="1" ht="21.75" customHeight="1"/>
    <row r="6364" s="388" customFormat="1" ht="21.75" customHeight="1"/>
    <row r="6365" s="388" customFormat="1" ht="21.75" customHeight="1"/>
    <row r="6366" s="388" customFormat="1" ht="21.75" customHeight="1"/>
    <row r="6367" s="388" customFormat="1" ht="21.75" customHeight="1"/>
    <row r="6368" s="388" customFormat="1" ht="21.75" customHeight="1"/>
    <row r="6369" s="388" customFormat="1" ht="21.75" customHeight="1"/>
    <row r="6370" s="388" customFormat="1" ht="21.75" customHeight="1"/>
    <row r="6371" s="388" customFormat="1" ht="21.75" customHeight="1"/>
    <row r="6372" s="388" customFormat="1" ht="21.75" customHeight="1"/>
    <row r="6373" s="388" customFormat="1" ht="21.75" customHeight="1"/>
    <row r="6374" s="388" customFormat="1" ht="21.75" customHeight="1"/>
    <row r="6375" s="388" customFormat="1" ht="21.75" customHeight="1"/>
    <row r="6376" s="388" customFormat="1" ht="21.75" customHeight="1"/>
    <row r="6377" s="388" customFormat="1" ht="21.75" customHeight="1"/>
    <row r="6378" s="388" customFormat="1" ht="21.75" customHeight="1"/>
    <row r="6379" s="388" customFormat="1" ht="21.75" customHeight="1"/>
    <row r="6380" s="388" customFormat="1" ht="21.75" customHeight="1"/>
    <row r="6381" s="388" customFormat="1" ht="21.75" customHeight="1"/>
    <row r="6382" s="388" customFormat="1" ht="21.75" customHeight="1"/>
    <row r="6383" s="388" customFormat="1" ht="21.75" customHeight="1"/>
    <row r="6384" s="388" customFormat="1" ht="21.75" customHeight="1"/>
    <row r="6385" s="388" customFormat="1" ht="21.75" customHeight="1"/>
    <row r="6386" s="388" customFormat="1" ht="21.75" customHeight="1"/>
    <row r="6387" s="388" customFormat="1" ht="21.75" customHeight="1"/>
    <row r="6388" s="388" customFormat="1" ht="21.75" customHeight="1"/>
    <row r="6389" s="388" customFormat="1" ht="21.75" customHeight="1"/>
    <row r="6390" s="388" customFormat="1" ht="21.75" customHeight="1"/>
    <row r="6391" s="388" customFormat="1" ht="21.75" customHeight="1"/>
    <row r="6392" s="388" customFormat="1" ht="21.75" customHeight="1"/>
    <row r="6393" s="388" customFormat="1" ht="21.75" customHeight="1"/>
    <row r="6394" s="388" customFormat="1" ht="21.75" customHeight="1"/>
    <row r="6395" s="388" customFormat="1" ht="21.75" customHeight="1"/>
    <row r="6396" s="388" customFormat="1" ht="21.75" customHeight="1"/>
    <row r="6397" s="388" customFormat="1" ht="21.75" customHeight="1"/>
    <row r="6398" s="388" customFormat="1" ht="21.75" customHeight="1"/>
    <row r="6399" s="388" customFormat="1" ht="21.75" customHeight="1"/>
    <row r="6400" s="388" customFormat="1" ht="21.75" customHeight="1"/>
    <row r="6401" s="388" customFormat="1" ht="21.75" customHeight="1"/>
    <row r="6402" s="388" customFormat="1" ht="21.75" customHeight="1"/>
    <row r="6403" s="388" customFormat="1" ht="21.75" customHeight="1"/>
    <row r="6404" s="388" customFormat="1" ht="21.75" customHeight="1"/>
    <row r="6405" s="388" customFormat="1" ht="21.75" customHeight="1"/>
    <row r="6406" s="388" customFormat="1" ht="21.75" customHeight="1"/>
    <row r="6407" s="388" customFormat="1" ht="21.75" customHeight="1"/>
    <row r="6408" s="388" customFormat="1" ht="21.75" customHeight="1"/>
    <row r="6409" s="388" customFormat="1" ht="21.75" customHeight="1"/>
    <row r="6410" s="388" customFormat="1" ht="21.75" customHeight="1"/>
    <row r="6411" s="388" customFormat="1" ht="21.75" customHeight="1"/>
    <row r="6412" s="388" customFormat="1" ht="21.75" customHeight="1"/>
    <row r="6413" s="388" customFormat="1" ht="21.75" customHeight="1"/>
    <row r="6414" s="388" customFormat="1" ht="21.75" customHeight="1"/>
    <row r="6415" s="388" customFormat="1" ht="21.75" customHeight="1"/>
    <row r="6416" s="388" customFormat="1" ht="21.75" customHeight="1"/>
    <row r="6417" s="388" customFormat="1" ht="21.75" customHeight="1"/>
    <row r="6418" s="388" customFormat="1" ht="21.75" customHeight="1"/>
    <row r="6419" s="388" customFormat="1" ht="21.75" customHeight="1"/>
    <row r="6420" s="388" customFormat="1" ht="21.75" customHeight="1"/>
    <row r="6421" s="388" customFormat="1" ht="21.75" customHeight="1"/>
    <row r="6422" s="388" customFormat="1" ht="21.75" customHeight="1"/>
    <row r="6423" s="388" customFormat="1" ht="21.75" customHeight="1"/>
    <row r="6424" s="388" customFormat="1" ht="21.75" customHeight="1"/>
    <row r="6425" s="388" customFormat="1" ht="21.75" customHeight="1"/>
    <row r="6426" s="388" customFormat="1" ht="21.75" customHeight="1"/>
    <row r="6427" s="388" customFormat="1" ht="21.75" customHeight="1"/>
    <row r="6428" s="388" customFormat="1" ht="21.75" customHeight="1"/>
    <row r="6429" s="388" customFormat="1" ht="21.75" customHeight="1"/>
    <row r="6430" s="388" customFormat="1" ht="21.75" customHeight="1"/>
    <row r="6431" s="388" customFormat="1" ht="21.75" customHeight="1"/>
    <row r="6432" s="388" customFormat="1" ht="21.75" customHeight="1"/>
    <row r="6433" s="388" customFormat="1" ht="21.75" customHeight="1"/>
    <row r="6434" s="388" customFormat="1" ht="21.75" customHeight="1"/>
    <row r="6435" s="388" customFormat="1" ht="21.75" customHeight="1"/>
    <row r="6436" s="388" customFormat="1" ht="21.75" customHeight="1"/>
    <row r="6437" s="388" customFormat="1" ht="21.75" customHeight="1"/>
    <row r="6438" s="388" customFormat="1" ht="21.75" customHeight="1"/>
    <row r="6439" s="388" customFormat="1" ht="21.75" customHeight="1"/>
    <row r="6440" s="388" customFormat="1" ht="21.75" customHeight="1"/>
    <row r="6441" s="388" customFormat="1" ht="21.75" customHeight="1"/>
    <row r="6442" s="388" customFormat="1" ht="21.75" customHeight="1"/>
    <row r="6443" s="388" customFormat="1" ht="21.75" customHeight="1"/>
    <row r="6444" s="388" customFormat="1" ht="21.75" customHeight="1"/>
    <row r="6445" s="388" customFormat="1" ht="21.75" customHeight="1"/>
    <row r="6446" s="388" customFormat="1" ht="21.75" customHeight="1"/>
    <row r="6447" s="388" customFormat="1" ht="21.75" customHeight="1"/>
    <row r="6448" s="388" customFormat="1" ht="21.75" customHeight="1"/>
    <row r="6449" s="388" customFormat="1" ht="21.75" customHeight="1"/>
    <row r="6450" s="388" customFormat="1" ht="21.75" customHeight="1"/>
    <row r="6451" s="388" customFormat="1" ht="21.75" customHeight="1"/>
    <row r="6452" s="388" customFormat="1" ht="21.75" customHeight="1"/>
    <row r="6453" s="388" customFormat="1" ht="21.75" customHeight="1"/>
    <row r="6454" s="388" customFormat="1" ht="21.75" customHeight="1"/>
    <row r="6455" s="388" customFormat="1" ht="21.75" customHeight="1"/>
    <row r="6456" s="388" customFormat="1" ht="21.75" customHeight="1"/>
    <row r="6457" s="388" customFormat="1" ht="21.75" customHeight="1"/>
    <row r="6458" s="388" customFormat="1" ht="21.75" customHeight="1"/>
    <row r="6459" s="388" customFormat="1" ht="21.75" customHeight="1"/>
    <row r="6460" s="388" customFormat="1" ht="21.75" customHeight="1"/>
    <row r="6461" s="388" customFormat="1" ht="21.75" customHeight="1"/>
    <row r="6462" s="388" customFormat="1" ht="21.75" customHeight="1"/>
    <row r="6463" s="388" customFormat="1" ht="21.75" customHeight="1"/>
    <row r="6464" s="388" customFormat="1" ht="21.75" customHeight="1"/>
    <row r="6465" s="388" customFormat="1" ht="21.75" customHeight="1"/>
    <row r="6466" s="388" customFormat="1" ht="21.75" customHeight="1"/>
    <row r="6467" s="388" customFormat="1" ht="21.75" customHeight="1"/>
    <row r="6468" s="388" customFormat="1" ht="21.75" customHeight="1"/>
    <row r="6469" s="388" customFormat="1" ht="21.75" customHeight="1"/>
    <row r="6470" s="388" customFormat="1" ht="21.75" customHeight="1"/>
    <row r="6471" s="388" customFormat="1" ht="21.75" customHeight="1"/>
    <row r="6472" s="388" customFormat="1" ht="21.75" customHeight="1"/>
    <row r="6473" s="388" customFormat="1" ht="21.75" customHeight="1"/>
    <row r="6474" s="388" customFormat="1" ht="21.75" customHeight="1"/>
    <row r="6475" s="388" customFormat="1" ht="21.75" customHeight="1"/>
    <row r="6476" s="388" customFormat="1" ht="21.75" customHeight="1"/>
    <row r="6477" s="388" customFormat="1" ht="21.75" customHeight="1"/>
    <row r="6478" s="388" customFormat="1" ht="21.75" customHeight="1"/>
    <row r="6479" s="388" customFormat="1" ht="21.75" customHeight="1"/>
    <row r="6480" s="388" customFormat="1" ht="21.75" customHeight="1"/>
    <row r="6481" s="388" customFormat="1" ht="21.75" customHeight="1"/>
    <row r="6482" s="388" customFormat="1" ht="21.75" customHeight="1"/>
    <row r="6483" s="388" customFormat="1" ht="21.75" customHeight="1"/>
    <row r="6484" s="388" customFormat="1" ht="21.75" customHeight="1"/>
    <row r="6485" s="388" customFormat="1" ht="21.75" customHeight="1"/>
    <row r="6486" s="388" customFormat="1" ht="21.75" customHeight="1"/>
    <row r="6487" s="388" customFormat="1" ht="21.75" customHeight="1"/>
    <row r="6488" s="388" customFormat="1" ht="21.75" customHeight="1"/>
    <row r="6489" s="388" customFormat="1" ht="21.75" customHeight="1"/>
    <row r="6490" s="388" customFormat="1" ht="21.75" customHeight="1"/>
    <row r="6491" s="388" customFormat="1" ht="21.75" customHeight="1"/>
    <row r="6492" s="388" customFormat="1" ht="21.75" customHeight="1"/>
    <row r="6493" s="388" customFormat="1" ht="21.75" customHeight="1"/>
    <row r="6494" s="388" customFormat="1" ht="21.75" customHeight="1"/>
    <row r="6495" s="388" customFormat="1" ht="21.75" customHeight="1"/>
    <row r="6496" s="388" customFormat="1" ht="21.75" customHeight="1"/>
    <row r="6497" s="388" customFormat="1" ht="21.75" customHeight="1"/>
    <row r="6498" s="388" customFormat="1" ht="21.75" customHeight="1"/>
    <row r="6499" s="388" customFormat="1" ht="21.75" customHeight="1"/>
    <row r="6500" s="388" customFormat="1" ht="21.75" customHeight="1"/>
    <row r="6501" s="388" customFormat="1" ht="21.75" customHeight="1"/>
    <row r="6502" s="388" customFormat="1" ht="21.75" customHeight="1"/>
    <row r="6503" s="388" customFormat="1" ht="21.75" customHeight="1"/>
    <row r="6504" s="388" customFormat="1" ht="21.75" customHeight="1"/>
    <row r="6505" s="388" customFormat="1" ht="21.75" customHeight="1"/>
    <row r="6506" s="388" customFormat="1" ht="21.75" customHeight="1"/>
    <row r="6507" s="388" customFormat="1" ht="21.75" customHeight="1"/>
    <row r="6508" s="388" customFormat="1" ht="21.75" customHeight="1"/>
    <row r="6509" s="388" customFormat="1" ht="21.75" customHeight="1"/>
    <row r="6510" s="388" customFormat="1" ht="21.75" customHeight="1"/>
    <row r="6511" s="388" customFormat="1" ht="21.75" customHeight="1"/>
    <row r="6512" s="388" customFormat="1" ht="21.75" customHeight="1"/>
    <row r="6513" s="388" customFormat="1" ht="21.75" customHeight="1"/>
    <row r="6514" s="388" customFormat="1" ht="21.75" customHeight="1"/>
    <row r="6515" s="388" customFormat="1" ht="21.75" customHeight="1"/>
    <row r="6516" s="388" customFormat="1" ht="21.75" customHeight="1"/>
    <row r="6517" s="388" customFormat="1" ht="21.75" customHeight="1"/>
    <row r="6518" s="388" customFormat="1" ht="21.75" customHeight="1"/>
    <row r="6519" s="388" customFormat="1" ht="21.75" customHeight="1"/>
    <row r="6520" s="388" customFormat="1" ht="21.75" customHeight="1"/>
    <row r="6521" s="388" customFormat="1" ht="21.75" customHeight="1"/>
    <row r="6522" s="388" customFormat="1" ht="21.75" customHeight="1"/>
    <row r="6523" s="388" customFormat="1" ht="21.75" customHeight="1"/>
    <row r="6524" s="388" customFormat="1" ht="21.75" customHeight="1"/>
    <row r="6525" s="388" customFormat="1" ht="21.75" customHeight="1"/>
    <row r="6526" s="388" customFormat="1" ht="21.75" customHeight="1"/>
    <row r="6527" s="388" customFormat="1" ht="21.75" customHeight="1"/>
    <row r="6528" s="388" customFormat="1" ht="21.75" customHeight="1"/>
    <row r="6529" s="388" customFormat="1" ht="21.75" customHeight="1"/>
    <row r="6530" s="388" customFormat="1" ht="21.75" customHeight="1"/>
    <row r="6531" s="388" customFormat="1" ht="21.75" customHeight="1"/>
    <row r="6532" s="388" customFormat="1" ht="21.75" customHeight="1"/>
    <row r="6533" s="388" customFormat="1" ht="21.75" customHeight="1"/>
    <row r="6534" s="388" customFormat="1" ht="21.75" customHeight="1"/>
    <row r="6535" s="388" customFormat="1" ht="21.75" customHeight="1"/>
    <row r="6536" s="388" customFormat="1" ht="21.75" customHeight="1"/>
    <row r="6537" s="388" customFormat="1" ht="21.75" customHeight="1"/>
    <row r="6538" s="388" customFormat="1" ht="21.75" customHeight="1"/>
    <row r="6539" s="388" customFormat="1" ht="21.75" customHeight="1"/>
    <row r="6540" s="388" customFormat="1" ht="21.75" customHeight="1"/>
    <row r="6541" s="388" customFormat="1" ht="21.75" customHeight="1"/>
    <row r="6542" s="388" customFormat="1" ht="21.75" customHeight="1"/>
    <row r="6543" s="388" customFormat="1" ht="21.75" customHeight="1"/>
    <row r="6544" s="388" customFormat="1" ht="21.75" customHeight="1"/>
    <row r="6545" s="388" customFormat="1" ht="21.75" customHeight="1"/>
    <row r="6546" s="388" customFormat="1" ht="21.75" customHeight="1"/>
    <row r="6547" s="388" customFormat="1" ht="21.75" customHeight="1"/>
    <row r="6548" s="388" customFormat="1" ht="21.75" customHeight="1"/>
    <row r="6549" s="388" customFormat="1" ht="21.75" customHeight="1"/>
    <row r="6550" s="388" customFormat="1" ht="21.75" customHeight="1"/>
    <row r="6551" s="388" customFormat="1" ht="21.75" customHeight="1"/>
    <row r="6552" s="388" customFormat="1" ht="21.75" customHeight="1"/>
    <row r="6553" s="388" customFormat="1" ht="21.75" customHeight="1"/>
    <row r="6554" s="388" customFormat="1" ht="21.75" customHeight="1"/>
    <row r="6555" s="388" customFormat="1" ht="21.75" customHeight="1"/>
    <row r="6556" s="388" customFormat="1" ht="21.75" customHeight="1"/>
    <row r="6557" s="388" customFormat="1" ht="21.75" customHeight="1"/>
    <row r="6558" s="388" customFormat="1" ht="21.75" customHeight="1"/>
    <row r="6559" s="388" customFormat="1" ht="21.75" customHeight="1"/>
    <row r="6560" s="388" customFormat="1" ht="21.75" customHeight="1"/>
    <row r="6561" s="388" customFormat="1" ht="21.75" customHeight="1"/>
    <row r="6562" s="388" customFormat="1" ht="21.75" customHeight="1"/>
    <row r="6563" s="388" customFormat="1" ht="21.75" customHeight="1"/>
    <row r="6564" s="388" customFormat="1" ht="21.75" customHeight="1"/>
    <row r="6565" s="388" customFormat="1" ht="21.75" customHeight="1"/>
    <row r="6566" s="388" customFormat="1" ht="21.75" customHeight="1"/>
    <row r="6567" s="388" customFormat="1" ht="21.75" customHeight="1"/>
    <row r="6568" s="388" customFormat="1" ht="21.75" customHeight="1"/>
    <row r="6569" s="388" customFormat="1" ht="21.75" customHeight="1"/>
    <row r="6570" s="388" customFormat="1" ht="21.75" customHeight="1"/>
    <row r="6571" s="388" customFormat="1" ht="21.75" customHeight="1"/>
    <row r="6572" s="388" customFormat="1" ht="21.75" customHeight="1"/>
    <row r="6573" s="388" customFormat="1" ht="21.75" customHeight="1"/>
    <row r="6574" s="388" customFormat="1" ht="21.75" customHeight="1"/>
    <row r="6575" s="388" customFormat="1" ht="21.75" customHeight="1"/>
    <row r="6576" s="388" customFormat="1" ht="21.75" customHeight="1"/>
    <row r="6577" s="388" customFormat="1" ht="21.75" customHeight="1"/>
    <row r="6578" s="388" customFormat="1" ht="21.75" customHeight="1"/>
    <row r="6579" s="388" customFormat="1" ht="21.75" customHeight="1"/>
    <row r="6580" s="388" customFormat="1" ht="21.75" customHeight="1"/>
    <row r="6581" s="388" customFormat="1" ht="21.75" customHeight="1"/>
    <row r="6582" s="388" customFormat="1" ht="21.75" customHeight="1"/>
    <row r="6583" s="388" customFormat="1" ht="21.75" customHeight="1"/>
    <row r="6584" s="388" customFormat="1" ht="21.75" customHeight="1"/>
    <row r="6585" s="388" customFormat="1" ht="21.75" customHeight="1"/>
    <row r="6586" s="388" customFormat="1" ht="21.75" customHeight="1"/>
    <row r="6587" s="388" customFormat="1" ht="21.75" customHeight="1"/>
    <row r="6588" s="388" customFormat="1" ht="21.75" customHeight="1"/>
    <row r="6589" s="388" customFormat="1" ht="21.75" customHeight="1"/>
    <row r="6590" s="388" customFormat="1" ht="21.75" customHeight="1"/>
    <row r="6591" s="388" customFormat="1" ht="21.75" customHeight="1"/>
    <row r="6592" s="388" customFormat="1" ht="21.75" customHeight="1"/>
    <row r="6593" s="388" customFormat="1" ht="21.75" customHeight="1"/>
    <row r="6594" s="388" customFormat="1" ht="21.75" customHeight="1"/>
    <row r="6595" s="388" customFormat="1" ht="21.75" customHeight="1"/>
    <row r="6596" s="388" customFormat="1" ht="21.75" customHeight="1"/>
    <row r="6597" s="388" customFormat="1" ht="21.75" customHeight="1"/>
    <row r="6598" s="388" customFormat="1" ht="21.75" customHeight="1"/>
    <row r="6599" s="388" customFormat="1" ht="21.75" customHeight="1"/>
    <row r="6600" s="388" customFormat="1" ht="21.75" customHeight="1"/>
    <row r="6601" s="388" customFormat="1" ht="21.75" customHeight="1"/>
    <row r="6602" s="388" customFormat="1" ht="21.75" customHeight="1"/>
    <row r="6603" s="388" customFormat="1" ht="21.75" customHeight="1"/>
    <row r="6604" s="388" customFormat="1" ht="21.75" customHeight="1"/>
    <row r="6605" s="388" customFormat="1" ht="21.75" customHeight="1"/>
    <row r="6606" s="388" customFormat="1" ht="21.75" customHeight="1"/>
    <row r="6607" s="388" customFormat="1" ht="21.75" customHeight="1"/>
    <row r="6608" s="388" customFormat="1" ht="21.75" customHeight="1"/>
    <row r="6609" s="388" customFormat="1" ht="21.75" customHeight="1"/>
    <row r="6610" s="388" customFormat="1" ht="21.75" customHeight="1"/>
    <row r="6611" s="388" customFormat="1" ht="21.75" customHeight="1"/>
    <row r="6612" s="388" customFormat="1" ht="21.75" customHeight="1"/>
    <row r="6613" s="388" customFormat="1" ht="21.75" customHeight="1"/>
    <row r="6614" s="388" customFormat="1" ht="21.75" customHeight="1"/>
    <row r="6615" s="388" customFormat="1" ht="21.75" customHeight="1"/>
    <row r="6616" s="388" customFormat="1" ht="21.75" customHeight="1"/>
    <row r="6617" s="388" customFormat="1" ht="21.75" customHeight="1"/>
    <row r="6618" s="388" customFormat="1" ht="21.75" customHeight="1"/>
    <row r="6619" s="388" customFormat="1" ht="21.75" customHeight="1"/>
    <row r="6620" s="388" customFormat="1" ht="21.75" customHeight="1"/>
    <row r="6621" s="388" customFormat="1" ht="21.75" customHeight="1"/>
    <row r="6622" s="388" customFormat="1" ht="21.75" customHeight="1"/>
    <row r="6623" s="388" customFormat="1" ht="21.75" customHeight="1"/>
    <row r="6624" s="388" customFormat="1" ht="21.75" customHeight="1"/>
    <row r="6625" s="388" customFormat="1" ht="21.75" customHeight="1"/>
    <row r="6626" s="388" customFormat="1" ht="21.75" customHeight="1"/>
    <row r="6627" s="388" customFormat="1" ht="21.75" customHeight="1"/>
    <row r="6628" s="388" customFormat="1" ht="21.75" customHeight="1"/>
    <row r="6629" s="388" customFormat="1" ht="21.75" customHeight="1"/>
    <row r="6630" s="388" customFormat="1" ht="21.75" customHeight="1"/>
    <row r="6631" s="388" customFormat="1" ht="21.75" customHeight="1"/>
    <row r="6632" s="388" customFormat="1" ht="21.75" customHeight="1"/>
    <row r="6633" s="388" customFormat="1" ht="21.75" customHeight="1"/>
    <row r="6634" s="388" customFormat="1" ht="21.75" customHeight="1"/>
    <row r="6635" s="388" customFormat="1" ht="21.75" customHeight="1"/>
    <row r="6636" s="388" customFormat="1" ht="21.75" customHeight="1"/>
    <row r="6637" s="388" customFormat="1" ht="21.75" customHeight="1"/>
    <row r="6638" s="388" customFormat="1" ht="21.75" customHeight="1"/>
    <row r="6639" s="388" customFormat="1" ht="21.75" customHeight="1"/>
    <row r="6640" s="388" customFormat="1" ht="21.75" customHeight="1"/>
    <row r="6641" s="388" customFormat="1" ht="21.75" customHeight="1"/>
    <row r="6642" s="388" customFormat="1" ht="21.75" customHeight="1"/>
    <row r="6643" s="388" customFormat="1" ht="21.75" customHeight="1"/>
    <row r="6644" s="388" customFormat="1" ht="21.75" customHeight="1"/>
    <row r="6645" s="388" customFormat="1" ht="21.75" customHeight="1"/>
    <row r="6646" s="388" customFormat="1" ht="21.75" customHeight="1"/>
    <row r="6647" s="388" customFormat="1" ht="21.75" customHeight="1"/>
    <row r="6648" s="388" customFormat="1" ht="21.75" customHeight="1"/>
    <row r="6649" s="388" customFormat="1" ht="21.75" customHeight="1"/>
    <row r="6650" s="388" customFormat="1" ht="21.75" customHeight="1"/>
    <row r="6651" s="388" customFormat="1" ht="21.75" customHeight="1"/>
    <row r="6652" s="388" customFormat="1" ht="21.75" customHeight="1"/>
    <row r="6653" s="388" customFormat="1" ht="21.75" customHeight="1"/>
    <row r="6654" s="388" customFormat="1" ht="21.75" customHeight="1"/>
    <row r="6655" s="388" customFormat="1" ht="21.75" customHeight="1"/>
    <row r="6656" s="388" customFormat="1" ht="21.75" customHeight="1"/>
    <row r="6657" s="388" customFormat="1" ht="21.75" customHeight="1"/>
    <row r="6658" s="388" customFormat="1" ht="21.75" customHeight="1"/>
    <row r="6659" s="388" customFormat="1" ht="21.75" customHeight="1"/>
    <row r="6660" s="388" customFormat="1" ht="21.75" customHeight="1"/>
    <row r="6661" s="388" customFormat="1" ht="21.75" customHeight="1"/>
    <row r="6662" s="388" customFormat="1" ht="21.75" customHeight="1"/>
    <row r="6663" s="388" customFormat="1" ht="21.75" customHeight="1"/>
    <row r="6664" s="388" customFormat="1" ht="21.75" customHeight="1"/>
    <row r="6665" s="388" customFormat="1" ht="21.75" customHeight="1"/>
    <row r="6666" s="388" customFormat="1" ht="21.75" customHeight="1"/>
    <row r="6667" s="388" customFormat="1" ht="21.75" customHeight="1"/>
    <row r="6668" s="388" customFormat="1" ht="21.75" customHeight="1"/>
    <row r="6669" s="388" customFormat="1" ht="21.75" customHeight="1"/>
    <row r="6670" s="388" customFormat="1" ht="21.75" customHeight="1"/>
    <row r="6671" s="388" customFormat="1" ht="21.75" customHeight="1"/>
    <row r="6672" s="388" customFormat="1" ht="21.75" customHeight="1"/>
    <row r="6673" s="388" customFormat="1" ht="21.75" customHeight="1"/>
    <row r="6674" s="388" customFormat="1" ht="21.75" customHeight="1"/>
    <row r="6675" s="388" customFormat="1" ht="21.75" customHeight="1"/>
    <row r="6676" s="388" customFormat="1" ht="21.75" customHeight="1"/>
    <row r="6677" s="388" customFormat="1" ht="21.75" customHeight="1"/>
    <row r="6678" s="388" customFormat="1" ht="21.75" customHeight="1"/>
    <row r="6679" s="388" customFormat="1" ht="21.75" customHeight="1"/>
    <row r="6680" s="388" customFormat="1" ht="21.75" customHeight="1"/>
    <row r="6681" s="388" customFormat="1" ht="21.75" customHeight="1"/>
    <row r="6682" s="388" customFormat="1" ht="21.75" customHeight="1"/>
    <row r="6683" s="388" customFormat="1" ht="21.75" customHeight="1"/>
    <row r="6684" s="388" customFormat="1" ht="21.75" customHeight="1"/>
    <row r="6685" s="388" customFormat="1" ht="21.75" customHeight="1"/>
    <row r="6686" s="388" customFormat="1" ht="21.75" customHeight="1"/>
    <row r="6687" s="388" customFormat="1" ht="21.75" customHeight="1"/>
    <row r="6688" s="388" customFormat="1" ht="21.75" customHeight="1"/>
    <row r="6689" s="388" customFormat="1" ht="21.75" customHeight="1"/>
    <row r="6690" s="388" customFormat="1" ht="21.75" customHeight="1"/>
    <row r="6691" s="388" customFormat="1" ht="21.75" customHeight="1"/>
    <row r="6692" s="388" customFormat="1" ht="21.75" customHeight="1"/>
    <row r="6693" s="388" customFormat="1" ht="21.75" customHeight="1"/>
    <row r="6694" s="388" customFormat="1" ht="21.75" customHeight="1"/>
    <row r="6695" s="388" customFormat="1" ht="21.75" customHeight="1"/>
    <row r="6696" s="388" customFormat="1" ht="21.75" customHeight="1"/>
    <row r="6697" s="388" customFormat="1" ht="21.75" customHeight="1"/>
    <row r="6698" s="388" customFormat="1" ht="21.75" customHeight="1"/>
    <row r="6699" s="388" customFormat="1" ht="21.75" customHeight="1"/>
    <row r="6700" s="388" customFormat="1" ht="21.75" customHeight="1"/>
    <row r="6701" s="388" customFormat="1" ht="21.75" customHeight="1"/>
    <row r="6702" s="388" customFormat="1" ht="21.75" customHeight="1"/>
    <row r="6703" s="388" customFormat="1" ht="21.75" customHeight="1"/>
    <row r="6704" s="388" customFormat="1" ht="21.75" customHeight="1"/>
    <row r="6705" s="388" customFormat="1" ht="21.75" customHeight="1"/>
    <row r="6706" s="388" customFormat="1" ht="21.75" customHeight="1"/>
    <row r="6707" s="388" customFormat="1" ht="21.75" customHeight="1"/>
    <row r="6708" s="388" customFormat="1" ht="21.75" customHeight="1"/>
    <row r="6709" s="388" customFormat="1" ht="21.75" customHeight="1"/>
    <row r="6710" s="388" customFormat="1" ht="21.75" customHeight="1"/>
    <row r="6711" s="388" customFormat="1" ht="21.75" customHeight="1"/>
    <row r="6712" s="388" customFormat="1" ht="21.75" customHeight="1"/>
    <row r="6713" s="388" customFormat="1" ht="21.75" customHeight="1"/>
    <row r="6714" s="388" customFormat="1" ht="21.75" customHeight="1"/>
    <row r="6715" s="388" customFormat="1" ht="21.75" customHeight="1"/>
    <row r="6716" s="388" customFormat="1" ht="21.75" customHeight="1"/>
    <row r="6717" s="388" customFormat="1" ht="21.75" customHeight="1"/>
    <row r="6718" s="388" customFormat="1" ht="21.75" customHeight="1"/>
    <row r="6719" s="388" customFormat="1" ht="21.75" customHeight="1"/>
    <row r="6720" s="388" customFormat="1" ht="21.75" customHeight="1"/>
    <row r="6721" s="388" customFormat="1" ht="21.75" customHeight="1"/>
    <row r="6722" s="388" customFormat="1" ht="21.75" customHeight="1"/>
    <row r="6723" s="388" customFormat="1" ht="21.75" customHeight="1"/>
    <row r="6724" s="388" customFormat="1" ht="21.75" customHeight="1"/>
    <row r="6725" s="388" customFormat="1" ht="21.75" customHeight="1"/>
    <row r="6726" s="388" customFormat="1" ht="21.75" customHeight="1"/>
    <row r="6727" s="388" customFormat="1" ht="21.75" customHeight="1"/>
    <row r="6728" s="388" customFormat="1" ht="21.75" customHeight="1"/>
    <row r="6729" s="388" customFormat="1" ht="21.75" customHeight="1"/>
    <row r="6730" s="388" customFormat="1" ht="21.75" customHeight="1"/>
    <row r="6731" s="388" customFormat="1" ht="21.75" customHeight="1"/>
    <row r="6732" s="388" customFormat="1" ht="21.75" customHeight="1"/>
    <row r="6733" s="388" customFormat="1" ht="21.75" customHeight="1"/>
    <row r="6734" s="388" customFormat="1" ht="21.75" customHeight="1"/>
    <row r="6735" s="388" customFormat="1" ht="21.75" customHeight="1"/>
    <row r="6736" s="388" customFormat="1" ht="21.75" customHeight="1"/>
    <row r="6737" s="388" customFormat="1" ht="21.75" customHeight="1"/>
    <row r="6738" s="388" customFormat="1" ht="21.75" customHeight="1"/>
    <row r="6739" s="388" customFormat="1" ht="21.75" customHeight="1"/>
    <row r="6740" s="388" customFormat="1" ht="21.75" customHeight="1"/>
    <row r="6741" s="388" customFormat="1" ht="21.75" customHeight="1"/>
    <row r="6742" s="388" customFormat="1" ht="21.75" customHeight="1"/>
    <row r="6743" s="388" customFormat="1" ht="21.75" customHeight="1"/>
    <row r="6744" s="388" customFormat="1" ht="21.75" customHeight="1"/>
    <row r="6745" s="388" customFormat="1" ht="21.75" customHeight="1"/>
    <row r="6746" s="388" customFormat="1" ht="21.75" customHeight="1"/>
    <row r="6747" s="388" customFormat="1" ht="21.75" customHeight="1"/>
    <row r="6748" s="388" customFormat="1" ht="21.75" customHeight="1"/>
    <row r="6749" s="388" customFormat="1" ht="21.75" customHeight="1"/>
    <row r="6750" s="388" customFormat="1" ht="21.75" customHeight="1"/>
    <row r="6751" s="388" customFormat="1" ht="21.75" customHeight="1"/>
    <row r="6752" s="388" customFormat="1" ht="21.75" customHeight="1"/>
    <row r="6753" s="388" customFormat="1" ht="21.75" customHeight="1"/>
    <row r="6754" s="388" customFormat="1" ht="21.75" customHeight="1"/>
    <row r="6755" s="388" customFormat="1" ht="21.75" customHeight="1"/>
    <row r="6756" s="388" customFormat="1" ht="21.75" customHeight="1"/>
    <row r="6757" s="388" customFormat="1" ht="21.75" customHeight="1"/>
    <row r="6758" s="388" customFormat="1" ht="21.75" customHeight="1"/>
    <row r="6759" s="388" customFormat="1" ht="21.75" customHeight="1"/>
    <row r="6760" s="388" customFormat="1" ht="21.75" customHeight="1"/>
    <row r="6761" s="388" customFormat="1" ht="21.75" customHeight="1"/>
    <row r="6762" s="388" customFormat="1" ht="21.75" customHeight="1"/>
    <row r="6763" s="388" customFormat="1" ht="21.75" customHeight="1"/>
    <row r="6764" s="388" customFormat="1" ht="21.75" customHeight="1"/>
    <row r="6765" s="388" customFormat="1" ht="21.75" customHeight="1"/>
    <row r="6766" s="388" customFormat="1" ht="21.75" customHeight="1"/>
    <row r="6767" s="388" customFormat="1" ht="21.75" customHeight="1"/>
    <row r="6768" s="388" customFormat="1" ht="21.75" customHeight="1"/>
    <row r="6769" s="388" customFormat="1" ht="21.75" customHeight="1"/>
    <row r="6770" s="388" customFormat="1" ht="21.75" customHeight="1"/>
    <row r="6771" s="388" customFormat="1" ht="21.75" customHeight="1"/>
    <row r="6772" s="388" customFormat="1" ht="21.75" customHeight="1"/>
    <row r="6773" s="388" customFormat="1" ht="21.75" customHeight="1"/>
    <row r="6774" s="388" customFormat="1" ht="21.75" customHeight="1"/>
    <row r="6775" s="388" customFormat="1" ht="21.75" customHeight="1"/>
    <row r="6776" s="388" customFormat="1" ht="21.75" customHeight="1"/>
    <row r="6777" s="388" customFormat="1" ht="21.75" customHeight="1"/>
    <row r="6778" s="388" customFormat="1" ht="21.75" customHeight="1"/>
    <row r="6779" s="388" customFormat="1" ht="21.75" customHeight="1"/>
    <row r="6780" s="388" customFormat="1" ht="21.75" customHeight="1"/>
    <row r="6781" s="388" customFormat="1" ht="21.75" customHeight="1"/>
    <row r="6782" s="388" customFormat="1" ht="21.75" customHeight="1"/>
    <row r="6783" s="388" customFormat="1" ht="21.75" customHeight="1"/>
    <row r="6784" s="388" customFormat="1" ht="21.75" customHeight="1"/>
    <row r="6785" s="388" customFormat="1" ht="21.75" customHeight="1"/>
    <row r="6786" s="388" customFormat="1" ht="21.75" customHeight="1"/>
    <row r="6787" s="388" customFormat="1" ht="21.75" customHeight="1"/>
    <row r="6788" s="388" customFormat="1" ht="21.75" customHeight="1"/>
    <row r="6789" s="388" customFormat="1" ht="21.75" customHeight="1"/>
    <row r="6790" s="388" customFormat="1" ht="21.75" customHeight="1"/>
    <row r="6791" s="388" customFormat="1" ht="21.75" customHeight="1"/>
    <row r="6792" s="388" customFormat="1" ht="21.75" customHeight="1"/>
    <row r="6793" s="388" customFormat="1" ht="21.75" customHeight="1"/>
    <row r="6794" s="388" customFormat="1" ht="21.75" customHeight="1"/>
    <row r="6795" s="388" customFormat="1" ht="21.75" customHeight="1"/>
    <row r="6796" s="388" customFormat="1" ht="21.75" customHeight="1"/>
    <row r="6797" s="388" customFormat="1" ht="21.75" customHeight="1"/>
    <row r="6798" s="388" customFormat="1" ht="21.75" customHeight="1"/>
    <row r="6799" s="388" customFormat="1" ht="21.75" customHeight="1"/>
    <row r="6800" s="388" customFormat="1" ht="21.75" customHeight="1"/>
    <row r="6801" s="388" customFormat="1" ht="21.75" customHeight="1"/>
    <row r="6802" s="388" customFormat="1" ht="21.75" customHeight="1"/>
    <row r="6803" s="388" customFormat="1" ht="21.75" customHeight="1"/>
    <row r="6804" s="388" customFormat="1" ht="21.75" customHeight="1"/>
    <row r="6805" s="388" customFormat="1" ht="21.75" customHeight="1"/>
    <row r="6806" s="388" customFormat="1" ht="21.75" customHeight="1"/>
    <row r="6807" s="388" customFormat="1" ht="21.75" customHeight="1"/>
    <row r="6808" s="388" customFormat="1" ht="21.75" customHeight="1"/>
    <row r="6809" s="388" customFormat="1" ht="21.75" customHeight="1"/>
    <row r="6810" s="388" customFormat="1" ht="21.75" customHeight="1"/>
    <row r="6811" s="388" customFormat="1" ht="21.75" customHeight="1"/>
    <row r="6812" s="388" customFormat="1" ht="21.75" customHeight="1"/>
    <row r="6813" s="388" customFormat="1" ht="21.75" customHeight="1"/>
    <row r="6814" s="388" customFormat="1" ht="21.75" customHeight="1"/>
    <row r="6815" s="388" customFormat="1" ht="21.75" customHeight="1"/>
    <row r="6816" s="388" customFormat="1" ht="21.75" customHeight="1"/>
    <row r="6817" s="388" customFormat="1" ht="21.75" customHeight="1"/>
    <row r="6818" s="388" customFormat="1" ht="21.75" customHeight="1"/>
    <row r="6819" s="388" customFormat="1" ht="21.75" customHeight="1"/>
    <row r="6820" s="388" customFormat="1" ht="21.75" customHeight="1"/>
    <row r="6821" s="388" customFormat="1" ht="21.75" customHeight="1"/>
    <row r="6822" s="388" customFormat="1" ht="21.75" customHeight="1"/>
    <row r="6823" s="388" customFormat="1" ht="21.75" customHeight="1"/>
    <row r="6824" s="388" customFormat="1" ht="21.75" customHeight="1"/>
    <row r="6825" s="388" customFormat="1" ht="21.75" customHeight="1"/>
    <row r="6826" s="388" customFormat="1" ht="21.75" customHeight="1"/>
    <row r="6827" s="388" customFormat="1" ht="21.75" customHeight="1"/>
    <row r="6828" s="388" customFormat="1" ht="21.75" customHeight="1"/>
    <row r="6829" s="388" customFormat="1" ht="21.75" customHeight="1"/>
    <row r="6830" s="388" customFormat="1" ht="21.75" customHeight="1"/>
    <row r="6831" s="388" customFormat="1" ht="21.75" customHeight="1"/>
    <row r="6832" s="388" customFormat="1" ht="21.75" customHeight="1"/>
    <row r="6833" s="388" customFormat="1" ht="21.75" customHeight="1"/>
    <row r="6834" s="388" customFormat="1" ht="21.75" customHeight="1"/>
    <row r="6835" s="388" customFormat="1" ht="21.75" customHeight="1"/>
    <row r="6836" s="388" customFormat="1" ht="21.75" customHeight="1"/>
    <row r="6837" s="388" customFormat="1" ht="21.75" customHeight="1"/>
    <row r="6838" s="388" customFormat="1" ht="21.75" customHeight="1"/>
    <row r="6839" s="388" customFormat="1" ht="21.75" customHeight="1"/>
    <row r="6840" s="388" customFormat="1" ht="21.75" customHeight="1"/>
    <row r="6841" s="388" customFormat="1" ht="21.75" customHeight="1"/>
    <row r="6842" s="388" customFormat="1" ht="21.75" customHeight="1"/>
    <row r="6843" s="388" customFormat="1" ht="21.75" customHeight="1"/>
    <row r="6844" s="388" customFormat="1" ht="21.75" customHeight="1"/>
    <row r="6845" s="388" customFormat="1" ht="21.75" customHeight="1"/>
    <row r="6846" s="388" customFormat="1" ht="21.75" customHeight="1"/>
    <row r="6847" s="388" customFormat="1" ht="21.75" customHeight="1"/>
    <row r="6848" s="388" customFormat="1" ht="21.75" customHeight="1"/>
    <row r="6849" s="388" customFormat="1" ht="21.75" customHeight="1"/>
    <row r="6850" s="388" customFormat="1" ht="21.75" customHeight="1"/>
    <row r="6851" s="388" customFormat="1" ht="21.75" customHeight="1"/>
    <row r="6852" s="388" customFormat="1" ht="21.75" customHeight="1"/>
    <row r="6853" s="388" customFormat="1" ht="21.75" customHeight="1"/>
    <row r="6854" s="388" customFormat="1" ht="21.75" customHeight="1"/>
    <row r="6855" s="388" customFormat="1" ht="21.75" customHeight="1"/>
    <row r="6856" s="388" customFormat="1" ht="21.75" customHeight="1"/>
    <row r="6857" s="388" customFormat="1" ht="21.75" customHeight="1"/>
    <row r="6858" s="388" customFormat="1" ht="21.75" customHeight="1"/>
    <row r="6859" s="388" customFormat="1" ht="21.75" customHeight="1"/>
    <row r="6860" s="388" customFormat="1" ht="21.75" customHeight="1"/>
    <row r="6861" s="388" customFormat="1" ht="21.75" customHeight="1"/>
    <row r="6862" s="388" customFormat="1" ht="21.75" customHeight="1"/>
    <row r="6863" s="388" customFormat="1" ht="21.75" customHeight="1"/>
    <row r="6864" s="388" customFormat="1" ht="21.75" customHeight="1"/>
    <row r="6865" s="388" customFormat="1" ht="21.75" customHeight="1"/>
    <row r="6866" s="388" customFormat="1" ht="21.75" customHeight="1"/>
    <row r="6867" s="388" customFormat="1" ht="21.75" customHeight="1"/>
    <row r="6868" s="388" customFormat="1" ht="21.75" customHeight="1"/>
    <row r="6869" s="388" customFormat="1" ht="21.75" customHeight="1"/>
    <row r="6870" s="388" customFormat="1" ht="21.75" customHeight="1"/>
    <row r="6871" s="388" customFormat="1" ht="21.75" customHeight="1"/>
    <row r="6872" s="388" customFormat="1" ht="21.75" customHeight="1"/>
    <row r="6873" s="388" customFormat="1" ht="21.75" customHeight="1"/>
    <row r="6874" s="388" customFormat="1" ht="21.75" customHeight="1"/>
    <row r="6875" s="388" customFormat="1" ht="21.75" customHeight="1"/>
    <row r="6876" s="388" customFormat="1" ht="21.75" customHeight="1"/>
    <row r="6877" s="388" customFormat="1" ht="21.75" customHeight="1"/>
    <row r="6878" s="388" customFormat="1" ht="21.75" customHeight="1"/>
    <row r="6879" s="388" customFormat="1" ht="21.75" customHeight="1"/>
    <row r="6880" s="388" customFormat="1" ht="21.75" customHeight="1"/>
    <row r="6881" s="388" customFormat="1" ht="21.75" customHeight="1"/>
    <row r="6882" s="388" customFormat="1" ht="21.75" customHeight="1"/>
    <row r="6883" s="388" customFormat="1" ht="21.75" customHeight="1"/>
    <row r="6884" s="388" customFormat="1" ht="21.75" customHeight="1"/>
    <row r="6885" s="388" customFormat="1" ht="21.75" customHeight="1"/>
    <row r="6886" s="388" customFormat="1" ht="21.75" customHeight="1"/>
    <row r="6887" s="388" customFormat="1" ht="21.75" customHeight="1"/>
    <row r="6888" s="388" customFormat="1" ht="21.75" customHeight="1"/>
    <row r="6889" s="388" customFormat="1" ht="21.75" customHeight="1"/>
    <row r="6890" s="388" customFormat="1" ht="21.75" customHeight="1"/>
    <row r="6891" s="388" customFormat="1" ht="21.75" customHeight="1"/>
    <row r="6892" s="388" customFormat="1" ht="21.75" customHeight="1"/>
    <row r="6893" s="388" customFormat="1" ht="21.75" customHeight="1"/>
    <row r="6894" s="388" customFormat="1" ht="21.75" customHeight="1"/>
    <row r="6895" s="388" customFormat="1" ht="21.75" customHeight="1"/>
    <row r="6896" s="388" customFormat="1" ht="21.75" customHeight="1"/>
    <row r="6897" s="388" customFormat="1" ht="21.75" customHeight="1"/>
    <row r="6898" s="388" customFormat="1" ht="21.75" customHeight="1"/>
    <row r="6899" s="388" customFormat="1" ht="21.75" customHeight="1"/>
    <row r="6900" s="388" customFormat="1" ht="21.75" customHeight="1"/>
    <row r="6901" s="388" customFormat="1" ht="21.75" customHeight="1"/>
    <row r="6902" s="388" customFormat="1" ht="21.75" customHeight="1"/>
    <row r="6903" s="388" customFormat="1" ht="21.75" customHeight="1"/>
    <row r="6904" s="388" customFormat="1" ht="21.75" customHeight="1"/>
    <row r="6905" s="388" customFormat="1" ht="21.75" customHeight="1"/>
    <row r="6906" s="388" customFormat="1" ht="21.75" customHeight="1"/>
    <row r="6907" s="388" customFormat="1" ht="21.75" customHeight="1"/>
    <row r="6908" s="388" customFormat="1" ht="21.75" customHeight="1"/>
    <row r="6909" s="388" customFormat="1" ht="21.75" customHeight="1"/>
    <row r="6910" s="388" customFormat="1" ht="21.75" customHeight="1"/>
    <row r="6911" s="388" customFormat="1" ht="21.75" customHeight="1"/>
    <row r="6912" s="388" customFormat="1" ht="21.75" customHeight="1"/>
    <row r="6913" s="388" customFormat="1" ht="21.75" customHeight="1"/>
    <row r="6914" s="388" customFormat="1" ht="21.75" customHeight="1"/>
    <row r="6915" s="388" customFormat="1" ht="21.75" customHeight="1"/>
    <row r="6916" s="388" customFormat="1" ht="21.75" customHeight="1"/>
    <row r="6917" s="388" customFormat="1" ht="21.75" customHeight="1"/>
    <row r="6918" s="388" customFormat="1" ht="21.75" customHeight="1"/>
    <row r="6919" s="388" customFormat="1" ht="21.75" customHeight="1"/>
    <row r="6920" s="388" customFormat="1" ht="21.75" customHeight="1"/>
    <row r="6921" s="388" customFormat="1" ht="21.75" customHeight="1"/>
    <row r="6922" s="388" customFormat="1" ht="21.75" customHeight="1"/>
    <row r="6923" s="388" customFormat="1" ht="21.75" customHeight="1"/>
    <row r="6924" s="388" customFormat="1" ht="21.75" customHeight="1"/>
    <row r="6925" s="388" customFormat="1" ht="21.75" customHeight="1"/>
    <row r="6926" s="388" customFormat="1" ht="21.75" customHeight="1"/>
    <row r="6927" s="388" customFormat="1" ht="21.75" customHeight="1"/>
    <row r="6928" s="388" customFormat="1" ht="21.75" customHeight="1"/>
    <row r="6929" s="388" customFormat="1" ht="21.75" customHeight="1"/>
    <row r="6930" s="388" customFormat="1" ht="21.75" customHeight="1"/>
    <row r="6931" s="388" customFormat="1" ht="21.75" customHeight="1"/>
    <row r="6932" s="388" customFormat="1" ht="21.75" customHeight="1"/>
    <row r="6933" s="388" customFormat="1" ht="21.75" customHeight="1"/>
    <row r="6934" s="388" customFormat="1" ht="21.75" customHeight="1"/>
    <row r="6935" s="388" customFormat="1" ht="21.75" customHeight="1"/>
    <row r="6936" s="388" customFormat="1" ht="21.75" customHeight="1"/>
    <row r="6937" s="388" customFormat="1" ht="21.75" customHeight="1"/>
    <row r="6938" s="388" customFormat="1" ht="21.75" customHeight="1"/>
    <row r="6939" s="388" customFormat="1" ht="21.75" customHeight="1"/>
    <row r="6940" s="388" customFormat="1" ht="21.75" customHeight="1"/>
    <row r="6941" s="388" customFormat="1" ht="21.75" customHeight="1"/>
    <row r="6942" s="388" customFormat="1" ht="21.75" customHeight="1"/>
    <row r="6943" s="388" customFormat="1" ht="21.75" customHeight="1"/>
    <row r="6944" s="388" customFormat="1" ht="21.75" customHeight="1"/>
    <row r="6945" s="388" customFormat="1" ht="21.75" customHeight="1"/>
    <row r="6946" s="388" customFormat="1" ht="21.75" customHeight="1"/>
    <row r="6947" s="388" customFormat="1" ht="21.75" customHeight="1"/>
    <row r="6948" s="388" customFormat="1" ht="21.75" customHeight="1"/>
    <row r="6949" s="388" customFormat="1" ht="21.75" customHeight="1"/>
    <row r="6950" s="388" customFormat="1" ht="21.75" customHeight="1"/>
    <row r="6951" s="388" customFormat="1" ht="21.75" customHeight="1"/>
    <row r="6952" s="388" customFormat="1" ht="21.75" customHeight="1"/>
    <row r="6953" s="388" customFormat="1" ht="21.75" customHeight="1"/>
    <row r="6954" s="388" customFormat="1" ht="21.75" customHeight="1"/>
    <row r="6955" s="388" customFormat="1" ht="21.75" customHeight="1"/>
    <row r="6956" s="388" customFormat="1" ht="21.75" customHeight="1"/>
    <row r="6957" s="388" customFormat="1" ht="21.75" customHeight="1"/>
    <row r="6958" s="388" customFormat="1" ht="21.75" customHeight="1"/>
    <row r="6959" s="388" customFormat="1" ht="21.75" customHeight="1"/>
    <row r="6960" s="388" customFormat="1" ht="21.75" customHeight="1"/>
    <row r="6961" s="388" customFormat="1" ht="21.75" customHeight="1"/>
    <row r="6962" s="388" customFormat="1" ht="21.75" customHeight="1"/>
    <row r="6963" s="388" customFormat="1" ht="21.75" customHeight="1"/>
    <row r="6964" s="388" customFormat="1" ht="21.75" customHeight="1"/>
    <row r="6965" s="388" customFormat="1" ht="21.75" customHeight="1"/>
    <row r="6966" s="388" customFormat="1" ht="21.75" customHeight="1"/>
    <row r="6967" s="388" customFormat="1" ht="21.75" customHeight="1"/>
    <row r="6968" s="388" customFormat="1" ht="21.75" customHeight="1"/>
    <row r="6969" s="388" customFormat="1" ht="21.75" customHeight="1"/>
    <row r="6970" s="388" customFormat="1" ht="21.75" customHeight="1"/>
    <row r="6971" s="388" customFormat="1" ht="21.75" customHeight="1"/>
    <row r="6972" s="388" customFormat="1" ht="21.75" customHeight="1"/>
    <row r="6973" s="388" customFormat="1" ht="21.75" customHeight="1"/>
    <row r="6974" s="388" customFormat="1" ht="21.75" customHeight="1"/>
    <row r="6975" s="388" customFormat="1" ht="21.75" customHeight="1"/>
    <row r="6976" s="388" customFormat="1" ht="21.75" customHeight="1"/>
    <row r="6977" s="388" customFormat="1" ht="21.75" customHeight="1"/>
    <row r="6978" s="388" customFormat="1" ht="21.75" customHeight="1"/>
    <row r="6979" s="388" customFormat="1" ht="21.75" customHeight="1"/>
    <row r="6980" s="388" customFormat="1" ht="21.75" customHeight="1"/>
    <row r="6981" s="388" customFormat="1" ht="21.75" customHeight="1"/>
    <row r="6982" s="388" customFormat="1" ht="21.75" customHeight="1"/>
    <row r="6983" s="388" customFormat="1" ht="21.75" customHeight="1"/>
    <row r="6984" s="388" customFormat="1" ht="21.75" customHeight="1"/>
    <row r="6985" s="388" customFormat="1" ht="21.75" customHeight="1"/>
    <row r="6986" s="388" customFormat="1" ht="21.75" customHeight="1"/>
    <row r="6987" s="388" customFormat="1" ht="21.75" customHeight="1"/>
    <row r="6988" s="388" customFormat="1" ht="21.75" customHeight="1"/>
    <row r="6989" s="388" customFormat="1" ht="21.75" customHeight="1"/>
    <row r="6990" s="388" customFormat="1" ht="21.75" customHeight="1"/>
    <row r="6991" s="388" customFormat="1" ht="21.75" customHeight="1"/>
    <row r="6992" s="388" customFormat="1" ht="21.75" customHeight="1"/>
    <row r="6993" s="388" customFormat="1" ht="21.75" customHeight="1"/>
    <row r="6994" s="388" customFormat="1" ht="21.75" customHeight="1"/>
    <row r="6995" s="388" customFormat="1" ht="21.75" customHeight="1"/>
    <row r="6996" s="388" customFormat="1" ht="21.75" customHeight="1"/>
    <row r="6997" s="388" customFormat="1" ht="21.75" customHeight="1"/>
    <row r="6998" s="388" customFormat="1" ht="21.75" customHeight="1"/>
    <row r="6999" s="388" customFormat="1" ht="21.75" customHeight="1"/>
    <row r="7000" s="388" customFormat="1" ht="21.75" customHeight="1"/>
    <row r="7001" s="388" customFormat="1" ht="21.75" customHeight="1"/>
    <row r="7002" s="388" customFormat="1" ht="21.75" customHeight="1"/>
    <row r="7003" s="388" customFormat="1" ht="21.75" customHeight="1"/>
    <row r="7004" s="388" customFormat="1" ht="21.75" customHeight="1"/>
    <row r="7005" s="388" customFormat="1" ht="21.75" customHeight="1"/>
    <row r="7006" s="388" customFormat="1" ht="21.75" customHeight="1"/>
    <row r="7007" s="388" customFormat="1" ht="21.75" customHeight="1"/>
    <row r="7008" s="388" customFormat="1" ht="21.75" customHeight="1"/>
    <row r="7009" s="388" customFormat="1" ht="21.75" customHeight="1"/>
    <row r="7010" s="388" customFormat="1" ht="21.75" customHeight="1"/>
    <row r="7011" s="388" customFormat="1" ht="21.75" customHeight="1"/>
    <row r="7012" s="388" customFormat="1" ht="21.75" customHeight="1"/>
    <row r="7013" s="388" customFormat="1" ht="21.75" customHeight="1"/>
    <row r="7014" s="388" customFormat="1" ht="21.75" customHeight="1"/>
    <row r="7015" s="388" customFormat="1" ht="21.75" customHeight="1"/>
    <row r="7016" s="388" customFormat="1" ht="21.75" customHeight="1"/>
    <row r="7017" s="388" customFormat="1" ht="21.75" customHeight="1"/>
    <row r="7018" s="388" customFormat="1" ht="21.75" customHeight="1"/>
    <row r="7019" s="388" customFormat="1" ht="21.75" customHeight="1"/>
    <row r="7020" s="388" customFormat="1" ht="21.75" customHeight="1"/>
    <row r="7021" s="388" customFormat="1" ht="21.75" customHeight="1"/>
    <row r="7022" s="388" customFormat="1" ht="21.75" customHeight="1"/>
    <row r="7023" s="388" customFormat="1" ht="21.75" customHeight="1"/>
    <row r="7024" s="388" customFormat="1" ht="21.75" customHeight="1"/>
    <row r="7025" s="388" customFormat="1" ht="21.75" customHeight="1"/>
    <row r="7026" s="388" customFormat="1" ht="21.75" customHeight="1"/>
    <row r="7027" s="388" customFormat="1" ht="21.75" customHeight="1"/>
    <row r="7028" s="388" customFormat="1" ht="21.75" customHeight="1"/>
    <row r="7029" s="388" customFormat="1" ht="21.75" customHeight="1"/>
    <row r="7030" s="388" customFormat="1" ht="21.75" customHeight="1"/>
    <row r="7031" s="388" customFormat="1" ht="21.75" customHeight="1"/>
    <row r="7032" s="388" customFormat="1" ht="21.75" customHeight="1"/>
    <row r="7033" s="388" customFormat="1" ht="21.75" customHeight="1"/>
    <row r="7034" s="388" customFormat="1" ht="21.75" customHeight="1"/>
    <row r="7035" s="388" customFormat="1" ht="21.75" customHeight="1"/>
    <row r="7036" s="388" customFormat="1" ht="21.75" customHeight="1"/>
    <row r="7037" s="388" customFormat="1" ht="21.75" customHeight="1"/>
    <row r="7038" s="388" customFormat="1" ht="21.75" customHeight="1"/>
    <row r="7039" s="388" customFormat="1" ht="21.75" customHeight="1"/>
    <row r="7040" s="388" customFormat="1" ht="21.75" customHeight="1"/>
    <row r="7041" s="388" customFormat="1" ht="21.75" customHeight="1"/>
    <row r="7042" s="388" customFormat="1" ht="21.75" customHeight="1"/>
    <row r="7043" s="388" customFormat="1" ht="21.75" customHeight="1"/>
    <row r="7044" s="388" customFormat="1" ht="21.75" customHeight="1"/>
    <row r="7045" s="388" customFormat="1" ht="21.75" customHeight="1"/>
    <row r="7046" s="388" customFormat="1" ht="21.75" customHeight="1"/>
    <row r="7047" s="388" customFormat="1" ht="21.75" customHeight="1"/>
    <row r="7048" s="388" customFormat="1" ht="21.75" customHeight="1"/>
    <row r="7049" s="388" customFormat="1" ht="21.75" customHeight="1"/>
    <row r="7050" s="388" customFormat="1" ht="21.75" customHeight="1"/>
    <row r="7051" s="388" customFormat="1" ht="21.75" customHeight="1"/>
    <row r="7052" s="388" customFormat="1" ht="21.75" customHeight="1"/>
    <row r="7053" s="388" customFormat="1" ht="21.75" customHeight="1"/>
    <row r="7054" s="388" customFormat="1" ht="21.75" customHeight="1"/>
    <row r="7055" s="388" customFormat="1" ht="21.75" customHeight="1"/>
    <row r="7056" s="388" customFormat="1" ht="21.75" customHeight="1"/>
    <row r="7057" s="388" customFormat="1" ht="21.75" customHeight="1"/>
    <row r="7058" s="388" customFormat="1" ht="21.75" customHeight="1"/>
    <row r="7059" s="388" customFormat="1" ht="21.75" customHeight="1"/>
    <row r="7060" s="388" customFormat="1" ht="21.75" customHeight="1"/>
    <row r="7061" s="388" customFormat="1" ht="21.75" customHeight="1"/>
    <row r="7062" s="388" customFormat="1" ht="21.75" customHeight="1"/>
    <row r="7063" s="388" customFormat="1" ht="21.75" customHeight="1"/>
    <row r="7064" s="388" customFormat="1" ht="21.75" customHeight="1"/>
    <row r="7065" s="388" customFormat="1" ht="21.75" customHeight="1"/>
    <row r="7066" s="388" customFormat="1" ht="21.75" customHeight="1"/>
    <row r="7067" s="388" customFormat="1" ht="21.75" customHeight="1"/>
    <row r="7068" s="388" customFormat="1" ht="21.75" customHeight="1"/>
    <row r="7069" s="388" customFormat="1" ht="21.75" customHeight="1"/>
    <row r="7070" s="388" customFormat="1" ht="21.75" customHeight="1"/>
    <row r="7071" s="388" customFormat="1" ht="21.75" customHeight="1"/>
    <row r="7072" s="388" customFormat="1" ht="21.75" customHeight="1"/>
    <row r="7073" s="388" customFormat="1" ht="21.75" customHeight="1"/>
    <row r="7074" s="388" customFormat="1" ht="21.75" customHeight="1"/>
    <row r="7075" s="388" customFormat="1" ht="21.75" customHeight="1"/>
    <row r="7076" s="388" customFormat="1" ht="21.75" customHeight="1"/>
    <row r="7077" s="388" customFormat="1" ht="21.75" customHeight="1"/>
    <row r="7078" s="388" customFormat="1" ht="21.75" customHeight="1"/>
    <row r="7079" s="388" customFormat="1" ht="21.75" customHeight="1"/>
    <row r="7080" s="388" customFormat="1" ht="21.75" customHeight="1"/>
    <row r="7081" s="388" customFormat="1" ht="21.75" customHeight="1"/>
    <row r="7082" s="388" customFormat="1" ht="21.75" customHeight="1"/>
    <row r="7083" s="388" customFormat="1" ht="21.75" customHeight="1"/>
    <row r="7084" s="388" customFormat="1" ht="21.75" customHeight="1"/>
    <row r="7085" s="388" customFormat="1" ht="21.75" customHeight="1"/>
    <row r="7086" s="388" customFormat="1" ht="21.75" customHeight="1"/>
    <row r="7087" s="388" customFormat="1" ht="21.75" customHeight="1"/>
    <row r="7088" s="388" customFormat="1" ht="21.75" customHeight="1"/>
    <row r="7089" s="388" customFormat="1" ht="21.75" customHeight="1"/>
    <row r="7090" s="388" customFormat="1" ht="21.75" customHeight="1"/>
    <row r="7091" s="388" customFormat="1" ht="21.75" customHeight="1"/>
    <row r="7092" s="388" customFormat="1" ht="21.75" customHeight="1"/>
    <row r="7093" s="388" customFormat="1" ht="21.75" customHeight="1"/>
    <row r="7094" s="388" customFormat="1" ht="21.75" customHeight="1"/>
    <row r="7095" s="388" customFormat="1" ht="21.75" customHeight="1"/>
    <row r="7096" s="388" customFormat="1" ht="21.75" customHeight="1"/>
    <row r="7097" s="388" customFormat="1" ht="21.75" customHeight="1"/>
    <row r="7098" s="388" customFormat="1" ht="21.75" customHeight="1"/>
    <row r="7099" s="388" customFormat="1" ht="21.75" customHeight="1"/>
    <row r="7100" s="388" customFormat="1" ht="21.75" customHeight="1"/>
    <row r="7101" s="388" customFormat="1" ht="21.75" customHeight="1"/>
    <row r="7102" s="388" customFormat="1" ht="21.75" customHeight="1"/>
    <row r="7103" s="388" customFormat="1" ht="21.75" customHeight="1"/>
    <row r="7104" s="388" customFormat="1" ht="21.75" customHeight="1"/>
    <row r="7105" s="388" customFormat="1" ht="21.75" customHeight="1"/>
    <row r="7106" s="388" customFormat="1" ht="21.75" customHeight="1"/>
    <row r="7107" s="388" customFormat="1" ht="21.75" customHeight="1"/>
    <row r="7108" s="388" customFormat="1" ht="21.75" customHeight="1"/>
    <row r="7109" s="388" customFormat="1" ht="21.75" customHeight="1"/>
    <row r="7110" s="388" customFormat="1" ht="21.75" customHeight="1"/>
    <row r="7111" s="388" customFormat="1" ht="21.75" customHeight="1"/>
    <row r="7112" s="388" customFormat="1" ht="21.75" customHeight="1"/>
    <row r="7113" s="388" customFormat="1" ht="21.75" customHeight="1"/>
    <row r="7114" s="388" customFormat="1" ht="21.75" customHeight="1"/>
    <row r="7115" s="388" customFormat="1" ht="21.75" customHeight="1"/>
    <row r="7116" s="388" customFormat="1" ht="21.75" customHeight="1"/>
    <row r="7117" s="388" customFormat="1" ht="21.75" customHeight="1"/>
    <row r="7118" s="388" customFormat="1" ht="21.75" customHeight="1"/>
    <row r="7119" s="388" customFormat="1" ht="21.75" customHeight="1"/>
    <row r="7120" s="388" customFormat="1" ht="21.75" customHeight="1"/>
    <row r="7121" s="388" customFormat="1" ht="21.75" customHeight="1"/>
    <row r="7122" s="388" customFormat="1" ht="21.75" customHeight="1"/>
    <row r="7123" s="388" customFormat="1" ht="21.75" customHeight="1"/>
    <row r="7124" s="388" customFormat="1" ht="21.75" customHeight="1"/>
    <row r="7125" s="388" customFormat="1" ht="21.75" customHeight="1"/>
    <row r="7126" s="388" customFormat="1" ht="21.75" customHeight="1"/>
    <row r="7127" s="388" customFormat="1" ht="21.75" customHeight="1"/>
    <row r="7128" s="388" customFormat="1" ht="21.75" customHeight="1"/>
    <row r="7129" s="388" customFormat="1" ht="21.75" customHeight="1"/>
    <row r="7130" s="388" customFormat="1" ht="21.75" customHeight="1"/>
    <row r="7131" s="388" customFormat="1" ht="21.75" customHeight="1"/>
    <row r="7132" s="388" customFormat="1" ht="21.75" customHeight="1"/>
    <row r="7133" s="388" customFormat="1" ht="21.75" customHeight="1"/>
    <row r="7134" s="388" customFormat="1" ht="21.75" customHeight="1"/>
    <row r="7135" s="388" customFormat="1" ht="21.75" customHeight="1"/>
    <row r="7136" s="388" customFormat="1" ht="21.75" customHeight="1"/>
    <row r="7137" s="388" customFormat="1" ht="21.75" customHeight="1"/>
    <row r="7138" s="388" customFormat="1" ht="21.75" customHeight="1"/>
    <row r="7139" s="388" customFormat="1" ht="21.75" customHeight="1"/>
    <row r="7140" s="388" customFormat="1" ht="21.75" customHeight="1"/>
    <row r="7141" s="388" customFormat="1" ht="21.75" customHeight="1"/>
    <row r="7142" s="388" customFormat="1" ht="21.75" customHeight="1"/>
    <row r="7143" s="388" customFormat="1" ht="21.75" customHeight="1"/>
    <row r="7144" s="388" customFormat="1" ht="21.75" customHeight="1"/>
    <row r="7145" s="388" customFormat="1" ht="21.75" customHeight="1"/>
    <row r="7146" s="388" customFormat="1" ht="21.75" customHeight="1"/>
    <row r="7147" s="388" customFormat="1" ht="21.75" customHeight="1"/>
    <row r="7148" s="388" customFormat="1" ht="21.75" customHeight="1"/>
    <row r="7149" s="388" customFormat="1" ht="21.75" customHeight="1"/>
    <row r="7150" s="388" customFormat="1" ht="21.75" customHeight="1"/>
    <row r="7151" s="388" customFormat="1" ht="21.75" customHeight="1"/>
    <row r="7152" s="388" customFormat="1" ht="21.75" customHeight="1"/>
    <row r="7153" s="388" customFormat="1" ht="21.75" customHeight="1"/>
    <row r="7154" s="388" customFormat="1" ht="21.75" customHeight="1"/>
    <row r="7155" s="388" customFormat="1" ht="21.75" customHeight="1"/>
    <row r="7156" s="388" customFormat="1" ht="21.75" customHeight="1"/>
    <row r="7157" s="388" customFormat="1" ht="21.75" customHeight="1"/>
    <row r="7158" s="388" customFormat="1" ht="21.75" customHeight="1"/>
    <row r="7159" s="388" customFormat="1" ht="21.75" customHeight="1"/>
    <row r="7160" s="388" customFormat="1" ht="21.75" customHeight="1"/>
    <row r="7161" s="388" customFormat="1" ht="21.75" customHeight="1"/>
    <row r="7162" s="388" customFormat="1" ht="21.75" customHeight="1"/>
    <row r="7163" s="388" customFormat="1" ht="21.75" customHeight="1"/>
    <row r="7164" s="388" customFormat="1" ht="21.75" customHeight="1"/>
    <row r="7165" s="388" customFormat="1" ht="21.75" customHeight="1"/>
    <row r="7166" s="388" customFormat="1" ht="21.75" customHeight="1"/>
    <row r="7167" s="388" customFormat="1" ht="21.75" customHeight="1"/>
    <row r="7168" s="388" customFormat="1" ht="21.75" customHeight="1"/>
    <row r="7169" s="388" customFormat="1" ht="21.75" customHeight="1"/>
    <row r="7170" s="388" customFormat="1" ht="21.75" customHeight="1"/>
    <row r="7171" s="388" customFormat="1" ht="21.75" customHeight="1"/>
    <row r="7172" s="388" customFormat="1" ht="21.75" customHeight="1"/>
    <row r="7173" s="388" customFormat="1" ht="21.75" customHeight="1"/>
    <row r="7174" s="388" customFormat="1" ht="21.75" customHeight="1"/>
    <row r="7175" s="388" customFormat="1" ht="21.75" customHeight="1"/>
    <row r="7176" s="388" customFormat="1" ht="21.75" customHeight="1"/>
    <row r="7177" s="388" customFormat="1" ht="21.75" customHeight="1"/>
    <row r="7178" s="388" customFormat="1" ht="21.75" customHeight="1"/>
    <row r="7179" s="388" customFormat="1" ht="21.75" customHeight="1"/>
    <row r="7180" s="388" customFormat="1" ht="21.75" customHeight="1"/>
    <row r="7181" s="388" customFormat="1" ht="21.75" customHeight="1"/>
    <row r="7182" s="388" customFormat="1" ht="21.75" customHeight="1"/>
    <row r="7183" s="388" customFormat="1" ht="21.75" customHeight="1"/>
    <row r="7184" s="388" customFormat="1" ht="21.75" customHeight="1"/>
    <row r="7185" s="388" customFormat="1" ht="21.75" customHeight="1"/>
    <row r="7186" s="388" customFormat="1" ht="21.75" customHeight="1"/>
    <row r="7187" s="388" customFormat="1" ht="21.75" customHeight="1"/>
    <row r="7188" s="388" customFormat="1" ht="21.75" customHeight="1"/>
    <row r="7189" s="388" customFormat="1" ht="21.75" customHeight="1"/>
    <row r="7190" s="388" customFormat="1" ht="21.75" customHeight="1"/>
    <row r="7191" s="388" customFormat="1" ht="21.75" customHeight="1"/>
    <row r="7192" s="388" customFormat="1" ht="21.75" customHeight="1"/>
    <row r="7193" s="388" customFormat="1" ht="21.75" customHeight="1"/>
    <row r="7194" s="388" customFormat="1" ht="21.75" customHeight="1"/>
    <row r="7195" s="388" customFormat="1" ht="21.75" customHeight="1"/>
    <row r="7196" s="388" customFormat="1" ht="21.75" customHeight="1"/>
    <row r="7197" s="388" customFormat="1" ht="21.75" customHeight="1"/>
    <row r="7198" s="388" customFormat="1" ht="21.75" customHeight="1"/>
    <row r="7199" s="388" customFormat="1" ht="21.75" customHeight="1"/>
    <row r="7200" s="388" customFormat="1" ht="21.75" customHeight="1"/>
    <row r="7201" s="388" customFormat="1" ht="21.75" customHeight="1"/>
    <row r="7202" s="388" customFormat="1" ht="21.75" customHeight="1"/>
    <row r="7203" s="388" customFormat="1" ht="21.75" customHeight="1"/>
    <row r="7204" s="388" customFormat="1" ht="21.75" customHeight="1"/>
    <row r="7205" s="388" customFormat="1" ht="21.75" customHeight="1"/>
    <row r="7206" s="388" customFormat="1" ht="21.75" customHeight="1"/>
    <row r="7207" s="388" customFormat="1" ht="21.75" customHeight="1"/>
    <row r="7208" s="388" customFormat="1" ht="21.75" customHeight="1"/>
    <row r="7209" s="388" customFormat="1" ht="21.75" customHeight="1"/>
    <row r="7210" s="388" customFormat="1" ht="21.75" customHeight="1"/>
    <row r="7211" s="388" customFormat="1" ht="21.75" customHeight="1"/>
    <row r="7212" s="388" customFormat="1" ht="21.75" customHeight="1"/>
    <row r="7213" s="388" customFormat="1" ht="21.75" customHeight="1"/>
    <row r="7214" s="388" customFormat="1" ht="21.75" customHeight="1"/>
    <row r="7215" s="388" customFormat="1" ht="21.75" customHeight="1"/>
    <row r="7216" s="388" customFormat="1" ht="21.75" customHeight="1"/>
    <row r="7217" s="388" customFormat="1" ht="21.75" customHeight="1"/>
    <row r="7218" s="388" customFormat="1" ht="21.75" customHeight="1"/>
    <row r="7219" s="388" customFormat="1" ht="21.75" customHeight="1"/>
    <row r="7220" s="388" customFormat="1" ht="21.75" customHeight="1"/>
    <row r="7221" s="388" customFormat="1" ht="21.75" customHeight="1"/>
    <row r="7222" s="388" customFormat="1" ht="21.75" customHeight="1"/>
    <row r="7223" s="388" customFormat="1" ht="21.75" customHeight="1"/>
    <row r="7224" s="388" customFormat="1" ht="21.75" customHeight="1"/>
    <row r="7225" s="388" customFormat="1" ht="21.75" customHeight="1"/>
    <row r="7226" s="388" customFormat="1" ht="21.75" customHeight="1"/>
    <row r="7227" s="388" customFormat="1" ht="21.75" customHeight="1"/>
    <row r="7228" s="388" customFormat="1" ht="21.75" customHeight="1"/>
    <row r="7229" s="388" customFormat="1" ht="21.75" customHeight="1"/>
    <row r="7230" s="388" customFormat="1" ht="21.75" customHeight="1"/>
    <row r="7231" s="388" customFormat="1" ht="21.75" customHeight="1"/>
    <row r="7232" s="388" customFormat="1" ht="21.75" customHeight="1"/>
    <row r="7233" s="388" customFormat="1" ht="21.75" customHeight="1"/>
    <row r="7234" s="388" customFormat="1" ht="21.75" customHeight="1"/>
    <row r="7235" s="388" customFormat="1" ht="21.75" customHeight="1"/>
    <row r="7236" s="388" customFormat="1" ht="21.75" customHeight="1"/>
    <row r="7237" s="388" customFormat="1" ht="21.75" customHeight="1"/>
    <row r="7238" s="388" customFormat="1" ht="21.75" customHeight="1"/>
    <row r="7239" s="388" customFormat="1" ht="21.75" customHeight="1"/>
    <row r="7240" s="388" customFormat="1" ht="21.75" customHeight="1"/>
    <row r="7241" s="388" customFormat="1" ht="21.75" customHeight="1"/>
    <row r="7242" s="388" customFormat="1" ht="21.75" customHeight="1"/>
    <row r="7243" s="388" customFormat="1" ht="21.75" customHeight="1"/>
    <row r="7244" s="388" customFormat="1" ht="21.75" customHeight="1"/>
    <row r="7245" s="388" customFormat="1" ht="21.75" customHeight="1"/>
    <row r="7246" s="388" customFormat="1" ht="21.75" customHeight="1"/>
    <row r="7247" s="388" customFormat="1" ht="21.75" customHeight="1"/>
    <row r="7248" s="388" customFormat="1" ht="21.75" customHeight="1"/>
    <row r="7249" s="388" customFormat="1" ht="21.75" customHeight="1"/>
    <row r="7250" s="388" customFormat="1" ht="21.75" customHeight="1"/>
    <row r="7251" s="388" customFormat="1" ht="21.75" customHeight="1"/>
    <row r="7252" s="388" customFormat="1" ht="21.75" customHeight="1"/>
    <row r="7253" s="388" customFormat="1" ht="21.75" customHeight="1"/>
    <row r="7254" s="388" customFormat="1" ht="21.75" customHeight="1"/>
    <row r="7255" s="388" customFormat="1" ht="21.75" customHeight="1"/>
    <row r="7256" s="388" customFormat="1" ht="21.75" customHeight="1"/>
    <row r="7257" s="388" customFormat="1" ht="21.75" customHeight="1"/>
    <row r="7258" s="388" customFormat="1" ht="21.75" customHeight="1"/>
    <row r="7259" s="388" customFormat="1" ht="21.75" customHeight="1"/>
    <row r="7260" s="388" customFormat="1" ht="21.75" customHeight="1"/>
    <row r="7261" s="388" customFormat="1" ht="21.75" customHeight="1"/>
    <row r="7262" s="388" customFormat="1" ht="21.75" customHeight="1"/>
    <row r="7263" s="388" customFormat="1" ht="21.75" customHeight="1"/>
    <row r="7264" s="388" customFormat="1" ht="21.75" customHeight="1"/>
    <row r="7265" s="388" customFormat="1" ht="21.75" customHeight="1"/>
    <row r="7266" s="388" customFormat="1" ht="21.75" customHeight="1"/>
    <row r="7267" s="388" customFormat="1" ht="21.75" customHeight="1"/>
    <row r="7268" s="388" customFormat="1" ht="21.75" customHeight="1"/>
    <row r="7269" s="388" customFormat="1" ht="21.75" customHeight="1"/>
    <row r="7270" s="388" customFormat="1" ht="21.75" customHeight="1"/>
    <row r="7271" s="388" customFormat="1" ht="21.75" customHeight="1"/>
    <row r="7272" s="388" customFormat="1" ht="21.75" customHeight="1"/>
    <row r="7273" s="388" customFormat="1" ht="21.75" customHeight="1"/>
    <row r="7274" s="388" customFormat="1" ht="21.75" customHeight="1"/>
    <row r="7275" s="388" customFormat="1" ht="21.75" customHeight="1"/>
    <row r="7276" s="388" customFormat="1" ht="21.75" customHeight="1"/>
    <row r="7277" s="388" customFormat="1" ht="21.75" customHeight="1"/>
    <row r="7278" s="388" customFormat="1" ht="21.75" customHeight="1"/>
    <row r="7279" s="388" customFormat="1" ht="21.75" customHeight="1"/>
    <row r="7280" s="388" customFormat="1" ht="21.75" customHeight="1"/>
    <row r="7281" s="388" customFormat="1" ht="21.75" customHeight="1"/>
    <row r="7282" s="388" customFormat="1" ht="21.75" customHeight="1"/>
    <row r="7283" s="388" customFormat="1" ht="21.75" customHeight="1"/>
    <row r="7284" s="388" customFormat="1" ht="21.75" customHeight="1"/>
    <row r="7285" s="388" customFormat="1" ht="21.75" customHeight="1"/>
    <row r="7286" s="388" customFormat="1" ht="21.75" customHeight="1"/>
    <row r="7287" s="388" customFormat="1" ht="21.75" customHeight="1"/>
    <row r="7288" s="388" customFormat="1" ht="21.75" customHeight="1"/>
    <row r="7289" s="388" customFormat="1" ht="21.75" customHeight="1"/>
    <row r="7290" s="388" customFormat="1" ht="21.75" customHeight="1"/>
    <row r="7291" s="388" customFormat="1" ht="21.75" customHeight="1"/>
    <row r="7292" s="388" customFormat="1" ht="21.75" customHeight="1"/>
    <row r="7293" s="388" customFormat="1" ht="21.75" customHeight="1"/>
    <row r="7294" s="388" customFormat="1" ht="21.75" customHeight="1"/>
    <row r="7295" s="388" customFormat="1" ht="21.75" customHeight="1"/>
    <row r="7296" s="388" customFormat="1" ht="21.75" customHeight="1"/>
    <row r="7297" s="388" customFormat="1" ht="21.75" customHeight="1"/>
    <row r="7298" s="388" customFormat="1" ht="21.75" customHeight="1"/>
    <row r="7299" s="388" customFormat="1" ht="21.75" customHeight="1"/>
    <row r="7300" s="388" customFormat="1" ht="21.75" customHeight="1"/>
    <row r="7301" s="388" customFormat="1" ht="21.75" customHeight="1"/>
    <row r="7302" s="388" customFormat="1" ht="21.75" customHeight="1"/>
    <row r="7303" s="388" customFormat="1" ht="21.75" customHeight="1"/>
    <row r="7304" s="388" customFormat="1" ht="21.75" customHeight="1"/>
    <row r="7305" s="388" customFormat="1" ht="21.75" customHeight="1"/>
    <row r="7306" s="388" customFormat="1" ht="21.75" customHeight="1"/>
    <row r="7307" s="388" customFormat="1" ht="21.75" customHeight="1"/>
    <row r="7308" s="388" customFormat="1" ht="21.75" customHeight="1"/>
    <row r="7309" s="388" customFormat="1" ht="21.75" customHeight="1"/>
    <row r="7310" s="388" customFormat="1" ht="21.75" customHeight="1"/>
    <row r="7311" s="388" customFormat="1" ht="21.75" customHeight="1"/>
    <row r="7312" s="388" customFormat="1" ht="21.75" customHeight="1"/>
    <row r="7313" s="388" customFormat="1" ht="21.75" customHeight="1"/>
    <row r="7314" s="388" customFormat="1" ht="21.75" customHeight="1"/>
    <row r="7315" s="388" customFormat="1" ht="21.75" customHeight="1"/>
    <row r="7316" s="388" customFormat="1" ht="21.75" customHeight="1"/>
    <row r="7317" s="388" customFormat="1" ht="21.75" customHeight="1"/>
    <row r="7318" s="388" customFormat="1" ht="21.75" customHeight="1"/>
    <row r="7319" s="388" customFormat="1" ht="21.75" customHeight="1"/>
    <row r="7320" s="388" customFormat="1" ht="21.75" customHeight="1"/>
    <row r="7321" s="388" customFormat="1" ht="21.75" customHeight="1"/>
    <row r="7322" s="388" customFormat="1" ht="21.75" customHeight="1"/>
    <row r="7323" s="388" customFormat="1" ht="21.75" customHeight="1"/>
    <row r="7324" s="388" customFormat="1" ht="21.75" customHeight="1"/>
    <row r="7325" s="388" customFormat="1" ht="21.75" customHeight="1"/>
    <row r="7326" s="388" customFormat="1" ht="21.75" customHeight="1"/>
    <row r="7327" s="388" customFormat="1" ht="21.75" customHeight="1"/>
    <row r="7328" s="388" customFormat="1" ht="21.75" customHeight="1"/>
    <row r="7329" s="388" customFormat="1" ht="21.75" customHeight="1"/>
    <row r="7330" s="388" customFormat="1" ht="21.75" customHeight="1"/>
    <row r="7331" s="388" customFormat="1" ht="21.75" customHeight="1"/>
    <row r="7332" s="388" customFormat="1" ht="21.75" customHeight="1"/>
    <row r="7333" s="388" customFormat="1" ht="21.75" customHeight="1"/>
    <row r="7334" s="388" customFormat="1" ht="21.75" customHeight="1"/>
    <row r="7335" s="388" customFormat="1" ht="21.75" customHeight="1"/>
    <row r="7336" s="388" customFormat="1" ht="21.75" customHeight="1"/>
    <row r="7337" s="388" customFormat="1" ht="21.75" customHeight="1"/>
    <row r="7338" s="388" customFormat="1" ht="21.75" customHeight="1"/>
    <row r="7339" s="388" customFormat="1" ht="21.75" customHeight="1"/>
    <row r="7340" s="388" customFormat="1" ht="21.75" customHeight="1"/>
    <row r="7341" s="388" customFormat="1" ht="21.75" customHeight="1"/>
    <row r="7342" s="388" customFormat="1" ht="21.75" customHeight="1"/>
    <row r="7343" s="388" customFormat="1" ht="21.75" customHeight="1"/>
    <row r="7344" s="388" customFormat="1" ht="21.75" customHeight="1"/>
    <row r="7345" s="388" customFormat="1" ht="21.75" customHeight="1"/>
    <row r="7346" s="388" customFormat="1" ht="21.75" customHeight="1"/>
    <row r="7347" s="388" customFormat="1" ht="21.75" customHeight="1"/>
    <row r="7348" s="388" customFormat="1" ht="21.75" customHeight="1"/>
    <row r="7349" s="388" customFormat="1" ht="21.75" customHeight="1"/>
    <row r="7350" s="388" customFormat="1" ht="21.75" customHeight="1"/>
    <row r="7351" s="388" customFormat="1" ht="21.75" customHeight="1"/>
    <row r="7352" s="388" customFormat="1" ht="21.75" customHeight="1"/>
    <row r="7353" s="388" customFormat="1" ht="21.75" customHeight="1"/>
    <row r="7354" s="388" customFormat="1" ht="21.75" customHeight="1"/>
    <row r="7355" s="388" customFormat="1" ht="21.75" customHeight="1"/>
    <row r="7356" s="388" customFormat="1" ht="21.75" customHeight="1"/>
    <row r="7357" s="388" customFormat="1" ht="21.75" customHeight="1"/>
    <row r="7358" s="388" customFormat="1" ht="21.75" customHeight="1"/>
    <row r="7359" s="388" customFormat="1" ht="21.75" customHeight="1"/>
    <row r="7360" s="388" customFormat="1" ht="21.75" customHeight="1"/>
    <row r="7361" s="388" customFormat="1" ht="21.75" customHeight="1"/>
    <row r="7362" s="388" customFormat="1" ht="21.75" customHeight="1"/>
    <row r="7363" s="388" customFormat="1" ht="21.75" customHeight="1"/>
    <row r="7364" s="388" customFormat="1" ht="21.75" customHeight="1"/>
    <row r="7365" s="388" customFormat="1" ht="21.75" customHeight="1"/>
    <row r="7366" s="388" customFormat="1" ht="21.75" customHeight="1"/>
    <row r="7367" s="388" customFormat="1" ht="21.75" customHeight="1"/>
    <row r="7368" s="388" customFormat="1" ht="21.75" customHeight="1"/>
    <row r="7369" s="388" customFormat="1" ht="21.75" customHeight="1"/>
    <row r="7370" s="388" customFormat="1" ht="21.75" customHeight="1"/>
    <row r="7371" s="388" customFormat="1" ht="21.75" customHeight="1"/>
    <row r="7372" s="388" customFormat="1" ht="21.75" customHeight="1"/>
    <row r="7373" s="388" customFormat="1" ht="21.75" customHeight="1"/>
    <row r="7374" s="388" customFormat="1" ht="21.75" customHeight="1"/>
    <row r="7375" s="388" customFormat="1" ht="21.75" customHeight="1"/>
    <row r="7376" s="388" customFormat="1" ht="21.75" customHeight="1"/>
    <row r="7377" s="388" customFormat="1" ht="21.75" customHeight="1"/>
    <row r="7378" s="388" customFormat="1" ht="21.75" customHeight="1"/>
    <row r="7379" s="388" customFormat="1" ht="21.75" customHeight="1"/>
    <row r="7380" s="388" customFormat="1" ht="21.75" customHeight="1"/>
    <row r="7381" s="388" customFormat="1" ht="21.75" customHeight="1"/>
    <row r="7382" s="388" customFormat="1" ht="21.75" customHeight="1"/>
    <row r="7383" s="388" customFormat="1" ht="21.75" customHeight="1"/>
    <row r="7384" s="388" customFormat="1" ht="21.75" customHeight="1"/>
    <row r="7385" s="388" customFormat="1" ht="21.75" customHeight="1"/>
    <row r="7386" s="388" customFormat="1" ht="21.75" customHeight="1"/>
    <row r="7387" s="388" customFormat="1" ht="21.75" customHeight="1"/>
    <row r="7388" s="388" customFormat="1" ht="21.75" customHeight="1"/>
    <row r="7389" s="388" customFormat="1" ht="21.75" customHeight="1"/>
    <row r="7390" s="388" customFormat="1" ht="21.75" customHeight="1"/>
    <row r="7391" s="388" customFormat="1" ht="21.75" customHeight="1"/>
    <row r="7392" s="388" customFormat="1" ht="21.75" customHeight="1"/>
    <row r="7393" s="388" customFormat="1" ht="21.75" customHeight="1"/>
    <row r="7394" s="388" customFormat="1" ht="21.75" customHeight="1"/>
    <row r="7395" s="388" customFormat="1" ht="21.75" customHeight="1"/>
    <row r="7396" s="388" customFormat="1" ht="21.75" customHeight="1"/>
    <row r="7397" s="388" customFormat="1" ht="21.75" customHeight="1"/>
    <row r="7398" s="388" customFormat="1" ht="21.75" customHeight="1"/>
    <row r="7399" s="388" customFormat="1" ht="21.75" customHeight="1"/>
    <row r="7400" s="388" customFormat="1" ht="21.75" customHeight="1"/>
    <row r="7401" s="388" customFormat="1" ht="21.75" customHeight="1"/>
    <row r="7402" s="388" customFormat="1" ht="21.75" customHeight="1"/>
    <row r="7403" s="388" customFormat="1" ht="21.75" customHeight="1"/>
    <row r="7404" s="388" customFormat="1" ht="21.75" customHeight="1"/>
    <row r="7405" s="388" customFormat="1" ht="21.75" customHeight="1"/>
    <row r="7406" s="388" customFormat="1" ht="21.75" customHeight="1"/>
    <row r="7407" s="388" customFormat="1" ht="21.75" customHeight="1"/>
    <row r="7408" s="388" customFormat="1" ht="21.75" customHeight="1"/>
    <row r="7409" s="388" customFormat="1" ht="21.75" customHeight="1"/>
    <row r="7410" s="388" customFormat="1" ht="21.75" customHeight="1"/>
    <row r="7411" s="388" customFormat="1" ht="21.75" customHeight="1"/>
    <row r="7412" s="388" customFormat="1" ht="21.75" customHeight="1"/>
    <row r="7413" s="388" customFormat="1" ht="21.75" customHeight="1"/>
    <row r="7414" s="388" customFormat="1" ht="21.75" customHeight="1"/>
    <row r="7415" s="388" customFormat="1" ht="21.75" customHeight="1"/>
    <row r="7416" s="388" customFormat="1" ht="21.75" customHeight="1"/>
    <row r="7417" s="388" customFormat="1" ht="21.75" customHeight="1"/>
    <row r="7418" s="388" customFormat="1" ht="21.75" customHeight="1"/>
    <row r="7419" s="388" customFormat="1" ht="21.75" customHeight="1"/>
    <row r="7420" s="388" customFormat="1" ht="21.75" customHeight="1"/>
    <row r="7421" s="388" customFormat="1" ht="21.75" customHeight="1"/>
    <row r="7422" s="388" customFormat="1" ht="21.75" customHeight="1"/>
    <row r="7423" s="388" customFormat="1" ht="21.75" customHeight="1"/>
    <row r="7424" s="388" customFormat="1" ht="21.75" customHeight="1"/>
    <row r="7425" s="388" customFormat="1" ht="21.75" customHeight="1"/>
    <row r="7426" s="388" customFormat="1" ht="21.75" customHeight="1"/>
    <row r="7427" s="388" customFormat="1" ht="21.75" customHeight="1"/>
    <row r="7428" s="388" customFormat="1" ht="21.75" customHeight="1"/>
    <row r="7429" s="388" customFormat="1" ht="21.75" customHeight="1"/>
    <row r="7430" s="388" customFormat="1" ht="21.75" customHeight="1"/>
    <row r="7431" s="388" customFormat="1" ht="21.75" customHeight="1"/>
    <row r="7432" s="388" customFormat="1" ht="21.75" customHeight="1"/>
    <row r="7433" s="388" customFormat="1" ht="21.75" customHeight="1"/>
    <row r="7434" s="388" customFormat="1" ht="21.75" customHeight="1"/>
    <row r="7435" s="388" customFormat="1" ht="21.75" customHeight="1"/>
    <row r="7436" s="388" customFormat="1" ht="21.75" customHeight="1"/>
    <row r="7437" s="388" customFormat="1" ht="21.75" customHeight="1"/>
    <row r="7438" s="388" customFormat="1" ht="21.75" customHeight="1"/>
    <row r="7439" s="388" customFormat="1" ht="21.75" customHeight="1"/>
    <row r="7440" s="388" customFormat="1" ht="21.75" customHeight="1"/>
    <row r="7441" s="388" customFormat="1" ht="21.75" customHeight="1"/>
    <row r="7442" s="388" customFormat="1" ht="21.75" customHeight="1"/>
    <row r="7443" s="388" customFormat="1" ht="21.75" customHeight="1"/>
    <row r="7444" s="388" customFormat="1" ht="21.75" customHeight="1"/>
    <row r="7445" s="388" customFormat="1" ht="21.75" customHeight="1"/>
    <row r="7446" s="388" customFormat="1" ht="21.75" customHeight="1"/>
    <row r="7447" s="388" customFormat="1" ht="21.75" customHeight="1"/>
    <row r="7448" s="388" customFormat="1" ht="21.75" customHeight="1"/>
    <row r="7449" s="388" customFormat="1" ht="21.75" customHeight="1"/>
    <row r="7450" s="388" customFormat="1" ht="21.75" customHeight="1"/>
    <row r="7451" s="388" customFormat="1" ht="21.75" customHeight="1"/>
    <row r="7452" s="388" customFormat="1" ht="21.75" customHeight="1"/>
    <row r="7453" s="388" customFormat="1" ht="21.75" customHeight="1"/>
    <row r="7454" s="388" customFormat="1" ht="21.75" customHeight="1"/>
    <row r="7455" s="388" customFormat="1" ht="21.75" customHeight="1"/>
    <row r="7456" s="388" customFormat="1" ht="21.75" customHeight="1"/>
    <row r="7457" s="388" customFormat="1" ht="21.75" customHeight="1"/>
    <row r="7458" s="388" customFormat="1" ht="21.75" customHeight="1"/>
    <row r="7459" s="388" customFormat="1" ht="21.75" customHeight="1"/>
    <row r="7460" s="388" customFormat="1" ht="21.75" customHeight="1"/>
    <row r="7461" s="388" customFormat="1" ht="21.75" customHeight="1"/>
    <row r="7462" s="388" customFormat="1" ht="21.75" customHeight="1"/>
    <row r="7463" s="388" customFormat="1" ht="21.75" customHeight="1"/>
    <row r="7464" s="388" customFormat="1" ht="21.75" customHeight="1"/>
    <row r="7465" s="388" customFormat="1" ht="21.75" customHeight="1"/>
    <row r="7466" s="388" customFormat="1" ht="21.75" customHeight="1"/>
    <row r="7467" s="388" customFormat="1" ht="21.75" customHeight="1"/>
    <row r="7468" s="388" customFormat="1" ht="21.75" customHeight="1"/>
    <row r="7469" s="388" customFormat="1" ht="21.75" customHeight="1"/>
    <row r="7470" s="388" customFormat="1" ht="21.75" customHeight="1"/>
    <row r="7471" s="388" customFormat="1" ht="21.75" customHeight="1"/>
    <row r="7472" s="388" customFormat="1" ht="21.75" customHeight="1"/>
    <row r="7473" s="388" customFormat="1" ht="21.75" customHeight="1"/>
    <row r="7474" s="388" customFormat="1" ht="21.75" customHeight="1"/>
    <row r="7475" s="388" customFormat="1" ht="21.75" customHeight="1"/>
    <row r="7476" s="388" customFormat="1" ht="21.75" customHeight="1"/>
    <row r="7477" s="388" customFormat="1" ht="21.75" customHeight="1"/>
    <row r="7478" s="388" customFormat="1" ht="21.75" customHeight="1"/>
    <row r="7479" s="388" customFormat="1" ht="21.75" customHeight="1"/>
    <row r="7480" s="388" customFormat="1" ht="21.75" customHeight="1"/>
    <row r="7481" s="388" customFormat="1" ht="21.75" customHeight="1"/>
    <row r="7482" s="388" customFormat="1" ht="21.75" customHeight="1"/>
    <row r="7483" s="388" customFormat="1" ht="21.75" customHeight="1"/>
    <row r="7484" s="388" customFormat="1" ht="21.75" customHeight="1"/>
    <row r="7485" s="388" customFormat="1" ht="21.75" customHeight="1"/>
    <row r="7486" s="388" customFormat="1" ht="21.75" customHeight="1"/>
    <row r="7487" s="388" customFormat="1" ht="21.75" customHeight="1"/>
    <row r="7488" s="388" customFormat="1" ht="21.75" customHeight="1"/>
    <row r="7489" s="388" customFormat="1" ht="21.75" customHeight="1"/>
    <row r="7490" s="388" customFormat="1" ht="21.75" customHeight="1"/>
    <row r="7491" s="388" customFormat="1" ht="21.75" customHeight="1"/>
    <row r="7492" s="388" customFormat="1" ht="21.75" customHeight="1"/>
    <row r="7493" s="388" customFormat="1" ht="21.75" customHeight="1"/>
    <row r="7494" s="388" customFormat="1" ht="21.75" customHeight="1"/>
    <row r="7495" s="388" customFormat="1" ht="21.75" customHeight="1"/>
    <row r="7496" s="388" customFormat="1" ht="21.75" customHeight="1"/>
    <row r="7497" s="388" customFormat="1" ht="21.75" customHeight="1"/>
    <row r="7498" s="388" customFormat="1" ht="21.75" customHeight="1"/>
    <row r="7499" s="388" customFormat="1" ht="21.75" customHeight="1"/>
    <row r="7500" s="388" customFormat="1" ht="21.75" customHeight="1"/>
    <row r="7501" s="388" customFormat="1" ht="21.75" customHeight="1"/>
    <row r="7502" s="388" customFormat="1" ht="21.75" customHeight="1"/>
    <row r="7503" s="388" customFormat="1" ht="21.75" customHeight="1"/>
    <row r="7504" s="388" customFormat="1" ht="21.75" customHeight="1"/>
    <row r="7505" s="388" customFormat="1" ht="21.75" customHeight="1"/>
    <row r="7506" s="388" customFormat="1" ht="21.75" customHeight="1"/>
    <row r="7507" s="388" customFormat="1" ht="21.75" customHeight="1"/>
    <row r="7508" s="388" customFormat="1" ht="21.75" customHeight="1"/>
    <row r="7509" s="388" customFormat="1" ht="21.75" customHeight="1"/>
    <row r="7510" s="388" customFormat="1" ht="21.75" customHeight="1"/>
    <row r="7511" s="388" customFormat="1" ht="21.75" customHeight="1"/>
    <row r="7512" s="388" customFormat="1" ht="21.75" customHeight="1"/>
    <row r="7513" s="388" customFormat="1" ht="21.75" customHeight="1"/>
    <row r="7514" s="388" customFormat="1" ht="21.75" customHeight="1"/>
    <row r="7515" s="388" customFormat="1" ht="21.75" customHeight="1"/>
    <row r="7516" s="388" customFormat="1" ht="21.75" customHeight="1"/>
    <row r="7517" s="388" customFormat="1" ht="21.75" customHeight="1"/>
    <row r="7518" s="388" customFormat="1" ht="21.75" customHeight="1"/>
    <row r="7519" s="388" customFormat="1" ht="21.75" customHeight="1"/>
    <row r="7520" s="388" customFormat="1" ht="21.75" customHeight="1"/>
    <row r="7521" s="388" customFormat="1" ht="21.75" customHeight="1"/>
    <row r="7522" s="388" customFormat="1" ht="21.75" customHeight="1"/>
    <row r="7523" s="388" customFormat="1" ht="21.75" customHeight="1"/>
    <row r="7524" s="388" customFormat="1" ht="21.75" customHeight="1"/>
    <row r="7525" s="388" customFormat="1" ht="21.75" customHeight="1"/>
    <row r="7526" s="388" customFormat="1" ht="21.75" customHeight="1"/>
    <row r="7527" s="388" customFormat="1" ht="21.75" customHeight="1"/>
    <row r="7528" s="388" customFormat="1" ht="21.75" customHeight="1"/>
    <row r="7529" s="388" customFormat="1" ht="21.75" customHeight="1"/>
    <row r="7530" s="388" customFormat="1" ht="21.75" customHeight="1"/>
    <row r="7531" s="388" customFormat="1" ht="21.75" customHeight="1"/>
    <row r="7532" s="388" customFormat="1" ht="21.75" customHeight="1"/>
    <row r="7533" s="388" customFormat="1" ht="21.75" customHeight="1"/>
    <row r="7534" s="388" customFormat="1" ht="21.75" customHeight="1"/>
    <row r="7535" s="388" customFormat="1" ht="21.75" customHeight="1"/>
    <row r="7536" s="388" customFormat="1" ht="21.75" customHeight="1"/>
    <row r="7537" s="388" customFormat="1" ht="21.75" customHeight="1"/>
    <row r="7538" s="388" customFormat="1" ht="21.75" customHeight="1"/>
    <row r="7539" s="388" customFormat="1" ht="21.75" customHeight="1"/>
    <row r="7540" s="388" customFormat="1" ht="21.75" customHeight="1"/>
    <row r="7541" s="388" customFormat="1" ht="21.75" customHeight="1"/>
    <row r="7542" s="388" customFormat="1" ht="21.75" customHeight="1"/>
    <row r="7543" s="388" customFormat="1" ht="21.75" customHeight="1"/>
    <row r="7544" s="388" customFormat="1" ht="21.75" customHeight="1"/>
    <row r="7545" s="388" customFormat="1" ht="21.75" customHeight="1"/>
    <row r="7546" s="388" customFormat="1" ht="21.75" customHeight="1"/>
    <row r="7547" s="388" customFormat="1" ht="21.75" customHeight="1"/>
    <row r="7548" s="388" customFormat="1" ht="21.75" customHeight="1"/>
    <row r="7549" s="388" customFormat="1" ht="21.75" customHeight="1"/>
    <row r="7550" s="388" customFormat="1" ht="21.75" customHeight="1"/>
    <row r="7551" s="388" customFormat="1" ht="21.75" customHeight="1"/>
    <row r="7552" s="388" customFormat="1" ht="21.75" customHeight="1"/>
    <row r="7553" s="388" customFormat="1" ht="21.75" customHeight="1"/>
    <row r="7554" s="388" customFormat="1" ht="21.75" customHeight="1"/>
    <row r="7555" s="388" customFormat="1" ht="21.75" customHeight="1"/>
    <row r="7556" s="388" customFormat="1" ht="21.75" customHeight="1"/>
    <row r="7557" s="388" customFormat="1" ht="21.75" customHeight="1"/>
    <row r="7558" s="388" customFormat="1" ht="21.75" customHeight="1"/>
    <row r="7559" s="388" customFormat="1" ht="21.75" customHeight="1"/>
    <row r="7560" s="388" customFormat="1" ht="21.75" customHeight="1"/>
    <row r="7561" s="388" customFormat="1" ht="21.75" customHeight="1"/>
    <row r="7562" s="388" customFormat="1" ht="21.75" customHeight="1"/>
    <row r="7563" s="388" customFormat="1" ht="21.75" customHeight="1"/>
    <row r="7564" s="388" customFormat="1" ht="21.75" customHeight="1"/>
    <row r="7565" s="388" customFormat="1" ht="21.75" customHeight="1"/>
    <row r="7566" s="388" customFormat="1" ht="21.75" customHeight="1"/>
    <row r="7567" s="388" customFormat="1" ht="21.75" customHeight="1"/>
    <row r="7568" s="388" customFormat="1" ht="21.75" customHeight="1"/>
    <row r="7569" s="388" customFormat="1" ht="21.75" customHeight="1"/>
    <row r="7570" s="388" customFormat="1" ht="21.75" customHeight="1"/>
    <row r="7571" s="388" customFormat="1" ht="21.75" customHeight="1"/>
    <row r="7572" s="388" customFormat="1" ht="21.75" customHeight="1"/>
    <row r="7573" s="388" customFormat="1" ht="21.75" customHeight="1"/>
    <row r="7574" s="388" customFormat="1" ht="21.75" customHeight="1"/>
    <row r="7575" s="388" customFormat="1" ht="21.75" customHeight="1"/>
    <row r="7576" s="388" customFormat="1" ht="21.75" customHeight="1"/>
    <row r="7577" s="388" customFormat="1" ht="21.75" customHeight="1"/>
    <row r="7578" s="388" customFormat="1" ht="21.75" customHeight="1"/>
    <row r="7579" s="388" customFormat="1" ht="21.75" customHeight="1"/>
    <row r="7580" s="388" customFormat="1" ht="21.75" customHeight="1"/>
    <row r="7581" s="388" customFormat="1" ht="21.75" customHeight="1"/>
    <row r="7582" s="388" customFormat="1" ht="21.75" customHeight="1"/>
    <row r="7583" s="388" customFormat="1" ht="21.75" customHeight="1"/>
    <row r="7584" s="388" customFormat="1" ht="21.75" customHeight="1"/>
    <row r="7585" s="388" customFormat="1" ht="21.75" customHeight="1"/>
    <row r="7586" s="388" customFormat="1" ht="21.75" customHeight="1"/>
    <row r="7587" s="388" customFormat="1" ht="21.75" customHeight="1"/>
    <row r="7588" s="388" customFormat="1" ht="21.75" customHeight="1"/>
    <row r="7589" s="388" customFormat="1" ht="21.75" customHeight="1"/>
    <row r="7590" s="388" customFormat="1" ht="21.75" customHeight="1"/>
    <row r="7591" s="388" customFormat="1" ht="21.75" customHeight="1"/>
    <row r="7592" s="388" customFormat="1" ht="21.75" customHeight="1"/>
    <row r="7593" s="388" customFormat="1" ht="21.75" customHeight="1"/>
    <row r="7594" s="388" customFormat="1" ht="21.75" customHeight="1"/>
    <row r="7595" s="388" customFormat="1" ht="21.75" customHeight="1"/>
    <row r="7596" s="388" customFormat="1" ht="21.75" customHeight="1"/>
    <row r="7597" s="388" customFormat="1" ht="21.75" customHeight="1"/>
    <row r="7598" s="388" customFormat="1" ht="21.75" customHeight="1"/>
    <row r="7599" s="388" customFormat="1" ht="21.75" customHeight="1"/>
    <row r="7600" s="388" customFormat="1" ht="21.75" customHeight="1"/>
    <row r="7601" s="388" customFormat="1" ht="21.75" customHeight="1"/>
    <row r="7602" s="388" customFormat="1" ht="21.75" customHeight="1"/>
    <row r="7603" s="388" customFormat="1" ht="21.75" customHeight="1"/>
    <row r="7604" s="388" customFormat="1" ht="21.75" customHeight="1"/>
    <row r="7605" s="388" customFormat="1" ht="21.75" customHeight="1"/>
    <row r="7606" s="388" customFormat="1" ht="21.75" customHeight="1"/>
    <row r="7607" s="388" customFormat="1" ht="21.75" customHeight="1"/>
    <row r="7608" s="388" customFormat="1" ht="21.75" customHeight="1"/>
    <row r="7609" s="388" customFormat="1" ht="21.75" customHeight="1"/>
    <row r="7610" s="388" customFormat="1" ht="21.75" customHeight="1"/>
    <row r="7611" s="388" customFormat="1" ht="21.75" customHeight="1"/>
    <row r="7612" s="388" customFormat="1" ht="21.75" customHeight="1"/>
    <row r="7613" s="388" customFormat="1" ht="21.75" customHeight="1"/>
    <row r="7614" s="388" customFormat="1" ht="21.75" customHeight="1"/>
    <row r="7615" s="388" customFormat="1" ht="21.75" customHeight="1"/>
    <row r="7616" s="388" customFormat="1" ht="21.75" customHeight="1"/>
    <row r="7617" s="388" customFormat="1" ht="21.75" customHeight="1"/>
    <row r="7618" s="388" customFormat="1" ht="21.75" customHeight="1"/>
    <row r="7619" s="388" customFormat="1" ht="21.75" customHeight="1"/>
    <row r="7620" s="388" customFormat="1" ht="21.75" customHeight="1"/>
    <row r="7621" s="388" customFormat="1" ht="21.75" customHeight="1"/>
    <row r="7622" s="388" customFormat="1" ht="21.75" customHeight="1"/>
    <row r="7623" s="388" customFormat="1" ht="21.75" customHeight="1"/>
    <row r="7624" s="388" customFormat="1" ht="21.75" customHeight="1"/>
    <row r="7625" s="388" customFormat="1" ht="21.75" customHeight="1"/>
    <row r="7626" s="388" customFormat="1" ht="21.75" customHeight="1"/>
    <row r="7627" s="388" customFormat="1" ht="21.75" customHeight="1"/>
    <row r="7628" s="388" customFormat="1" ht="21.75" customHeight="1"/>
    <row r="7629" s="388" customFormat="1" ht="21.75" customHeight="1"/>
    <row r="7630" s="388" customFormat="1" ht="21.75" customHeight="1"/>
    <row r="7631" s="388" customFormat="1" ht="21.75" customHeight="1"/>
    <row r="7632" s="388" customFormat="1" ht="21.75" customHeight="1"/>
    <row r="7633" s="388" customFormat="1" ht="21.75" customHeight="1"/>
    <row r="7634" s="388" customFormat="1" ht="21.75" customHeight="1"/>
    <row r="7635" s="388" customFormat="1" ht="21.75" customHeight="1"/>
    <row r="7636" s="388" customFormat="1" ht="21.75" customHeight="1"/>
    <row r="7637" s="388" customFormat="1" ht="21.75" customHeight="1"/>
    <row r="7638" s="388" customFormat="1" ht="21.75" customHeight="1"/>
    <row r="7639" s="388" customFormat="1" ht="21.75" customHeight="1"/>
    <row r="7640" s="388" customFormat="1" ht="21.75" customHeight="1"/>
    <row r="7641" s="388" customFormat="1" ht="21.75" customHeight="1"/>
    <row r="7642" s="388" customFormat="1" ht="21.75" customHeight="1"/>
    <row r="7643" s="388" customFormat="1" ht="21.75" customHeight="1"/>
    <row r="7644" s="388" customFormat="1" ht="21.75" customHeight="1"/>
    <row r="7645" s="388" customFormat="1" ht="21.75" customHeight="1"/>
    <row r="7646" s="388" customFormat="1" ht="21.75" customHeight="1"/>
    <row r="7647" s="388" customFormat="1" ht="21.75" customHeight="1"/>
    <row r="7648" s="388" customFormat="1" ht="21.75" customHeight="1"/>
    <row r="7649" s="388" customFormat="1" ht="21.75" customHeight="1"/>
    <row r="7650" s="388" customFormat="1" ht="21.75" customHeight="1"/>
    <row r="7651" s="388" customFormat="1" ht="21.75" customHeight="1"/>
    <row r="7652" s="388" customFormat="1" ht="21.75" customHeight="1"/>
    <row r="7653" s="388" customFormat="1" ht="21.75" customHeight="1"/>
    <row r="7654" s="388" customFormat="1" ht="21.75" customHeight="1"/>
    <row r="7655" s="388" customFormat="1" ht="21.75" customHeight="1"/>
    <row r="7656" s="388" customFormat="1" ht="21.75" customHeight="1"/>
    <row r="7657" s="388" customFormat="1" ht="21.75" customHeight="1"/>
    <row r="7658" s="388" customFormat="1" ht="21.75" customHeight="1"/>
    <row r="7659" s="388" customFormat="1" ht="21.75" customHeight="1"/>
    <row r="7660" s="388" customFormat="1" ht="21.75" customHeight="1"/>
    <row r="7661" s="388" customFormat="1" ht="21.75" customHeight="1"/>
    <row r="7662" s="388" customFormat="1" ht="21.75" customHeight="1"/>
    <row r="7663" s="388" customFormat="1" ht="21.75" customHeight="1"/>
    <row r="7664" s="388" customFormat="1" ht="21.75" customHeight="1"/>
    <row r="7665" s="388" customFormat="1" ht="21.75" customHeight="1"/>
    <row r="7666" s="388" customFormat="1" ht="21.75" customHeight="1"/>
    <row r="7667" s="388" customFormat="1" ht="21.75" customHeight="1"/>
    <row r="7668" s="388" customFormat="1" ht="21.75" customHeight="1"/>
    <row r="7669" s="388" customFormat="1" ht="21.75" customHeight="1"/>
    <row r="7670" s="388" customFormat="1" ht="21.75" customHeight="1"/>
    <row r="7671" s="388" customFormat="1" ht="21.75" customHeight="1"/>
    <row r="7672" s="388" customFormat="1" ht="21.75" customHeight="1"/>
    <row r="7673" s="388" customFormat="1" ht="21.75" customHeight="1"/>
    <row r="7674" s="388" customFormat="1" ht="21.75" customHeight="1"/>
    <row r="7675" s="388" customFormat="1" ht="21.75" customHeight="1"/>
    <row r="7676" s="388" customFormat="1" ht="21.75" customHeight="1"/>
    <row r="7677" s="388" customFormat="1" ht="21.75" customHeight="1"/>
    <row r="7678" s="388" customFormat="1" ht="21.75" customHeight="1"/>
    <row r="7679" s="388" customFormat="1" ht="21.75" customHeight="1"/>
    <row r="7680" s="388" customFormat="1" ht="21.75" customHeight="1"/>
    <row r="7681" s="388" customFormat="1" ht="21.75" customHeight="1"/>
    <row r="7682" s="388" customFormat="1" ht="21.75" customHeight="1"/>
    <row r="7683" s="388" customFormat="1" ht="21.75" customHeight="1"/>
    <row r="7684" s="388" customFormat="1" ht="21.75" customHeight="1"/>
    <row r="7685" s="388" customFormat="1" ht="21.75" customHeight="1"/>
    <row r="7686" s="388" customFormat="1" ht="21.75" customHeight="1"/>
    <row r="7687" s="388" customFormat="1" ht="21.75" customHeight="1"/>
    <row r="7688" s="388" customFormat="1" ht="21.75" customHeight="1"/>
    <row r="7689" s="388" customFormat="1" ht="21.75" customHeight="1"/>
    <row r="7690" s="388" customFormat="1" ht="21.75" customHeight="1"/>
    <row r="7691" s="388" customFormat="1" ht="21.75" customHeight="1"/>
    <row r="7692" s="388" customFormat="1" ht="21.75" customHeight="1"/>
    <row r="7693" s="388" customFormat="1" ht="21.75" customHeight="1"/>
    <row r="7694" s="388" customFormat="1" ht="21.75" customHeight="1"/>
    <row r="7695" s="388" customFormat="1" ht="21.75" customHeight="1"/>
    <row r="7696" s="388" customFormat="1" ht="21.75" customHeight="1"/>
    <row r="7697" s="388" customFormat="1" ht="21.75" customHeight="1"/>
    <row r="7698" s="388" customFormat="1" ht="21.75" customHeight="1"/>
    <row r="7699" s="388" customFormat="1" ht="21.75" customHeight="1"/>
    <row r="7700" s="388" customFormat="1" ht="21.75" customHeight="1"/>
    <row r="7701" s="388" customFormat="1" ht="21.75" customHeight="1"/>
    <row r="7702" s="388" customFormat="1" ht="21.75" customHeight="1"/>
    <row r="7703" s="388" customFormat="1" ht="21.75" customHeight="1"/>
    <row r="7704" s="388" customFormat="1" ht="21.75" customHeight="1"/>
    <row r="7705" s="388" customFormat="1" ht="21.75" customHeight="1"/>
    <row r="7706" s="388" customFormat="1" ht="21.75" customHeight="1"/>
    <row r="7707" s="388" customFormat="1" ht="21.75" customHeight="1"/>
    <row r="7708" s="388" customFormat="1" ht="21.75" customHeight="1"/>
    <row r="7709" s="388" customFormat="1" ht="21.75" customHeight="1"/>
    <row r="7710" s="388" customFormat="1" ht="21.75" customHeight="1"/>
    <row r="7711" s="388" customFormat="1" ht="21.75" customHeight="1"/>
    <row r="7712" s="388" customFormat="1" ht="21.75" customHeight="1"/>
    <row r="7713" s="388" customFormat="1" ht="21.75" customHeight="1"/>
    <row r="7714" s="388" customFormat="1" ht="21.75" customHeight="1"/>
    <row r="7715" s="388" customFormat="1" ht="21.75" customHeight="1"/>
    <row r="7716" s="388" customFormat="1" ht="21.75" customHeight="1"/>
    <row r="7717" s="388" customFormat="1" ht="21.75" customHeight="1"/>
    <row r="7718" s="388" customFormat="1" ht="21.75" customHeight="1"/>
    <row r="7719" s="388" customFormat="1" ht="21.75" customHeight="1"/>
    <row r="7720" s="388" customFormat="1" ht="21.75" customHeight="1"/>
    <row r="7721" s="388" customFormat="1" ht="21.75" customHeight="1"/>
    <row r="7722" s="388" customFormat="1" ht="21.75" customHeight="1"/>
    <row r="7723" s="388" customFormat="1" ht="21.75" customHeight="1"/>
    <row r="7724" s="388" customFormat="1" ht="21.75" customHeight="1"/>
    <row r="7725" s="388" customFormat="1" ht="21.75" customHeight="1"/>
    <row r="7726" s="388" customFormat="1" ht="21.75" customHeight="1"/>
    <row r="7727" s="388" customFormat="1" ht="21.75" customHeight="1"/>
    <row r="7728" s="388" customFormat="1" ht="21.75" customHeight="1"/>
    <row r="7729" s="388" customFormat="1" ht="21.75" customHeight="1"/>
    <row r="7730" s="388" customFormat="1" ht="21.75" customHeight="1"/>
    <row r="7731" s="388" customFormat="1" ht="21.75" customHeight="1"/>
    <row r="7732" s="388" customFormat="1" ht="21.75" customHeight="1"/>
    <row r="7733" s="388" customFormat="1" ht="21.75" customHeight="1"/>
    <row r="7734" s="388" customFormat="1" ht="21.75" customHeight="1"/>
    <row r="7735" s="388" customFormat="1" ht="21.75" customHeight="1"/>
    <row r="7736" s="388" customFormat="1" ht="21.75" customHeight="1"/>
    <row r="7737" s="388" customFormat="1" ht="21.75" customHeight="1"/>
    <row r="7738" s="388" customFormat="1" ht="21.75" customHeight="1"/>
    <row r="7739" s="388" customFormat="1" ht="21.75" customHeight="1"/>
    <row r="7740" s="388" customFormat="1" ht="21.75" customHeight="1"/>
    <row r="7741" s="388" customFormat="1" ht="21.75" customHeight="1"/>
    <row r="7742" s="388" customFormat="1" ht="21.75" customHeight="1"/>
    <row r="7743" s="388" customFormat="1" ht="21.75" customHeight="1"/>
    <row r="7744" s="388" customFormat="1" ht="21.75" customHeight="1"/>
    <row r="7745" s="388" customFormat="1" ht="21.75" customHeight="1"/>
    <row r="7746" s="388" customFormat="1" ht="21.75" customHeight="1"/>
    <row r="7747" s="388" customFormat="1" ht="21.75" customHeight="1"/>
    <row r="7748" s="388" customFormat="1" ht="21.75" customHeight="1"/>
    <row r="7749" s="388" customFormat="1" ht="21.75" customHeight="1"/>
    <row r="7750" s="388" customFormat="1" ht="21.75" customHeight="1"/>
    <row r="7751" s="388" customFormat="1" ht="21.75" customHeight="1"/>
    <row r="7752" s="388" customFormat="1" ht="21.75" customHeight="1"/>
    <row r="7753" s="388" customFormat="1" ht="21.75" customHeight="1"/>
    <row r="7754" s="388" customFormat="1" ht="21.75" customHeight="1"/>
    <row r="7755" s="388" customFormat="1" ht="21.75" customHeight="1"/>
    <row r="7756" s="388" customFormat="1" ht="21.75" customHeight="1"/>
    <row r="7757" s="388" customFormat="1" ht="21.75" customHeight="1"/>
    <row r="7758" s="388" customFormat="1" ht="21.75" customHeight="1"/>
    <row r="7759" s="388" customFormat="1" ht="21.75" customHeight="1"/>
    <row r="7760" s="388" customFormat="1" ht="21.75" customHeight="1"/>
    <row r="7761" s="388" customFormat="1" ht="21.75" customHeight="1"/>
    <row r="7762" s="388" customFormat="1" ht="21.75" customHeight="1"/>
    <row r="7763" s="388" customFormat="1" ht="21.75" customHeight="1"/>
    <row r="7764" s="388" customFormat="1" ht="21.75" customHeight="1"/>
    <row r="7765" s="388" customFormat="1" ht="21.75" customHeight="1"/>
    <row r="7766" s="388" customFormat="1" ht="21.75" customHeight="1"/>
    <row r="7767" s="388" customFormat="1" ht="21.75" customHeight="1"/>
    <row r="7768" s="388" customFormat="1" ht="21.75" customHeight="1"/>
    <row r="7769" s="388" customFormat="1" ht="21.75" customHeight="1"/>
    <row r="7770" s="388" customFormat="1" ht="21.75" customHeight="1"/>
    <row r="7771" s="388" customFormat="1" ht="21.75" customHeight="1"/>
    <row r="7772" s="388" customFormat="1" ht="21.75" customHeight="1"/>
    <row r="7773" s="388" customFormat="1" ht="21.75" customHeight="1"/>
    <row r="7774" s="388" customFormat="1" ht="21.75" customHeight="1"/>
    <row r="7775" s="388" customFormat="1" ht="21.75" customHeight="1"/>
    <row r="7776" s="388" customFormat="1" ht="21.75" customHeight="1"/>
    <row r="7777" s="388" customFormat="1" ht="21.75" customHeight="1"/>
    <row r="7778" s="388" customFormat="1" ht="21.75" customHeight="1"/>
    <row r="7779" s="388" customFormat="1" ht="21.75" customHeight="1"/>
    <row r="7780" s="388" customFormat="1" ht="21.75" customHeight="1"/>
    <row r="7781" s="388" customFormat="1" ht="21.75" customHeight="1"/>
    <row r="7782" s="388" customFormat="1" ht="21.75" customHeight="1"/>
    <row r="7783" s="388" customFormat="1" ht="21.75" customHeight="1"/>
    <row r="7784" s="388" customFormat="1" ht="21.75" customHeight="1"/>
    <row r="7785" s="388" customFormat="1" ht="21.75" customHeight="1"/>
    <row r="7786" s="388" customFormat="1" ht="21.75" customHeight="1"/>
    <row r="7787" s="388" customFormat="1" ht="21.75" customHeight="1"/>
    <row r="7788" s="388" customFormat="1" ht="21.75" customHeight="1"/>
    <row r="7789" s="388" customFormat="1" ht="21.75" customHeight="1"/>
    <row r="7790" s="388" customFormat="1" ht="21.75" customHeight="1"/>
    <row r="7791" s="388" customFormat="1" ht="21.75" customHeight="1"/>
    <row r="7792" s="388" customFormat="1" ht="21.75" customHeight="1"/>
    <row r="7793" s="388" customFormat="1" ht="21.75" customHeight="1"/>
    <row r="7794" s="388" customFormat="1" ht="21.75" customHeight="1"/>
    <row r="7795" s="388" customFormat="1" ht="21.75" customHeight="1"/>
    <row r="7796" s="388" customFormat="1" ht="21.75" customHeight="1"/>
    <row r="7797" s="388" customFormat="1" ht="21.75" customHeight="1"/>
    <row r="7798" s="388" customFormat="1" ht="21.75" customHeight="1"/>
    <row r="7799" s="388" customFormat="1" ht="21.75" customHeight="1"/>
    <row r="7800" s="388" customFormat="1" ht="21.75" customHeight="1"/>
    <row r="7801" s="388" customFormat="1" ht="21.75" customHeight="1"/>
    <row r="7802" s="388" customFormat="1" ht="21.75" customHeight="1"/>
    <row r="7803" s="388" customFormat="1" ht="21.75" customHeight="1"/>
    <row r="7804" s="388" customFormat="1" ht="21.75" customHeight="1"/>
    <row r="7805" s="388" customFormat="1" ht="21.75" customHeight="1"/>
    <row r="7806" s="388" customFormat="1" ht="21.75" customHeight="1"/>
    <row r="7807" s="388" customFormat="1" ht="21.75" customHeight="1"/>
    <row r="7808" s="388" customFormat="1" ht="21.75" customHeight="1"/>
    <row r="7809" s="388" customFormat="1" ht="21.75" customHeight="1"/>
    <row r="7810" s="388" customFormat="1" ht="21.75" customHeight="1"/>
    <row r="7811" s="388" customFormat="1" ht="21.75" customHeight="1"/>
    <row r="7812" s="388" customFormat="1" ht="21.75" customHeight="1"/>
    <row r="7813" s="388" customFormat="1" ht="21.75" customHeight="1"/>
    <row r="7814" s="388" customFormat="1" ht="21.75" customHeight="1"/>
    <row r="7815" s="388" customFormat="1" ht="21.75" customHeight="1"/>
    <row r="7816" s="388" customFormat="1" ht="21.75" customHeight="1"/>
    <row r="7817" s="388" customFormat="1" ht="21.75" customHeight="1"/>
    <row r="7818" s="388" customFormat="1" ht="21.75" customHeight="1"/>
    <row r="7819" s="388" customFormat="1" ht="21.75" customHeight="1"/>
    <row r="7820" s="388" customFormat="1" ht="21.75" customHeight="1"/>
    <row r="7821" s="388" customFormat="1" ht="21.75" customHeight="1"/>
    <row r="7822" s="388" customFormat="1" ht="21.75" customHeight="1"/>
    <row r="7823" s="388" customFormat="1" ht="21.75" customHeight="1"/>
    <row r="7824" s="388" customFormat="1" ht="21.75" customHeight="1"/>
    <row r="7825" s="388" customFormat="1" ht="21.75" customHeight="1"/>
    <row r="7826" s="388" customFormat="1" ht="21.75" customHeight="1"/>
    <row r="7827" s="388" customFormat="1" ht="21.75" customHeight="1"/>
    <row r="7828" s="388" customFormat="1" ht="21.75" customHeight="1"/>
    <row r="7829" s="388" customFormat="1" ht="21.75" customHeight="1"/>
    <row r="7830" s="388" customFormat="1" ht="21.75" customHeight="1"/>
    <row r="7831" s="388" customFormat="1" ht="21.75" customHeight="1"/>
    <row r="7832" s="388" customFormat="1" ht="21.75" customHeight="1"/>
    <row r="7833" s="388" customFormat="1" ht="21.75" customHeight="1"/>
    <row r="7834" s="388" customFormat="1" ht="21.75" customHeight="1"/>
    <row r="7835" s="388" customFormat="1" ht="21.75" customHeight="1"/>
    <row r="7836" s="388" customFormat="1" ht="21.75" customHeight="1"/>
    <row r="7837" s="388" customFormat="1" ht="21.75" customHeight="1"/>
    <row r="7838" s="388" customFormat="1" ht="21.75" customHeight="1"/>
    <row r="7839" s="388" customFormat="1" ht="21.75" customHeight="1"/>
    <row r="7840" s="388" customFormat="1" ht="21.75" customHeight="1"/>
    <row r="7841" s="388" customFormat="1" ht="21.75" customHeight="1"/>
    <row r="7842" s="388" customFormat="1" ht="21.75" customHeight="1"/>
    <row r="7843" s="388" customFormat="1" ht="21.75" customHeight="1"/>
    <row r="7844" s="388" customFormat="1" ht="21.75" customHeight="1"/>
    <row r="7845" s="388" customFormat="1" ht="21.75" customHeight="1"/>
    <row r="7846" s="388" customFormat="1" ht="21.75" customHeight="1"/>
    <row r="7847" s="388" customFormat="1" ht="21.75" customHeight="1"/>
    <row r="7848" s="388" customFormat="1" ht="21.75" customHeight="1"/>
    <row r="7849" s="388" customFormat="1" ht="21.75" customHeight="1"/>
    <row r="7850" s="388" customFormat="1" ht="21.75" customHeight="1"/>
    <row r="7851" s="388" customFormat="1" ht="21.75" customHeight="1"/>
    <row r="7852" s="388" customFormat="1" ht="21.75" customHeight="1"/>
    <row r="7853" s="388" customFormat="1" ht="21.75" customHeight="1"/>
    <row r="7854" s="388" customFormat="1" ht="21.75" customHeight="1"/>
    <row r="7855" s="388" customFormat="1" ht="21.75" customHeight="1"/>
    <row r="7856" s="388" customFormat="1" ht="21.75" customHeight="1"/>
    <row r="7857" s="388" customFormat="1" ht="21.75" customHeight="1"/>
    <row r="7858" s="388" customFormat="1" ht="21.75" customHeight="1"/>
    <row r="7859" s="388" customFormat="1" ht="21.75" customHeight="1"/>
    <row r="7860" s="388" customFormat="1" ht="21.75" customHeight="1"/>
    <row r="7861" s="388" customFormat="1" ht="21.75" customHeight="1"/>
    <row r="7862" s="388" customFormat="1" ht="21.75" customHeight="1"/>
    <row r="7863" s="388" customFormat="1" ht="21.75" customHeight="1"/>
    <row r="7864" s="388" customFormat="1" ht="21.75" customHeight="1"/>
    <row r="7865" s="388" customFormat="1" ht="21.75" customHeight="1"/>
    <row r="7866" s="388" customFormat="1" ht="21.75" customHeight="1"/>
    <row r="7867" s="388" customFormat="1" ht="21.75" customHeight="1"/>
    <row r="7868" s="388" customFormat="1" ht="21.75" customHeight="1"/>
    <row r="7869" s="388" customFormat="1" ht="21.75" customHeight="1"/>
    <row r="7870" s="388" customFormat="1" ht="21.75" customHeight="1"/>
    <row r="7871" s="388" customFormat="1" ht="21.75" customHeight="1"/>
    <row r="7872" s="388" customFormat="1" ht="21.75" customHeight="1"/>
    <row r="7873" s="388" customFormat="1" ht="21.75" customHeight="1"/>
    <row r="7874" s="388" customFormat="1" ht="21.75" customHeight="1"/>
    <row r="7875" s="388" customFormat="1" ht="21.75" customHeight="1"/>
    <row r="7876" s="388" customFormat="1" ht="21.75" customHeight="1"/>
    <row r="7877" s="388" customFormat="1" ht="21.75" customHeight="1"/>
    <row r="7878" s="388" customFormat="1" ht="21.75" customHeight="1"/>
    <row r="7879" s="388" customFormat="1" ht="21.75" customHeight="1"/>
    <row r="7880" s="388" customFormat="1" ht="21.75" customHeight="1"/>
    <row r="7881" s="388" customFormat="1" ht="21.75" customHeight="1"/>
    <row r="7882" s="388" customFormat="1" ht="21.75" customHeight="1"/>
    <row r="7883" s="388" customFormat="1" ht="21.75" customHeight="1"/>
    <row r="7884" s="388" customFormat="1" ht="21.75" customHeight="1"/>
    <row r="7885" s="388" customFormat="1" ht="21.75" customHeight="1"/>
    <row r="7886" s="388" customFormat="1" ht="21.75" customHeight="1"/>
    <row r="7887" s="388" customFormat="1" ht="21.75" customHeight="1"/>
    <row r="7888" s="388" customFormat="1" ht="21.75" customHeight="1"/>
    <row r="7889" s="388" customFormat="1" ht="21.75" customHeight="1"/>
    <row r="7890" s="388" customFormat="1" ht="21.75" customHeight="1"/>
    <row r="7891" s="388" customFormat="1" ht="21.75" customHeight="1"/>
    <row r="7892" s="388" customFormat="1" ht="21.75" customHeight="1"/>
    <row r="7893" s="388" customFormat="1" ht="21.75" customHeight="1"/>
    <row r="7894" s="388" customFormat="1" ht="21.75" customHeight="1"/>
    <row r="7895" s="388" customFormat="1" ht="21.75" customHeight="1"/>
    <row r="7896" s="388" customFormat="1" ht="21.75" customHeight="1"/>
    <row r="7897" s="388" customFormat="1" ht="21.75" customHeight="1"/>
    <row r="7898" s="388" customFormat="1" ht="21.75" customHeight="1"/>
    <row r="7899" s="388" customFormat="1" ht="21.75" customHeight="1"/>
    <row r="7900" s="388" customFormat="1" ht="21.75" customHeight="1"/>
    <row r="7901" s="388" customFormat="1" ht="21.75" customHeight="1"/>
    <row r="7902" s="388" customFormat="1" ht="21.75" customHeight="1"/>
    <row r="7903" s="388" customFormat="1" ht="21.75" customHeight="1"/>
    <row r="7904" s="388" customFormat="1" ht="21.75" customHeight="1"/>
    <row r="7905" s="388" customFormat="1" ht="21.75" customHeight="1"/>
    <row r="7906" s="388" customFormat="1" ht="21.75" customHeight="1"/>
    <row r="7907" s="388" customFormat="1" ht="21.75" customHeight="1"/>
    <row r="7908" s="388" customFormat="1" ht="21.75" customHeight="1"/>
    <row r="7909" s="388" customFormat="1" ht="21.75" customHeight="1"/>
    <row r="7910" s="388" customFormat="1" ht="21.75" customHeight="1"/>
    <row r="7911" s="388" customFormat="1" ht="21.75" customHeight="1"/>
    <row r="7912" s="388" customFormat="1" ht="21.75" customHeight="1"/>
    <row r="7913" s="388" customFormat="1" ht="21.75" customHeight="1"/>
    <row r="7914" s="388" customFormat="1" ht="21.75" customHeight="1"/>
    <row r="7915" s="388" customFormat="1" ht="21.75" customHeight="1"/>
    <row r="7916" s="388" customFormat="1" ht="21.75" customHeight="1"/>
    <row r="7917" s="388" customFormat="1" ht="21.75" customHeight="1"/>
    <row r="7918" s="388" customFormat="1" ht="21.75" customHeight="1"/>
    <row r="7919" s="388" customFormat="1" ht="21.75" customHeight="1"/>
    <row r="7920" s="388" customFormat="1" ht="21.75" customHeight="1"/>
    <row r="7921" s="388" customFormat="1" ht="21.75" customHeight="1"/>
    <row r="7922" s="388" customFormat="1" ht="21.75" customHeight="1"/>
    <row r="7923" s="388" customFormat="1" ht="21.75" customHeight="1"/>
    <row r="7924" s="388" customFormat="1" ht="21.75" customHeight="1"/>
    <row r="7925" s="388" customFormat="1" ht="21.75" customHeight="1"/>
    <row r="7926" s="388" customFormat="1" ht="21.75" customHeight="1"/>
    <row r="7927" s="388" customFormat="1" ht="21.75" customHeight="1"/>
    <row r="7928" s="388" customFormat="1" ht="21.75" customHeight="1"/>
    <row r="7929" s="388" customFormat="1" ht="21.75" customHeight="1"/>
    <row r="7930" s="388" customFormat="1" ht="21.75" customHeight="1"/>
    <row r="7931" s="388" customFormat="1" ht="21.75" customHeight="1"/>
    <row r="7932" s="388" customFormat="1" ht="21.75" customHeight="1"/>
    <row r="7933" s="388" customFormat="1" ht="21.75" customHeight="1"/>
    <row r="7934" s="388" customFormat="1" ht="21.75" customHeight="1"/>
    <row r="7935" s="388" customFormat="1" ht="21.75" customHeight="1"/>
    <row r="7936" s="388" customFormat="1" ht="21.75" customHeight="1"/>
    <row r="7937" s="388" customFormat="1" ht="21.75" customHeight="1"/>
    <row r="7938" s="388" customFormat="1" ht="21.75" customHeight="1"/>
    <row r="7939" s="388" customFormat="1" ht="21.75" customHeight="1"/>
    <row r="7940" s="388" customFormat="1" ht="21.75" customHeight="1"/>
    <row r="7941" s="388" customFormat="1" ht="21.75" customHeight="1"/>
    <row r="7942" s="388" customFormat="1" ht="21.75" customHeight="1"/>
    <row r="7943" s="388" customFormat="1" ht="21.75" customHeight="1"/>
    <row r="7944" s="388" customFormat="1" ht="21.75" customHeight="1"/>
    <row r="7945" s="388" customFormat="1" ht="21.75" customHeight="1"/>
    <row r="7946" s="388" customFormat="1" ht="21.75" customHeight="1"/>
    <row r="7947" s="388" customFormat="1" ht="21.75" customHeight="1"/>
    <row r="7948" s="388" customFormat="1" ht="21.75" customHeight="1"/>
    <row r="7949" s="388" customFormat="1" ht="21.75" customHeight="1"/>
    <row r="7950" s="388" customFormat="1" ht="21.75" customHeight="1"/>
    <row r="7951" s="388" customFormat="1" ht="21.75" customHeight="1"/>
    <row r="7952" s="388" customFormat="1" ht="21.75" customHeight="1"/>
    <row r="7953" s="388" customFormat="1" ht="21.75" customHeight="1"/>
    <row r="7954" s="388" customFormat="1" ht="21.75" customHeight="1"/>
    <row r="7955" s="388" customFormat="1" ht="21.75" customHeight="1"/>
    <row r="7956" s="388" customFormat="1" ht="21.75" customHeight="1"/>
    <row r="7957" s="388" customFormat="1" ht="21.75" customHeight="1"/>
    <row r="7958" s="388" customFormat="1" ht="21.75" customHeight="1"/>
    <row r="7959" s="388" customFormat="1" ht="21.75" customHeight="1"/>
    <row r="7960" s="388" customFormat="1" ht="21.75" customHeight="1"/>
    <row r="7961" s="388" customFormat="1" ht="21.75" customHeight="1"/>
    <row r="7962" s="388" customFormat="1" ht="21.75" customHeight="1"/>
    <row r="7963" s="388" customFormat="1" ht="21.75" customHeight="1"/>
    <row r="7964" s="388" customFormat="1" ht="21.75" customHeight="1"/>
    <row r="7965" s="388" customFormat="1" ht="21.75" customHeight="1"/>
    <row r="7966" s="388" customFormat="1" ht="21.75" customHeight="1"/>
    <row r="7967" s="388" customFormat="1" ht="21.75" customHeight="1"/>
    <row r="7968" s="388" customFormat="1" ht="21.75" customHeight="1"/>
    <row r="7969" s="388" customFormat="1" ht="21.75" customHeight="1"/>
    <row r="7970" s="388" customFormat="1" ht="21.75" customHeight="1"/>
    <row r="7971" s="388" customFormat="1" ht="21.75" customHeight="1"/>
    <row r="7972" s="388" customFormat="1" ht="21.75" customHeight="1"/>
    <row r="7973" s="388" customFormat="1" ht="21.75" customHeight="1"/>
    <row r="7974" s="388" customFormat="1" ht="21.75" customHeight="1"/>
    <row r="7975" s="388" customFormat="1" ht="21.75" customHeight="1"/>
    <row r="7976" s="388" customFormat="1" ht="21.75" customHeight="1"/>
    <row r="7977" s="388" customFormat="1" ht="21.75" customHeight="1"/>
    <row r="7978" s="388" customFormat="1" ht="21.75" customHeight="1"/>
    <row r="7979" s="388" customFormat="1" ht="21.75" customHeight="1"/>
    <row r="7980" s="388" customFormat="1" ht="21.75" customHeight="1"/>
    <row r="7981" s="388" customFormat="1" ht="21.75" customHeight="1"/>
    <row r="7982" s="388" customFormat="1" ht="21.75" customHeight="1"/>
    <row r="7983" s="388" customFormat="1" ht="21.75" customHeight="1"/>
    <row r="7984" s="388" customFormat="1" ht="21.75" customHeight="1"/>
    <row r="7985" s="388" customFormat="1" ht="21.75" customHeight="1"/>
    <row r="7986" s="388" customFormat="1" ht="21.75" customHeight="1"/>
    <row r="7987" s="388" customFormat="1" ht="21.75" customHeight="1"/>
    <row r="7988" s="388" customFormat="1" ht="21.75" customHeight="1"/>
    <row r="7989" s="388" customFormat="1" ht="21.75" customHeight="1"/>
    <row r="7990" s="388" customFormat="1" ht="21.75" customHeight="1"/>
    <row r="7991" s="388" customFormat="1" ht="21.75" customHeight="1"/>
    <row r="7992" s="388" customFormat="1" ht="21.75" customHeight="1"/>
    <row r="7993" s="388" customFormat="1" ht="21.75" customHeight="1"/>
    <row r="7994" s="388" customFormat="1" ht="21.75" customHeight="1"/>
    <row r="7995" s="388" customFormat="1" ht="21.75" customHeight="1"/>
    <row r="7996" s="388" customFormat="1" ht="21.75" customHeight="1"/>
    <row r="7997" s="388" customFormat="1" ht="21.75" customHeight="1"/>
    <row r="7998" s="388" customFormat="1" ht="21.75" customHeight="1"/>
    <row r="7999" s="388" customFormat="1" ht="21.75" customHeight="1"/>
    <row r="8000" s="388" customFormat="1" ht="21.75" customHeight="1"/>
    <row r="8001" s="388" customFormat="1" ht="21.75" customHeight="1"/>
    <row r="8002" s="388" customFormat="1" ht="21.75" customHeight="1"/>
    <row r="8003" s="388" customFormat="1" ht="21.75" customHeight="1"/>
    <row r="8004" s="388" customFormat="1" ht="21.75" customHeight="1"/>
    <row r="8005" s="388" customFormat="1" ht="21.75" customHeight="1"/>
    <row r="8006" s="388" customFormat="1" ht="21.75" customHeight="1"/>
    <row r="8007" s="388" customFormat="1" ht="21.75" customHeight="1"/>
    <row r="8008" s="388" customFormat="1" ht="21.75" customHeight="1"/>
    <row r="8009" s="388" customFormat="1" ht="21.75" customHeight="1"/>
    <row r="8010" s="388" customFormat="1" ht="21.75" customHeight="1"/>
    <row r="8011" s="388" customFormat="1" ht="21.75" customHeight="1"/>
    <row r="8012" s="388" customFormat="1" ht="21.75" customHeight="1"/>
    <row r="8013" s="388" customFormat="1" ht="21.75" customHeight="1"/>
    <row r="8014" s="388" customFormat="1" ht="21.75" customHeight="1"/>
    <row r="8015" s="388" customFormat="1" ht="21.75" customHeight="1"/>
    <row r="8016" s="388" customFormat="1" ht="21.75" customHeight="1"/>
    <row r="8017" s="388" customFormat="1" ht="21.75" customHeight="1"/>
    <row r="8018" s="388" customFormat="1" ht="21.75" customHeight="1"/>
    <row r="8019" s="388" customFormat="1" ht="21.75" customHeight="1"/>
    <row r="8020" s="388" customFormat="1" ht="21.75" customHeight="1"/>
    <row r="8021" s="388" customFormat="1" ht="21.75" customHeight="1"/>
    <row r="8022" s="388" customFormat="1" ht="21.75" customHeight="1"/>
    <row r="8023" s="388" customFormat="1" ht="21.75" customHeight="1"/>
    <row r="8024" s="388" customFormat="1" ht="21.75" customHeight="1"/>
    <row r="8025" s="388" customFormat="1" ht="21.75" customHeight="1"/>
    <row r="8026" s="388" customFormat="1" ht="21.75" customHeight="1"/>
    <row r="8027" s="388" customFormat="1" ht="21.75" customHeight="1"/>
    <row r="8028" s="388" customFormat="1" ht="21.75" customHeight="1"/>
    <row r="8029" s="388" customFormat="1" ht="21.75" customHeight="1"/>
    <row r="8030" s="388" customFormat="1" ht="21.75" customHeight="1"/>
    <row r="8031" s="388" customFormat="1" ht="21.75" customHeight="1"/>
    <row r="8032" s="388" customFormat="1" ht="21.75" customHeight="1"/>
    <row r="8033" s="388" customFormat="1" ht="21.75" customHeight="1"/>
    <row r="8034" s="388" customFormat="1" ht="21.75" customHeight="1"/>
    <row r="8035" s="388" customFormat="1" ht="21.75" customHeight="1"/>
    <row r="8036" s="388" customFormat="1" ht="21.75" customHeight="1"/>
    <row r="8037" s="388" customFormat="1" ht="21.75" customHeight="1"/>
    <row r="8038" s="388" customFormat="1" ht="21.75" customHeight="1"/>
    <row r="8039" s="388" customFormat="1" ht="21.75" customHeight="1"/>
    <row r="8040" s="388" customFormat="1" ht="21.75" customHeight="1"/>
    <row r="8041" s="388" customFormat="1" ht="21.75" customHeight="1"/>
    <row r="8042" s="388" customFormat="1" ht="21.75" customHeight="1"/>
    <row r="8043" s="388" customFormat="1" ht="21.75" customHeight="1"/>
    <row r="8044" s="388" customFormat="1" ht="21.75" customHeight="1"/>
    <row r="8045" s="388" customFormat="1" ht="21.75" customHeight="1"/>
    <row r="8046" s="388" customFormat="1" ht="21.75" customHeight="1"/>
    <row r="8047" s="388" customFormat="1" ht="21.75" customHeight="1"/>
    <row r="8048" s="388" customFormat="1" ht="21.75" customHeight="1"/>
    <row r="8049" s="388" customFormat="1" ht="21.75" customHeight="1"/>
    <row r="8050" s="388" customFormat="1" ht="21.75" customHeight="1"/>
    <row r="8051" s="388" customFormat="1" ht="21.75" customHeight="1"/>
    <row r="8052" s="388" customFormat="1" ht="21.75" customHeight="1"/>
    <row r="8053" s="388" customFormat="1" ht="21.75" customHeight="1"/>
    <row r="8054" s="388" customFormat="1" ht="21.75" customHeight="1"/>
    <row r="8055" s="388" customFormat="1" ht="21.75" customHeight="1"/>
    <row r="8056" s="388" customFormat="1" ht="21.75" customHeight="1"/>
    <row r="8057" s="388" customFormat="1" ht="21.75" customHeight="1"/>
    <row r="8058" s="388" customFormat="1" ht="21.75" customHeight="1"/>
    <row r="8059" s="388" customFormat="1" ht="21.75" customHeight="1"/>
    <row r="8060" s="388" customFormat="1" ht="21.75" customHeight="1"/>
    <row r="8061" s="388" customFormat="1" ht="21.75" customHeight="1"/>
    <row r="8062" s="388" customFormat="1" ht="21.75" customHeight="1"/>
    <row r="8063" s="388" customFormat="1" ht="21.75" customHeight="1"/>
    <row r="8064" s="388" customFormat="1" ht="21.75" customHeight="1"/>
    <row r="8065" s="388" customFormat="1" ht="21.75" customHeight="1"/>
    <row r="8066" s="388" customFormat="1" ht="21.75" customHeight="1"/>
    <row r="8067" s="388" customFormat="1" ht="21.75" customHeight="1"/>
    <row r="8068" s="388" customFormat="1" ht="21.75" customHeight="1"/>
    <row r="8069" s="388" customFormat="1" ht="21.75" customHeight="1"/>
    <row r="8070" s="388" customFormat="1" ht="21.75" customHeight="1"/>
    <row r="8071" s="388" customFormat="1" ht="21.75" customHeight="1"/>
    <row r="8072" s="388" customFormat="1" ht="21.75" customHeight="1"/>
    <row r="8073" s="388" customFormat="1" ht="21.75" customHeight="1"/>
    <row r="8074" s="388" customFormat="1" ht="21.75" customHeight="1"/>
    <row r="8075" s="388" customFormat="1" ht="21.75" customHeight="1"/>
    <row r="8076" s="388" customFormat="1" ht="21.75" customHeight="1"/>
    <row r="8077" s="388" customFormat="1" ht="21.75" customHeight="1"/>
    <row r="8078" s="388" customFormat="1" ht="21.75" customHeight="1"/>
    <row r="8079" s="388" customFormat="1" ht="21.75" customHeight="1"/>
    <row r="8080" s="388" customFormat="1" ht="21.75" customHeight="1"/>
    <row r="8081" s="388" customFormat="1" ht="21.75" customHeight="1"/>
    <row r="8082" s="388" customFormat="1" ht="21.75" customHeight="1"/>
    <row r="8083" s="388" customFormat="1" ht="21.75" customHeight="1"/>
    <row r="8084" s="388" customFormat="1" ht="21.75" customHeight="1"/>
    <row r="8085" s="388" customFormat="1" ht="21.75" customHeight="1"/>
    <row r="8086" s="388" customFormat="1" ht="21.75" customHeight="1"/>
    <row r="8087" s="388" customFormat="1" ht="21.75" customHeight="1"/>
    <row r="8088" s="388" customFormat="1" ht="21.75" customHeight="1"/>
    <row r="8089" s="388" customFormat="1" ht="21.75" customHeight="1"/>
    <row r="8090" s="388" customFormat="1" ht="21.75" customHeight="1"/>
    <row r="8091" s="388" customFormat="1" ht="21.75" customHeight="1"/>
    <row r="8092" s="388" customFormat="1" ht="21.75" customHeight="1"/>
    <row r="8093" s="388" customFormat="1" ht="21.75" customHeight="1"/>
    <row r="8094" s="388" customFormat="1" ht="21.75" customHeight="1"/>
    <row r="8095" s="388" customFormat="1" ht="21.75" customHeight="1"/>
    <row r="8096" s="388" customFormat="1" ht="21.75" customHeight="1"/>
    <row r="8097" s="388" customFormat="1" ht="21.75" customHeight="1"/>
    <row r="8098" s="388" customFormat="1" ht="21.75" customHeight="1"/>
    <row r="8099" s="388" customFormat="1" ht="21.75" customHeight="1"/>
    <row r="8100" s="388" customFormat="1" ht="21.75" customHeight="1"/>
    <row r="8101" s="388" customFormat="1" ht="21.75" customHeight="1"/>
    <row r="8102" s="388" customFormat="1" ht="21.75" customHeight="1"/>
    <row r="8103" s="388" customFormat="1" ht="21.75" customHeight="1"/>
    <row r="8104" s="388" customFormat="1" ht="21.75" customHeight="1"/>
    <row r="8105" s="388" customFormat="1" ht="21.75" customHeight="1"/>
    <row r="8106" s="388" customFormat="1" ht="21.75" customHeight="1"/>
    <row r="8107" s="388" customFormat="1" ht="21.75" customHeight="1"/>
    <row r="8108" s="388" customFormat="1" ht="21.75" customHeight="1"/>
    <row r="8109" s="388" customFormat="1" ht="21.75" customHeight="1"/>
    <row r="8110" s="388" customFormat="1" ht="21.75" customHeight="1"/>
    <row r="8111" s="388" customFormat="1" ht="21.75" customHeight="1"/>
    <row r="8112" s="388" customFormat="1" ht="21.75" customHeight="1"/>
    <row r="8113" s="388" customFormat="1" ht="21.75" customHeight="1"/>
    <row r="8114" s="388" customFormat="1" ht="21.75" customHeight="1"/>
    <row r="8115" s="388" customFormat="1" ht="21.75" customHeight="1"/>
    <row r="8116" s="388" customFormat="1" ht="21.75" customHeight="1"/>
    <row r="8117" s="388" customFormat="1" ht="21.75" customHeight="1"/>
    <row r="8118" s="388" customFormat="1" ht="21.75" customHeight="1"/>
    <row r="8119" s="388" customFormat="1" ht="21.75" customHeight="1"/>
    <row r="8120" s="388" customFormat="1" ht="21.75" customHeight="1"/>
    <row r="8121" s="388" customFormat="1" ht="21.75" customHeight="1"/>
    <row r="8122" s="388" customFormat="1" ht="21.75" customHeight="1"/>
    <row r="8123" s="388" customFormat="1" ht="21.75" customHeight="1"/>
    <row r="8124" s="388" customFormat="1" ht="21.75" customHeight="1"/>
    <row r="8125" s="388" customFormat="1" ht="21.75" customHeight="1"/>
    <row r="8126" s="388" customFormat="1" ht="21.75" customHeight="1"/>
    <row r="8127" s="388" customFormat="1" ht="21.75" customHeight="1"/>
    <row r="8128" s="388" customFormat="1" ht="21.75" customHeight="1"/>
    <row r="8129" s="388" customFormat="1" ht="21.75" customHeight="1"/>
    <row r="8130" s="388" customFormat="1" ht="21.75" customHeight="1"/>
    <row r="8131" s="388" customFormat="1" ht="21.75" customHeight="1"/>
    <row r="8132" s="388" customFormat="1" ht="21.75" customHeight="1"/>
    <row r="8133" s="388" customFormat="1" ht="21.75" customHeight="1"/>
    <row r="8134" s="388" customFormat="1" ht="21.75" customHeight="1"/>
    <row r="8135" s="388" customFormat="1" ht="21.75" customHeight="1"/>
    <row r="8136" s="388" customFormat="1" ht="21.75" customHeight="1"/>
    <row r="8137" s="388" customFormat="1" ht="21.75" customHeight="1"/>
    <row r="8138" s="388" customFormat="1" ht="21.75" customHeight="1"/>
    <row r="8139" s="388" customFormat="1" ht="21.75" customHeight="1"/>
    <row r="8140" s="388" customFormat="1" ht="21.75" customHeight="1"/>
    <row r="8141" s="388" customFormat="1" ht="21.75" customHeight="1"/>
    <row r="8142" s="388" customFormat="1" ht="21.75" customHeight="1"/>
    <row r="8143" s="388" customFormat="1" ht="21.75" customHeight="1"/>
    <row r="8144" s="388" customFormat="1" ht="21.75" customHeight="1"/>
    <row r="8145" s="388" customFormat="1" ht="21.75" customHeight="1"/>
    <row r="8146" s="388" customFormat="1" ht="21.75" customHeight="1"/>
    <row r="8147" s="388" customFormat="1" ht="21.75" customHeight="1"/>
    <row r="8148" s="388" customFormat="1" ht="21.75" customHeight="1"/>
    <row r="8149" s="388" customFormat="1" ht="21.75" customHeight="1"/>
    <row r="8150" s="388" customFormat="1" ht="21.75" customHeight="1"/>
    <row r="8151" s="388" customFormat="1" ht="21.75" customHeight="1"/>
    <row r="8152" s="388" customFormat="1" ht="21.75" customHeight="1"/>
    <row r="8153" s="388" customFormat="1" ht="21.75" customHeight="1"/>
    <row r="8154" s="388" customFormat="1" ht="21.75" customHeight="1"/>
    <row r="8155" s="388" customFormat="1" ht="21.75" customHeight="1"/>
    <row r="8156" s="388" customFormat="1" ht="21.75" customHeight="1"/>
    <row r="8157" s="388" customFormat="1" ht="21.75" customHeight="1"/>
    <row r="8158" s="388" customFormat="1" ht="21.75" customHeight="1"/>
    <row r="8159" s="388" customFormat="1" ht="21.75" customHeight="1"/>
    <row r="8160" s="388" customFormat="1" ht="21.75" customHeight="1"/>
    <row r="8161" s="388" customFormat="1" ht="21.75" customHeight="1"/>
    <row r="8162" s="388" customFormat="1" ht="21.75" customHeight="1"/>
    <row r="8163" s="388" customFormat="1" ht="21.75" customHeight="1"/>
    <row r="8164" s="388" customFormat="1" ht="21.75" customHeight="1"/>
    <row r="8165" s="388" customFormat="1" ht="21.75" customHeight="1"/>
    <row r="8166" s="388" customFormat="1" ht="21.75" customHeight="1"/>
    <row r="8167" s="388" customFormat="1" ht="21.75" customHeight="1"/>
    <row r="8168" s="388" customFormat="1" ht="21.75" customHeight="1"/>
    <row r="8169" s="388" customFormat="1" ht="21.75" customHeight="1"/>
    <row r="8170" s="388" customFormat="1" ht="21.75" customHeight="1"/>
    <row r="8171" s="388" customFormat="1" ht="21.75" customHeight="1"/>
    <row r="8172" s="388" customFormat="1" ht="21.75" customHeight="1"/>
    <row r="8173" s="388" customFormat="1" ht="21.75" customHeight="1"/>
    <row r="8174" s="388" customFormat="1" ht="21.75" customHeight="1"/>
    <row r="8175" s="388" customFormat="1" ht="21.75" customHeight="1"/>
    <row r="8176" s="388" customFormat="1" ht="21.75" customHeight="1"/>
    <row r="8177" s="388" customFormat="1" ht="21.75" customHeight="1"/>
    <row r="8178" s="388" customFormat="1" ht="21.75" customHeight="1"/>
    <row r="8179" s="388" customFormat="1" ht="21.75" customHeight="1"/>
    <row r="8180" s="388" customFormat="1" ht="21.75" customHeight="1"/>
    <row r="8181" s="388" customFormat="1" ht="21.75" customHeight="1"/>
    <row r="8182" s="388" customFormat="1" ht="21.75" customHeight="1"/>
    <row r="8183" s="388" customFormat="1" ht="21.75" customHeight="1"/>
    <row r="8184" s="388" customFormat="1" ht="21.75" customHeight="1"/>
    <row r="8185" s="388" customFormat="1" ht="21.75" customHeight="1"/>
    <row r="8186" s="388" customFormat="1" ht="21.75" customHeight="1"/>
    <row r="8187" s="388" customFormat="1" ht="21.75" customHeight="1"/>
    <row r="8188" s="388" customFormat="1" ht="21.75" customHeight="1"/>
    <row r="8189" s="388" customFormat="1" ht="21.75" customHeight="1"/>
    <row r="8190" s="388" customFormat="1" ht="21.75" customHeight="1"/>
    <row r="8191" s="388" customFormat="1" ht="21.75" customHeight="1"/>
    <row r="8192" s="388" customFormat="1" ht="21.75" customHeight="1"/>
    <row r="8193" s="388" customFormat="1" ht="21.75" customHeight="1"/>
    <row r="8194" s="388" customFormat="1" ht="21.75" customHeight="1"/>
    <row r="8195" s="388" customFormat="1" ht="21.75" customHeight="1"/>
    <row r="8196" s="388" customFormat="1" ht="21.75" customHeight="1"/>
    <row r="8197" s="388" customFormat="1" ht="21.75" customHeight="1"/>
    <row r="8198" s="388" customFormat="1" ht="21.75" customHeight="1"/>
    <row r="8199" s="388" customFormat="1" ht="21.75" customHeight="1"/>
    <row r="8200" s="388" customFormat="1" ht="21.75" customHeight="1"/>
    <row r="8201" s="388" customFormat="1" ht="21.75" customHeight="1"/>
    <row r="8202" s="388" customFormat="1" ht="21.75" customHeight="1"/>
    <row r="8203" s="388" customFormat="1" ht="21.75" customHeight="1"/>
    <row r="8204" s="388" customFormat="1" ht="21.75" customHeight="1"/>
    <row r="8205" s="388" customFormat="1" ht="21.75" customHeight="1"/>
    <row r="8206" s="388" customFormat="1" ht="21.75" customHeight="1"/>
    <row r="8207" s="388" customFormat="1" ht="21.75" customHeight="1"/>
    <row r="8208" s="388" customFormat="1" ht="21.75" customHeight="1"/>
    <row r="8209" s="388" customFormat="1" ht="21.75" customHeight="1"/>
    <row r="8210" s="388" customFormat="1" ht="21.75" customHeight="1"/>
    <row r="8211" s="388" customFormat="1" ht="21.75" customHeight="1"/>
    <row r="8212" s="388" customFormat="1" ht="21.75" customHeight="1"/>
    <row r="8213" s="388" customFormat="1" ht="21.75" customHeight="1"/>
    <row r="8214" s="388" customFormat="1" ht="21.75" customHeight="1"/>
    <row r="8215" s="388" customFormat="1" ht="21.75" customHeight="1"/>
    <row r="8216" s="388" customFormat="1" ht="21.75" customHeight="1"/>
    <row r="8217" s="388" customFormat="1" ht="21.75" customHeight="1"/>
    <row r="8218" s="388" customFormat="1" ht="21.75" customHeight="1"/>
    <row r="8219" s="388" customFormat="1" ht="21.75" customHeight="1"/>
    <row r="8220" s="388" customFormat="1" ht="21.75" customHeight="1"/>
    <row r="8221" s="388" customFormat="1" ht="21.75" customHeight="1"/>
    <row r="8222" s="388" customFormat="1" ht="21.75" customHeight="1"/>
    <row r="8223" s="388" customFormat="1" ht="21.75" customHeight="1"/>
    <row r="8224" s="388" customFormat="1" ht="21.75" customHeight="1"/>
    <row r="8225" s="388" customFormat="1" ht="21.75" customHeight="1"/>
    <row r="8226" s="388" customFormat="1" ht="21.75" customHeight="1"/>
    <row r="8227" s="388" customFormat="1" ht="21.75" customHeight="1"/>
    <row r="8228" s="388" customFormat="1" ht="21.75" customHeight="1"/>
    <row r="8229" s="388" customFormat="1" ht="21.75" customHeight="1"/>
    <row r="8230" s="388" customFormat="1" ht="21.75" customHeight="1"/>
    <row r="8231" s="388" customFormat="1" ht="21.75" customHeight="1"/>
    <row r="8232" s="388" customFormat="1" ht="21.75" customHeight="1"/>
    <row r="8233" s="388" customFormat="1" ht="21.75" customHeight="1"/>
    <row r="8234" s="388" customFormat="1" ht="21.75" customHeight="1"/>
    <row r="8235" s="388" customFormat="1" ht="21.75" customHeight="1"/>
    <row r="8236" s="388" customFormat="1" ht="21.75" customHeight="1"/>
    <row r="8237" s="388" customFormat="1" ht="21.75" customHeight="1"/>
    <row r="8238" s="388" customFormat="1" ht="21.75" customHeight="1"/>
    <row r="8239" s="388" customFormat="1" ht="21.75" customHeight="1"/>
    <row r="8240" s="388" customFormat="1" ht="21.75" customHeight="1"/>
    <row r="8241" s="388" customFormat="1" ht="21.75" customHeight="1"/>
    <row r="8242" s="388" customFormat="1" ht="21.75" customHeight="1"/>
    <row r="8243" s="388" customFormat="1" ht="21.75" customHeight="1"/>
    <row r="8244" s="388" customFormat="1" ht="21.75" customHeight="1"/>
    <row r="8245" s="388" customFormat="1" ht="21.75" customHeight="1"/>
    <row r="8246" s="388" customFormat="1" ht="21.75" customHeight="1"/>
    <row r="8247" s="388" customFormat="1" ht="21.75" customHeight="1"/>
    <row r="8248" s="388" customFormat="1" ht="21.75" customHeight="1"/>
    <row r="8249" s="388" customFormat="1" ht="21.75" customHeight="1"/>
    <row r="8250" s="388" customFormat="1" ht="21.75" customHeight="1"/>
    <row r="8251" s="388" customFormat="1" ht="21.75" customHeight="1"/>
    <row r="8252" s="388" customFormat="1" ht="21.75" customHeight="1"/>
    <row r="8253" s="388" customFormat="1" ht="21.75" customHeight="1"/>
    <row r="8254" s="388" customFormat="1" ht="21.75" customHeight="1"/>
    <row r="8255" s="388" customFormat="1" ht="21.75" customHeight="1"/>
    <row r="8256" s="388" customFormat="1" ht="21.75" customHeight="1"/>
    <row r="8257" s="388" customFormat="1" ht="21.75" customHeight="1"/>
    <row r="8258" s="388" customFormat="1" ht="21.75" customHeight="1"/>
    <row r="8259" s="388" customFormat="1" ht="21.75" customHeight="1"/>
    <row r="8260" s="388" customFormat="1" ht="21.75" customHeight="1"/>
    <row r="8261" s="388" customFormat="1" ht="21.75" customHeight="1"/>
    <row r="8262" s="388" customFormat="1" ht="21.75" customHeight="1"/>
    <row r="8263" s="388" customFormat="1" ht="21.75" customHeight="1"/>
    <row r="8264" s="388" customFormat="1" ht="21.75" customHeight="1"/>
    <row r="8265" s="388" customFormat="1" ht="21.75" customHeight="1"/>
    <row r="8266" s="388" customFormat="1" ht="21.75" customHeight="1"/>
    <row r="8267" s="388" customFormat="1" ht="21.75" customHeight="1"/>
    <row r="8268" s="388" customFormat="1" ht="21.75" customHeight="1"/>
    <row r="8269" s="388" customFormat="1" ht="21.75" customHeight="1"/>
    <row r="8270" s="388" customFormat="1" ht="21.75" customHeight="1"/>
    <row r="8271" s="388" customFormat="1" ht="21.75" customHeight="1"/>
    <row r="8272" s="388" customFormat="1" ht="21.75" customHeight="1"/>
    <row r="8273" s="388" customFormat="1" ht="21.75" customHeight="1"/>
    <row r="8274" s="388" customFormat="1" ht="21.75" customHeight="1"/>
    <row r="8275" s="388" customFormat="1" ht="21.75" customHeight="1"/>
    <row r="8276" s="388" customFormat="1" ht="21.75" customHeight="1"/>
    <row r="8277" s="388" customFormat="1" ht="21.75" customHeight="1"/>
    <row r="8278" s="388" customFormat="1" ht="21.75" customHeight="1"/>
    <row r="8279" s="388" customFormat="1" ht="21.75" customHeight="1"/>
    <row r="8280" s="388" customFormat="1" ht="21.75" customHeight="1"/>
    <row r="8281" s="388" customFormat="1" ht="21.75" customHeight="1"/>
    <row r="8282" s="388" customFormat="1" ht="21.75" customHeight="1"/>
    <row r="8283" s="388" customFormat="1" ht="21.75" customHeight="1"/>
    <row r="8284" s="388" customFormat="1" ht="21.75" customHeight="1"/>
    <row r="8285" s="388" customFormat="1" ht="21.75" customHeight="1"/>
    <row r="8286" s="388" customFormat="1" ht="21.75" customHeight="1"/>
    <row r="8287" s="388" customFormat="1" ht="21.75" customHeight="1"/>
    <row r="8288" s="388" customFormat="1" ht="21.75" customHeight="1"/>
    <row r="8289" s="388" customFormat="1" ht="21.75" customHeight="1"/>
    <row r="8290" s="388" customFormat="1" ht="21.75" customHeight="1"/>
    <row r="8291" s="388" customFormat="1" ht="21.75" customHeight="1"/>
    <row r="8292" s="388" customFormat="1" ht="21.75" customHeight="1"/>
    <row r="8293" s="388" customFormat="1" ht="21.75" customHeight="1"/>
    <row r="8294" s="388" customFormat="1" ht="21.75" customHeight="1"/>
    <row r="8295" s="388" customFormat="1" ht="21.75" customHeight="1"/>
    <row r="8296" s="388" customFormat="1" ht="21.75" customHeight="1"/>
    <row r="8297" s="388" customFormat="1" ht="21.75" customHeight="1"/>
    <row r="8298" s="388" customFormat="1" ht="21.75" customHeight="1"/>
    <row r="8299" s="388" customFormat="1" ht="21.75" customHeight="1"/>
    <row r="8300" s="388" customFormat="1" ht="21.75" customHeight="1"/>
    <row r="8301" s="388" customFormat="1" ht="21.75" customHeight="1"/>
    <row r="8302" s="388" customFormat="1" ht="21.75" customHeight="1"/>
    <row r="8303" s="388" customFormat="1" ht="21.75" customHeight="1"/>
    <row r="8304" s="388" customFormat="1" ht="21.75" customHeight="1"/>
    <row r="8305" s="388" customFormat="1" ht="21.75" customHeight="1"/>
    <row r="8306" s="388" customFormat="1" ht="21.75" customHeight="1"/>
    <row r="8307" s="388" customFormat="1" ht="21.75" customHeight="1"/>
    <row r="8308" s="388" customFormat="1" ht="21.75" customHeight="1"/>
    <row r="8309" s="388" customFormat="1" ht="21.75" customHeight="1"/>
    <row r="8310" s="388" customFormat="1" ht="21.75" customHeight="1"/>
    <row r="8311" s="388" customFormat="1" ht="21.75" customHeight="1"/>
    <row r="8312" s="388" customFormat="1" ht="21.75" customHeight="1"/>
    <row r="8313" s="388" customFormat="1" ht="21.75" customHeight="1"/>
    <row r="8314" s="388" customFormat="1" ht="21.75" customHeight="1"/>
    <row r="8315" s="388" customFormat="1" ht="21.75" customHeight="1"/>
    <row r="8316" s="388" customFormat="1" ht="21.75" customHeight="1"/>
    <row r="8317" s="388" customFormat="1" ht="21.75" customHeight="1"/>
    <row r="8318" s="388" customFormat="1" ht="21.75" customHeight="1"/>
    <row r="8319" s="388" customFormat="1" ht="21.75" customHeight="1"/>
    <row r="8320" s="388" customFormat="1" ht="21.75" customHeight="1"/>
    <row r="8321" s="388" customFormat="1" ht="21.75" customHeight="1"/>
    <row r="8322" s="388" customFormat="1" ht="21.75" customHeight="1"/>
    <row r="8323" s="388" customFormat="1" ht="21.75" customHeight="1"/>
    <row r="8324" s="388" customFormat="1" ht="21.75" customHeight="1"/>
    <row r="8325" s="388" customFormat="1" ht="21.75" customHeight="1"/>
    <row r="8326" s="388" customFormat="1" ht="21.75" customHeight="1"/>
    <row r="8327" s="388" customFormat="1" ht="21.75" customHeight="1"/>
    <row r="8328" s="388" customFormat="1" ht="21.75" customHeight="1"/>
    <row r="8329" s="388" customFormat="1" ht="21.75" customHeight="1"/>
    <row r="8330" s="388" customFormat="1" ht="21.75" customHeight="1"/>
    <row r="8331" s="388" customFormat="1" ht="21.75" customHeight="1"/>
    <row r="8332" s="388" customFormat="1" ht="21.75" customHeight="1"/>
    <row r="8333" s="388" customFormat="1" ht="21.75" customHeight="1"/>
    <row r="8334" s="388" customFormat="1" ht="21.75" customHeight="1"/>
    <row r="8335" s="388" customFormat="1" ht="21.75" customHeight="1"/>
    <row r="8336" s="388" customFormat="1" ht="21.75" customHeight="1"/>
    <row r="8337" s="388" customFormat="1" ht="21.75" customHeight="1"/>
    <row r="8338" s="388" customFormat="1" ht="21.75" customHeight="1"/>
    <row r="8339" s="388" customFormat="1" ht="21.75" customHeight="1"/>
    <row r="8340" s="388" customFormat="1" ht="21.75" customHeight="1"/>
    <row r="8341" s="388" customFormat="1" ht="21.75" customHeight="1"/>
    <row r="8342" s="388" customFormat="1" ht="21.75" customHeight="1"/>
    <row r="8343" s="388" customFormat="1" ht="21.75" customHeight="1"/>
    <row r="8344" s="388" customFormat="1" ht="21.75" customHeight="1"/>
    <row r="8345" s="388" customFormat="1" ht="21.75" customHeight="1"/>
    <row r="8346" s="388" customFormat="1" ht="21.75" customHeight="1"/>
    <row r="8347" s="388" customFormat="1" ht="21.75" customHeight="1"/>
    <row r="8348" s="388" customFormat="1" ht="21.75" customHeight="1"/>
    <row r="8349" s="388" customFormat="1" ht="21.75" customHeight="1"/>
    <row r="8350" s="388" customFormat="1" ht="21.75" customHeight="1"/>
    <row r="8351" s="388" customFormat="1" ht="21.75" customHeight="1"/>
    <row r="8352" s="388" customFormat="1" ht="21.75" customHeight="1"/>
    <row r="8353" s="388" customFormat="1" ht="21.75" customHeight="1"/>
    <row r="8354" s="388" customFormat="1" ht="21.75" customHeight="1"/>
    <row r="8355" s="388" customFormat="1" ht="21.75" customHeight="1"/>
    <row r="8356" s="388" customFormat="1" ht="21.75" customHeight="1"/>
    <row r="8357" s="388" customFormat="1" ht="21.75" customHeight="1"/>
    <row r="8358" s="388" customFormat="1" ht="21.75" customHeight="1"/>
    <row r="8359" s="388" customFormat="1" ht="21.75" customHeight="1"/>
    <row r="8360" s="388" customFormat="1" ht="21.75" customHeight="1"/>
    <row r="8361" s="388" customFormat="1" ht="21.75" customHeight="1"/>
    <row r="8362" s="388" customFormat="1" ht="21.75" customHeight="1"/>
    <row r="8363" s="388" customFormat="1" ht="21.75" customHeight="1"/>
    <row r="8364" s="388" customFormat="1" ht="21.75" customHeight="1"/>
    <row r="8365" s="388" customFormat="1" ht="21.75" customHeight="1"/>
    <row r="8366" s="388" customFormat="1" ht="21.75" customHeight="1"/>
    <row r="8367" s="388" customFormat="1" ht="21.75" customHeight="1"/>
    <row r="8368" s="388" customFormat="1" ht="21.75" customHeight="1"/>
    <row r="8369" s="388" customFormat="1" ht="21.75" customHeight="1"/>
    <row r="8370" s="388" customFormat="1" ht="21.75" customHeight="1"/>
    <row r="8371" s="388" customFormat="1" ht="21.75" customHeight="1"/>
    <row r="8372" s="388" customFormat="1" ht="21.75" customHeight="1"/>
    <row r="8373" s="388" customFormat="1" ht="21.75" customHeight="1"/>
    <row r="8374" s="388" customFormat="1" ht="21.75" customHeight="1"/>
    <row r="8375" s="388" customFormat="1" ht="21.75" customHeight="1"/>
    <row r="8376" s="388" customFormat="1" ht="21.75" customHeight="1"/>
    <row r="8377" s="388" customFormat="1" ht="21.75" customHeight="1"/>
    <row r="8378" s="388" customFormat="1" ht="21.75" customHeight="1"/>
    <row r="8379" s="388" customFormat="1" ht="21.75" customHeight="1"/>
    <row r="8380" s="388" customFormat="1" ht="21.75" customHeight="1"/>
    <row r="8381" s="388" customFormat="1" ht="21.75" customHeight="1"/>
    <row r="8382" s="388" customFormat="1" ht="21.75" customHeight="1"/>
    <row r="8383" s="388" customFormat="1" ht="21.75" customHeight="1"/>
    <row r="8384" s="388" customFormat="1" ht="21.75" customHeight="1"/>
    <row r="8385" s="388" customFormat="1" ht="21.75" customHeight="1"/>
    <row r="8386" s="388" customFormat="1" ht="21.75" customHeight="1"/>
    <row r="8387" s="388" customFormat="1" ht="21.75" customHeight="1"/>
    <row r="8388" s="388" customFormat="1" ht="21.75" customHeight="1"/>
    <row r="8389" s="388" customFormat="1" ht="21.75" customHeight="1"/>
    <row r="8390" s="388" customFormat="1" ht="21.75" customHeight="1"/>
    <row r="8391" s="388" customFormat="1" ht="21.75" customHeight="1"/>
    <row r="8392" s="388" customFormat="1" ht="21.75" customHeight="1"/>
    <row r="8393" s="388" customFormat="1" ht="21.75" customHeight="1"/>
    <row r="8394" s="388" customFormat="1" ht="21.75" customHeight="1"/>
    <row r="8395" s="388" customFormat="1" ht="21.75" customHeight="1"/>
    <row r="8396" s="388" customFormat="1" ht="21.75" customHeight="1"/>
    <row r="8397" s="388" customFormat="1" ht="21.75" customHeight="1"/>
    <row r="8398" s="388" customFormat="1" ht="21.75" customHeight="1"/>
    <row r="8399" s="388" customFormat="1" ht="21.75" customHeight="1"/>
    <row r="8400" s="388" customFormat="1" ht="21.75" customHeight="1"/>
    <row r="8401" s="388" customFormat="1" ht="21.75" customHeight="1"/>
    <row r="8402" s="388" customFormat="1" ht="21.75" customHeight="1"/>
    <row r="8403" s="388" customFormat="1" ht="21.75" customHeight="1"/>
    <row r="8404" s="388" customFormat="1" ht="21.75" customHeight="1"/>
    <row r="8405" s="388" customFormat="1" ht="21.75" customHeight="1"/>
    <row r="8406" s="388" customFormat="1" ht="21.75" customHeight="1"/>
    <row r="8407" s="388" customFormat="1" ht="21.75" customHeight="1"/>
    <row r="8408" s="388" customFormat="1" ht="21.75" customHeight="1"/>
    <row r="8409" s="388" customFormat="1" ht="21.75" customHeight="1"/>
    <row r="8410" s="388" customFormat="1" ht="21.75" customHeight="1"/>
    <row r="8411" s="388" customFormat="1" ht="21.75" customHeight="1"/>
    <row r="8412" s="388" customFormat="1" ht="21.75" customHeight="1"/>
    <row r="8413" s="388" customFormat="1" ht="21.75" customHeight="1"/>
    <row r="8414" s="388" customFormat="1" ht="21.75" customHeight="1"/>
    <row r="8415" s="388" customFormat="1" ht="21.75" customHeight="1"/>
    <row r="8416" s="388" customFormat="1" ht="21.75" customHeight="1"/>
    <row r="8417" s="388" customFormat="1" ht="21.75" customHeight="1"/>
    <row r="8418" s="388" customFormat="1" ht="21.75" customHeight="1"/>
    <row r="8419" s="388" customFormat="1" ht="21.75" customHeight="1"/>
    <row r="8420" s="388" customFormat="1" ht="21.75" customHeight="1"/>
    <row r="8421" s="388" customFormat="1" ht="21.75" customHeight="1"/>
    <row r="8422" s="388" customFormat="1" ht="21.75" customHeight="1"/>
    <row r="8423" s="388" customFormat="1" ht="21.75" customHeight="1"/>
    <row r="8424" s="388" customFormat="1" ht="21.75" customHeight="1"/>
    <row r="8425" s="388" customFormat="1" ht="21.75" customHeight="1"/>
    <row r="8426" s="388" customFormat="1" ht="21.75" customHeight="1"/>
    <row r="8427" s="388" customFormat="1" ht="21.75" customHeight="1"/>
    <row r="8428" s="388" customFormat="1" ht="21.75" customHeight="1"/>
    <row r="8429" s="388" customFormat="1" ht="21.75" customHeight="1"/>
    <row r="8430" s="388" customFormat="1" ht="21.75" customHeight="1"/>
    <row r="8431" s="388" customFormat="1" ht="21.75" customHeight="1"/>
    <row r="8432" s="388" customFormat="1" ht="21.75" customHeight="1"/>
    <row r="8433" s="388" customFormat="1" ht="21.75" customHeight="1"/>
    <row r="8434" s="388" customFormat="1" ht="21.75" customHeight="1"/>
    <row r="8435" s="388" customFormat="1" ht="21.75" customHeight="1"/>
    <row r="8436" s="388" customFormat="1" ht="21.75" customHeight="1"/>
    <row r="8437" s="388" customFormat="1" ht="21.75" customHeight="1"/>
    <row r="8438" s="388" customFormat="1" ht="21.75" customHeight="1"/>
    <row r="8439" s="388" customFormat="1" ht="21.75" customHeight="1"/>
    <row r="8440" s="388" customFormat="1" ht="21.75" customHeight="1"/>
    <row r="8441" s="388" customFormat="1" ht="21.75" customHeight="1"/>
    <row r="8442" s="388" customFormat="1" ht="21.75" customHeight="1"/>
    <row r="8443" s="388" customFormat="1" ht="21.75" customHeight="1"/>
    <row r="8444" s="388" customFormat="1" ht="21.75" customHeight="1"/>
    <row r="8445" s="388" customFormat="1" ht="21.75" customHeight="1"/>
    <row r="8446" s="388" customFormat="1" ht="21.75" customHeight="1"/>
    <row r="8447" s="388" customFormat="1" ht="21.75" customHeight="1"/>
    <row r="8448" s="388" customFormat="1" ht="21.75" customHeight="1"/>
    <row r="8449" s="388" customFormat="1" ht="21.75" customHeight="1"/>
    <row r="8450" s="388" customFormat="1" ht="21.75" customHeight="1"/>
    <row r="8451" s="388" customFormat="1" ht="21.75" customHeight="1"/>
    <row r="8452" s="388" customFormat="1" ht="21.75" customHeight="1"/>
    <row r="8453" s="388" customFormat="1" ht="21.75" customHeight="1"/>
    <row r="8454" s="388" customFormat="1" ht="21.75" customHeight="1"/>
    <row r="8455" s="388" customFormat="1" ht="21.75" customHeight="1"/>
    <row r="8456" s="388" customFormat="1" ht="21.75" customHeight="1"/>
    <row r="8457" s="388" customFormat="1" ht="21.75" customHeight="1"/>
    <row r="8458" s="388" customFormat="1" ht="21.75" customHeight="1"/>
    <row r="8459" s="388" customFormat="1" ht="21.75" customHeight="1"/>
    <row r="8460" s="388" customFormat="1" ht="21.75" customHeight="1"/>
    <row r="8461" s="388" customFormat="1" ht="21.75" customHeight="1"/>
    <row r="8462" s="388" customFormat="1" ht="21.75" customHeight="1"/>
    <row r="8463" s="388" customFormat="1" ht="21.75" customHeight="1"/>
    <row r="8464" s="388" customFormat="1" ht="21.75" customHeight="1"/>
    <row r="8465" s="388" customFormat="1" ht="21.75" customHeight="1"/>
    <row r="8466" s="388" customFormat="1" ht="21.75" customHeight="1"/>
    <row r="8467" s="388" customFormat="1" ht="21.75" customHeight="1"/>
    <row r="8468" s="388" customFormat="1" ht="21.75" customHeight="1"/>
    <row r="8469" s="388" customFormat="1" ht="21.75" customHeight="1"/>
    <row r="8470" s="388" customFormat="1" ht="21.75" customHeight="1"/>
    <row r="8471" s="388" customFormat="1" ht="21.75" customHeight="1"/>
    <row r="8472" s="388" customFormat="1" ht="21.75" customHeight="1"/>
    <row r="8473" s="388" customFormat="1" ht="21.75" customHeight="1"/>
    <row r="8474" s="388" customFormat="1" ht="21.75" customHeight="1"/>
    <row r="8475" s="388" customFormat="1" ht="21.75" customHeight="1"/>
    <row r="8476" s="388" customFormat="1" ht="21.75" customHeight="1"/>
    <row r="8477" s="388" customFormat="1" ht="21.75" customHeight="1"/>
    <row r="8478" s="388" customFormat="1" ht="21.75" customHeight="1"/>
    <row r="8479" s="388" customFormat="1" ht="21.75" customHeight="1"/>
    <row r="8480" s="388" customFormat="1" ht="21.75" customHeight="1"/>
    <row r="8481" s="388" customFormat="1" ht="21.75" customHeight="1"/>
    <row r="8482" s="388" customFormat="1" ht="21.75" customHeight="1"/>
    <row r="8483" s="388" customFormat="1" ht="21.75" customHeight="1"/>
    <row r="8484" s="388" customFormat="1" ht="21.75" customHeight="1"/>
    <row r="8485" s="388" customFormat="1" ht="21.75" customHeight="1"/>
    <row r="8486" s="388" customFormat="1" ht="21.75" customHeight="1"/>
    <row r="8487" s="388" customFormat="1" ht="21.75" customHeight="1"/>
    <row r="8488" s="388" customFormat="1" ht="21.75" customHeight="1"/>
    <row r="8489" s="388" customFormat="1" ht="21.75" customHeight="1"/>
    <row r="8490" s="388" customFormat="1" ht="21.75" customHeight="1"/>
    <row r="8491" s="388" customFormat="1" ht="21.75" customHeight="1"/>
    <row r="8492" s="388" customFormat="1" ht="21.75" customHeight="1"/>
    <row r="8493" s="388" customFormat="1" ht="21.75" customHeight="1"/>
    <row r="8494" s="388" customFormat="1" ht="21.75" customHeight="1"/>
    <row r="8495" s="388" customFormat="1" ht="21.75" customHeight="1"/>
    <row r="8496" s="388" customFormat="1" ht="21.75" customHeight="1"/>
    <row r="8497" s="388" customFormat="1" ht="21.75" customHeight="1"/>
    <row r="8498" s="388" customFormat="1" ht="21.75" customHeight="1"/>
    <row r="8499" s="388" customFormat="1" ht="21.75" customHeight="1"/>
    <row r="8500" s="388" customFormat="1" ht="21.75" customHeight="1"/>
    <row r="8501" s="388" customFormat="1" ht="21.75" customHeight="1"/>
    <row r="8502" s="388" customFormat="1" ht="21.75" customHeight="1"/>
    <row r="8503" s="388" customFormat="1" ht="21.75" customHeight="1"/>
    <row r="8504" s="388" customFormat="1" ht="21.75" customHeight="1"/>
    <row r="8505" s="388" customFormat="1" ht="21.75" customHeight="1"/>
    <row r="8506" s="388" customFormat="1" ht="21.75" customHeight="1"/>
    <row r="8507" s="388" customFormat="1" ht="21.75" customHeight="1"/>
    <row r="8508" s="388" customFormat="1" ht="21.75" customHeight="1"/>
    <row r="8509" s="388" customFormat="1" ht="21.75" customHeight="1"/>
    <row r="8510" s="388" customFormat="1" ht="21.75" customHeight="1"/>
    <row r="8511" s="388" customFormat="1" ht="21.75" customHeight="1"/>
    <row r="8512" s="388" customFormat="1" ht="21.75" customHeight="1"/>
    <row r="8513" s="388" customFormat="1" ht="21.75" customHeight="1"/>
    <row r="8514" s="388" customFormat="1" ht="21.75" customHeight="1"/>
    <row r="8515" s="388" customFormat="1" ht="21.75" customHeight="1"/>
    <row r="8516" s="388" customFormat="1" ht="21.75" customHeight="1"/>
    <row r="8517" s="388" customFormat="1" ht="21.75" customHeight="1"/>
    <row r="8518" s="388" customFormat="1" ht="21.75" customHeight="1"/>
    <row r="8519" s="388" customFormat="1" ht="21.75" customHeight="1"/>
    <row r="8520" s="388" customFormat="1" ht="21.75" customHeight="1"/>
    <row r="8521" s="388" customFormat="1" ht="21.75" customHeight="1"/>
    <row r="8522" s="388" customFormat="1" ht="21.75" customHeight="1"/>
    <row r="8523" s="388" customFormat="1" ht="21.75" customHeight="1"/>
    <row r="8524" s="388" customFormat="1" ht="21.75" customHeight="1"/>
    <row r="8525" s="388" customFormat="1" ht="21.75" customHeight="1"/>
    <row r="8526" s="388" customFormat="1" ht="21.75" customHeight="1"/>
    <row r="8527" s="388" customFormat="1" ht="21.75" customHeight="1"/>
    <row r="8528" s="388" customFormat="1" ht="21.75" customHeight="1"/>
    <row r="8529" s="388" customFormat="1" ht="21.75" customHeight="1"/>
    <row r="8530" s="388" customFormat="1" ht="21.75" customHeight="1"/>
    <row r="8531" s="388" customFormat="1" ht="21.75" customHeight="1"/>
    <row r="8532" s="388" customFormat="1" ht="21.75" customHeight="1"/>
    <row r="8533" s="388" customFormat="1" ht="21.75" customHeight="1"/>
    <row r="8534" s="388" customFormat="1" ht="21.75" customHeight="1"/>
    <row r="8535" s="388" customFormat="1" ht="21.75" customHeight="1"/>
    <row r="8536" s="388" customFormat="1" ht="21.75" customHeight="1"/>
    <row r="8537" s="388" customFormat="1" ht="21.75" customHeight="1"/>
    <row r="8538" s="388" customFormat="1" ht="21.75" customHeight="1"/>
    <row r="8539" s="388" customFormat="1" ht="21.75" customHeight="1"/>
    <row r="8540" s="388" customFormat="1" ht="21.75" customHeight="1"/>
    <row r="8541" s="388" customFormat="1" ht="21.75" customHeight="1"/>
    <row r="8542" s="388" customFormat="1" ht="21.75" customHeight="1"/>
    <row r="8543" s="388" customFormat="1" ht="21.75" customHeight="1"/>
    <row r="8544" s="388" customFormat="1" ht="21.75" customHeight="1"/>
    <row r="8545" s="388" customFormat="1" ht="21.75" customHeight="1"/>
    <row r="8546" s="388" customFormat="1" ht="21.75" customHeight="1"/>
    <row r="8547" s="388" customFormat="1" ht="21.75" customHeight="1"/>
    <row r="8548" s="388" customFormat="1" ht="21.75" customHeight="1"/>
    <row r="8549" s="388" customFormat="1" ht="21.75" customHeight="1"/>
    <row r="8550" s="388" customFormat="1" ht="21.75" customHeight="1"/>
    <row r="8551" s="388" customFormat="1" ht="21.75" customHeight="1"/>
    <row r="8552" s="388" customFormat="1" ht="21.75" customHeight="1"/>
    <row r="8553" s="388" customFormat="1" ht="21.75" customHeight="1"/>
    <row r="8554" s="388" customFormat="1" ht="21.75" customHeight="1"/>
    <row r="8555" s="388" customFormat="1" ht="21.75" customHeight="1"/>
    <row r="8556" s="388" customFormat="1" ht="21.75" customHeight="1"/>
    <row r="8557" s="388" customFormat="1" ht="21.75" customHeight="1"/>
    <row r="8558" s="388" customFormat="1" ht="21.75" customHeight="1"/>
    <row r="8559" s="388" customFormat="1" ht="21.75" customHeight="1"/>
    <row r="8560" s="388" customFormat="1" ht="21.75" customHeight="1"/>
    <row r="8561" s="388" customFormat="1" ht="21.75" customHeight="1"/>
    <row r="8562" s="388" customFormat="1" ht="21.75" customHeight="1"/>
    <row r="8563" s="388" customFormat="1" ht="21.75" customHeight="1"/>
    <row r="8564" s="388" customFormat="1" ht="21.75" customHeight="1"/>
    <row r="8565" s="388" customFormat="1" ht="21.75" customHeight="1"/>
    <row r="8566" s="388" customFormat="1" ht="21.75" customHeight="1"/>
    <row r="8567" s="388" customFormat="1" ht="21.75" customHeight="1"/>
    <row r="8568" s="388" customFormat="1" ht="21.75" customHeight="1"/>
    <row r="8569" s="388" customFormat="1" ht="21.75" customHeight="1"/>
    <row r="8570" s="388" customFormat="1" ht="21.75" customHeight="1"/>
    <row r="8571" s="388" customFormat="1" ht="21.75" customHeight="1"/>
    <row r="8572" s="388" customFormat="1" ht="21.75" customHeight="1"/>
    <row r="8573" s="388" customFormat="1" ht="21.75" customHeight="1"/>
    <row r="8574" s="388" customFormat="1" ht="21.75" customHeight="1"/>
    <row r="8575" s="388" customFormat="1" ht="21.75" customHeight="1"/>
    <row r="8576" s="388" customFormat="1" ht="21.75" customHeight="1"/>
    <row r="8577" s="388" customFormat="1" ht="21.75" customHeight="1"/>
    <row r="8578" s="388" customFormat="1" ht="21.75" customHeight="1"/>
    <row r="8579" s="388" customFormat="1" ht="21.75" customHeight="1"/>
    <row r="8580" s="388" customFormat="1" ht="21.75" customHeight="1"/>
    <row r="8581" s="388" customFormat="1" ht="21.75" customHeight="1"/>
    <row r="8582" s="388" customFormat="1" ht="21.75" customHeight="1"/>
    <row r="8583" s="388" customFormat="1" ht="21.75" customHeight="1"/>
    <row r="8584" s="388" customFormat="1" ht="21.75" customHeight="1"/>
    <row r="8585" s="388" customFormat="1" ht="21.75" customHeight="1"/>
    <row r="8586" s="388" customFormat="1" ht="21.75" customHeight="1"/>
    <row r="8587" s="388" customFormat="1" ht="21.75" customHeight="1"/>
    <row r="8588" s="388" customFormat="1" ht="21.75" customHeight="1"/>
    <row r="8589" s="388" customFormat="1" ht="21.75" customHeight="1"/>
    <row r="8590" s="388" customFormat="1" ht="21.75" customHeight="1"/>
    <row r="8591" s="388" customFormat="1" ht="21.75" customHeight="1"/>
    <row r="8592" s="388" customFormat="1" ht="21.75" customHeight="1"/>
    <row r="8593" s="388" customFormat="1" ht="21.75" customHeight="1"/>
    <row r="8594" s="388" customFormat="1" ht="21.75" customHeight="1"/>
    <row r="8595" s="388" customFormat="1" ht="21.75" customHeight="1"/>
    <row r="8596" s="388" customFormat="1" ht="21.75" customHeight="1"/>
    <row r="8597" s="388" customFormat="1" ht="21.75" customHeight="1"/>
    <row r="8598" s="388" customFormat="1" ht="21.75" customHeight="1"/>
    <row r="8599" s="388" customFormat="1" ht="21.75" customHeight="1"/>
    <row r="8600" s="388" customFormat="1" ht="21.75" customHeight="1"/>
    <row r="8601" s="388" customFormat="1" ht="21.75" customHeight="1"/>
    <row r="8602" s="388" customFormat="1" ht="21.75" customHeight="1"/>
    <row r="8603" s="388" customFormat="1" ht="21.75" customHeight="1"/>
    <row r="8604" s="388" customFormat="1" ht="21.75" customHeight="1"/>
    <row r="8605" s="388" customFormat="1" ht="21.75" customHeight="1"/>
    <row r="8606" s="388" customFormat="1" ht="21.75" customHeight="1"/>
    <row r="8607" s="388" customFormat="1" ht="21.75" customHeight="1"/>
    <row r="8608" s="388" customFormat="1" ht="21.75" customHeight="1"/>
    <row r="8609" s="388" customFormat="1" ht="21.75" customHeight="1"/>
    <row r="8610" s="388" customFormat="1" ht="21.75" customHeight="1"/>
    <row r="8611" s="388" customFormat="1" ht="21.75" customHeight="1"/>
    <row r="8612" s="388" customFormat="1" ht="21.75" customHeight="1"/>
    <row r="8613" s="388" customFormat="1" ht="21.75" customHeight="1"/>
    <row r="8614" s="388" customFormat="1" ht="21.75" customHeight="1"/>
    <row r="8615" s="388" customFormat="1" ht="21.75" customHeight="1"/>
    <row r="8616" s="388" customFormat="1" ht="21.75" customHeight="1"/>
    <row r="8617" s="388" customFormat="1" ht="21.75" customHeight="1"/>
    <row r="8618" s="388" customFormat="1" ht="21.75" customHeight="1"/>
    <row r="8619" s="388" customFormat="1" ht="21.75" customHeight="1"/>
    <row r="8620" s="388" customFormat="1" ht="21.75" customHeight="1"/>
    <row r="8621" s="388" customFormat="1" ht="21.75" customHeight="1"/>
    <row r="8622" s="388" customFormat="1" ht="21.75" customHeight="1"/>
    <row r="8623" s="388" customFormat="1" ht="21.75" customHeight="1"/>
    <row r="8624" s="388" customFormat="1" ht="21.75" customHeight="1"/>
    <row r="8625" s="388" customFormat="1" ht="21.75" customHeight="1"/>
    <row r="8626" s="388" customFormat="1" ht="21.75" customHeight="1"/>
    <row r="8627" s="388" customFormat="1" ht="21.75" customHeight="1"/>
    <row r="8628" s="388" customFormat="1" ht="21.75" customHeight="1"/>
    <row r="8629" s="388" customFormat="1" ht="21.75" customHeight="1"/>
    <row r="8630" s="388" customFormat="1" ht="21.75" customHeight="1"/>
    <row r="8631" s="388" customFormat="1" ht="21.75" customHeight="1"/>
    <row r="8632" s="388" customFormat="1" ht="21.75" customHeight="1"/>
    <row r="8633" s="388" customFormat="1" ht="21.75" customHeight="1"/>
    <row r="8634" s="388" customFormat="1" ht="21.75" customHeight="1"/>
    <row r="8635" s="388" customFormat="1" ht="21.75" customHeight="1"/>
    <row r="8636" s="388" customFormat="1" ht="21.75" customHeight="1"/>
    <row r="8637" s="388" customFormat="1" ht="21.75" customHeight="1"/>
    <row r="8638" s="388" customFormat="1" ht="21.75" customHeight="1"/>
    <row r="8639" s="388" customFormat="1" ht="21.75" customHeight="1"/>
    <row r="8640" s="388" customFormat="1" ht="21.75" customHeight="1"/>
    <row r="8641" s="388" customFormat="1" ht="21.75" customHeight="1"/>
    <row r="8642" s="388" customFormat="1" ht="21.75" customHeight="1"/>
    <row r="8643" s="388" customFormat="1" ht="21.75" customHeight="1"/>
    <row r="8644" s="388" customFormat="1" ht="21.75" customHeight="1"/>
    <row r="8645" s="388" customFormat="1" ht="21.75" customHeight="1"/>
    <row r="8646" s="388" customFormat="1" ht="21.75" customHeight="1"/>
    <row r="8647" s="388" customFormat="1" ht="21.75" customHeight="1"/>
    <row r="8648" s="388" customFormat="1" ht="21.75" customHeight="1"/>
    <row r="8649" s="388" customFormat="1" ht="21.75" customHeight="1"/>
    <row r="8650" s="388" customFormat="1" ht="21.75" customHeight="1"/>
    <row r="8651" s="388" customFormat="1" ht="21.75" customHeight="1"/>
    <row r="8652" s="388" customFormat="1" ht="21.75" customHeight="1"/>
    <row r="8653" s="388" customFormat="1" ht="21.75" customHeight="1"/>
    <row r="8654" s="388" customFormat="1" ht="21.75" customHeight="1"/>
    <row r="8655" s="388" customFormat="1" ht="21.75" customHeight="1"/>
    <row r="8656" s="388" customFormat="1" ht="21.75" customHeight="1"/>
    <row r="8657" s="388" customFormat="1" ht="21.75" customHeight="1"/>
    <row r="8658" s="388" customFormat="1" ht="21.75" customHeight="1"/>
    <row r="8659" s="388" customFormat="1" ht="21.75" customHeight="1"/>
    <row r="8660" s="388" customFormat="1" ht="21.75" customHeight="1"/>
    <row r="8661" s="388" customFormat="1" ht="21.75" customHeight="1"/>
    <row r="8662" s="388" customFormat="1" ht="21.75" customHeight="1"/>
    <row r="8663" s="388" customFormat="1" ht="21.75" customHeight="1"/>
    <row r="8664" s="388" customFormat="1" ht="21.75" customHeight="1"/>
    <row r="8665" s="388" customFormat="1" ht="21.75" customHeight="1"/>
    <row r="8666" s="388" customFormat="1" ht="21.75" customHeight="1"/>
    <row r="8667" s="388" customFormat="1" ht="21.75" customHeight="1"/>
    <row r="8668" s="388" customFormat="1" ht="21.75" customHeight="1"/>
    <row r="8669" s="388" customFormat="1" ht="21.75" customHeight="1"/>
    <row r="8670" s="388" customFormat="1" ht="21.75" customHeight="1"/>
    <row r="8671" s="388" customFormat="1" ht="21.75" customHeight="1"/>
    <row r="8672" s="388" customFormat="1" ht="21.75" customHeight="1"/>
    <row r="8673" s="388" customFormat="1" ht="21.75" customHeight="1"/>
    <row r="8674" s="388" customFormat="1" ht="21.75" customHeight="1"/>
    <row r="8675" s="388" customFormat="1" ht="21.75" customHeight="1"/>
    <row r="8676" s="388" customFormat="1" ht="21.75" customHeight="1"/>
    <row r="8677" s="388" customFormat="1" ht="21.75" customHeight="1"/>
    <row r="8678" s="388" customFormat="1" ht="21.75" customHeight="1"/>
    <row r="8679" s="388" customFormat="1" ht="21.75" customHeight="1"/>
    <row r="8680" s="388" customFormat="1" ht="21.75" customHeight="1"/>
    <row r="8681" s="388" customFormat="1" ht="21.75" customHeight="1"/>
    <row r="8682" s="388" customFormat="1" ht="21.75" customHeight="1"/>
    <row r="8683" s="388" customFormat="1" ht="21.75" customHeight="1"/>
    <row r="8684" s="388" customFormat="1" ht="21.75" customHeight="1"/>
    <row r="8685" s="388" customFormat="1" ht="21.75" customHeight="1"/>
    <row r="8686" s="388" customFormat="1" ht="21.75" customHeight="1"/>
    <row r="8687" s="388" customFormat="1" ht="21.75" customHeight="1"/>
    <row r="8688" s="388" customFormat="1" ht="21.75" customHeight="1"/>
    <row r="8689" s="388" customFormat="1" ht="21.75" customHeight="1"/>
    <row r="8690" s="388" customFormat="1" ht="21.75" customHeight="1"/>
    <row r="8691" s="388" customFormat="1" ht="21.75" customHeight="1"/>
    <row r="8692" s="388" customFormat="1" ht="21.75" customHeight="1"/>
    <row r="8693" s="388" customFormat="1" ht="21.75" customHeight="1"/>
    <row r="8694" s="388" customFormat="1" ht="21.75" customHeight="1"/>
    <row r="8695" s="388" customFormat="1" ht="21.75" customHeight="1"/>
    <row r="8696" s="388" customFormat="1" ht="21.75" customHeight="1"/>
    <row r="8697" s="388" customFormat="1" ht="21.75" customHeight="1"/>
    <row r="8698" s="388" customFormat="1" ht="21.75" customHeight="1"/>
    <row r="8699" s="388" customFormat="1" ht="21.75" customHeight="1"/>
    <row r="8700" s="388" customFormat="1" ht="21.75" customHeight="1"/>
    <row r="8701" s="388" customFormat="1" ht="21.75" customHeight="1"/>
    <row r="8702" s="388" customFormat="1" ht="21.75" customHeight="1"/>
    <row r="8703" s="388" customFormat="1" ht="21.75" customHeight="1"/>
    <row r="8704" s="388" customFormat="1" ht="21.75" customHeight="1"/>
    <row r="8705" s="388" customFormat="1" ht="21.75" customHeight="1"/>
    <row r="8706" s="388" customFormat="1" ht="21.75" customHeight="1"/>
    <row r="8707" s="388" customFormat="1" ht="21.75" customHeight="1"/>
    <row r="8708" s="388" customFormat="1" ht="21.75" customHeight="1"/>
    <row r="8709" s="388" customFormat="1" ht="21.75" customHeight="1"/>
    <row r="8710" s="388" customFormat="1" ht="21.75" customHeight="1"/>
    <row r="8711" s="388" customFormat="1" ht="21.75" customHeight="1"/>
    <row r="8712" s="388" customFormat="1" ht="21.75" customHeight="1"/>
    <row r="8713" s="388" customFormat="1" ht="21.75" customHeight="1"/>
    <row r="8714" s="388" customFormat="1" ht="21.75" customHeight="1"/>
    <row r="8715" s="388" customFormat="1" ht="21.75" customHeight="1"/>
    <row r="8716" s="388" customFormat="1" ht="21.75" customHeight="1"/>
    <row r="8717" s="388" customFormat="1" ht="21.75" customHeight="1"/>
    <row r="8718" s="388" customFormat="1" ht="21.75" customHeight="1"/>
    <row r="8719" s="388" customFormat="1" ht="21.75" customHeight="1"/>
    <row r="8720" s="388" customFormat="1" ht="21.75" customHeight="1"/>
    <row r="8721" s="388" customFormat="1" ht="21.75" customHeight="1"/>
    <row r="8722" s="388" customFormat="1" ht="21.75" customHeight="1"/>
    <row r="8723" s="388" customFormat="1" ht="21.75" customHeight="1"/>
    <row r="8724" s="388" customFormat="1" ht="21.75" customHeight="1"/>
    <row r="8725" s="388" customFormat="1" ht="21.75" customHeight="1"/>
    <row r="8726" s="388" customFormat="1" ht="21.75" customHeight="1"/>
    <row r="8727" s="388" customFormat="1" ht="21.75" customHeight="1"/>
    <row r="8728" s="388" customFormat="1" ht="21.75" customHeight="1"/>
    <row r="8729" s="388" customFormat="1" ht="21.75" customHeight="1"/>
    <row r="8730" s="388" customFormat="1" ht="21.75" customHeight="1"/>
    <row r="8731" s="388" customFormat="1" ht="21.75" customHeight="1"/>
    <row r="8732" s="388" customFormat="1" ht="21.75" customHeight="1"/>
    <row r="8733" s="388" customFormat="1" ht="21.75" customHeight="1"/>
    <row r="8734" s="388" customFormat="1" ht="21.75" customHeight="1"/>
    <row r="8735" s="388" customFormat="1" ht="21.75" customHeight="1"/>
    <row r="8736" s="388" customFormat="1" ht="21.75" customHeight="1"/>
    <row r="8737" s="388" customFormat="1" ht="21.75" customHeight="1"/>
    <row r="8738" s="388" customFormat="1" ht="21.75" customHeight="1"/>
    <row r="8739" s="388" customFormat="1" ht="21.75" customHeight="1"/>
    <row r="8740" s="388" customFormat="1" ht="21.75" customHeight="1"/>
    <row r="8741" s="388" customFormat="1" ht="21.75" customHeight="1"/>
    <row r="8742" s="388" customFormat="1" ht="21.75" customHeight="1"/>
    <row r="8743" s="388" customFormat="1" ht="21.75" customHeight="1"/>
    <row r="8744" s="388" customFormat="1" ht="21.75" customHeight="1"/>
    <row r="8745" s="388" customFormat="1" ht="21.75" customHeight="1"/>
    <row r="8746" s="388" customFormat="1" ht="21.75" customHeight="1"/>
    <row r="8747" s="388" customFormat="1" ht="21.75" customHeight="1"/>
    <row r="8748" s="388" customFormat="1" ht="21.75" customHeight="1"/>
    <row r="8749" s="388" customFormat="1" ht="21.75" customHeight="1"/>
    <row r="8750" s="388" customFormat="1" ht="21.75" customHeight="1"/>
    <row r="8751" s="388" customFormat="1" ht="21.75" customHeight="1"/>
    <row r="8752" s="388" customFormat="1" ht="21.75" customHeight="1"/>
    <row r="8753" s="388" customFormat="1" ht="21.75" customHeight="1"/>
    <row r="8754" s="388" customFormat="1" ht="21.75" customHeight="1"/>
    <row r="8755" s="388" customFormat="1" ht="21.75" customHeight="1"/>
    <row r="8756" s="388" customFormat="1" ht="21.75" customHeight="1"/>
    <row r="8757" s="388" customFormat="1" ht="21.75" customHeight="1"/>
    <row r="8758" s="388" customFormat="1" ht="21.75" customHeight="1"/>
    <row r="8759" s="388" customFormat="1" ht="21.75" customHeight="1"/>
    <row r="8760" s="388" customFormat="1" ht="21.75" customHeight="1"/>
    <row r="8761" s="388" customFormat="1" ht="21.75" customHeight="1"/>
    <row r="8762" s="388" customFormat="1" ht="21.75" customHeight="1"/>
    <row r="8763" s="388" customFormat="1" ht="21.75" customHeight="1"/>
    <row r="8764" s="388" customFormat="1" ht="21.75" customHeight="1"/>
    <row r="8765" s="388" customFormat="1" ht="21.75" customHeight="1"/>
    <row r="8766" s="388" customFormat="1" ht="21.75" customHeight="1"/>
    <row r="8767" s="388" customFormat="1" ht="21.75" customHeight="1"/>
    <row r="8768" s="388" customFormat="1" ht="21.75" customHeight="1"/>
    <row r="8769" s="388" customFormat="1" ht="21.75" customHeight="1"/>
    <row r="8770" s="388" customFormat="1" ht="21.75" customHeight="1"/>
    <row r="8771" s="388" customFormat="1" ht="21.75" customHeight="1"/>
    <row r="8772" s="388" customFormat="1" ht="21.75" customHeight="1"/>
    <row r="8773" s="388" customFormat="1" ht="21.75" customHeight="1"/>
    <row r="8774" s="388" customFormat="1" ht="21.75" customHeight="1"/>
    <row r="8775" s="388" customFormat="1" ht="21.75" customHeight="1"/>
    <row r="8776" s="388" customFormat="1" ht="21.75" customHeight="1"/>
    <row r="8777" s="388" customFormat="1" ht="21.75" customHeight="1"/>
    <row r="8778" s="388" customFormat="1" ht="21.75" customHeight="1"/>
    <row r="8779" s="388" customFormat="1" ht="21.75" customHeight="1"/>
    <row r="8780" s="388" customFormat="1" ht="21.75" customHeight="1"/>
    <row r="8781" s="388" customFormat="1" ht="21.75" customHeight="1"/>
    <row r="8782" s="388" customFormat="1" ht="21.75" customHeight="1"/>
    <row r="8783" s="388" customFormat="1" ht="21.75" customHeight="1"/>
    <row r="8784" s="388" customFormat="1" ht="21.75" customHeight="1"/>
    <row r="8785" s="388" customFormat="1" ht="21.75" customHeight="1"/>
    <row r="8786" s="388" customFormat="1" ht="21.75" customHeight="1"/>
    <row r="8787" s="388" customFormat="1" ht="21.75" customHeight="1"/>
    <row r="8788" s="388" customFormat="1" ht="21.75" customHeight="1"/>
    <row r="8789" s="388" customFormat="1" ht="21.75" customHeight="1"/>
    <row r="8790" s="388" customFormat="1" ht="21.75" customHeight="1"/>
    <row r="8791" s="388" customFormat="1" ht="21.75" customHeight="1"/>
    <row r="8792" s="388" customFormat="1" ht="21.75" customHeight="1"/>
    <row r="8793" s="388" customFormat="1" ht="21.75" customHeight="1"/>
    <row r="8794" s="388" customFormat="1" ht="21.75" customHeight="1"/>
    <row r="8795" s="388" customFormat="1" ht="21.75" customHeight="1"/>
    <row r="8796" s="388" customFormat="1" ht="21.75" customHeight="1"/>
    <row r="8797" s="388" customFormat="1" ht="21.75" customHeight="1"/>
    <row r="8798" s="388" customFormat="1" ht="21.75" customHeight="1"/>
    <row r="8799" s="388" customFormat="1" ht="21.75" customHeight="1"/>
    <row r="8800" s="388" customFormat="1" ht="21.75" customHeight="1"/>
    <row r="8801" s="388" customFormat="1" ht="21.75" customHeight="1"/>
    <row r="8802" s="388" customFormat="1" ht="21.75" customHeight="1"/>
    <row r="8803" s="388" customFormat="1" ht="21.75" customHeight="1"/>
    <row r="8804" s="388" customFormat="1" ht="21.75" customHeight="1"/>
    <row r="8805" s="388" customFormat="1" ht="21.75" customHeight="1"/>
    <row r="8806" s="388" customFormat="1" ht="21.75" customHeight="1"/>
    <row r="8807" s="388" customFormat="1" ht="21.75" customHeight="1"/>
    <row r="8808" s="388" customFormat="1" ht="21.75" customHeight="1"/>
    <row r="8809" s="388" customFormat="1" ht="21.75" customHeight="1"/>
    <row r="8810" s="388" customFormat="1" ht="21.75" customHeight="1"/>
    <row r="8811" s="388" customFormat="1" ht="21.75" customHeight="1"/>
    <row r="8812" s="388" customFormat="1" ht="21.75" customHeight="1"/>
    <row r="8813" s="388" customFormat="1" ht="21.75" customHeight="1"/>
    <row r="8814" s="388" customFormat="1" ht="21.75" customHeight="1"/>
    <row r="8815" s="388" customFormat="1" ht="21.75" customHeight="1"/>
    <row r="8816" s="388" customFormat="1" ht="21.75" customHeight="1"/>
    <row r="8817" s="388" customFormat="1" ht="21.75" customHeight="1"/>
    <row r="8818" s="388" customFormat="1" ht="21.75" customHeight="1"/>
    <row r="8819" s="388" customFormat="1" ht="21.75" customHeight="1"/>
    <row r="8820" s="388" customFormat="1" ht="21.75" customHeight="1"/>
    <row r="8821" s="388" customFormat="1" ht="21.75" customHeight="1"/>
    <row r="8822" s="388" customFormat="1" ht="21.75" customHeight="1"/>
    <row r="8823" s="388" customFormat="1" ht="21.75" customHeight="1"/>
    <row r="8824" s="388" customFormat="1" ht="21.75" customHeight="1"/>
    <row r="8825" s="388" customFormat="1" ht="21.75" customHeight="1"/>
    <row r="8826" s="388" customFormat="1" ht="21.75" customHeight="1"/>
    <row r="8827" s="388" customFormat="1" ht="21.75" customHeight="1"/>
    <row r="8828" s="388" customFormat="1" ht="21.75" customHeight="1"/>
    <row r="8829" s="388" customFormat="1" ht="21.75" customHeight="1"/>
    <row r="8830" s="388" customFormat="1" ht="21.75" customHeight="1"/>
    <row r="8831" s="388" customFormat="1" ht="21.75" customHeight="1"/>
    <row r="8832" s="388" customFormat="1" ht="21.75" customHeight="1"/>
    <row r="8833" s="388" customFormat="1" ht="21.75" customHeight="1"/>
    <row r="8834" s="388" customFormat="1" ht="21.75" customHeight="1"/>
    <row r="8835" s="388" customFormat="1" ht="21.75" customHeight="1"/>
    <row r="8836" s="388" customFormat="1" ht="21.75" customHeight="1"/>
    <row r="8837" s="388" customFormat="1" ht="21.75" customHeight="1"/>
    <row r="8838" s="388" customFormat="1" ht="21.75" customHeight="1"/>
    <row r="8839" s="388" customFormat="1" ht="21.75" customHeight="1"/>
    <row r="8840" s="388" customFormat="1" ht="21.75" customHeight="1"/>
    <row r="8841" s="388" customFormat="1" ht="21.75" customHeight="1"/>
    <row r="8842" s="388" customFormat="1" ht="21.75" customHeight="1"/>
    <row r="8843" s="388" customFormat="1" ht="21.75" customHeight="1"/>
    <row r="8844" s="388" customFormat="1" ht="21.75" customHeight="1"/>
    <row r="8845" s="388" customFormat="1" ht="21.75" customHeight="1"/>
    <row r="8846" s="388" customFormat="1" ht="21.75" customHeight="1"/>
    <row r="8847" s="388" customFormat="1" ht="21.75" customHeight="1"/>
    <row r="8848" s="388" customFormat="1" ht="21.75" customHeight="1"/>
    <row r="8849" s="388" customFormat="1" ht="21.75" customHeight="1"/>
    <row r="8850" s="388" customFormat="1" ht="21.75" customHeight="1"/>
    <row r="8851" s="388" customFormat="1" ht="21.75" customHeight="1"/>
    <row r="8852" s="388" customFormat="1" ht="21.75" customHeight="1"/>
    <row r="8853" s="388" customFormat="1" ht="21.75" customHeight="1"/>
    <row r="8854" s="388" customFormat="1" ht="21.75" customHeight="1"/>
    <row r="8855" s="388" customFormat="1" ht="21.75" customHeight="1"/>
    <row r="8856" s="388" customFormat="1" ht="21.75" customHeight="1"/>
    <row r="8857" s="388" customFormat="1" ht="21.75" customHeight="1"/>
    <row r="8858" s="388" customFormat="1" ht="21.75" customHeight="1"/>
    <row r="8859" s="388" customFormat="1" ht="21.75" customHeight="1"/>
    <row r="8860" s="388" customFormat="1" ht="21.75" customHeight="1"/>
    <row r="8861" s="388" customFormat="1" ht="21.75" customHeight="1"/>
    <row r="8862" s="388" customFormat="1" ht="21.75" customHeight="1"/>
    <row r="8863" s="388" customFormat="1" ht="21.75" customHeight="1"/>
    <row r="8864" s="388" customFormat="1" ht="21.75" customHeight="1"/>
    <row r="8865" s="388" customFormat="1" ht="21.75" customHeight="1"/>
    <row r="8866" s="388" customFormat="1" ht="21.75" customHeight="1"/>
    <row r="8867" s="388" customFormat="1" ht="21.75" customHeight="1"/>
    <row r="8868" s="388" customFormat="1" ht="21.75" customHeight="1"/>
    <row r="8869" s="388" customFormat="1" ht="21.75" customHeight="1"/>
    <row r="8870" s="388" customFormat="1" ht="21.75" customHeight="1"/>
    <row r="8871" s="388" customFormat="1" ht="21.75" customHeight="1"/>
    <row r="8872" s="388" customFormat="1" ht="21.75" customHeight="1"/>
    <row r="8873" s="388" customFormat="1" ht="21.75" customHeight="1"/>
    <row r="8874" s="388" customFormat="1" ht="21.75" customHeight="1"/>
    <row r="8875" s="388" customFormat="1" ht="21.75" customHeight="1"/>
    <row r="8876" s="388" customFormat="1" ht="21.75" customHeight="1"/>
    <row r="8877" s="388" customFormat="1" ht="21.75" customHeight="1"/>
    <row r="8878" s="388" customFormat="1" ht="21.75" customHeight="1"/>
    <row r="8879" s="388" customFormat="1" ht="21.75" customHeight="1"/>
    <row r="8880" s="388" customFormat="1" ht="21.75" customHeight="1"/>
    <row r="8881" s="388" customFormat="1" ht="21.75" customHeight="1"/>
    <row r="8882" s="388" customFormat="1" ht="21.75" customHeight="1"/>
    <row r="8883" s="388" customFormat="1" ht="21.75" customHeight="1"/>
    <row r="8884" s="388" customFormat="1" ht="21.75" customHeight="1"/>
    <row r="8885" s="388" customFormat="1" ht="21.75" customHeight="1"/>
    <row r="8886" s="388" customFormat="1" ht="21.75" customHeight="1"/>
    <row r="8887" s="388" customFormat="1" ht="21.75" customHeight="1"/>
    <row r="8888" s="388" customFormat="1" ht="21.75" customHeight="1"/>
    <row r="8889" s="388" customFormat="1" ht="21.75" customHeight="1"/>
    <row r="8890" s="388" customFormat="1" ht="21.75" customHeight="1"/>
    <row r="8891" s="388" customFormat="1" ht="21.75" customHeight="1"/>
    <row r="8892" s="388" customFormat="1" ht="21.75" customHeight="1"/>
    <row r="8893" s="388" customFormat="1" ht="21.75" customHeight="1"/>
    <row r="8894" s="388" customFormat="1" ht="21.75" customHeight="1"/>
    <row r="8895" s="388" customFormat="1" ht="21.75" customHeight="1"/>
    <row r="8896" s="388" customFormat="1" ht="21.75" customHeight="1"/>
    <row r="8897" s="388" customFormat="1" ht="21.75" customHeight="1"/>
    <row r="8898" s="388" customFormat="1" ht="21.75" customHeight="1"/>
    <row r="8899" s="388" customFormat="1" ht="21.75" customHeight="1"/>
    <row r="8900" s="388" customFormat="1" ht="21.75" customHeight="1"/>
    <row r="8901" s="388" customFormat="1" ht="21.75" customHeight="1"/>
    <row r="8902" s="388" customFormat="1" ht="21.75" customHeight="1"/>
    <row r="8903" s="388" customFormat="1" ht="21.75" customHeight="1"/>
    <row r="8904" s="388" customFormat="1" ht="21.75" customHeight="1"/>
    <row r="8905" s="388" customFormat="1" ht="21.75" customHeight="1"/>
    <row r="8906" s="388" customFormat="1" ht="21.75" customHeight="1"/>
    <row r="8907" s="388" customFormat="1" ht="21.75" customHeight="1"/>
    <row r="8908" s="388" customFormat="1" ht="21.75" customHeight="1"/>
    <row r="8909" s="388" customFormat="1" ht="21.75" customHeight="1"/>
    <row r="8910" s="388" customFormat="1" ht="21.75" customHeight="1"/>
    <row r="8911" s="388" customFormat="1" ht="21.75" customHeight="1"/>
    <row r="8912" s="388" customFormat="1" ht="21.75" customHeight="1"/>
    <row r="8913" s="388" customFormat="1" ht="21.75" customHeight="1"/>
    <row r="8914" s="388" customFormat="1" ht="21.75" customHeight="1"/>
    <row r="8915" s="388" customFormat="1" ht="21.75" customHeight="1"/>
    <row r="8916" s="388" customFormat="1" ht="21.75" customHeight="1"/>
    <row r="8917" s="388" customFormat="1" ht="21.75" customHeight="1"/>
    <row r="8918" s="388" customFormat="1" ht="21.75" customHeight="1"/>
    <row r="8919" s="388" customFormat="1" ht="21.75" customHeight="1"/>
    <row r="8920" s="388" customFormat="1" ht="21.75" customHeight="1"/>
    <row r="8921" s="388" customFormat="1" ht="21.75" customHeight="1"/>
    <row r="8922" s="388" customFormat="1" ht="21.75" customHeight="1"/>
    <row r="8923" s="388" customFormat="1" ht="21.75" customHeight="1"/>
    <row r="8924" s="388" customFormat="1" ht="21.75" customHeight="1"/>
    <row r="8925" s="388" customFormat="1" ht="21.75" customHeight="1"/>
    <row r="8926" s="388" customFormat="1" ht="21.75" customHeight="1"/>
    <row r="8927" s="388" customFormat="1" ht="21.75" customHeight="1"/>
    <row r="8928" s="388" customFormat="1" ht="21.75" customHeight="1"/>
    <row r="8929" s="388" customFormat="1" ht="21.75" customHeight="1"/>
    <row r="8930" s="388" customFormat="1" ht="21.75" customHeight="1"/>
    <row r="8931" s="388" customFormat="1" ht="21.75" customHeight="1"/>
    <row r="8932" s="388" customFormat="1" ht="21.75" customHeight="1"/>
    <row r="8933" s="388" customFormat="1" ht="21.75" customHeight="1"/>
    <row r="8934" s="388" customFormat="1" ht="21.75" customHeight="1"/>
    <row r="8935" s="388" customFormat="1" ht="21.75" customHeight="1"/>
    <row r="8936" s="388" customFormat="1" ht="21.75" customHeight="1"/>
    <row r="8937" s="388" customFormat="1" ht="21.75" customHeight="1"/>
    <row r="8938" s="388" customFormat="1" ht="21.75" customHeight="1"/>
    <row r="8939" s="388" customFormat="1" ht="21.75" customHeight="1"/>
    <row r="8940" s="388" customFormat="1" ht="21.75" customHeight="1"/>
    <row r="8941" s="388" customFormat="1" ht="21.75" customHeight="1"/>
    <row r="8942" s="388" customFormat="1" ht="21.75" customHeight="1"/>
    <row r="8943" s="388" customFormat="1" ht="21.75" customHeight="1"/>
    <row r="8944" s="388" customFormat="1" ht="21.75" customHeight="1"/>
    <row r="8945" s="388" customFormat="1" ht="21.75" customHeight="1"/>
    <row r="8946" s="388" customFormat="1" ht="21.75" customHeight="1"/>
    <row r="8947" s="388" customFormat="1" ht="21.75" customHeight="1"/>
    <row r="8948" s="388" customFormat="1" ht="21.75" customHeight="1"/>
    <row r="8949" s="388" customFormat="1" ht="21.75" customHeight="1"/>
    <row r="8950" s="388" customFormat="1" ht="21.75" customHeight="1"/>
    <row r="8951" s="388" customFormat="1" ht="21.75" customHeight="1"/>
    <row r="8952" s="388" customFormat="1" ht="21.75" customHeight="1"/>
    <row r="8953" s="388" customFormat="1" ht="21.75" customHeight="1"/>
    <row r="8954" s="388" customFormat="1" ht="21.75" customHeight="1"/>
    <row r="8955" s="388" customFormat="1" ht="21.75" customHeight="1"/>
    <row r="8956" s="388" customFormat="1" ht="21.75" customHeight="1"/>
    <row r="8957" s="388" customFormat="1" ht="21.75" customHeight="1"/>
    <row r="8958" s="388" customFormat="1" ht="21.75" customHeight="1"/>
    <row r="8959" s="388" customFormat="1" ht="21.75" customHeight="1"/>
    <row r="8960" s="388" customFormat="1" ht="21.75" customHeight="1"/>
    <row r="8961" s="388" customFormat="1" ht="21.75" customHeight="1"/>
    <row r="8962" s="388" customFormat="1" ht="21.75" customHeight="1"/>
    <row r="8963" s="388" customFormat="1" ht="21.75" customHeight="1"/>
    <row r="8964" s="388" customFormat="1" ht="21.75" customHeight="1"/>
    <row r="8965" s="388" customFormat="1" ht="21.75" customHeight="1"/>
    <row r="8966" s="388" customFormat="1" ht="21.75" customHeight="1"/>
    <row r="8967" s="388" customFormat="1" ht="21.75" customHeight="1"/>
    <row r="8968" s="388" customFormat="1" ht="21.75" customHeight="1"/>
    <row r="8969" s="388" customFormat="1" ht="21.75" customHeight="1"/>
    <row r="8970" s="388" customFormat="1" ht="21.75" customHeight="1"/>
    <row r="8971" s="388" customFormat="1" ht="21.75" customHeight="1"/>
    <row r="8972" s="388" customFormat="1" ht="21.75" customHeight="1"/>
    <row r="8973" s="388" customFormat="1" ht="21.75" customHeight="1"/>
    <row r="8974" s="388" customFormat="1" ht="21.75" customHeight="1"/>
    <row r="8975" s="388" customFormat="1" ht="21.75" customHeight="1"/>
    <row r="8976" s="388" customFormat="1" ht="21.75" customHeight="1"/>
    <row r="8977" s="388" customFormat="1" ht="21.75" customHeight="1"/>
    <row r="8978" s="388" customFormat="1" ht="21.75" customHeight="1"/>
    <row r="8979" s="388" customFormat="1" ht="21.75" customHeight="1"/>
    <row r="8980" s="388" customFormat="1" ht="21.75" customHeight="1"/>
    <row r="8981" s="388" customFormat="1" ht="21.75" customHeight="1"/>
    <row r="8982" s="388" customFormat="1" ht="21.75" customHeight="1"/>
    <row r="8983" s="388" customFormat="1" ht="21.75" customHeight="1"/>
    <row r="8984" s="388" customFormat="1" ht="21.75" customHeight="1"/>
    <row r="8985" s="388" customFormat="1" ht="21.75" customHeight="1"/>
    <row r="8986" s="388" customFormat="1" ht="21.75" customHeight="1"/>
    <row r="8987" s="388" customFormat="1" ht="21.75" customHeight="1"/>
    <row r="8988" s="388" customFormat="1" ht="21.75" customHeight="1"/>
    <row r="8989" s="388" customFormat="1" ht="21.75" customHeight="1"/>
    <row r="8990" s="388" customFormat="1" ht="21.75" customHeight="1"/>
    <row r="8991" s="388" customFormat="1" ht="21.75" customHeight="1"/>
    <row r="8992" s="388" customFormat="1" ht="21.75" customHeight="1"/>
    <row r="8993" s="388" customFormat="1" ht="21.75" customHeight="1"/>
    <row r="8994" s="388" customFormat="1" ht="21.75" customHeight="1"/>
    <row r="8995" s="388" customFormat="1" ht="21.75" customHeight="1"/>
    <row r="8996" s="388" customFormat="1" ht="21.75" customHeight="1"/>
    <row r="8997" s="388" customFormat="1" ht="21.75" customHeight="1"/>
    <row r="8998" s="388" customFormat="1" ht="21.75" customHeight="1"/>
    <row r="8999" s="388" customFormat="1" ht="21.75" customHeight="1"/>
    <row r="9000" s="388" customFormat="1" ht="21.75" customHeight="1"/>
    <row r="9001" s="388" customFormat="1" ht="21.75" customHeight="1"/>
    <row r="9002" s="388" customFormat="1" ht="21.75" customHeight="1"/>
    <row r="9003" s="388" customFormat="1" ht="21.75" customHeight="1"/>
    <row r="9004" s="388" customFormat="1" ht="21.75" customHeight="1"/>
    <row r="9005" s="388" customFormat="1" ht="21.75" customHeight="1"/>
    <row r="9006" s="388" customFormat="1" ht="21.75" customHeight="1"/>
    <row r="9007" s="388" customFormat="1" ht="21.75" customHeight="1"/>
    <row r="9008" s="388" customFormat="1" ht="21.75" customHeight="1"/>
    <row r="9009" s="388" customFormat="1" ht="21.75" customHeight="1"/>
    <row r="9010" s="388" customFormat="1" ht="21.75" customHeight="1"/>
    <row r="9011" s="388" customFormat="1" ht="21.75" customHeight="1"/>
    <row r="9012" s="388" customFormat="1" ht="21.75" customHeight="1"/>
    <row r="9013" s="388" customFormat="1" ht="21.75" customHeight="1"/>
    <row r="9014" s="388" customFormat="1" ht="21.75" customHeight="1"/>
    <row r="9015" s="388" customFormat="1" ht="21.75" customHeight="1"/>
    <row r="9016" s="388" customFormat="1" ht="21.75" customHeight="1"/>
    <row r="9017" s="388" customFormat="1" ht="21.75" customHeight="1"/>
    <row r="9018" s="388" customFormat="1" ht="21.75" customHeight="1"/>
    <row r="9019" s="388" customFormat="1" ht="21.75" customHeight="1"/>
    <row r="9020" s="388" customFormat="1" ht="21.75" customHeight="1"/>
    <row r="9021" s="388" customFormat="1" ht="21.75" customHeight="1"/>
    <row r="9022" s="388" customFormat="1" ht="21.75" customHeight="1"/>
    <row r="9023" s="388" customFormat="1" ht="21.75" customHeight="1"/>
    <row r="9024" s="388" customFormat="1" ht="21.75" customHeight="1"/>
    <row r="9025" s="388" customFormat="1" ht="21.75" customHeight="1"/>
    <row r="9026" s="388" customFormat="1" ht="21.75" customHeight="1"/>
    <row r="9027" s="388" customFormat="1" ht="21.75" customHeight="1"/>
    <row r="9028" s="388" customFormat="1" ht="21.75" customHeight="1"/>
    <row r="9029" s="388" customFormat="1" ht="21.75" customHeight="1"/>
    <row r="9030" s="388" customFormat="1" ht="21.75" customHeight="1"/>
    <row r="9031" s="388" customFormat="1" ht="21.75" customHeight="1"/>
    <row r="9032" s="388" customFormat="1" ht="21.75" customHeight="1"/>
    <row r="9033" s="388" customFormat="1" ht="21.75" customHeight="1"/>
    <row r="9034" s="388" customFormat="1" ht="21.75" customHeight="1"/>
    <row r="9035" s="388" customFormat="1" ht="21.75" customHeight="1"/>
    <row r="9036" s="388" customFormat="1" ht="21.75" customHeight="1"/>
    <row r="9037" s="388" customFormat="1" ht="21.75" customHeight="1"/>
    <row r="9038" s="388" customFormat="1" ht="21.75" customHeight="1"/>
    <row r="9039" s="388" customFormat="1" ht="21.75" customHeight="1"/>
    <row r="9040" s="388" customFormat="1" ht="21.75" customHeight="1"/>
    <row r="9041" s="388" customFormat="1" ht="21.75" customHeight="1"/>
    <row r="9042" s="388" customFormat="1" ht="21.75" customHeight="1"/>
    <row r="9043" s="388" customFormat="1" ht="21.75" customHeight="1"/>
    <row r="9044" s="388" customFormat="1" ht="21.75" customHeight="1"/>
    <row r="9045" s="388" customFormat="1" ht="21.75" customHeight="1"/>
    <row r="9046" s="388" customFormat="1" ht="21.75" customHeight="1"/>
    <row r="9047" s="388" customFormat="1" ht="21.75" customHeight="1"/>
    <row r="9048" s="388" customFormat="1" ht="21.75" customHeight="1"/>
    <row r="9049" s="388" customFormat="1" ht="21.75" customHeight="1"/>
    <row r="9050" s="388" customFormat="1" ht="21.75" customHeight="1"/>
    <row r="9051" s="388" customFormat="1" ht="21.75" customHeight="1"/>
    <row r="9052" s="388" customFormat="1" ht="21.75" customHeight="1"/>
    <row r="9053" s="388" customFormat="1" ht="21.75" customHeight="1"/>
    <row r="9054" s="388" customFormat="1" ht="21.75" customHeight="1"/>
    <row r="9055" s="388" customFormat="1" ht="21.75" customHeight="1"/>
    <row r="9056" s="388" customFormat="1" ht="21.75" customHeight="1"/>
    <row r="9057" s="388" customFormat="1" ht="21.75" customHeight="1"/>
    <row r="9058" s="388" customFormat="1" ht="21.75" customHeight="1"/>
    <row r="9059" s="388" customFormat="1" ht="21.75" customHeight="1"/>
    <row r="9060" s="388" customFormat="1" ht="21.75" customHeight="1"/>
    <row r="9061" s="388" customFormat="1" ht="21.75" customHeight="1"/>
    <row r="9062" s="388" customFormat="1" ht="21.75" customHeight="1"/>
    <row r="9063" s="388" customFormat="1" ht="21.75" customHeight="1"/>
    <row r="9064" s="388" customFormat="1" ht="21.75" customHeight="1"/>
    <row r="9065" s="388" customFormat="1" ht="21.75" customHeight="1"/>
    <row r="9066" s="388" customFormat="1" ht="21.75" customHeight="1"/>
    <row r="9067" s="388" customFormat="1" ht="21.75" customHeight="1"/>
    <row r="9068" s="388" customFormat="1" ht="21.75" customHeight="1"/>
    <row r="9069" s="388" customFormat="1" ht="21.75" customHeight="1"/>
    <row r="9070" s="388" customFormat="1" ht="21.75" customHeight="1"/>
    <row r="9071" s="388" customFormat="1" ht="21.75" customHeight="1"/>
    <row r="9072" s="388" customFormat="1" ht="21.75" customHeight="1"/>
    <row r="9073" s="388" customFormat="1" ht="21.75" customHeight="1"/>
    <row r="9074" s="388" customFormat="1" ht="21.75" customHeight="1"/>
    <row r="9075" s="388" customFormat="1" ht="21.75" customHeight="1"/>
    <row r="9076" s="388" customFormat="1" ht="21.75" customHeight="1"/>
    <row r="9077" s="388" customFormat="1" ht="21.75" customHeight="1"/>
    <row r="9078" s="388" customFormat="1" ht="21.75" customHeight="1"/>
    <row r="9079" s="388" customFormat="1" ht="21.75" customHeight="1"/>
    <row r="9080" s="388" customFormat="1" ht="21.75" customHeight="1"/>
    <row r="9081" s="388" customFormat="1" ht="21.75" customHeight="1"/>
    <row r="9082" s="388" customFormat="1" ht="21.75" customHeight="1"/>
    <row r="9083" s="388" customFormat="1" ht="21.75" customHeight="1"/>
    <row r="9084" s="388" customFormat="1" ht="21.75" customHeight="1"/>
    <row r="9085" s="388" customFormat="1" ht="21.75" customHeight="1"/>
    <row r="9086" s="388" customFormat="1" ht="21.75" customHeight="1"/>
    <row r="9087" s="388" customFormat="1" ht="21.75" customHeight="1"/>
    <row r="9088" s="388" customFormat="1" ht="21.75" customHeight="1"/>
    <row r="9089" s="388" customFormat="1" ht="21.75" customHeight="1"/>
    <row r="9090" s="388" customFormat="1" ht="21.75" customHeight="1"/>
    <row r="9091" s="388" customFormat="1" ht="21.75" customHeight="1"/>
    <row r="9092" s="388" customFormat="1" ht="21.75" customHeight="1"/>
    <row r="9093" s="388" customFormat="1" ht="21.75" customHeight="1"/>
    <row r="9094" s="388" customFormat="1" ht="21.75" customHeight="1"/>
    <row r="9095" s="388" customFormat="1" ht="21.75" customHeight="1"/>
    <row r="9096" s="388" customFormat="1" ht="21.75" customHeight="1"/>
    <row r="9097" s="388" customFormat="1" ht="21.75" customHeight="1"/>
    <row r="9098" s="388" customFormat="1" ht="21.75" customHeight="1"/>
    <row r="9099" s="388" customFormat="1" ht="21.75" customHeight="1"/>
    <row r="9100" s="388" customFormat="1" ht="21.75" customHeight="1"/>
    <row r="9101" s="388" customFormat="1" ht="21.75" customHeight="1"/>
    <row r="9102" s="388" customFormat="1" ht="21.75" customHeight="1"/>
    <row r="9103" s="388" customFormat="1" ht="21.75" customHeight="1"/>
    <row r="9104" s="388" customFormat="1" ht="21.75" customHeight="1"/>
    <row r="9105" s="388" customFormat="1" ht="21.75" customHeight="1"/>
    <row r="9106" s="388" customFormat="1" ht="21.75" customHeight="1"/>
    <row r="9107" s="388" customFormat="1" ht="21.75" customHeight="1"/>
    <row r="9108" s="388" customFormat="1" ht="21.75" customHeight="1"/>
    <row r="9109" s="388" customFormat="1" ht="21.75" customHeight="1"/>
    <row r="9110" s="388" customFormat="1" ht="21.75" customHeight="1"/>
    <row r="9111" s="388" customFormat="1" ht="21.75" customHeight="1"/>
    <row r="9112" s="388" customFormat="1" ht="21.75" customHeight="1"/>
    <row r="9113" s="388" customFormat="1" ht="21.75" customHeight="1"/>
    <row r="9114" s="388" customFormat="1" ht="21.75" customHeight="1"/>
    <row r="9115" s="388" customFormat="1" ht="21.75" customHeight="1"/>
    <row r="9116" s="388" customFormat="1" ht="21.75" customHeight="1"/>
    <row r="9117" s="388" customFormat="1" ht="21.75" customHeight="1"/>
    <row r="9118" s="388" customFormat="1" ht="21.75" customHeight="1"/>
    <row r="9119" s="388" customFormat="1" ht="21.75" customHeight="1"/>
    <row r="9120" s="388" customFormat="1" ht="21.75" customHeight="1"/>
    <row r="9121" s="388" customFormat="1" ht="21.75" customHeight="1"/>
    <row r="9122" s="388" customFormat="1" ht="21.75" customHeight="1"/>
    <row r="9123" s="388" customFormat="1" ht="21.75" customHeight="1"/>
    <row r="9124" s="388" customFormat="1" ht="21.75" customHeight="1"/>
    <row r="9125" s="388" customFormat="1" ht="21.75" customHeight="1"/>
    <row r="9126" s="388" customFormat="1" ht="21.75" customHeight="1"/>
    <row r="9127" s="388" customFormat="1" ht="21.75" customHeight="1"/>
    <row r="9128" s="388" customFormat="1" ht="21.75" customHeight="1"/>
    <row r="9129" s="388" customFormat="1" ht="21.75" customHeight="1"/>
    <row r="9130" s="388" customFormat="1" ht="21.75" customHeight="1"/>
    <row r="9131" s="388" customFormat="1" ht="21.75" customHeight="1"/>
    <row r="9132" s="388" customFormat="1" ht="21.75" customHeight="1"/>
    <row r="9133" s="388" customFormat="1" ht="21.75" customHeight="1"/>
    <row r="9134" s="388" customFormat="1" ht="21.75" customHeight="1"/>
    <row r="9135" s="388" customFormat="1" ht="21.75" customHeight="1"/>
    <row r="9136" s="388" customFormat="1" ht="21.75" customHeight="1"/>
    <row r="9137" s="388" customFormat="1" ht="21.75" customHeight="1"/>
    <row r="9138" s="388" customFormat="1" ht="21.75" customHeight="1"/>
    <row r="9139" s="388" customFormat="1" ht="21.75" customHeight="1"/>
    <row r="9140" s="388" customFormat="1" ht="21.75" customHeight="1"/>
    <row r="9141" s="388" customFormat="1" ht="21.75" customHeight="1"/>
    <row r="9142" s="388" customFormat="1" ht="21.75" customHeight="1"/>
    <row r="9143" s="388" customFormat="1" ht="21.75" customHeight="1"/>
    <row r="9144" s="388" customFormat="1" ht="21.75" customHeight="1"/>
    <row r="9145" s="388" customFormat="1" ht="21.75" customHeight="1"/>
    <row r="9146" s="388" customFormat="1" ht="21.75" customHeight="1"/>
    <row r="9147" s="388" customFormat="1" ht="21.75" customHeight="1"/>
    <row r="9148" s="388" customFormat="1" ht="21.75" customHeight="1"/>
    <row r="9149" s="388" customFormat="1" ht="21.75" customHeight="1"/>
    <row r="9150" s="388" customFormat="1" ht="21.75" customHeight="1"/>
    <row r="9151" s="388" customFormat="1" ht="21.75" customHeight="1"/>
    <row r="9152" s="388" customFormat="1" ht="21.75" customHeight="1"/>
    <row r="9153" s="388" customFormat="1" ht="21.75" customHeight="1"/>
    <row r="9154" s="388" customFormat="1" ht="21.75" customHeight="1"/>
    <row r="9155" s="388" customFormat="1" ht="21.75" customHeight="1"/>
    <row r="9156" s="388" customFormat="1" ht="21.75" customHeight="1"/>
    <row r="9157" s="388" customFormat="1" ht="21.75" customHeight="1"/>
    <row r="9158" s="388" customFormat="1" ht="21.75" customHeight="1"/>
    <row r="9159" s="388" customFormat="1" ht="21.75" customHeight="1"/>
    <row r="9160" s="388" customFormat="1" ht="21.75" customHeight="1"/>
    <row r="9161" s="388" customFormat="1" ht="21.75" customHeight="1"/>
    <row r="9162" s="388" customFormat="1" ht="21.75" customHeight="1"/>
    <row r="9163" s="388" customFormat="1" ht="21.75" customHeight="1"/>
    <row r="9164" s="388" customFormat="1" ht="21.75" customHeight="1"/>
    <row r="9165" s="388" customFormat="1" ht="21.75" customHeight="1"/>
    <row r="9166" s="388" customFormat="1" ht="21.75" customHeight="1"/>
    <row r="9167" s="388" customFormat="1" ht="21.75" customHeight="1"/>
    <row r="9168" s="388" customFormat="1" ht="21.75" customHeight="1"/>
    <row r="9169" s="388" customFormat="1" ht="21.75" customHeight="1"/>
    <row r="9170" s="388" customFormat="1" ht="21.75" customHeight="1"/>
    <row r="9171" s="388" customFormat="1" ht="21.75" customHeight="1"/>
    <row r="9172" s="388" customFormat="1" ht="21.75" customHeight="1"/>
    <row r="9173" s="388" customFormat="1" ht="21.75" customHeight="1"/>
    <row r="9174" s="388" customFormat="1" ht="21.75" customHeight="1"/>
    <row r="9175" s="388" customFormat="1" ht="21.75" customHeight="1"/>
    <row r="9176" s="388" customFormat="1" ht="21.75" customHeight="1"/>
    <row r="9177" s="388" customFormat="1" ht="21.75" customHeight="1"/>
    <row r="9178" s="388" customFormat="1" ht="21.75" customHeight="1"/>
    <row r="9179" s="388" customFormat="1" ht="21.75" customHeight="1"/>
    <row r="9180" s="388" customFormat="1" ht="21.75" customHeight="1"/>
    <row r="9181" s="388" customFormat="1" ht="21.75" customHeight="1"/>
    <row r="9182" s="388" customFormat="1" ht="21.75" customHeight="1"/>
    <row r="9183" s="388" customFormat="1" ht="21.75" customHeight="1"/>
    <row r="9184" s="388" customFormat="1" ht="21.75" customHeight="1"/>
    <row r="9185" s="388" customFormat="1" ht="21.75" customHeight="1"/>
    <row r="9186" s="388" customFormat="1" ht="21.75" customHeight="1"/>
    <row r="9187" s="388" customFormat="1" ht="21.75" customHeight="1"/>
    <row r="9188" s="388" customFormat="1" ht="21.75" customHeight="1"/>
    <row r="9189" s="388" customFormat="1" ht="21.75" customHeight="1"/>
    <row r="9190" s="388" customFormat="1" ht="21.75" customHeight="1"/>
    <row r="9191" s="388" customFormat="1" ht="21.75" customHeight="1"/>
    <row r="9192" s="388" customFormat="1" ht="21.75" customHeight="1"/>
    <row r="9193" s="388" customFormat="1" ht="21.75" customHeight="1"/>
    <row r="9194" s="388" customFormat="1" ht="21.75" customHeight="1"/>
    <row r="9195" s="388" customFormat="1" ht="21.75" customHeight="1"/>
    <row r="9196" s="388" customFormat="1" ht="21.75" customHeight="1"/>
    <row r="9197" s="388" customFormat="1" ht="21.75" customHeight="1"/>
    <row r="9198" s="388" customFormat="1" ht="21.75" customHeight="1"/>
    <row r="9199" s="388" customFormat="1" ht="21.75" customHeight="1"/>
    <row r="9200" s="388" customFormat="1" ht="21.75" customHeight="1"/>
    <row r="9201" s="388" customFormat="1" ht="21.75" customHeight="1"/>
    <row r="9202" s="388" customFormat="1" ht="21.75" customHeight="1"/>
    <row r="9203" s="388" customFormat="1" ht="21.75" customHeight="1"/>
    <row r="9204" s="388" customFormat="1" ht="21.75" customHeight="1"/>
    <row r="9205" s="388" customFormat="1" ht="21.75" customHeight="1"/>
    <row r="9206" s="388" customFormat="1" ht="21.75" customHeight="1"/>
    <row r="9207" s="388" customFormat="1" ht="21.75" customHeight="1"/>
    <row r="9208" s="388" customFormat="1" ht="21.75" customHeight="1"/>
    <row r="9209" s="388" customFormat="1" ht="21.75" customHeight="1"/>
    <row r="9210" s="388" customFormat="1" ht="21.75" customHeight="1"/>
    <row r="9211" s="388" customFormat="1" ht="21.75" customHeight="1"/>
    <row r="9212" s="388" customFormat="1" ht="21.75" customHeight="1"/>
    <row r="9213" s="388" customFormat="1" ht="21.75" customHeight="1"/>
    <row r="9214" s="388" customFormat="1" ht="21.75" customHeight="1"/>
    <row r="9215" s="388" customFormat="1" ht="21.75" customHeight="1"/>
    <row r="9216" s="388" customFormat="1" ht="21.75" customHeight="1"/>
    <row r="9217" s="388" customFormat="1" ht="21.75" customHeight="1"/>
    <row r="9218" s="388" customFormat="1" ht="21.75" customHeight="1"/>
    <row r="9219" s="388" customFormat="1" ht="21.75" customHeight="1"/>
    <row r="9220" s="388" customFormat="1" ht="21.75" customHeight="1"/>
    <row r="9221" s="388" customFormat="1" ht="21.75" customHeight="1"/>
    <row r="9222" s="388" customFormat="1" ht="21.75" customHeight="1"/>
    <row r="9223" s="388" customFormat="1" ht="21.75" customHeight="1"/>
    <row r="9224" s="388" customFormat="1" ht="21.75" customHeight="1"/>
    <row r="9225" s="388" customFormat="1" ht="21.75" customHeight="1"/>
    <row r="9226" s="388" customFormat="1" ht="21.75" customHeight="1"/>
    <row r="9227" s="388" customFormat="1" ht="21.75" customHeight="1"/>
    <row r="9228" s="388" customFormat="1" ht="21.75" customHeight="1"/>
    <row r="9229" s="388" customFormat="1" ht="21.75" customHeight="1"/>
    <row r="9230" s="388" customFormat="1" ht="21.75" customHeight="1"/>
    <row r="9231" s="388" customFormat="1" ht="21.75" customHeight="1"/>
    <row r="9232" s="388" customFormat="1" ht="21.75" customHeight="1"/>
    <row r="9233" s="388" customFormat="1" ht="21.75" customHeight="1"/>
    <row r="9234" s="388" customFormat="1" ht="21.75" customHeight="1"/>
    <row r="9235" s="388" customFormat="1" ht="21.75" customHeight="1"/>
    <row r="9236" s="388" customFormat="1" ht="21.75" customHeight="1"/>
    <row r="9237" s="388" customFormat="1" ht="21.75" customHeight="1"/>
    <row r="9238" s="388" customFormat="1" ht="21.75" customHeight="1"/>
    <row r="9239" s="388" customFormat="1" ht="21.75" customHeight="1"/>
    <row r="9240" s="388" customFormat="1" ht="21.75" customHeight="1"/>
    <row r="9241" s="388" customFormat="1" ht="21.75" customHeight="1"/>
    <row r="9242" s="388" customFormat="1" ht="21.75" customHeight="1"/>
    <row r="9243" s="388" customFormat="1" ht="21.75" customHeight="1"/>
    <row r="9244" s="388" customFormat="1" ht="21.75" customHeight="1"/>
    <row r="9245" s="388" customFormat="1" ht="21.75" customHeight="1"/>
    <row r="9246" s="388" customFormat="1" ht="21.75" customHeight="1"/>
    <row r="9247" s="388" customFormat="1" ht="21.75" customHeight="1"/>
    <row r="9248" s="388" customFormat="1" ht="21.75" customHeight="1"/>
    <row r="9249" s="388" customFormat="1" ht="21.75" customHeight="1"/>
    <row r="9250" s="388" customFormat="1" ht="21.75" customHeight="1"/>
    <row r="9251" s="388" customFormat="1" ht="21.75" customHeight="1"/>
    <row r="9252" s="388" customFormat="1" ht="21.75" customHeight="1"/>
    <row r="9253" s="388" customFormat="1" ht="21.75" customHeight="1"/>
    <row r="9254" s="388" customFormat="1" ht="21.75" customHeight="1"/>
    <row r="9255" s="388" customFormat="1" ht="21.75" customHeight="1"/>
    <row r="9256" s="388" customFormat="1" ht="21.75" customHeight="1"/>
    <row r="9257" s="388" customFormat="1" ht="21.75" customHeight="1"/>
    <row r="9258" s="388" customFormat="1" ht="21.75" customHeight="1"/>
    <row r="9259" s="388" customFormat="1" ht="21.75" customHeight="1"/>
    <row r="9260" s="388" customFormat="1" ht="21.75" customHeight="1"/>
    <row r="9261" s="388" customFormat="1" ht="21.75" customHeight="1"/>
    <row r="9262" s="388" customFormat="1" ht="21.75" customHeight="1"/>
    <row r="9263" s="388" customFormat="1" ht="21.75" customHeight="1"/>
    <row r="9264" s="388" customFormat="1" ht="21.75" customHeight="1"/>
    <row r="9265" s="388" customFormat="1" ht="21.75" customHeight="1"/>
    <row r="9266" s="388" customFormat="1" ht="21.75" customHeight="1"/>
    <row r="9267" s="388" customFormat="1" ht="21.75" customHeight="1"/>
    <row r="9268" s="388" customFormat="1" ht="21.75" customHeight="1"/>
    <row r="9269" s="388" customFormat="1" ht="21.75" customHeight="1"/>
    <row r="9270" s="388" customFormat="1" ht="21.75" customHeight="1"/>
    <row r="9271" s="388" customFormat="1" ht="21.75" customHeight="1"/>
    <row r="9272" s="388" customFormat="1" ht="21.75" customHeight="1"/>
    <row r="9273" s="388" customFormat="1" ht="21.75" customHeight="1"/>
    <row r="9274" s="388" customFormat="1" ht="21.75" customHeight="1"/>
    <row r="9275" s="388" customFormat="1" ht="21.75" customHeight="1"/>
    <row r="9276" s="388" customFormat="1" ht="21.75" customHeight="1"/>
    <row r="9277" s="388" customFormat="1" ht="21.75" customHeight="1"/>
    <row r="9278" s="388" customFormat="1" ht="21.75" customHeight="1"/>
    <row r="9279" s="388" customFormat="1" ht="21.75" customHeight="1"/>
    <row r="9280" s="388" customFormat="1" ht="21.75" customHeight="1"/>
    <row r="9281" s="388" customFormat="1" ht="21.75" customHeight="1"/>
    <row r="9282" s="388" customFormat="1" ht="21.75" customHeight="1"/>
    <row r="9283" s="388" customFormat="1" ht="21.75" customHeight="1"/>
    <row r="9284" s="388" customFormat="1" ht="21.75" customHeight="1"/>
    <row r="9285" s="388" customFormat="1" ht="21.75" customHeight="1"/>
    <row r="9286" s="388" customFormat="1" ht="21.75" customHeight="1"/>
    <row r="9287" s="388" customFormat="1" ht="21.75" customHeight="1"/>
    <row r="9288" s="388" customFormat="1" ht="21.75" customHeight="1"/>
    <row r="9289" s="388" customFormat="1" ht="21.75" customHeight="1"/>
    <row r="9290" s="388" customFormat="1" ht="21.75" customHeight="1"/>
    <row r="9291" s="388" customFormat="1" ht="21.75" customHeight="1"/>
    <row r="9292" s="388" customFormat="1" ht="21.75" customHeight="1"/>
    <row r="9293" s="388" customFormat="1" ht="21.75" customHeight="1"/>
    <row r="9294" s="388" customFormat="1" ht="21.75" customHeight="1"/>
    <row r="9295" s="388" customFormat="1" ht="21.75" customHeight="1"/>
    <row r="9296" s="388" customFormat="1" ht="21.75" customHeight="1"/>
    <row r="9297" s="388" customFormat="1" ht="21.75" customHeight="1"/>
    <row r="9298" s="388" customFormat="1" ht="21.75" customHeight="1"/>
    <row r="9299" s="388" customFormat="1" ht="21.75" customHeight="1"/>
    <row r="9300" s="388" customFormat="1" ht="21.75" customHeight="1"/>
    <row r="9301" s="388" customFormat="1" ht="21.75" customHeight="1"/>
    <row r="9302" s="388" customFormat="1" ht="21.75" customHeight="1"/>
    <row r="9303" s="388" customFormat="1" ht="21.75" customHeight="1"/>
    <row r="9304" s="388" customFormat="1" ht="21.75" customHeight="1"/>
    <row r="9305" s="388" customFormat="1" ht="21.75" customHeight="1"/>
    <row r="9306" s="388" customFormat="1" ht="21.75" customHeight="1"/>
    <row r="9307" s="388" customFormat="1" ht="21.75" customHeight="1"/>
    <row r="9308" s="388" customFormat="1" ht="21.75" customHeight="1"/>
    <row r="9309" s="388" customFormat="1" ht="21.75" customHeight="1"/>
    <row r="9310" s="388" customFormat="1" ht="21.75" customHeight="1"/>
    <row r="9311" s="388" customFormat="1" ht="21.75" customHeight="1"/>
    <row r="9312" s="388" customFormat="1" ht="21.75" customHeight="1"/>
    <row r="9313" s="388" customFormat="1" ht="21.75" customHeight="1"/>
    <row r="9314" s="388" customFormat="1" ht="21.75" customHeight="1"/>
    <row r="9315" s="388" customFormat="1" ht="21.75" customHeight="1"/>
    <row r="9316" s="388" customFormat="1" ht="21.75" customHeight="1"/>
    <row r="9317" s="388" customFormat="1" ht="21.75" customHeight="1"/>
    <row r="9318" s="388" customFormat="1" ht="21.75" customHeight="1"/>
    <row r="9319" s="388" customFormat="1" ht="21.75" customHeight="1"/>
    <row r="9320" s="388" customFormat="1" ht="21.75" customHeight="1"/>
    <row r="9321" s="388" customFormat="1" ht="21.75" customHeight="1"/>
    <row r="9322" s="388" customFormat="1" ht="21.75" customHeight="1"/>
    <row r="9323" s="388" customFormat="1" ht="21.75" customHeight="1"/>
    <row r="9324" s="388" customFormat="1" ht="21.75" customHeight="1"/>
    <row r="9325" s="388" customFormat="1" ht="21.75" customHeight="1"/>
    <row r="9326" s="388" customFormat="1" ht="21.75" customHeight="1"/>
    <row r="9327" s="388" customFormat="1" ht="21.75" customHeight="1"/>
    <row r="9328" s="388" customFormat="1" ht="21.75" customHeight="1"/>
    <row r="9329" s="388" customFormat="1" ht="21.75" customHeight="1"/>
    <row r="9330" s="388" customFormat="1" ht="21.75" customHeight="1"/>
    <row r="9331" s="388" customFormat="1" ht="21.75" customHeight="1"/>
    <row r="9332" s="388" customFormat="1" ht="21.75" customHeight="1"/>
    <row r="9333" s="388" customFormat="1" ht="21.75" customHeight="1"/>
    <row r="9334" s="388" customFormat="1" ht="21.75" customHeight="1"/>
    <row r="9335" s="388" customFormat="1" ht="21.75" customHeight="1"/>
    <row r="9336" s="388" customFormat="1" ht="21.75" customHeight="1"/>
    <row r="9337" s="388" customFormat="1" ht="21.75" customHeight="1"/>
    <row r="9338" s="388" customFormat="1" ht="21.75" customHeight="1"/>
    <row r="9339" s="388" customFormat="1" ht="21.75" customHeight="1"/>
    <row r="9340" s="388" customFormat="1" ht="21.75" customHeight="1"/>
    <row r="9341" s="388" customFormat="1" ht="21.75" customHeight="1"/>
    <row r="9342" s="388" customFormat="1" ht="21.75" customHeight="1"/>
    <row r="9343" s="388" customFormat="1" ht="21.75" customHeight="1"/>
    <row r="9344" s="388" customFormat="1" ht="21.75" customHeight="1"/>
    <row r="9345" s="388" customFormat="1" ht="21.75" customHeight="1"/>
    <row r="9346" s="388" customFormat="1" ht="21.75" customHeight="1"/>
    <row r="9347" s="388" customFormat="1" ht="21.75" customHeight="1"/>
    <row r="9348" s="388" customFormat="1" ht="21.75" customHeight="1"/>
    <row r="9349" s="388" customFormat="1" ht="21.75" customHeight="1"/>
    <row r="9350" s="388" customFormat="1" ht="21.75" customHeight="1"/>
    <row r="9351" s="388" customFormat="1" ht="21.75" customHeight="1"/>
    <row r="9352" s="388" customFormat="1" ht="21.75" customHeight="1"/>
    <row r="9353" s="388" customFormat="1" ht="21.75" customHeight="1"/>
    <row r="9354" s="388" customFormat="1" ht="21.75" customHeight="1"/>
    <row r="9355" s="388" customFormat="1" ht="21.75" customHeight="1"/>
    <row r="9356" s="388" customFormat="1" ht="21.75" customHeight="1"/>
    <row r="9357" s="388" customFormat="1" ht="21.75" customHeight="1"/>
    <row r="9358" s="388" customFormat="1" ht="21.75" customHeight="1"/>
    <row r="9359" s="388" customFormat="1" ht="21.75" customHeight="1"/>
    <row r="9360" s="388" customFormat="1" ht="21.75" customHeight="1"/>
    <row r="9361" s="388" customFormat="1" ht="21.75" customHeight="1"/>
    <row r="9362" s="388" customFormat="1" ht="21.75" customHeight="1"/>
    <row r="9363" s="388" customFormat="1" ht="21.75" customHeight="1"/>
    <row r="9364" s="388" customFormat="1" ht="21.75" customHeight="1"/>
    <row r="9365" s="388" customFormat="1" ht="21.75" customHeight="1"/>
    <row r="9366" s="388" customFormat="1" ht="21.75" customHeight="1"/>
    <row r="9367" s="388" customFormat="1" ht="21.75" customHeight="1"/>
    <row r="9368" s="388" customFormat="1" ht="21.75" customHeight="1"/>
    <row r="9369" s="388" customFormat="1" ht="21.75" customHeight="1"/>
    <row r="9370" s="388" customFormat="1" ht="21.75" customHeight="1"/>
    <row r="9371" s="388" customFormat="1" ht="21.75" customHeight="1"/>
    <row r="9372" s="388" customFormat="1" ht="21.75" customHeight="1"/>
    <row r="9373" s="388" customFormat="1" ht="21.75" customHeight="1"/>
    <row r="9374" s="388" customFormat="1" ht="21.75" customHeight="1"/>
    <row r="9375" s="388" customFormat="1" ht="21.75" customHeight="1"/>
    <row r="9376" s="388" customFormat="1" ht="21.75" customHeight="1"/>
    <row r="9377" s="388" customFormat="1" ht="21.75" customHeight="1"/>
    <row r="9378" s="388" customFormat="1" ht="21.75" customHeight="1"/>
    <row r="9379" s="388" customFormat="1" ht="21.75" customHeight="1"/>
    <row r="9380" s="388" customFormat="1" ht="21.75" customHeight="1"/>
    <row r="9381" s="388" customFormat="1" ht="21.75" customHeight="1"/>
    <row r="9382" s="388" customFormat="1" ht="21.75" customHeight="1"/>
    <row r="9383" s="388" customFormat="1" ht="21.75" customHeight="1"/>
    <row r="9384" s="388" customFormat="1" ht="21.75" customHeight="1"/>
    <row r="9385" s="388" customFormat="1" ht="21.75" customHeight="1"/>
    <row r="9386" s="388" customFormat="1" ht="21.75" customHeight="1"/>
    <row r="9387" s="388" customFormat="1" ht="21.75" customHeight="1"/>
    <row r="9388" s="388" customFormat="1" ht="21.75" customHeight="1"/>
    <row r="9389" s="388" customFormat="1" ht="21.75" customHeight="1"/>
    <row r="9390" s="388" customFormat="1" ht="21.75" customHeight="1"/>
    <row r="9391" s="388" customFormat="1" ht="21.75" customHeight="1"/>
    <row r="9392" s="388" customFormat="1" ht="21.75" customHeight="1"/>
    <row r="9393" s="388" customFormat="1" ht="21.75" customHeight="1"/>
    <row r="9394" s="388" customFormat="1" ht="21.75" customHeight="1"/>
    <row r="9395" s="388" customFormat="1" ht="21.75" customHeight="1"/>
    <row r="9396" s="388" customFormat="1" ht="21.75" customHeight="1"/>
    <row r="9397" s="388" customFormat="1" ht="21.75" customHeight="1"/>
    <row r="9398" s="388" customFormat="1" ht="21.75" customHeight="1"/>
    <row r="9399" s="388" customFormat="1" ht="21.75" customHeight="1"/>
    <row r="9400" s="388" customFormat="1" ht="21.75" customHeight="1"/>
    <row r="9401" s="388" customFormat="1" ht="21.75" customHeight="1"/>
    <row r="9402" s="388" customFormat="1" ht="21.75" customHeight="1"/>
    <row r="9403" s="388" customFormat="1" ht="21.75" customHeight="1"/>
    <row r="9404" s="388" customFormat="1" ht="21.75" customHeight="1"/>
    <row r="9405" s="388" customFormat="1" ht="21.75" customHeight="1"/>
    <row r="9406" s="388" customFormat="1" ht="21.75" customHeight="1"/>
    <row r="9407" s="388" customFormat="1" ht="21.75" customHeight="1"/>
    <row r="9408" s="388" customFormat="1" ht="21.75" customHeight="1"/>
    <row r="9409" s="388" customFormat="1" ht="21.75" customHeight="1"/>
    <row r="9410" s="388" customFormat="1" ht="21.75" customHeight="1"/>
    <row r="9411" s="388" customFormat="1" ht="21.75" customHeight="1"/>
    <row r="9412" s="388" customFormat="1" ht="21.75" customHeight="1"/>
    <row r="9413" s="388" customFormat="1" ht="21.75" customHeight="1"/>
    <row r="9414" s="388" customFormat="1" ht="21.75" customHeight="1"/>
    <row r="9415" s="388" customFormat="1" ht="21.75" customHeight="1"/>
    <row r="9416" s="388" customFormat="1" ht="21.75" customHeight="1"/>
    <row r="9417" s="388" customFormat="1" ht="21.75" customHeight="1"/>
    <row r="9418" s="388" customFormat="1" ht="21.75" customHeight="1"/>
    <row r="9419" s="388" customFormat="1" ht="21.75" customHeight="1"/>
    <row r="9420" s="388" customFormat="1" ht="21.75" customHeight="1"/>
    <row r="9421" s="388" customFormat="1" ht="21.75" customHeight="1"/>
    <row r="9422" s="388" customFormat="1" ht="21.75" customHeight="1"/>
    <row r="9423" s="388" customFormat="1" ht="21.75" customHeight="1"/>
    <row r="9424" s="388" customFormat="1" ht="21.75" customHeight="1"/>
    <row r="9425" s="388" customFormat="1" ht="21.75" customHeight="1"/>
    <row r="9426" s="388" customFormat="1" ht="21.75" customHeight="1"/>
    <row r="9427" s="388" customFormat="1" ht="21.75" customHeight="1"/>
    <row r="9428" s="388" customFormat="1" ht="21.75" customHeight="1"/>
    <row r="9429" s="388" customFormat="1" ht="21.75" customHeight="1"/>
    <row r="9430" s="388" customFormat="1" ht="21.75" customHeight="1"/>
    <row r="9431" s="388" customFormat="1" ht="21.75" customHeight="1"/>
    <row r="9432" s="388" customFormat="1" ht="21.75" customHeight="1"/>
    <row r="9433" s="388" customFormat="1" ht="21.75" customHeight="1"/>
    <row r="9434" s="388" customFormat="1" ht="21.75" customHeight="1"/>
    <row r="9435" s="388" customFormat="1" ht="21.75" customHeight="1"/>
    <row r="9436" s="388" customFormat="1" ht="21.75" customHeight="1"/>
    <row r="9437" s="388" customFormat="1" ht="21.75" customHeight="1"/>
    <row r="9438" s="388" customFormat="1" ht="21.75" customHeight="1"/>
    <row r="9439" s="388" customFormat="1" ht="21.75" customHeight="1"/>
    <row r="9440" s="388" customFormat="1" ht="21.75" customHeight="1"/>
    <row r="9441" s="388" customFormat="1" ht="21.75" customHeight="1"/>
    <row r="9442" s="388" customFormat="1" ht="21.75" customHeight="1"/>
    <row r="9443" s="388" customFormat="1" ht="21.75" customHeight="1"/>
    <row r="9444" s="388" customFormat="1" ht="21.75" customHeight="1"/>
    <row r="9445" s="388" customFormat="1" ht="21.75" customHeight="1"/>
    <row r="9446" s="388" customFormat="1" ht="21.75" customHeight="1"/>
    <row r="9447" s="388" customFormat="1" ht="21.75" customHeight="1"/>
    <row r="9448" s="388" customFormat="1" ht="21.75" customHeight="1"/>
    <row r="9449" s="388" customFormat="1" ht="21.75" customHeight="1"/>
    <row r="9450" s="388" customFormat="1" ht="21.75" customHeight="1"/>
    <row r="9451" s="388" customFormat="1" ht="21.75" customHeight="1"/>
    <row r="9452" s="388" customFormat="1" ht="21.75" customHeight="1"/>
    <row r="9453" s="388" customFormat="1" ht="21.75" customHeight="1"/>
    <row r="9454" s="388" customFormat="1" ht="21.75" customHeight="1"/>
    <row r="9455" s="388" customFormat="1" ht="21.75" customHeight="1"/>
    <row r="9456" s="388" customFormat="1" ht="21.75" customHeight="1"/>
    <row r="9457" s="388" customFormat="1" ht="21.75" customHeight="1"/>
    <row r="9458" s="388" customFormat="1" ht="21.75" customHeight="1"/>
    <row r="9459" s="388" customFormat="1" ht="21.75" customHeight="1"/>
    <row r="9460" s="388" customFormat="1" ht="21.75" customHeight="1"/>
    <row r="9461" s="388" customFormat="1" ht="21.75" customHeight="1"/>
    <row r="9462" s="388" customFormat="1" ht="21.75" customHeight="1"/>
    <row r="9463" s="388" customFormat="1" ht="21.75" customHeight="1"/>
    <row r="9464" s="388" customFormat="1" ht="21.75" customHeight="1"/>
    <row r="9465" s="388" customFormat="1" ht="21.75" customHeight="1"/>
    <row r="9466" s="388" customFormat="1" ht="21.75" customHeight="1"/>
    <row r="9467" s="388" customFormat="1" ht="21.75" customHeight="1"/>
    <row r="9468" s="388" customFormat="1" ht="21.75" customHeight="1"/>
    <row r="9469" s="388" customFormat="1" ht="21.75" customHeight="1"/>
    <row r="9470" s="388" customFormat="1" ht="21.75" customHeight="1"/>
    <row r="9471" s="388" customFormat="1" ht="21.75" customHeight="1"/>
    <row r="9472" s="388" customFormat="1" ht="21.75" customHeight="1"/>
    <row r="9473" s="388" customFormat="1" ht="21.75" customHeight="1"/>
    <row r="9474" s="388" customFormat="1" ht="21.75" customHeight="1"/>
    <row r="9475" s="388" customFormat="1" ht="21.75" customHeight="1"/>
    <row r="9476" s="388" customFormat="1" ht="21.75" customHeight="1"/>
    <row r="9477" s="388" customFormat="1" ht="21.75" customHeight="1"/>
    <row r="9478" s="388" customFormat="1" ht="21.75" customHeight="1"/>
    <row r="9479" s="388" customFormat="1" ht="21.75" customHeight="1"/>
    <row r="9480" s="388" customFormat="1" ht="21.75" customHeight="1"/>
    <row r="9481" s="388" customFormat="1" ht="21.75" customHeight="1"/>
    <row r="9482" s="388" customFormat="1" ht="21.75" customHeight="1"/>
    <row r="9483" s="388" customFormat="1" ht="21.75" customHeight="1"/>
    <row r="9484" s="388" customFormat="1" ht="21.75" customHeight="1"/>
    <row r="9485" s="388" customFormat="1" ht="21.75" customHeight="1"/>
    <row r="9486" s="388" customFormat="1" ht="21.75" customHeight="1"/>
    <row r="9487" s="388" customFormat="1" ht="21.75" customHeight="1"/>
    <row r="9488" s="388" customFormat="1" ht="21.75" customHeight="1"/>
    <row r="9489" s="388" customFormat="1" ht="21.75" customHeight="1"/>
    <row r="9490" s="388" customFormat="1" ht="21.75" customHeight="1"/>
    <row r="9491" s="388" customFormat="1" ht="21.75" customHeight="1"/>
    <row r="9492" s="388" customFormat="1" ht="21.75" customHeight="1"/>
    <row r="9493" s="388" customFormat="1" ht="21.75" customHeight="1"/>
    <row r="9494" s="388" customFormat="1" ht="21.75" customHeight="1"/>
    <row r="9495" s="388" customFormat="1" ht="21.75" customHeight="1"/>
    <row r="9496" s="388" customFormat="1" ht="21.75" customHeight="1"/>
    <row r="9497" s="388" customFormat="1" ht="21.75" customHeight="1"/>
    <row r="9498" s="388" customFormat="1" ht="21.75" customHeight="1"/>
    <row r="9499" s="388" customFormat="1" ht="21.75" customHeight="1"/>
    <row r="9500" s="388" customFormat="1" ht="21.75" customHeight="1"/>
    <row r="9501" s="388" customFormat="1" ht="21.75" customHeight="1"/>
    <row r="9502" s="388" customFormat="1" ht="21.75" customHeight="1"/>
    <row r="9503" s="388" customFormat="1" ht="21.75" customHeight="1"/>
    <row r="9504" s="388" customFormat="1" ht="21.75" customHeight="1"/>
    <row r="9505" s="388" customFormat="1" ht="21.75" customHeight="1"/>
    <row r="9506" s="388" customFormat="1" ht="21.75" customHeight="1"/>
    <row r="9507" s="388" customFormat="1" ht="21.75" customHeight="1"/>
    <row r="9508" s="388" customFormat="1" ht="21.75" customHeight="1"/>
    <row r="9509" s="388" customFormat="1" ht="21.75" customHeight="1"/>
    <row r="9510" s="388" customFormat="1" ht="21.75" customHeight="1"/>
    <row r="9511" s="388" customFormat="1" ht="21.75" customHeight="1"/>
    <row r="9512" s="388" customFormat="1" ht="21.75" customHeight="1"/>
    <row r="9513" s="388" customFormat="1" ht="21.75" customHeight="1"/>
    <row r="9514" s="388" customFormat="1" ht="21.75" customHeight="1"/>
    <row r="9515" s="388" customFormat="1" ht="21.75" customHeight="1"/>
    <row r="9516" s="388" customFormat="1" ht="21.75" customHeight="1"/>
    <row r="9517" s="388" customFormat="1" ht="21.75" customHeight="1"/>
    <row r="9518" s="388" customFormat="1" ht="21.75" customHeight="1"/>
    <row r="9519" s="388" customFormat="1" ht="21.75" customHeight="1"/>
    <row r="9520" s="388" customFormat="1" ht="21.75" customHeight="1"/>
    <row r="9521" s="388" customFormat="1" ht="21.75" customHeight="1"/>
    <row r="9522" s="388" customFormat="1" ht="21.75" customHeight="1"/>
    <row r="9523" s="388" customFormat="1" ht="21.75" customHeight="1"/>
    <row r="9524" s="388" customFormat="1" ht="21.75" customHeight="1"/>
    <row r="9525" s="388" customFormat="1" ht="21.75" customHeight="1"/>
    <row r="9526" s="388" customFormat="1" ht="21.75" customHeight="1"/>
    <row r="9527" s="388" customFormat="1" ht="21.75" customHeight="1"/>
    <row r="9528" s="388" customFormat="1" ht="21.75" customHeight="1"/>
    <row r="9529" s="388" customFormat="1" ht="21.75" customHeight="1"/>
    <row r="9530" s="388" customFormat="1" ht="21.75" customHeight="1"/>
    <row r="9531" s="388" customFormat="1" ht="21.75" customHeight="1"/>
    <row r="9532" s="388" customFormat="1" ht="21.75" customHeight="1"/>
    <row r="9533" s="388" customFormat="1" ht="21.75" customHeight="1"/>
    <row r="9534" s="388" customFormat="1" ht="21.75" customHeight="1"/>
    <row r="9535" s="388" customFormat="1" ht="21.75" customHeight="1"/>
    <row r="9536" s="388" customFormat="1" ht="21.75" customHeight="1"/>
    <row r="9537" s="388" customFormat="1" ht="21.75" customHeight="1"/>
    <row r="9538" s="388" customFormat="1" ht="21.75" customHeight="1"/>
    <row r="9539" s="388" customFormat="1" ht="21.75" customHeight="1"/>
    <row r="9540" s="388" customFormat="1" ht="21.75" customHeight="1"/>
    <row r="9541" s="388" customFormat="1" ht="21.75" customHeight="1"/>
    <row r="9542" s="388" customFormat="1" ht="21.75" customHeight="1"/>
    <row r="9543" s="388" customFormat="1" ht="21.75" customHeight="1"/>
    <row r="9544" s="388" customFormat="1" ht="21.75" customHeight="1"/>
    <row r="9545" s="388" customFormat="1" ht="21.75" customHeight="1"/>
    <row r="9546" s="388" customFormat="1" ht="21.75" customHeight="1"/>
    <row r="9547" s="388" customFormat="1" ht="21.75" customHeight="1"/>
    <row r="9548" s="388" customFormat="1" ht="21.75" customHeight="1"/>
    <row r="9549" s="388" customFormat="1" ht="21.75" customHeight="1"/>
    <row r="9550" s="388" customFormat="1" ht="21.75" customHeight="1"/>
    <row r="9551" s="388" customFormat="1" ht="21.75" customHeight="1"/>
    <row r="9552" s="388" customFormat="1" ht="21.75" customHeight="1"/>
    <row r="9553" s="388" customFormat="1" ht="21.75" customHeight="1"/>
    <row r="9554" s="388" customFormat="1" ht="21.75" customHeight="1"/>
    <row r="9555" s="388" customFormat="1" ht="21.75" customHeight="1"/>
    <row r="9556" s="388" customFormat="1" ht="21.75" customHeight="1"/>
    <row r="9557" s="388" customFormat="1" ht="21.75" customHeight="1"/>
    <row r="9558" s="388" customFormat="1" ht="21.75" customHeight="1"/>
    <row r="9559" s="388" customFormat="1" ht="21.75" customHeight="1"/>
    <row r="9560" s="388" customFormat="1" ht="21.75" customHeight="1"/>
    <row r="9561" s="388" customFormat="1" ht="21.75" customHeight="1"/>
    <row r="9562" s="388" customFormat="1" ht="21.75" customHeight="1"/>
    <row r="9563" s="388" customFormat="1" ht="21.75" customHeight="1"/>
    <row r="9564" s="388" customFormat="1" ht="21.75" customHeight="1"/>
    <row r="9565" s="388" customFormat="1" ht="21.75" customHeight="1"/>
    <row r="9566" s="388" customFormat="1" ht="21.75" customHeight="1"/>
    <row r="9567" s="388" customFormat="1" ht="21.75" customHeight="1"/>
    <row r="9568" s="388" customFormat="1" ht="21.75" customHeight="1"/>
    <row r="9569" s="388" customFormat="1" ht="21.75" customHeight="1"/>
    <row r="9570" s="388" customFormat="1" ht="21.75" customHeight="1"/>
    <row r="9571" s="388" customFormat="1" ht="21.75" customHeight="1"/>
    <row r="9572" s="388" customFormat="1" ht="21.75" customHeight="1"/>
    <row r="9573" s="388" customFormat="1" ht="21.75" customHeight="1"/>
    <row r="9574" s="388" customFormat="1" ht="21.75" customHeight="1"/>
    <row r="9575" s="388" customFormat="1" ht="21.75" customHeight="1"/>
    <row r="9576" s="388" customFormat="1" ht="21.75" customHeight="1"/>
    <row r="9577" s="388" customFormat="1" ht="21.75" customHeight="1"/>
    <row r="9578" s="388" customFormat="1" ht="21.75" customHeight="1"/>
    <row r="9579" s="388" customFormat="1" ht="21.75" customHeight="1"/>
    <row r="9580" s="388" customFormat="1" ht="21.75" customHeight="1"/>
    <row r="9581" s="388" customFormat="1" ht="21.75" customHeight="1"/>
    <row r="9582" s="388" customFormat="1" ht="21.75" customHeight="1"/>
    <row r="9583" s="388" customFormat="1" ht="21.75" customHeight="1"/>
    <row r="9584" s="388" customFormat="1" ht="21.75" customHeight="1"/>
    <row r="9585" s="388" customFormat="1" ht="21.75" customHeight="1"/>
    <row r="9586" s="388" customFormat="1" ht="21.75" customHeight="1"/>
    <row r="9587" s="388" customFormat="1" ht="21.75" customHeight="1"/>
    <row r="9588" s="388" customFormat="1" ht="21.75" customHeight="1"/>
    <row r="9589" s="388" customFormat="1" ht="21.75" customHeight="1"/>
    <row r="9590" s="388" customFormat="1" ht="21.75" customHeight="1"/>
    <row r="9591" s="388" customFormat="1" ht="21.75" customHeight="1"/>
    <row r="9592" s="388" customFormat="1" ht="21.75" customHeight="1"/>
    <row r="9593" s="388" customFormat="1" ht="21.75" customHeight="1"/>
    <row r="9594" s="388" customFormat="1" ht="21.75" customHeight="1"/>
    <row r="9595" s="388" customFormat="1" ht="21.75" customHeight="1"/>
    <row r="9596" s="388" customFormat="1" ht="21.75" customHeight="1"/>
    <row r="9597" s="388" customFormat="1" ht="21.75" customHeight="1"/>
    <row r="9598" s="388" customFormat="1" ht="21.75" customHeight="1"/>
    <row r="9599" s="388" customFormat="1" ht="21.75" customHeight="1"/>
    <row r="9600" s="388" customFormat="1" ht="21.75" customHeight="1"/>
    <row r="9601" s="388" customFormat="1" ht="21.75" customHeight="1"/>
    <row r="9602" s="388" customFormat="1" ht="21.75" customHeight="1"/>
    <row r="9603" s="388" customFormat="1" ht="21.75" customHeight="1"/>
    <row r="9604" s="388" customFormat="1" ht="21.75" customHeight="1"/>
    <row r="9605" s="388" customFormat="1" ht="21.75" customHeight="1"/>
    <row r="9606" s="388" customFormat="1" ht="21.75" customHeight="1"/>
    <row r="9607" s="388" customFormat="1" ht="21.75" customHeight="1"/>
    <row r="9608" s="388" customFormat="1" ht="21.75" customHeight="1"/>
    <row r="9609" s="388" customFormat="1" ht="21.75" customHeight="1"/>
    <row r="9610" s="388" customFormat="1" ht="21.75" customHeight="1"/>
    <row r="9611" s="388" customFormat="1" ht="21.75" customHeight="1"/>
    <row r="9612" s="388" customFormat="1" ht="21.75" customHeight="1"/>
    <row r="9613" s="388" customFormat="1" ht="21.75" customHeight="1"/>
    <row r="9614" s="388" customFormat="1" ht="21.75" customHeight="1"/>
    <row r="9615" s="388" customFormat="1" ht="21.75" customHeight="1"/>
    <row r="9616" s="388" customFormat="1" ht="21.75" customHeight="1"/>
    <row r="9617" s="388" customFormat="1" ht="21.75" customHeight="1"/>
    <row r="9618" s="388" customFormat="1" ht="21.75" customHeight="1"/>
    <row r="9619" s="388" customFormat="1" ht="21.75" customHeight="1"/>
    <row r="9620" s="388" customFormat="1" ht="21.75" customHeight="1"/>
    <row r="9621" s="388" customFormat="1" ht="21.75" customHeight="1"/>
    <row r="9622" s="388" customFormat="1" ht="21.75" customHeight="1"/>
    <row r="9623" s="388" customFormat="1" ht="21.75" customHeight="1"/>
    <row r="9624" s="388" customFormat="1" ht="21.75" customHeight="1"/>
    <row r="9625" s="388" customFormat="1" ht="21.75" customHeight="1"/>
    <row r="9626" s="388" customFormat="1" ht="21.75" customHeight="1"/>
    <row r="9627" s="388" customFormat="1" ht="21.75" customHeight="1"/>
    <row r="9628" s="388" customFormat="1" ht="21.75" customHeight="1"/>
    <row r="9629" s="388" customFormat="1" ht="21.75" customHeight="1"/>
    <row r="9630" s="388" customFormat="1" ht="21.75" customHeight="1"/>
    <row r="9631" s="388" customFormat="1" ht="21.75" customHeight="1"/>
    <row r="9632" s="388" customFormat="1" ht="21.75" customHeight="1"/>
    <row r="9633" s="388" customFormat="1" ht="21.75" customHeight="1"/>
    <row r="9634" s="388" customFormat="1" ht="21.75" customHeight="1"/>
    <row r="9635" s="388" customFormat="1" ht="21.75" customHeight="1"/>
    <row r="9636" s="388" customFormat="1" ht="21.75" customHeight="1"/>
    <row r="9637" s="388" customFormat="1" ht="21.75" customHeight="1"/>
    <row r="9638" s="388" customFormat="1" ht="21.75" customHeight="1"/>
    <row r="9639" s="388" customFormat="1" ht="21.75" customHeight="1"/>
    <row r="9640" s="388" customFormat="1" ht="21.75" customHeight="1"/>
    <row r="9641" s="388" customFormat="1" ht="21.75" customHeight="1"/>
    <row r="9642" s="388" customFormat="1" ht="21.75" customHeight="1"/>
    <row r="9643" s="388" customFormat="1" ht="21.75" customHeight="1"/>
    <row r="9644" s="388" customFormat="1" ht="21.75" customHeight="1"/>
    <row r="9645" s="388" customFormat="1" ht="21.75" customHeight="1"/>
    <row r="9646" s="388" customFormat="1" ht="21.75" customHeight="1"/>
    <row r="9647" s="388" customFormat="1" ht="21.75" customHeight="1"/>
    <row r="9648" s="388" customFormat="1" ht="21.75" customHeight="1"/>
    <row r="9649" s="388" customFormat="1" ht="21.75" customHeight="1"/>
    <row r="9650" s="388" customFormat="1" ht="21.75" customHeight="1"/>
    <row r="9651" s="388" customFormat="1" ht="21.75" customHeight="1"/>
    <row r="9652" s="388" customFormat="1" ht="21.75" customHeight="1"/>
    <row r="9653" s="388" customFormat="1" ht="21.75" customHeight="1"/>
    <row r="9654" s="388" customFormat="1" ht="21.75" customHeight="1"/>
    <row r="9655" s="388" customFormat="1" ht="21.75" customHeight="1"/>
    <row r="9656" s="388" customFormat="1" ht="21.75" customHeight="1"/>
    <row r="9657" s="388" customFormat="1" ht="21.75" customHeight="1"/>
    <row r="9658" s="388" customFormat="1" ht="21.75" customHeight="1"/>
    <row r="9659" s="388" customFormat="1" ht="21.75" customHeight="1"/>
    <row r="9660" s="388" customFormat="1" ht="21.75" customHeight="1"/>
    <row r="9661" s="388" customFormat="1" ht="21.75" customHeight="1"/>
    <row r="9662" s="388" customFormat="1" ht="21.75" customHeight="1"/>
    <row r="9663" s="388" customFormat="1" ht="21.75" customHeight="1"/>
    <row r="9664" s="388" customFormat="1" ht="21.75" customHeight="1"/>
    <row r="9665" s="388" customFormat="1" ht="21.75" customHeight="1"/>
    <row r="9666" s="388" customFormat="1" ht="21.75" customHeight="1"/>
    <row r="9667" s="388" customFormat="1" ht="21.75" customHeight="1"/>
    <row r="9668" s="388" customFormat="1" ht="21.75" customHeight="1"/>
    <row r="9669" s="388" customFormat="1" ht="21.75" customHeight="1"/>
    <row r="9670" s="388" customFormat="1" ht="21.75" customHeight="1"/>
    <row r="9671" s="388" customFormat="1" ht="21.75" customHeight="1"/>
    <row r="9672" s="388" customFormat="1" ht="21.75" customHeight="1"/>
    <row r="9673" s="388" customFormat="1" ht="21.75" customHeight="1"/>
    <row r="9674" s="388" customFormat="1" ht="21.75" customHeight="1"/>
    <row r="9675" s="388" customFormat="1" ht="21.75" customHeight="1"/>
    <row r="9676" s="388" customFormat="1" ht="21.75" customHeight="1"/>
    <row r="9677" s="388" customFormat="1" ht="21.75" customHeight="1"/>
    <row r="9678" s="388" customFormat="1" ht="21.75" customHeight="1"/>
    <row r="9679" s="388" customFormat="1" ht="21.75" customHeight="1"/>
    <row r="9680" s="388" customFormat="1" ht="21.75" customHeight="1"/>
    <row r="9681" s="388" customFormat="1" ht="21.75" customHeight="1"/>
    <row r="9682" s="388" customFormat="1" ht="21.75" customHeight="1"/>
    <row r="9683" s="388" customFormat="1" ht="21.75" customHeight="1"/>
    <row r="9684" s="388" customFormat="1" ht="21.75" customHeight="1"/>
    <row r="9685" s="388" customFormat="1" ht="21.75" customHeight="1"/>
    <row r="9686" s="388" customFormat="1" ht="21.75" customHeight="1"/>
    <row r="9687" s="388" customFormat="1" ht="21.75" customHeight="1"/>
    <row r="9688" s="388" customFormat="1" ht="21.75" customHeight="1"/>
    <row r="9689" s="388" customFormat="1" ht="21.75" customHeight="1"/>
    <row r="9690" s="388" customFormat="1" ht="21.75" customHeight="1"/>
    <row r="9691" s="388" customFormat="1" ht="21.75" customHeight="1"/>
    <row r="9692" s="388" customFormat="1" ht="21.75" customHeight="1"/>
    <row r="9693" s="388" customFormat="1" ht="21.75" customHeight="1"/>
    <row r="9694" s="388" customFormat="1" ht="21.75" customHeight="1"/>
    <row r="9695" s="388" customFormat="1" ht="21.75" customHeight="1"/>
    <row r="9696" s="388" customFormat="1" ht="21.75" customHeight="1"/>
    <row r="9697" s="388" customFormat="1" ht="21.75" customHeight="1"/>
    <row r="9698" s="388" customFormat="1" ht="21.75" customHeight="1"/>
    <row r="9699" s="388" customFormat="1" ht="21.75" customHeight="1"/>
    <row r="9700" s="388" customFormat="1" ht="21.75" customHeight="1"/>
    <row r="9701" s="388" customFormat="1" ht="21.75" customHeight="1"/>
    <row r="9702" s="388" customFormat="1" ht="21.75" customHeight="1"/>
    <row r="9703" s="388" customFormat="1" ht="21.75" customHeight="1"/>
    <row r="9704" s="388" customFormat="1" ht="21.75" customHeight="1"/>
    <row r="9705" s="388" customFormat="1" ht="21.75" customHeight="1"/>
    <row r="9706" s="388" customFormat="1" ht="21.75" customHeight="1"/>
    <row r="9707" s="388" customFormat="1" ht="21.75" customHeight="1"/>
    <row r="9708" s="388" customFormat="1" ht="21.75" customHeight="1"/>
    <row r="9709" s="388" customFormat="1" ht="21.75" customHeight="1"/>
    <row r="9710" s="388" customFormat="1" ht="21.75" customHeight="1"/>
    <row r="9711" s="388" customFormat="1" ht="21.75" customHeight="1"/>
    <row r="9712" s="388" customFormat="1" ht="21.75" customHeight="1"/>
    <row r="9713" s="388" customFormat="1" ht="21.75" customHeight="1"/>
    <row r="9714" s="388" customFormat="1" ht="21.75" customHeight="1"/>
    <row r="9715" s="388" customFormat="1" ht="21.75" customHeight="1"/>
    <row r="9716" s="388" customFormat="1" ht="21.75" customHeight="1"/>
    <row r="9717" s="388" customFormat="1" ht="21.75" customHeight="1"/>
    <row r="9718" s="388" customFormat="1" ht="21.75" customHeight="1"/>
    <row r="9719" s="388" customFormat="1" ht="21.75" customHeight="1"/>
    <row r="9720" s="388" customFormat="1" ht="21.75" customHeight="1"/>
    <row r="9721" s="388" customFormat="1" ht="21.75" customHeight="1"/>
    <row r="9722" s="388" customFormat="1" ht="21.75" customHeight="1"/>
    <row r="9723" s="388" customFormat="1" ht="21.75" customHeight="1"/>
    <row r="9724" s="388" customFormat="1" ht="21.75" customHeight="1"/>
    <row r="9725" s="388" customFormat="1" ht="21.75" customHeight="1"/>
    <row r="9726" s="388" customFormat="1" ht="21.75" customHeight="1"/>
    <row r="9727" s="388" customFormat="1" ht="21.75" customHeight="1"/>
    <row r="9728" s="388" customFormat="1" ht="21.75" customHeight="1"/>
    <row r="9729" s="388" customFormat="1" ht="21.75" customHeight="1"/>
    <row r="9730" s="388" customFormat="1" ht="21.75" customHeight="1"/>
    <row r="9731" s="388" customFormat="1" ht="21.75" customHeight="1"/>
    <row r="9732" s="388" customFormat="1" ht="21.75" customHeight="1"/>
    <row r="9733" s="388" customFormat="1" ht="21.75" customHeight="1"/>
    <row r="9734" s="388" customFormat="1" ht="21.75" customHeight="1"/>
    <row r="9735" s="388" customFormat="1" ht="21.75" customHeight="1"/>
    <row r="9736" s="388" customFormat="1" ht="21.75" customHeight="1"/>
    <row r="9737" s="388" customFormat="1" ht="21.75" customHeight="1"/>
    <row r="9738" s="388" customFormat="1" ht="21.75" customHeight="1"/>
    <row r="9739" s="388" customFormat="1" ht="21.75" customHeight="1"/>
    <row r="9740" s="388" customFormat="1" ht="21.75" customHeight="1"/>
    <row r="9741" s="388" customFormat="1" ht="21.75" customHeight="1"/>
    <row r="9742" s="388" customFormat="1" ht="21.75" customHeight="1"/>
    <row r="9743" s="388" customFormat="1" ht="21.75" customHeight="1"/>
    <row r="9744" s="388" customFormat="1" ht="21.75" customHeight="1"/>
    <row r="9745" s="388" customFormat="1" ht="21.75" customHeight="1"/>
    <row r="9746" s="388" customFormat="1" ht="21.75" customHeight="1"/>
    <row r="9747" s="388" customFormat="1" ht="21.75" customHeight="1"/>
    <row r="9748" s="388" customFormat="1" ht="21.75" customHeight="1"/>
    <row r="9749" s="388" customFormat="1" ht="21.75" customHeight="1"/>
    <row r="9750" s="388" customFormat="1" ht="21.75" customHeight="1"/>
    <row r="9751" s="388" customFormat="1" ht="21.75" customHeight="1"/>
    <row r="9752" s="388" customFormat="1" ht="21.75" customHeight="1"/>
    <row r="9753" s="388" customFormat="1" ht="21.75" customHeight="1"/>
    <row r="9754" s="388" customFormat="1" ht="21.75" customHeight="1"/>
    <row r="9755" s="388" customFormat="1" ht="21.75" customHeight="1"/>
    <row r="9756" s="388" customFormat="1" ht="21.75" customHeight="1"/>
    <row r="9757" s="388" customFormat="1" ht="21.75" customHeight="1"/>
    <row r="9758" s="388" customFormat="1" ht="21.75" customHeight="1"/>
    <row r="9759" s="388" customFormat="1" ht="21.75" customHeight="1"/>
    <row r="9760" s="388" customFormat="1" ht="21.75" customHeight="1"/>
    <row r="9761" s="388" customFormat="1" ht="21.75" customHeight="1"/>
    <row r="9762" s="388" customFormat="1" ht="21.75" customHeight="1"/>
    <row r="9763" s="388" customFormat="1" ht="21.75" customHeight="1"/>
    <row r="9764" s="388" customFormat="1" ht="21.75" customHeight="1"/>
    <row r="9765" s="388" customFormat="1" ht="21.75" customHeight="1"/>
    <row r="9766" s="388" customFormat="1" ht="21.75" customHeight="1"/>
    <row r="9767" s="388" customFormat="1" ht="21.75" customHeight="1"/>
    <row r="9768" s="388" customFormat="1" ht="21.75" customHeight="1"/>
    <row r="9769" s="388" customFormat="1" ht="21.75" customHeight="1"/>
    <row r="9770" s="388" customFormat="1" ht="21.75" customHeight="1"/>
    <row r="9771" s="388" customFormat="1" ht="21.75" customHeight="1"/>
    <row r="9772" s="388" customFormat="1" ht="21.75" customHeight="1"/>
    <row r="9773" s="388" customFormat="1" ht="21.75" customHeight="1"/>
    <row r="9774" s="388" customFormat="1" ht="21.75" customHeight="1"/>
    <row r="9775" s="388" customFormat="1" ht="21.75" customHeight="1"/>
    <row r="9776" s="388" customFormat="1" ht="21.75" customHeight="1"/>
    <row r="9777" s="388" customFormat="1" ht="21.75" customHeight="1"/>
    <row r="9778" s="388" customFormat="1" ht="21.75" customHeight="1"/>
    <row r="9779" s="388" customFormat="1" ht="21.75" customHeight="1"/>
    <row r="9780" s="388" customFormat="1" ht="21.75" customHeight="1"/>
    <row r="9781" s="388" customFormat="1" ht="21.75" customHeight="1"/>
    <row r="9782" s="388" customFormat="1" ht="21.75" customHeight="1"/>
    <row r="9783" s="388" customFormat="1" ht="21.75" customHeight="1"/>
    <row r="9784" s="388" customFormat="1" ht="21.75" customHeight="1"/>
    <row r="9785" s="388" customFormat="1" ht="21.75" customHeight="1"/>
    <row r="9786" s="388" customFormat="1" ht="21.75" customHeight="1"/>
    <row r="9787" s="388" customFormat="1" ht="21.75" customHeight="1"/>
    <row r="9788" s="388" customFormat="1" ht="21.75" customHeight="1"/>
    <row r="9789" s="388" customFormat="1" ht="21.75" customHeight="1"/>
    <row r="9790" s="388" customFormat="1" ht="21.75" customHeight="1"/>
    <row r="9791" s="388" customFormat="1" ht="21.75" customHeight="1"/>
    <row r="9792" s="388" customFormat="1" ht="21.75" customHeight="1"/>
    <row r="9793" s="388" customFormat="1" ht="21.75" customHeight="1"/>
    <row r="9794" s="388" customFormat="1" ht="21.75" customHeight="1"/>
    <row r="9795" s="388" customFormat="1" ht="21.75" customHeight="1"/>
    <row r="9796" s="388" customFormat="1" ht="21.75" customHeight="1"/>
    <row r="9797" s="388" customFormat="1" ht="21.75" customHeight="1"/>
    <row r="9798" s="388" customFormat="1" ht="21.75" customHeight="1"/>
    <row r="9799" s="388" customFormat="1" ht="21.75" customHeight="1"/>
    <row r="9800" s="388" customFormat="1" ht="21.75" customHeight="1"/>
    <row r="9801" s="388" customFormat="1" ht="21.75" customHeight="1"/>
    <row r="9802" s="388" customFormat="1" ht="21.75" customHeight="1"/>
    <row r="9803" s="388" customFormat="1" ht="21.75" customHeight="1"/>
    <row r="9804" s="388" customFormat="1" ht="21.75" customHeight="1"/>
    <row r="9805" s="388" customFormat="1" ht="21.75" customHeight="1"/>
    <row r="9806" s="388" customFormat="1" ht="21.75" customHeight="1"/>
    <row r="9807" s="388" customFormat="1" ht="21.75" customHeight="1"/>
    <row r="9808" s="388" customFormat="1" ht="21.75" customHeight="1"/>
    <row r="9809" s="388" customFormat="1" ht="21.75" customHeight="1"/>
    <row r="9810" s="388" customFormat="1" ht="21.75" customHeight="1"/>
    <row r="9811" s="388" customFormat="1" ht="21.75" customHeight="1"/>
    <row r="9812" s="388" customFormat="1" ht="21.75" customHeight="1"/>
    <row r="9813" s="388" customFormat="1" ht="21.75" customHeight="1"/>
    <row r="9814" s="388" customFormat="1" ht="21.75" customHeight="1"/>
    <row r="9815" s="388" customFormat="1" ht="21.75" customHeight="1"/>
    <row r="9816" s="388" customFormat="1" ht="21.75" customHeight="1"/>
    <row r="9817" s="388" customFormat="1" ht="21.75" customHeight="1"/>
    <row r="9818" s="388" customFormat="1" ht="21.75" customHeight="1"/>
    <row r="9819" s="388" customFormat="1" ht="21.75" customHeight="1"/>
    <row r="9820" s="388" customFormat="1" ht="21.75" customHeight="1"/>
    <row r="9821" s="388" customFormat="1" ht="21.75" customHeight="1"/>
    <row r="9822" s="388" customFormat="1" ht="21.75" customHeight="1"/>
    <row r="9823" s="388" customFormat="1" ht="21.75" customHeight="1"/>
    <row r="9824" s="388" customFormat="1" ht="21.75" customHeight="1"/>
    <row r="9825" s="388" customFormat="1" ht="21.75" customHeight="1"/>
    <row r="9826" s="388" customFormat="1" ht="21.75" customHeight="1"/>
    <row r="9827" s="388" customFormat="1" ht="21.75" customHeight="1"/>
    <row r="9828" s="388" customFormat="1" ht="21.75" customHeight="1"/>
    <row r="9829" s="388" customFormat="1" ht="21.75" customHeight="1"/>
    <row r="9830" s="388" customFormat="1" ht="21.75" customHeight="1"/>
    <row r="9831" s="388" customFormat="1" ht="21.75" customHeight="1"/>
    <row r="9832" s="388" customFormat="1" ht="21.75" customHeight="1"/>
    <row r="9833" s="388" customFormat="1" ht="21.75" customHeight="1"/>
    <row r="9834" s="388" customFormat="1" ht="21.75" customHeight="1"/>
    <row r="9835" s="388" customFormat="1" ht="21.75" customHeight="1"/>
    <row r="9836" s="388" customFormat="1" ht="21.75" customHeight="1"/>
    <row r="9837" s="388" customFormat="1" ht="21.75" customHeight="1"/>
    <row r="9838" s="388" customFormat="1" ht="21.75" customHeight="1"/>
    <row r="9839" s="388" customFormat="1" ht="21.75" customHeight="1"/>
    <row r="9840" s="388" customFormat="1" ht="21.75" customHeight="1"/>
    <row r="9841" s="388" customFormat="1" ht="21.75" customHeight="1"/>
    <row r="9842" s="388" customFormat="1" ht="21.75" customHeight="1"/>
    <row r="9843" s="388" customFormat="1" ht="21.75" customHeight="1"/>
    <row r="9844" s="388" customFormat="1" ht="21.75" customHeight="1"/>
    <row r="9845" s="388" customFormat="1" ht="21.75" customHeight="1"/>
    <row r="9846" s="388" customFormat="1" ht="21.75" customHeight="1"/>
    <row r="9847" s="388" customFormat="1" ht="21.75" customHeight="1"/>
    <row r="9848" s="388" customFormat="1" ht="21.75" customHeight="1"/>
    <row r="9849" s="388" customFormat="1" ht="21.75" customHeight="1"/>
    <row r="9850" s="388" customFormat="1" ht="21.75" customHeight="1"/>
    <row r="9851" s="388" customFormat="1" ht="21.75" customHeight="1"/>
    <row r="9852" s="388" customFormat="1" ht="21.75" customHeight="1"/>
    <row r="9853" s="388" customFormat="1" ht="21.75" customHeight="1"/>
    <row r="9854" s="388" customFormat="1" ht="21.75" customHeight="1"/>
    <row r="9855" s="388" customFormat="1" ht="21.75" customHeight="1"/>
    <row r="9856" s="388" customFormat="1" ht="21.75" customHeight="1"/>
    <row r="9857" s="388" customFormat="1" ht="21.75" customHeight="1"/>
    <row r="9858" s="388" customFormat="1" ht="21.75" customHeight="1"/>
    <row r="9859" s="388" customFormat="1" ht="21.75" customHeight="1"/>
    <row r="9860" s="388" customFormat="1" ht="21.75" customHeight="1"/>
    <row r="9861" s="388" customFormat="1" ht="21.75" customHeight="1"/>
    <row r="9862" s="388" customFormat="1" ht="21.75" customHeight="1"/>
    <row r="9863" s="388" customFormat="1" ht="21.75" customHeight="1"/>
    <row r="9864" s="388" customFormat="1" ht="21.75" customHeight="1"/>
    <row r="9865" s="388" customFormat="1" ht="21.75" customHeight="1"/>
    <row r="9866" s="388" customFormat="1" ht="21.75" customHeight="1"/>
    <row r="9867" s="388" customFormat="1" ht="21.75" customHeight="1"/>
    <row r="9868" s="388" customFormat="1" ht="21.75" customHeight="1"/>
    <row r="9869" s="388" customFormat="1" ht="21.75" customHeight="1"/>
    <row r="9870" s="388" customFormat="1" ht="21.75" customHeight="1"/>
    <row r="9871" s="388" customFormat="1" ht="21.75" customHeight="1"/>
    <row r="9872" s="388" customFormat="1" ht="21.75" customHeight="1"/>
    <row r="9873" s="388" customFormat="1" ht="21.75" customHeight="1"/>
    <row r="9874" s="388" customFormat="1" ht="21.75" customHeight="1"/>
    <row r="9875" s="388" customFormat="1" ht="21.75" customHeight="1"/>
    <row r="9876" s="388" customFormat="1" ht="21.75" customHeight="1"/>
    <row r="9877" s="388" customFormat="1" ht="21.75" customHeight="1"/>
    <row r="9878" s="388" customFormat="1" ht="21.75" customHeight="1"/>
    <row r="9879" s="388" customFormat="1" ht="21.75" customHeight="1"/>
    <row r="9880" s="388" customFormat="1" ht="21.75" customHeight="1"/>
    <row r="9881" s="388" customFormat="1" ht="21.75" customHeight="1"/>
    <row r="9882" s="388" customFormat="1" ht="21.75" customHeight="1"/>
    <row r="9883" s="388" customFormat="1" ht="21.75" customHeight="1"/>
    <row r="9884" s="388" customFormat="1" ht="21.75" customHeight="1"/>
    <row r="9885" s="388" customFormat="1" ht="21.75" customHeight="1"/>
    <row r="9886" s="388" customFormat="1" ht="21.75" customHeight="1"/>
    <row r="9887" s="388" customFormat="1" ht="21.75" customHeight="1"/>
    <row r="9888" s="388" customFormat="1" ht="21.75" customHeight="1"/>
    <row r="9889" s="388" customFormat="1" ht="21.75" customHeight="1"/>
    <row r="9890" s="388" customFormat="1" ht="21.75" customHeight="1"/>
    <row r="9891" s="388" customFormat="1" ht="21.75" customHeight="1"/>
    <row r="9892" s="388" customFormat="1" ht="21.75" customHeight="1"/>
    <row r="9893" s="388" customFormat="1" ht="21.75" customHeight="1"/>
    <row r="9894" s="388" customFormat="1" ht="21.75" customHeight="1"/>
    <row r="9895" s="388" customFormat="1" ht="21.75" customHeight="1"/>
    <row r="9896" s="388" customFormat="1" ht="21.75" customHeight="1"/>
    <row r="9897" s="388" customFormat="1" ht="21.75" customHeight="1"/>
    <row r="9898" s="388" customFormat="1" ht="21.75" customHeight="1"/>
    <row r="9899" s="388" customFormat="1" ht="21.75" customHeight="1"/>
    <row r="9900" s="388" customFormat="1" ht="21.75" customHeight="1"/>
    <row r="9901" s="388" customFormat="1" ht="21.75" customHeight="1"/>
    <row r="9902" s="388" customFormat="1" ht="21.75" customHeight="1"/>
    <row r="9903" s="388" customFormat="1" ht="21.75" customHeight="1"/>
    <row r="9904" s="388" customFormat="1" ht="21.75" customHeight="1"/>
    <row r="9905" s="388" customFormat="1" ht="21.75" customHeight="1"/>
    <row r="9906" s="388" customFormat="1" ht="21.75" customHeight="1"/>
    <row r="9907" s="388" customFormat="1" ht="21.75" customHeight="1"/>
    <row r="9908" s="388" customFormat="1" ht="21.75" customHeight="1"/>
    <row r="9909" s="388" customFormat="1" ht="21.75" customHeight="1"/>
    <row r="9910" s="388" customFormat="1" ht="21.75" customHeight="1"/>
    <row r="9911" s="388" customFormat="1" ht="21.75" customHeight="1"/>
    <row r="9912" s="388" customFormat="1" ht="21.75" customHeight="1"/>
    <row r="9913" s="388" customFormat="1" ht="21.75" customHeight="1"/>
    <row r="9914" s="388" customFormat="1" ht="21.75" customHeight="1"/>
    <row r="9915" s="388" customFormat="1" ht="21.75" customHeight="1"/>
    <row r="9916" s="388" customFormat="1" ht="21.75" customHeight="1"/>
    <row r="9917" s="388" customFormat="1" ht="21.75" customHeight="1"/>
    <row r="9918" s="388" customFormat="1" ht="21.75" customHeight="1"/>
    <row r="9919" s="388" customFormat="1" ht="21.75" customHeight="1"/>
    <row r="9920" s="388" customFormat="1" ht="21.75" customHeight="1"/>
    <row r="9921" s="388" customFormat="1" ht="21.75" customHeight="1"/>
    <row r="9922" s="388" customFormat="1" ht="21.75" customHeight="1"/>
    <row r="9923" s="388" customFormat="1" ht="21.75" customHeight="1"/>
    <row r="9924" s="388" customFormat="1" ht="21.75" customHeight="1"/>
    <row r="9925" s="388" customFormat="1" ht="21.75" customHeight="1"/>
    <row r="9926" s="388" customFormat="1" ht="21.75" customHeight="1"/>
    <row r="9927" s="388" customFormat="1" ht="21.75" customHeight="1"/>
    <row r="9928" s="388" customFormat="1" ht="21.75" customHeight="1"/>
    <row r="9929" s="388" customFormat="1" ht="21.75" customHeight="1"/>
    <row r="9930" s="388" customFormat="1" ht="21.75" customHeight="1"/>
    <row r="9931" s="388" customFormat="1" ht="21.75" customHeight="1"/>
    <row r="9932" s="388" customFormat="1" ht="21.75" customHeight="1"/>
    <row r="9933" s="388" customFormat="1" ht="21.75" customHeight="1"/>
    <row r="9934" s="388" customFormat="1" ht="21.75" customHeight="1"/>
    <row r="9935" s="388" customFormat="1" ht="21.75" customHeight="1"/>
    <row r="9936" s="388" customFormat="1" ht="21.75" customHeight="1"/>
    <row r="9937" s="388" customFormat="1" ht="21.75" customHeight="1"/>
    <row r="9938" s="388" customFormat="1" ht="21.75" customHeight="1"/>
    <row r="9939" s="388" customFormat="1" ht="21.75" customHeight="1"/>
    <row r="9940" s="388" customFormat="1" ht="21.75" customHeight="1"/>
    <row r="9941" s="388" customFormat="1" ht="21.75" customHeight="1"/>
    <row r="9942" s="388" customFormat="1" ht="21.75" customHeight="1"/>
    <row r="9943" s="388" customFormat="1" ht="21.75" customHeight="1"/>
    <row r="9944" s="388" customFormat="1" ht="21.75" customHeight="1"/>
    <row r="9945" s="388" customFormat="1" ht="21.75" customHeight="1"/>
    <row r="9946" s="388" customFormat="1" ht="21.75" customHeight="1"/>
    <row r="9947" s="388" customFormat="1" ht="21.75" customHeight="1"/>
    <row r="9948" s="388" customFormat="1" ht="21.75" customHeight="1"/>
    <row r="9949" s="388" customFormat="1" ht="21.75" customHeight="1"/>
    <row r="9950" s="388" customFormat="1" ht="21.75" customHeight="1"/>
    <row r="9951" s="388" customFormat="1" ht="21.75" customHeight="1"/>
    <row r="9952" s="388" customFormat="1" ht="21.75" customHeight="1"/>
    <row r="9953" s="388" customFormat="1" ht="21.75" customHeight="1"/>
    <row r="9954" s="388" customFormat="1" ht="21.75" customHeight="1"/>
    <row r="9955" s="388" customFormat="1" ht="21.75" customHeight="1"/>
    <row r="9956" s="388" customFormat="1" ht="21.75" customHeight="1"/>
    <row r="9957" s="388" customFormat="1" ht="21.75" customHeight="1"/>
    <row r="9958" s="388" customFormat="1" ht="21.75" customHeight="1"/>
    <row r="9959" s="388" customFormat="1" ht="21.75" customHeight="1"/>
    <row r="9960" s="388" customFormat="1" ht="21.75" customHeight="1"/>
    <row r="9961" s="388" customFormat="1" ht="21.75" customHeight="1"/>
    <row r="9962" s="388" customFormat="1" ht="21.75" customHeight="1"/>
    <row r="9963" s="388" customFormat="1" ht="21.75" customHeight="1"/>
    <row r="9964" s="388" customFormat="1" ht="21.75" customHeight="1"/>
    <row r="9965" s="388" customFormat="1" ht="21.75" customHeight="1"/>
    <row r="9966" s="388" customFormat="1" ht="21.75" customHeight="1"/>
    <row r="9967" s="388" customFormat="1" ht="21.75" customHeight="1"/>
    <row r="9968" s="388" customFormat="1" ht="21.75" customHeight="1"/>
    <row r="9969" s="388" customFormat="1" ht="21.75" customHeight="1"/>
    <row r="9970" s="388" customFormat="1" ht="21.75" customHeight="1"/>
    <row r="9971" s="388" customFormat="1" ht="21.75" customHeight="1"/>
    <row r="9972" s="388" customFormat="1" ht="21.75" customHeight="1"/>
    <row r="9973" s="388" customFormat="1" ht="21.75" customHeight="1"/>
    <row r="9974" s="388" customFormat="1" ht="21.75" customHeight="1"/>
    <row r="9975" s="388" customFormat="1" ht="21.75" customHeight="1"/>
    <row r="9976" s="388" customFormat="1" ht="21.75" customHeight="1"/>
    <row r="9977" s="388" customFormat="1" ht="21.75" customHeight="1"/>
    <row r="9978" s="388" customFormat="1" ht="21.75" customHeight="1"/>
    <row r="9979" s="388" customFormat="1" ht="21.75" customHeight="1"/>
    <row r="9980" s="388" customFormat="1" ht="21.75" customHeight="1"/>
    <row r="9981" s="388" customFormat="1" ht="21.75" customHeight="1"/>
    <row r="9982" s="388" customFormat="1" ht="21.75" customHeight="1"/>
    <row r="9983" s="388" customFormat="1" ht="21.75" customHeight="1"/>
    <row r="9984" s="388" customFormat="1" ht="21.75" customHeight="1"/>
    <row r="9985" s="388" customFormat="1" ht="21.75" customHeight="1"/>
    <row r="9986" s="388" customFormat="1" ht="21.75" customHeight="1"/>
    <row r="9987" s="388" customFormat="1" ht="21.75" customHeight="1"/>
    <row r="9988" s="388" customFormat="1" ht="21.75" customHeight="1"/>
    <row r="9989" s="388" customFormat="1" ht="21.75" customHeight="1"/>
    <row r="9990" s="388" customFormat="1" ht="21.75" customHeight="1"/>
    <row r="9991" s="388" customFormat="1" ht="21.75" customHeight="1"/>
    <row r="9992" s="388" customFormat="1" ht="21.75" customHeight="1"/>
    <row r="9993" s="388" customFormat="1" ht="21.75" customHeight="1"/>
    <row r="9994" s="388" customFormat="1" ht="21.75" customHeight="1"/>
    <row r="9995" s="388" customFormat="1" ht="21.75" customHeight="1"/>
    <row r="9996" s="388" customFormat="1" ht="21.75" customHeight="1"/>
    <row r="9997" s="388" customFormat="1" ht="21.75" customHeight="1"/>
    <row r="9998" s="388" customFormat="1" ht="21.75" customHeight="1"/>
    <row r="9999" s="388" customFormat="1" ht="21.75" customHeight="1"/>
    <row r="10000" s="388" customFormat="1" ht="21.75" customHeight="1"/>
    <row r="10001" s="388" customFormat="1" ht="21.75" customHeight="1"/>
    <row r="10002" s="388" customFormat="1" ht="21.75" customHeight="1"/>
    <row r="10003" s="388" customFormat="1" ht="21.75" customHeight="1"/>
    <row r="10004" s="388" customFormat="1" ht="21.75" customHeight="1"/>
    <row r="10005" s="388" customFormat="1" ht="21.75" customHeight="1"/>
    <row r="10006" s="388" customFormat="1" ht="21.75" customHeight="1"/>
    <row r="10007" s="388" customFormat="1" ht="21.75" customHeight="1"/>
    <row r="10008" s="388" customFormat="1" ht="21.75" customHeight="1"/>
    <row r="10009" s="388" customFormat="1" ht="21.75" customHeight="1"/>
    <row r="10010" s="388" customFormat="1" ht="21.75" customHeight="1"/>
    <row r="10011" s="388" customFormat="1" ht="21.75" customHeight="1"/>
    <row r="10012" s="388" customFormat="1" ht="21.75" customHeight="1"/>
    <row r="10013" s="388" customFormat="1" ht="21.75" customHeight="1"/>
    <row r="10014" s="388" customFormat="1" ht="21.75" customHeight="1"/>
    <row r="10015" s="388" customFormat="1" ht="21.75" customHeight="1"/>
    <row r="10016" s="388" customFormat="1" ht="21.75" customHeight="1"/>
    <row r="10017" s="388" customFormat="1" ht="21.75" customHeight="1"/>
    <row r="10018" s="388" customFormat="1" ht="21.75" customHeight="1"/>
    <row r="10019" s="388" customFormat="1" ht="21.75" customHeight="1"/>
    <row r="10020" s="388" customFormat="1" ht="21.75" customHeight="1"/>
    <row r="10021" s="388" customFormat="1" ht="21.75" customHeight="1"/>
    <row r="10022" s="388" customFormat="1" ht="21.75" customHeight="1"/>
    <row r="10023" s="388" customFormat="1" ht="21.75" customHeight="1"/>
    <row r="10024" s="388" customFormat="1" ht="21.75" customHeight="1"/>
    <row r="10025" s="388" customFormat="1" ht="21.75" customHeight="1"/>
    <row r="10026" s="388" customFormat="1" ht="21.75" customHeight="1"/>
    <row r="10027" s="388" customFormat="1" ht="21.75" customHeight="1"/>
    <row r="10028" s="388" customFormat="1" ht="21.75" customHeight="1"/>
    <row r="10029" s="388" customFormat="1" ht="21.75" customHeight="1"/>
    <row r="10030" s="388" customFormat="1" ht="21.75" customHeight="1"/>
    <row r="10031" s="388" customFormat="1" ht="21.75" customHeight="1"/>
    <row r="10032" s="388" customFormat="1" ht="21.75" customHeight="1"/>
    <row r="10033" s="388" customFormat="1" ht="21.75" customHeight="1"/>
    <row r="10034" s="388" customFormat="1" ht="21.75" customHeight="1"/>
    <row r="10035" s="388" customFormat="1" ht="21.75" customHeight="1"/>
    <row r="10036" s="388" customFormat="1" ht="21.75" customHeight="1"/>
    <row r="10037" s="388" customFormat="1" ht="21.75" customHeight="1"/>
    <row r="10038" s="388" customFormat="1" ht="21.75" customHeight="1"/>
    <row r="10039" s="388" customFormat="1" ht="21.75" customHeight="1"/>
    <row r="10040" s="388" customFormat="1" ht="21.75" customHeight="1"/>
    <row r="10041" s="388" customFormat="1" ht="21.75" customHeight="1"/>
    <row r="10042" s="388" customFormat="1" ht="21.75" customHeight="1"/>
    <row r="10043" s="388" customFormat="1" ht="21.75" customHeight="1"/>
    <row r="10044" s="388" customFormat="1" ht="21.75" customHeight="1"/>
    <row r="10045" s="388" customFormat="1" ht="21.75" customHeight="1"/>
    <row r="10046" s="388" customFormat="1" ht="21.75" customHeight="1"/>
    <row r="10047" s="388" customFormat="1" ht="21.75" customHeight="1"/>
    <row r="10048" s="388" customFormat="1" ht="21.75" customHeight="1"/>
    <row r="10049" s="388" customFormat="1" ht="21.75" customHeight="1"/>
    <row r="10050" s="388" customFormat="1" ht="21.75" customHeight="1"/>
    <row r="10051" s="388" customFormat="1" ht="21.75" customHeight="1"/>
    <row r="10052" s="388" customFormat="1" ht="21.75" customHeight="1"/>
    <row r="10053" s="388" customFormat="1" ht="21.75" customHeight="1"/>
    <row r="10054" s="388" customFormat="1" ht="21.75" customHeight="1"/>
    <row r="10055" s="388" customFormat="1" ht="21.75" customHeight="1"/>
    <row r="10056" s="388" customFormat="1" ht="21.75" customHeight="1"/>
    <row r="10057" s="388" customFormat="1" ht="21.75" customHeight="1"/>
    <row r="10058" s="388" customFormat="1" ht="21.75" customHeight="1"/>
    <row r="10059" s="388" customFormat="1" ht="21.75" customHeight="1"/>
    <row r="10060" s="388" customFormat="1" ht="21.75" customHeight="1"/>
    <row r="10061" s="388" customFormat="1" ht="21.75" customHeight="1"/>
    <row r="10062" s="388" customFormat="1" ht="21.75" customHeight="1"/>
    <row r="10063" s="388" customFormat="1" ht="21.75" customHeight="1"/>
    <row r="10064" s="388" customFormat="1" ht="21.75" customHeight="1"/>
    <row r="10065" s="388" customFormat="1" ht="21.75" customHeight="1"/>
    <row r="10066" s="388" customFormat="1" ht="21.75" customHeight="1"/>
    <row r="10067" s="388" customFormat="1" ht="21.75" customHeight="1"/>
    <row r="10068" s="388" customFormat="1" ht="21.75" customHeight="1"/>
    <row r="10069" s="388" customFormat="1" ht="21.75" customHeight="1"/>
    <row r="10070" s="388" customFormat="1" ht="21.75" customHeight="1"/>
    <row r="10071" s="388" customFormat="1" ht="21.75" customHeight="1"/>
    <row r="10072" s="388" customFormat="1" ht="21.75" customHeight="1"/>
    <row r="10073" s="388" customFormat="1" ht="21.75" customHeight="1"/>
    <row r="10074" s="388" customFormat="1" ht="21.75" customHeight="1"/>
    <row r="10075" s="388" customFormat="1" ht="21.75" customHeight="1"/>
    <row r="10076" s="388" customFormat="1" ht="21.75" customHeight="1"/>
    <row r="10077" s="388" customFormat="1" ht="21.75" customHeight="1"/>
    <row r="10078" s="388" customFormat="1" ht="21.75" customHeight="1"/>
    <row r="10079" s="388" customFormat="1" ht="21.75" customHeight="1"/>
    <row r="10080" s="388" customFormat="1" ht="21.75" customHeight="1"/>
    <row r="10081" s="388" customFormat="1" ht="21.75" customHeight="1"/>
    <row r="10082" s="388" customFormat="1" ht="21.75" customHeight="1"/>
    <row r="10083" s="388" customFormat="1" ht="21.75" customHeight="1"/>
    <row r="10084" s="388" customFormat="1" ht="21.75" customHeight="1"/>
    <row r="10085" s="388" customFormat="1" ht="21.75" customHeight="1"/>
    <row r="10086" s="388" customFormat="1" ht="21.75" customHeight="1"/>
    <row r="10087" s="388" customFormat="1" ht="21.75" customHeight="1"/>
    <row r="10088" s="388" customFormat="1" ht="21.75" customHeight="1"/>
    <row r="10089" s="388" customFormat="1" ht="21.75" customHeight="1"/>
    <row r="10090" s="388" customFormat="1" ht="21.75" customHeight="1"/>
    <row r="10091" s="388" customFormat="1" ht="21.75" customHeight="1"/>
    <row r="10092" s="388" customFormat="1" ht="21.75" customHeight="1"/>
    <row r="10093" s="388" customFormat="1" ht="21.75" customHeight="1"/>
    <row r="10094" s="388" customFormat="1" ht="21.75" customHeight="1"/>
    <row r="10095" s="388" customFormat="1" ht="21.75" customHeight="1"/>
    <row r="10096" s="388" customFormat="1" ht="21.75" customHeight="1"/>
    <row r="10097" s="388" customFormat="1" ht="21.75" customHeight="1"/>
    <row r="10098" s="388" customFormat="1" ht="21.75" customHeight="1"/>
    <row r="10099" s="388" customFormat="1" ht="21.75" customHeight="1"/>
    <row r="10100" s="388" customFormat="1" ht="21.75" customHeight="1"/>
    <row r="10101" s="388" customFormat="1" ht="21.75" customHeight="1"/>
    <row r="10102" s="388" customFormat="1" ht="21.75" customHeight="1"/>
    <row r="10103" s="388" customFormat="1" ht="21.75" customHeight="1"/>
    <row r="10104" s="388" customFormat="1" ht="21.75" customHeight="1"/>
    <row r="10105" s="388" customFormat="1" ht="21.75" customHeight="1"/>
    <row r="10106" s="388" customFormat="1" ht="21.75" customHeight="1"/>
    <row r="10107" s="388" customFormat="1" ht="21.75" customHeight="1"/>
    <row r="10108" s="388" customFormat="1" ht="21.75" customHeight="1"/>
    <row r="10109" s="388" customFormat="1" ht="21.75" customHeight="1"/>
    <row r="10110" s="388" customFormat="1" ht="21.75" customHeight="1"/>
    <row r="10111" s="388" customFormat="1" ht="21.75" customHeight="1"/>
    <row r="10112" s="388" customFormat="1" ht="21.75" customHeight="1"/>
    <row r="10113" s="388" customFormat="1" ht="21.75" customHeight="1"/>
    <row r="10114" s="388" customFormat="1" ht="21.75" customHeight="1"/>
    <row r="10115" s="388" customFormat="1" ht="21.75" customHeight="1"/>
    <row r="10116" s="388" customFormat="1" ht="21.75" customHeight="1"/>
    <row r="10117" s="388" customFormat="1" ht="21.75" customHeight="1"/>
    <row r="10118" s="388" customFormat="1" ht="21.75" customHeight="1"/>
    <row r="10119" s="388" customFormat="1" ht="21.75" customHeight="1"/>
    <row r="10120" s="388" customFormat="1" ht="21.75" customHeight="1"/>
    <row r="10121" s="388" customFormat="1" ht="21.75" customHeight="1"/>
    <row r="10122" s="388" customFormat="1" ht="21.75" customHeight="1"/>
    <row r="10123" s="388" customFormat="1" ht="21.75" customHeight="1"/>
    <row r="10124" s="388" customFormat="1" ht="21.75" customHeight="1"/>
    <row r="10125" s="388" customFormat="1" ht="21.75" customHeight="1"/>
    <row r="10126" s="388" customFormat="1" ht="21.75" customHeight="1"/>
    <row r="10127" s="388" customFormat="1" ht="21.75" customHeight="1"/>
    <row r="10128" s="388" customFormat="1" ht="21.75" customHeight="1"/>
    <row r="10129" s="388" customFormat="1" ht="21.75" customHeight="1"/>
    <row r="10130" s="388" customFormat="1" ht="21.75" customHeight="1"/>
    <row r="10131" s="388" customFormat="1" ht="21.75" customHeight="1"/>
    <row r="10132" s="388" customFormat="1" ht="21.75" customHeight="1"/>
    <row r="10133" s="388" customFormat="1" ht="21.75" customHeight="1"/>
    <row r="10134" s="388" customFormat="1" ht="21.75" customHeight="1"/>
    <row r="10135" s="388" customFormat="1" ht="21.75" customHeight="1"/>
    <row r="10136" s="388" customFormat="1" ht="21.75" customHeight="1"/>
    <row r="10137" s="388" customFormat="1" ht="21.75" customHeight="1"/>
    <row r="10138" s="388" customFormat="1" ht="21.75" customHeight="1"/>
    <row r="10139" s="388" customFormat="1" ht="21.75" customHeight="1"/>
    <row r="10140" s="388" customFormat="1" ht="21.75" customHeight="1"/>
    <row r="10141" s="388" customFormat="1" ht="21.75" customHeight="1"/>
    <row r="10142" s="388" customFormat="1" ht="21.75" customHeight="1"/>
    <row r="10143" s="388" customFormat="1" ht="21.75" customHeight="1"/>
    <row r="10144" s="388" customFormat="1" ht="21.75" customHeight="1"/>
    <row r="10145" s="388" customFormat="1" ht="21.75" customHeight="1"/>
    <row r="10146" s="388" customFormat="1" ht="21.75" customHeight="1"/>
    <row r="10147" s="388" customFormat="1" ht="21.75" customHeight="1"/>
    <row r="10148" s="388" customFormat="1" ht="21.75" customHeight="1"/>
    <row r="10149" s="388" customFormat="1" ht="21.75" customHeight="1"/>
    <row r="10150" s="388" customFormat="1" ht="21.75" customHeight="1"/>
    <row r="10151" s="388" customFormat="1" ht="21.75" customHeight="1"/>
    <row r="10152" s="388" customFormat="1" ht="21.75" customHeight="1"/>
    <row r="10153" s="388" customFormat="1" ht="21.75" customHeight="1"/>
    <row r="10154" s="388" customFormat="1" ht="21.75" customHeight="1"/>
    <row r="10155" s="388" customFormat="1" ht="21.75" customHeight="1"/>
    <row r="10156" s="388" customFormat="1" ht="21.75" customHeight="1"/>
    <row r="10157" s="388" customFormat="1" ht="21.75" customHeight="1"/>
    <row r="10158" s="388" customFormat="1" ht="21.75" customHeight="1"/>
    <row r="10159" s="388" customFormat="1" ht="21.75" customHeight="1"/>
    <row r="10160" s="388" customFormat="1" ht="21.75" customHeight="1"/>
    <row r="10161" s="388" customFormat="1" ht="21.75" customHeight="1"/>
    <row r="10162" s="388" customFormat="1" ht="21.75" customHeight="1"/>
    <row r="10163" s="388" customFormat="1" ht="21.75" customHeight="1"/>
    <row r="10164" s="388" customFormat="1" ht="21.75" customHeight="1"/>
    <row r="10165" s="388" customFormat="1" ht="21.75" customHeight="1"/>
    <row r="10166" s="388" customFormat="1" ht="21.75" customHeight="1"/>
    <row r="10167" s="388" customFormat="1" ht="21.75" customHeight="1"/>
    <row r="10168" s="388" customFormat="1" ht="21.75" customHeight="1"/>
    <row r="10169" s="388" customFormat="1" ht="21.75" customHeight="1"/>
    <row r="10170" s="388" customFormat="1" ht="21.75" customHeight="1"/>
    <row r="10171" s="388" customFormat="1" ht="21.75" customHeight="1"/>
    <row r="10172" s="388" customFormat="1" ht="21.75" customHeight="1"/>
    <row r="10173" s="388" customFormat="1" ht="21.75" customHeight="1"/>
    <row r="10174" s="388" customFormat="1" ht="21.75" customHeight="1"/>
    <row r="10175" s="388" customFormat="1" ht="21.75" customHeight="1"/>
    <row r="10176" s="388" customFormat="1" ht="21.75" customHeight="1"/>
    <row r="10177" s="388" customFormat="1" ht="21.75" customHeight="1"/>
    <row r="10178" s="388" customFormat="1" ht="21.75" customHeight="1"/>
    <row r="10179" s="388" customFormat="1" ht="21.75" customHeight="1"/>
    <row r="10180" s="388" customFormat="1" ht="21.75" customHeight="1"/>
    <row r="10181" s="388" customFormat="1" ht="21.75" customHeight="1"/>
    <row r="10182" s="388" customFormat="1" ht="21.75" customHeight="1"/>
    <row r="10183" s="388" customFormat="1" ht="21.75" customHeight="1"/>
    <row r="10184" s="388" customFormat="1" ht="21.75" customHeight="1"/>
    <row r="10185" s="388" customFormat="1" ht="21.75" customHeight="1"/>
    <row r="10186" s="388" customFormat="1" ht="21.75" customHeight="1"/>
    <row r="10187" s="388" customFormat="1" ht="21.75" customHeight="1"/>
    <row r="10188" s="388" customFormat="1" ht="21.75" customHeight="1"/>
    <row r="10189" s="388" customFormat="1" ht="21.75" customHeight="1"/>
    <row r="10190" s="388" customFormat="1" ht="21.75" customHeight="1"/>
    <row r="10191" s="388" customFormat="1" ht="21.75" customHeight="1"/>
    <row r="10192" s="388" customFormat="1" ht="21.75" customHeight="1"/>
    <row r="10193" s="388" customFormat="1" ht="21.75" customHeight="1"/>
    <row r="10194" s="388" customFormat="1" ht="21.75" customHeight="1"/>
    <row r="10195" s="388" customFormat="1" ht="21.75" customHeight="1"/>
    <row r="10196" s="388" customFormat="1" ht="21.75" customHeight="1"/>
    <row r="10197" s="388" customFormat="1" ht="21.75" customHeight="1"/>
    <row r="10198" s="388" customFormat="1" ht="21.75" customHeight="1"/>
    <row r="10199" s="388" customFormat="1" ht="21.75" customHeight="1"/>
    <row r="10200" s="388" customFormat="1" ht="21.75" customHeight="1"/>
    <row r="10201" s="388" customFormat="1" ht="21.75" customHeight="1"/>
    <row r="10202" s="388" customFormat="1" ht="21.75" customHeight="1"/>
    <row r="10203" s="388" customFormat="1" ht="21.75" customHeight="1"/>
    <row r="10204" s="388" customFormat="1" ht="21.75" customHeight="1"/>
    <row r="10205" s="388" customFormat="1" ht="21.75" customHeight="1"/>
    <row r="10206" s="388" customFormat="1" ht="21.75" customHeight="1"/>
    <row r="10207" s="388" customFormat="1" ht="21.75" customHeight="1"/>
    <row r="10208" s="388" customFormat="1" ht="21.75" customHeight="1"/>
    <row r="10209" s="388" customFormat="1" ht="21.75" customHeight="1"/>
    <row r="10210" s="388" customFormat="1" ht="21.75" customHeight="1"/>
    <row r="10211" s="388" customFormat="1" ht="21.75" customHeight="1"/>
    <row r="10212" s="388" customFormat="1" ht="21.75" customHeight="1"/>
    <row r="10213" s="388" customFormat="1" ht="21.75" customHeight="1"/>
    <row r="10214" s="388" customFormat="1" ht="21.75" customHeight="1"/>
    <row r="10215" s="388" customFormat="1" ht="21.75" customHeight="1"/>
    <row r="10216" s="388" customFormat="1" ht="21.75" customHeight="1"/>
    <row r="10217" s="388" customFormat="1" ht="21.75" customHeight="1"/>
    <row r="10218" s="388" customFormat="1" ht="21.75" customHeight="1"/>
    <row r="10219" s="388" customFormat="1" ht="21.75" customHeight="1"/>
    <row r="10220" s="388" customFormat="1" ht="21.75" customHeight="1"/>
    <row r="10221" s="388" customFormat="1" ht="21.75" customHeight="1"/>
    <row r="10222" s="388" customFormat="1" ht="21.75" customHeight="1"/>
    <row r="10223" s="388" customFormat="1" ht="21.75" customHeight="1"/>
    <row r="10224" s="388" customFormat="1" ht="21.75" customHeight="1"/>
    <row r="10225" s="388" customFormat="1" ht="21.75" customHeight="1"/>
    <row r="10226" s="388" customFormat="1" ht="21.75" customHeight="1"/>
    <row r="10227" s="388" customFormat="1" ht="21.75" customHeight="1"/>
    <row r="10228" s="388" customFormat="1" ht="21.75" customHeight="1"/>
    <row r="10229" s="388" customFormat="1" ht="21.75" customHeight="1"/>
    <row r="10230" s="388" customFormat="1" ht="21.75" customHeight="1"/>
    <row r="10231" s="388" customFormat="1" ht="21.75" customHeight="1"/>
    <row r="10232" s="388" customFormat="1" ht="21.75" customHeight="1"/>
    <row r="10233" s="388" customFormat="1" ht="21.75" customHeight="1"/>
    <row r="10234" s="388" customFormat="1" ht="21.75" customHeight="1"/>
    <row r="10235" s="388" customFormat="1" ht="21.75" customHeight="1"/>
    <row r="10236" s="388" customFormat="1" ht="21.75" customHeight="1"/>
    <row r="10237" s="388" customFormat="1" ht="21.75" customHeight="1"/>
    <row r="10238" s="388" customFormat="1" ht="21.75" customHeight="1"/>
    <row r="10239" s="388" customFormat="1" ht="21.75" customHeight="1"/>
    <row r="10240" s="388" customFormat="1" ht="21.75" customHeight="1"/>
    <row r="10241" s="388" customFormat="1" ht="21.75" customHeight="1"/>
    <row r="10242" s="388" customFormat="1" ht="21.75" customHeight="1"/>
    <row r="10243" s="388" customFormat="1" ht="21.75" customHeight="1"/>
    <row r="10244" s="388" customFormat="1" ht="21.75" customHeight="1"/>
    <row r="10245" s="388" customFormat="1" ht="21.75" customHeight="1"/>
    <row r="10246" s="388" customFormat="1" ht="21.75" customHeight="1"/>
    <row r="10247" s="388" customFormat="1" ht="21.75" customHeight="1"/>
    <row r="10248" s="388" customFormat="1" ht="21.75" customHeight="1"/>
    <row r="10249" s="388" customFormat="1" ht="21.75" customHeight="1"/>
    <row r="10250" s="388" customFormat="1" ht="21.75" customHeight="1"/>
    <row r="10251" s="388" customFormat="1" ht="21.75" customHeight="1"/>
    <row r="10252" s="388" customFormat="1" ht="21.75" customHeight="1"/>
    <row r="10253" s="388" customFormat="1" ht="21.75" customHeight="1"/>
    <row r="10254" s="388" customFormat="1" ht="21.75" customHeight="1"/>
    <row r="10255" s="388" customFormat="1" ht="21.75" customHeight="1"/>
    <row r="10256" s="388" customFormat="1" ht="21.75" customHeight="1"/>
    <row r="10257" s="388" customFormat="1" ht="21.75" customHeight="1"/>
    <row r="10258" s="388" customFormat="1" ht="21.75" customHeight="1"/>
    <row r="10259" s="388" customFormat="1" ht="21.75" customHeight="1"/>
    <row r="10260" s="388" customFormat="1" ht="21.75" customHeight="1"/>
    <row r="10261" s="388" customFormat="1" ht="21.75" customHeight="1"/>
    <row r="10262" s="388" customFormat="1" ht="21.75" customHeight="1"/>
    <row r="10263" s="388" customFormat="1" ht="21.75" customHeight="1"/>
    <row r="10264" s="388" customFormat="1" ht="21.75" customHeight="1"/>
    <row r="10265" s="388" customFormat="1" ht="21.75" customHeight="1"/>
    <row r="10266" s="388" customFormat="1" ht="21.75" customHeight="1"/>
    <row r="10267" s="388" customFormat="1" ht="21.75" customHeight="1"/>
    <row r="10268" s="388" customFormat="1" ht="21.75" customHeight="1"/>
    <row r="10269" s="388" customFormat="1" ht="21.75" customHeight="1"/>
    <row r="10270" s="388" customFormat="1" ht="21.75" customHeight="1"/>
    <row r="10271" s="388" customFormat="1" ht="21.75" customHeight="1"/>
    <row r="10272" s="388" customFormat="1" ht="21.75" customHeight="1"/>
    <row r="10273" s="388" customFormat="1" ht="21.75" customHeight="1"/>
    <row r="10274" s="388" customFormat="1" ht="21.75" customHeight="1"/>
    <row r="10275" s="388" customFormat="1" ht="21.75" customHeight="1"/>
    <row r="10276" s="388" customFormat="1" ht="21.75" customHeight="1"/>
    <row r="10277" s="388" customFormat="1" ht="21.75" customHeight="1"/>
    <row r="10278" s="388" customFormat="1" ht="21.75" customHeight="1"/>
    <row r="10279" s="388" customFormat="1" ht="21.75" customHeight="1"/>
    <row r="10280" s="388" customFormat="1" ht="21.75" customHeight="1"/>
    <row r="10281" s="388" customFormat="1" ht="21.75" customHeight="1"/>
    <row r="10282" s="388" customFormat="1" ht="21.75" customHeight="1"/>
    <row r="10283" s="388" customFormat="1" ht="21.75" customHeight="1"/>
    <row r="10284" s="388" customFormat="1" ht="21.75" customHeight="1"/>
    <row r="10285" s="388" customFormat="1" ht="21.75" customHeight="1"/>
    <row r="10286" s="388" customFormat="1" ht="21.75" customHeight="1"/>
    <row r="10287" s="388" customFormat="1" ht="21.75" customHeight="1"/>
    <row r="10288" s="388" customFormat="1" ht="21.75" customHeight="1"/>
    <row r="10289" s="388" customFormat="1" ht="21.75" customHeight="1"/>
    <row r="10290" s="388" customFormat="1" ht="21.75" customHeight="1"/>
    <row r="10291" s="388" customFormat="1" ht="21.75" customHeight="1"/>
    <row r="10292" s="388" customFormat="1" ht="21.75" customHeight="1"/>
    <row r="10293" s="388" customFormat="1" ht="21.75" customHeight="1"/>
    <row r="10294" s="388" customFormat="1" ht="21.75" customHeight="1"/>
    <row r="10295" s="388" customFormat="1" ht="21.75" customHeight="1"/>
    <row r="10296" s="388" customFormat="1" ht="21.75" customHeight="1"/>
    <row r="10297" s="388" customFormat="1" ht="21.75" customHeight="1"/>
    <row r="10298" s="388" customFormat="1" ht="21.75" customHeight="1"/>
    <row r="10299" s="388" customFormat="1" ht="21.75" customHeight="1"/>
    <row r="10300" s="388" customFormat="1" ht="21.75" customHeight="1"/>
    <row r="10301" s="388" customFormat="1" ht="21.75" customHeight="1"/>
    <row r="10302" s="388" customFormat="1" ht="21.75" customHeight="1"/>
    <row r="10303" s="388" customFormat="1" ht="21.75" customHeight="1"/>
    <row r="10304" s="388" customFormat="1" ht="21.75" customHeight="1"/>
    <row r="10305" s="388" customFormat="1" ht="21.75" customHeight="1"/>
    <row r="10306" s="388" customFormat="1" ht="21.75" customHeight="1"/>
    <row r="10307" s="388" customFormat="1" ht="21.75" customHeight="1"/>
    <row r="10308" s="388" customFormat="1" ht="21.75" customHeight="1"/>
    <row r="10309" s="388" customFormat="1" ht="21.75" customHeight="1"/>
    <row r="10310" s="388" customFormat="1" ht="21.75" customHeight="1"/>
    <row r="10311" s="388" customFormat="1" ht="21.75" customHeight="1"/>
    <row r="10312" s="388" customFormat="1" ht="21.75" customHeight="1"/>
    <row r="10313" s="388" customFormat="1" ht="21.75" customHeight="1"/>
    <row r="10314" s="388" customFormat="1" ht="21.75" customHeight="1"/>
    <row r="10315" s="388" customFormat="1" ht="21.75" customHeight="1"/>
    <row r="10316" s="388" customFormat="1" ht="21.75" customHeight="1"/>
    <row r="10317" s="388" customFormat="1" ht="21.75" customHeight="1"/>
    <row r="10318" s="388" customFormat="1" ht="21.75" customHeight="1"/>
    <row r="10319" s="388" customFormat="1" ht="21.75" customHeight="1"/>
    <row r="10320" s="388" customFormat="1" ht="21.75" customHeight="1"/>
    <row r="10321" s="388" customFormat="1" ht="21.75" customHeight="1"/>
    <row r="10322" s="388" customFormat="1" ht="21.75" customHeight="1"/>
    <row r="10323" s="388" customFormat="1" ht="21.75" customHeight="1"/>
    <row r="10324" s="388" customFormat="1" ht="21.75" customHeight="1"/>
    <row r="10325" s="388" customFormat="1" ht="21.75" customHeight="1"/>
    <row r="10326" s="388" customFormat="1" ht="21.75" customHeight="1"/>
    <row r="10327" s="388" customFormat="1" ht="21.75" customHeight="1"/>
    <row r="10328" s="388" customFormat="1" ht="21.75" customHeight="1"/>
    <row r="10329" s="388" customFormat="1" ht="21.75" customHeight="1"/>
    <row r="10330" s="388" customFormat="1" ht="21.75" customHeight="1"/>
    <row r="10331" s="388" customFormat="1" ht="21.75" customHeight="1"/>
    <row r="10332" s="388" customFormat="1" ht="21.75" customHeight="1"/>
    <row r="10333" s="388" customFormat="1" ht="21.75" customHeight="1"/>
    <row r="10334" s="388" customFormat="1" ht="21.75" customHeight="1"/>
    <row r="10335" s="388" customFormat="1" ht="21.75" customHeight="1"/>
    <row r="10336" s="388" customFormat="1" ht="21.75" customHeight="1"/>
    <row r="10337" s="388" customFormat="1" ht="21.75" customHeight="1"/>
    <row r="10338" s="388" customFormat="1" ht="21.75" customHeight="1"/>
    <row r="10339" s="388" customFormat="1" ht="21.75" customHeight="1"/>
    <row r="10340" s="388" customFormat="1" ht="21.75" customHeight="1"/>
    <row r="10341" s="388" customFormat="1" ht="21.75" customHeight="1"/>
    <row r="10342" s="388" customFormat="1" ht="21.75" customHeight="1"/>
    <row r="10343" s="388" customFormat="1" ht="21.75" customHeight="1"/>
    <row r="10344" s="388" customFormat="1" ht="21.75" customHeight="1"/>
    <row r="10345" s="388" customFormat="1" ht="21.75" customHeight="1"/>
    <row r="10346" s="388" customFormat="1" ht="21.75" customHeight="1"/>
    <row r="10347" s="388" customFormat="1" ht="21.75" customHeight="1"/>
    <row r="10348" s="388" customFormat="1" ht="21.75" customHeight="1"/>
    <row r="10349" s="388" customFormat="1" ht="21.75" customHeight="1"/>
    <row r="10350" s="388" customFormat="1" ht="21.75" customHeight="1"/>
    <row r="10351" s="388" customFormat="1" ht="21.75" customHeight="1"/>
    <row r="10352" s="388" customFormat="1" ht="21.75" customHeight="1"/>
    <row r="10353" s="388" customFormat="1" ht="21.75" customHeight="1"/>
    <row r="10354" s="388" customFormat="1" ht="21.75" customHeight="1"/>
    <row r="10355" s="388" customFormat="1" ht="21.75" customHeight="1"/>
    <row r="10356" s="388" customFormat="1" ht="21.75" customHeight="1"/>
    <row r="10357" s="388" customFormat="1" ht="21.75" customHeight="1"/>
    <row r="10358" s="388" customFormat="1" ht="21.75" customHeight="1"/>
    <row r="10359" s="388" customFormat="1" ht="21.75" customHeight="1"/>
    <row r="10360" s="388" customFormat="1" ht="21.75" customHeight="1"/>
    <row r="10361" s="388" customFormat="1" ht="21.75" customHeight="1"/>
    <row r="10362" s="388" customFormat="1" ht="21.75" customHeight="1"/>
    <row r="10363" s="388" customFormat="1" ht="21.75" customHeight="1"/>
    <row r="10364" s="388" customFormat="1" ht="21.75" customHeight="1"/>
    <row r="10365" s="388" customFormat="1" ht="21.75" customHeight="1"/>
    <row r="10366" s="388" customFormat="1" ht="21.75" customHeight="1"/>
    <row r="10367" s="388" customFormat="1" ht="21.75" customHeight="1"/>
    <row r="10368" s="388" customFormat="1" ht="21.75" customHeight="1"/>
    <row r="10369" s="388" customFormat="1" ht="21.75" customHeight="1"/>
    <row r="10370" s="388" customFormat="1" ht="21.75" customHeight="1"/>
    <row r="10371" s="388" customFormat="1" ht="21.75" customHeight="1"/>
    <row r="10372" s="388" customFormat="1" ht="21.75" customHeight="1"/>
    <row r="10373" s="388" customFormat="1" ht="21.75" customHeight="1"/>
    <row r="10374" s="388" customFormat="1" ht="21.75" customHeight="1"/>
    <row r="10375" s="388" customFormat="1" ht="21.75" customHeight="1"/>
    <row r="10376" s="388" customFormat="1" ht="21.75" customHeight="1"/>
    <row r="10377" s="388" customFormat="1" ht="21.75" customHeight="1"/>
    <row r="10378" s="388" customFormat="1" ht="21.75" customHeight="1"/>
    <row r="10379" s="388" customFormat="1" ht="21.75" customHeight="1"/>
    <row r="10380" s="388" customFormat="1" ht="21.75" customHeight="1"/>
    <row r="10381" s="388" customFormat="1" ht="21.75" customHeight="1"/>
    <row r="10382" s="388" customFormat="1" ht="21.75" customHeight="1"/>
    <row r="10383" s="388" customFormat="1" ht="21.75" customHeight="1"/>
    <row r="10384" s="388" customFormat="1" ht="21.75" customHeight="1"/>
    <row r="10385" s="388" customFormat="1" ht="21.75" customHeight="1"/>
    <row r="10386" s="388" customFormat="1" ht="21.75" customHeight="1"/>
    <row r="10387" s="388" customFormat="1" ht="21.75" customHeight="1"/>
    <row r="10388" s="388" customFormat="1" ht="21.75" customHeight="1"/>
    <row r="10389" s="388" customFormat="1" ht="21.75" customHeight="1"/>
    <row r="10390" s="388" customFormat="1" ht="21.75" customHeight="1"/>
    <row r="10391" s="388" customFormat="1" ht="21.75" customHeight="1"/>
    <row r="10392" s="388" customFormat="1" ht="21.75" customHeight="1"/>
    <row r="10393" s="388" customFormat="1" ht="21.75" customHeight="1"/>
    <row r="10394" s="388" customFormat="1" ht="21.75" customHeight="1"/>
    <row r="10395" s="388" customFormat="1" ht="21.75" customHeight="1"/>
    <row r="10396" s="388" customFormat="1" ht="21.75" customHeight="1"/>
    <row r="10397" s="388" customFormat="1" ht="21.75" customHeight="1"/>
    <row r="10398" s="388" customFormat="1" ht="21.75" customHeight="1"/>
    <row r="10399" s="388" customFormat="1" ht="21.75" customHeight="1"/>
    <row r="10400" s="388" customFormat="1" ht="21.75" customHeight="1"/>
    <row r="10401" s="388" customFormat="1" ht="21.75" customHeight="1"/>
    <row r="10402" s="388" customFormat="1" ht="21.75" customHeight="1"/>
    <row r="10403" s="388" customFormat="1" ht="21.75" customHeight="1"/>
    <row r="10404" s="388" customFormat="1" ht="21.75" customHeight="1"/>
    <row r="10405" s="388" customFormat="1" ht="21.75" customHeight="1"/>
    <row r="10406" s="388" customFormat="1" ht="21.75" customHeight="1"/>
    <row r="10407" s="388" customFormat="1" ht="21.75" customHeight="1"/>
    <row r="10408" s="388" customFormat="1" ht="21.75" customHeight="1"/>
    <row r="10409" s="388" customFormat="1" ht="21.75" customHeight="1"/>
    <row r="10410" s="388" customFormat="1" ht="21.75" customHeight="1"/>
    <row r="10411" s="388" customFormat="1" ht="21.75" customHeight="1"/>
    <row r="10412" s="388" customFormat="1" ht="21.75" customHeight="1"/>
    <row r="10413" s="388" customFormat="1" ht="21.75" customHeight="1"/>
    <row r="10414" s="388" customFormat="1" ht="21.75" customHeight="1"/>
    <row r="10415" s="388" customFormat="1" ht="21.75" customHeight="1"/>
    <row r="10416" s="388" customFormat="1" ht="21.75" customHeight="1"/>
    <row r="10417" s="388" customFormat="1" ht="21.75" customHeight="1"/>
    <row r="10418" s="388" customFormat="1" ht="21.75" customHeight="1"/>
    <row r="10419" s="388" customFormat="1" ht="21.75" customHeight="1"/>
    <row r="10420" s="388" customFormat="1" ht="21.75" customHeight="1"/>
    <row r="10421" s="388" customFormat="1" ht="21.75" customHeight="1"/>
    <row r="10422" s="388" customFormat="1" ht="21.75" customHeight="1"/>
    <row r="10423" s="388" customFormat="1" ht="21.75" customHeight="1"/>
    <row r="10424" s="388" customFormat="1" ht="21.75" customHeight="1"/>
    <row r="10425" s="388" customFormat="1" ht="21.75" customHeight="1"/>
    <row r="10426" s="388" customFormat="1" ht="21.75" customHeight="1"/>
    <row r="10427" s="388" customFormat="1" ht="21.75" customHeight="1"/>
    <row r="10428" s="388" customFormat="1" ht="21.75" customHeight="1"/>
    <row r="10429" s="388" customFormat="1" ht="21.75" customHeight="1"/>
    <row r="10430" s="388" customFormat="1" ht="21.75" customHeight="1"/>
    <row r="10431" s="388" customFormat="1" ht="21.75" customHeight="1"/>
    <row r="10432" s="388" customFormat="1" ht="21.75" customHeight="1"/>
    <row r="10433" s="388" customFormat="1" ht="21.75" customHeight="1"/>
    <row r="10434" s="388" customFormat="1" ht="21.75" customHeight="1"/>
    <row r="10435" s="388" customFormat="1" ht="21.75" customHeight="1"/>
    <row r="10436" s="388" customFormat="1" ht="21.75" customHeight="1"/>
    <row r="10437" s="388" customFormat="1" ht="21.75" customHeight="1"/>
    <row r="10438" s="388" customFormat="1" ht="21.75" customHeight="1"/>
    <row r="10439" s="388" customFormat="1" ht="21.75" customHeight="1"/>
    <row r="10440" s="388" customFormat="1" ht="21.75" customHeight="1"/>
    <row r="10441" s="388" customFormat="1" ht="21.75" customHeight="1"/>
    <row r="10442" s="388" customFormat="1" ht="21.75" customHeight="1"/>
    <row r="10443" s="388" customFormat="1" ht="21.75" customHeight="1"/>
    <row r="10444" s="388" customFormat="1" ht="21.75" customHeight="1"/>
    <row r="10445" s="388" customFormat="1" ht="21.75" customHeight="1"/>
    <row r="10446" s="388" customFormat="1" ht="21.75" customHeight="1"/>
    <row r="10447" s="388" customFormat="1" ht="21.75" customHeight="1"/>
    <row r="10448" s="388" customFormat="1" ht="21.75" customHeight="1"/>
    <row r="10449" s="388" customFormat="1" ht="21.75" customHeight="1"/>
    <row r="10450" s="388" customFormat="1" ht="21.75" customHeight="1"/>
    <row r="10451" s="388" customFormat="1" ht="21.75" customHeight="1"/>
    <row r="10452" s="388" customFormat="1" ht="21.75" customHeight="1"/>
    <row r="10453" s="388" customFormat="1" ht="21.75" customHeight="1"/>
    <row r="10454" s="388" customFormat="1" ht="21.75" customHeight="1"/>
    <row r="10455" s="388" customFormat="1" ht="21.75" customHeight="1"/>
    <row r="10456" s="388" customFormat="1" ht="21.75" customHeight="1"/>
    <row r="10457" s="388" customFormat="1" ht="21.75" customHeight="1"/>
    <row r="10458" s="388" customFormat="1" ht="21.75" customHeight="1"/>
    <row r="10459" s="388" customFormat="1" ht="21.75" customHeight="1"/>
    <row r="10460" s="388" customFormat="1" ht="21.75" customHeight="1"/>
    <row r="10461" s="388" customFormat="1" ht="21.75" customHeight="1"/>
    <row r="10462" s="388" customFormat="1" ht="21.75" customHeight="1"/>
    <row r="10463" s="388" customFormat="1" ht="21.75" customHeight="1"/>
    <row r="10464" s="388" customFormat="1" ht="21.75" customHeight="1"/>
    <row r="10465" s="388" customFormat="1" ht="21.75" customHeight="1"/>
    <row r="10466" s="388" customFormat="1" ht="21.75" customHeight="1"/>
    <row r="10467" s="388" customFormat="1" ht="21.75" customHeight="1"/>
    <row r="10468" s="388" customFormat="1" ht="21.75" customHeight="1"/>
    <row r="10469" s="388" customFormat="1" ht="21.75" customHeight="1"/>
    <row r="10470" s="388" customFormat="1" ht="21.75" customHeight="1"/>
    <row r="10471" s="388" customFormat="1" ht="21.75" customHeight="1"/>
    <row r="10472" s="388" customFormat="1" ht="21.75" customHeight="1"/>
    <row r="10473" s="388" customFormat="1" ht="21.75" customHeight="1"/>
    <row r="10474" s="388" customFormat="1" ht="21.75" customHeight="1"/>
    <row r="10475" s="388" customFormat="1" ht="21.75" customHeight="1"/>
    <row r="10476" s="388" customFormat="1" ht="21.75" customHeight="1"/>
    <row r="10477" s="388" customFormat="1" ht="21.75" customHeight="1"/>
    <row r="10478" s="388" customFormat="1" ht="21.75" customHeight="1"/>
    <row r="10479" s="388" customFormat="1" ht="21.75" customHeight="1"/>
    <row r="10480" s="388" customFormat="1" ht="21.75" customHeight="1"/>
    <row r="10481" s="388" customFormat="1" ht="21.75" customHeight="1"/>
    <row r="10482" s="388" customFormat="1" ht="21.75" customHeight="1"/>
    <row r="10483" s="388" customFormat="1" ht="21.75" customHeight="1"/>
    <row r="10484" s="388" customFormat="1" ht="21.75" customHeight="1"/>
    <row r="10485" s="388" customFormat="1" ht="21.75" customHeight="1"/>
    <row r="10486" s="388" customFormat="1" ht="21.75" customHeight="1"/>
    <row r="10487" s="388" customFormat="1" ht="21.75" customHeight="1"/>
    <row r="10488" s="388" customFormat="1" ht="21.75" customHeight="1"/>
    <row r="10489" s="388" customFormat="1" ht="21.75" customHeight="1"/>
    <row r="10490" s="388" customFormat="1" ht="21.75" customHeight="1"/>
    <row r="10491" s="388" customFormat="1" ht="21.75" customHeight="1"/>
    <row r="10492" s="388" customFormat="1" ht="21.75" customHeight="1"/>
    <row r="10493" s="388" customFormat="1" ht="21.75" customHeight="1"/>
    <row r="10494" s="388" customFormat="1" ht="21.75" customHeight="1"/>
    <row r="10495" s="388" customFormat="1" ht="21.75" customHeight="1"/>
    <row r="10496" s="388" customFormat="1" ht="21.75" customHeight="1"/>
    <row r="10497" s="388" customFormat="1" ht="21.75" customHeight="1"/>
    <row r="10498" s="388" customFormat="1" ht="21.75" customHeight="1"/>
    <row r="10499" s="388" customFormat="1" ht="21.75" customHeight="1"/>
    <row r="10500" s="388" customFormat="1" ht="21.75" customHeight="1"/>
    <row r="10501" s="388" customFormat="1" ht="21.75" customHeight="1"/>
    <row r="10502" s="388" customFormat="1" ht="21.75" customHeight="1"/>
    <row r="10503" s="388" customFormat="1" ht="21.75" customHeight="1"/>
    <row r="10504" s="388" customFormat="1" ht="21.75" customHeight="1"/>
    <row r="10505" s="388" customFormat="1" ht="21.75" customHeight="1"/>
    <row r="10506" s="388" customFormat="1" ht="21.75" customHeight="1"/>
    <row r="10507" s="388" customFormat="1" ht="21.75" customHeight="1"/>
    <row r="10508" s="388" customFormat="1" ht="21.75" customHeight="1"/>
    <row r="10509" s="388" customFormat="1" ht="21.75" customHeight="1"/>
    <row r="10510" s="388" customFormat="1" ht="21.75" customHeight="1"/>
    <row r="10511" s="388" customFormat="1" ht="21.75" customHeight="1"/>
    <row r="10512" s="388" customFormat="1" ht="21.75" customHeight="1"/>
    <row r="10513" s="388" customFormat="1" ht="21.75" customHeight="1"/>
    <row r="10514" s="388" customFormat="1" ht="21.75" customHeight="1"/>
    <row r="10515" s="388" customFormat="1" ht="21.75" customHeight="1"/>
    <row r="10516" s="388" customFormat="1" ht="21.75" customHeight="1"/>
    <row r="10517" s="388" customFormat="1" ht="21.75" customHeight="1"/>
    <row r="10518" s="388" customFormat="1" ht="21.75" customHeight="1"/>
    <row r="10519" s="388" customFormat="1" ht="21.75" customHeight="1"/>
    <row r="10520" s="388" customFormat="1" ht="21.75" customHeight="1"/>
    <row r="10521" s="388" customFormat="1" ht="21.75" customHeight="1"/>
    <row r="10522" s="388" customFormat="1" ht="21.75" customHeight="1"/>
    <row r="10523" s="388" customFormat="1" ht="21.75" customHeight="1"/>
    <row r="10524" s="388" customFormat="1" ht="21.75" customHeight="1"/>
    <row r="10525" s="388" customFormat="1" ht="21.75" customHeight="1"/>
    <row r="10526" s="388" customFormat="1" ht="21.75" customHeight="1"/>
    <row r="10527" s="388" customFormat="1" ht="21.75" customHeight="1"/>
    <row r="10528" s="388" customFormat="1" ht="21.75" customHeight="1"/>
    <row r="10529" s="388" customFormat="1" ht="21.75" customHeight="1"/>
    <row r="10530" s="388" customFormat="1" ht="21.75" customHeight="1"/>
    <row r="10531" s="388" customFormat="1" ht="21.75" customHeight="1"/>
    <row r="10532" s="388" customFormat="1" ht="21.75" customHeight="1"/>
    <row r="10533" s="388" customFormat="1" ht="21.75" customHeight="1"/>
    <row r="10534" s="388" customFormat="1" ht="21.75" customHeight="1"/>
    <row r="10535" s="388" customFormat="1" ht="21.75" customHeight="1"/>
    <row r="10536" s="388" customFormat="1" ht="21.75" customHeight="1"/>
    <row r="10537" s="388" customFormat="1" ht="21.75" customHeight="1"/>
    <row r="10538" s="388" customFormat="1" ht="21.75" customHeight="1"/>
    <row r="10539" s="388" customFormat="1" ht="21.75" customHeight="1"/>
    <row r="10540" s="388" customFormat="1" ht="21.75" customHeight="1"/>
    <row r="10541" s="388" customFormat="1" ht="21.75" customHeight="1"/>
    <row r="10542" s="388" customFormat="1" ht="21.75" customHeight="1"/>
    <row r="10543" s="388" customFormat="1" ht="21.75" customHeight="1"/>
    <row r="10544" s="388" customFormat="1" ht="21.75" customHeight="1"/>
    <row r="10545" s="388" customFormat="1" ht="21.75" customHeight="1"/>
    <row r="10546" s="388" customFormat="1" ht="21.75" customHeight="1"/>
    <row r="10547" s="388" customFormat="1" ht="21.75" customHeight="1"/>
    <row r="10548" s="388" customFormat="1" ht="21.75" customHeight="1"/>
    <row r="10549" s="388" customFormat="1" ht="21.75" customHeight="1"/>
    <row r="10550" s="388" customFormat="1" ht="21.75" customHeight="1"/>
    <row r="10551" s="388" customFormat="1" ht="21.75" customHeight="1"/>
    <row r="10552" s="388" customFormat="1" ht="21.75" customHeight="1"/>
    <row r="10553" s="388" customFormat="1" ht="21.75" customHeight="1"/>
    <row r="10554" s="388" customFormat="1" ht="21.75" customHeight="1"/>
    <row r="10555" s="388" customFormat="1" ht="21.75" customHeight="1"/>
    <row r="10556" s="388" customFormat="1" ht="21.75" customHeight="1"/>
    <row r="10557" s="388" customFormat="1" ht="21.75" customHeight="1"/>
    <row r="10558" s="388" customFormat="1" ht="21.75" customHeight="1"/>
    <row r="10559" s="388" customFormat="1" ht="21.75" customHeight="1"/>
    <row r="10560" s="388" customFormat="1" ht="21.75" customHeight="1"/>
    <row r="10561" s="388" customFormat="1" ht="21.75" customHeight="1"/>
    <row r="10562" s="388" customFormat="1" ht="21.75" customHeight="1"/>
    <row r="10563" s="388" customFormat="1" ht="21.75" customHeight="1"/>
    <row r="10564" s="388" customFormat="1" ht="21.75" customHeight="1"/>
    <row r="10565" s="388" customFormat="1" ht="21.75" customHeight="1"/>
    <row r="10566" s="388" customFormat="1" ht="21.75" customHeight="1"/>
    <row r="10567" s="388" customFormat="1" ht="21.75" customHeight="1"/>
    <row r="10568" s="388" customFormat="1" ht="21.75" customHeight="1"/>
    <row r="10569" s="388" customFormat="1" ht="21.75" customHeight="1"/>
    <row r="10570" s="388" customFormat="1" ht="21.75" customHeight="1"/>
    <row r="10571" s="388" customFormat="1" ht="21.75" customHeight="1"/>
    <row r="10572" s="388" customFormat="1" ht="21.75" customHeight="1"/>
    <row r="10573" s="388" customFormat="1" ht="21.75" customHeight="1"/>
    <row r="10574" s="388" customFormat="1" ht="21.75" customHeight="1"/>
    <row r="10575" s="388" customFormat="1" ht="21.75" customHeight="1"/>
    <row r="10576" s="388" customFormat="1" ht="21.75" customHeight="1"/>
    <row r="10577" s="388" customFormat="1" ht="21.75" customHeight="1"/>
    <row r="10578" s="388" customFormat="1" ht="21.75" customHeight="1"/>
    <row r="10579" s="388" customFormat="1" ht="21.75" customHeight="1"/>
    <row r="10580" s="388" customFormat="1" ht="21.75" customHeight="1"/>
    <row r="10581" s="388" customFormat="1" ht="21.75" customHeight="1"/>
    <row r="10582" s="388" customFormat="1" ht="21.75" customHeight="1"/>
    <row r="10583" s="388" customFormat="1" ht="21.75" customHeight="1"/>
    <row r="10584" s="388" customFormat="1" ht="21.75" customHeight="1"/>
    <row r="10585" s="388" customFormat="1" ht="21.75" customHeight="1"/>
    <row r="10586" s="388" customFormat="1" ht="21.75" customHeight="1"/>
    <row r="10587" s="388" customFormat="1" ht="21.75" customHeight="1"/>
    <row r="10588" s="388" customFormat="1" ht="21.75" customHeight="1"/>
    <row r="10589" s="388" customFormat="1" ht="21.75" customHeight="1"/>
    <row r="10590" s="388" customFormat="1" ht="21.75" customHeight="1"/>
    <row r="10591" s="388" customFormat="1" ht="21.75" customHeight="1"/>
    <row r="10592" s="388" customFormat="1" ht="21.75" customHeight="1"/>
    <row r="10593" s="388" customFormat="1" ht="21.75" customHeight="1"/>
    <row r="10594" s="388" customFormat="1" ht="21.75" customHeight="1"/>
    <row r="10595" s="388" customFormat="1" ht="21.75" customHeight="1"/>
    <row r="10596" s="388" customFormat="1" ht="21.75" customHeight="1"/>
    <row r="10597" s="388" customFormat="1" ht="21.75" customHeight="1"/>
    <row r="10598" s="388" customFormat="1" ht="21.75" customHeight="1"/>
    <row r="10599" s="388" customFormat="1" ht="21.75" customHeight="1"/>
    <row r="10600" s="388" customFormat="1" ht="21.75" customHeight="1"/>
    <row r="10601" s="388" customFormat="1" ht="21.75" customHeight="1"/>
    <row r="10602" s="388" customFormat="1" ht="21.75" customHeight="1"/>
    <row r="10603" s="388" customFormat="1" ht="21.75" customHeight="1"/>
    <row r="10604" s="388" customFormat="1" ht="21.75" customHeight="1"/>
    <row r="10605" s="388" customFormat="1" ht="21.75" customHeight="1"/>
    <row r="10606" s="388" customFormat="1" ht="21.75" customHeight="1"/>
    <row r="10607" s="388" customFormat="1" ht="21.75" customHeight="1"/>
    <row r="10608" s="388" customFormat="1" ht="21.75" customHeight="1"/>
    <row r="10609" s="388" customFormat="1" ht="21.75" customHeight="1"/>
    <row r="10610" s="388" customFormat="1" ht="21.75" customHeight="1"/>
    <row r="10611" s="388" customFormat="1" ht="21.75" customHeight="1"/>
    <row r="10612" s="388" customFormat="1" ht="21.75" customHeight="1"/>
    <row r="10613" s="388" customFormat="1" ht="21.75" customHeight="1"/>
    <row r="10614" s="388" customFormat="1" ht="21.75" customHeight="1"/>
    <row r="10615" s="388" customFormat="1" ht="21.75" customHeight="1"/>
    <row r="10616" s="388" customFormat="1" ht="21.75" customHeight="1"/>
    <row r="10617" s="388" customFormat="1" ht="21.75" customHeight="1"/>
    <row r="10618" s="388" customFormat="1" ht="21.75" customHeight="1"/>
    <row r="10619" s="388" customFormat="1" ht="21.75" customHeight="1"/>
    <row r="10620" s="388" customFormat="1" ht="21.75" customHeight="1"/>
    <row r="10621" s="388" customFormat="1" ht="21.75" customHeight="1"/>
    <row r="10622" s="388" customFormat="1" ht="21.75" customHeight="1"/>
    <row r="10623" s="388" customFormat="1" ht="21.75" customHeight="1"/>
    <row r="10624" s="388" customFormat="1" ht="21.75" customHeight="1"/>
    <row r="10625" s="388" customFormat="1" ht="21.75" customHeight="1"/>
    <row r="10626" s="388" customFormat="1" ht="21.75" customHeight="1"/>
    <row r="10627" s="388" customFormat="1" ht="21.75" customHeight="1"/>
    <row r="10628" s="388" customFormat="1" ht="21.75" customHeight="1"/>
    <row r="10629" s="388" customFormat="1" ht="21.75" customHeight="1"/>
    <row r="10630" s="388" customFormat="1" ht="21.75" customHeight="1"/>
    <row r="10631" s="388" customFormat="1" ht="21.75" customHeight="1"/>
    <row r="10632" s="388" customFormat="1" ht="21.75" customHeight="1"/>
    <row r="10633" s="388" customFormat="1" ht="21.75" customHeight="1"/>
    <row r="10634" s="388" customFormat="1" ht="21.75" customHeight="1"/>
    <row r="10635" s="388" customFormat="1" ht="21.75" customHeight="1"/>
    <row r="10636" s="388" customFormat="1" ht="21.75" customHeight="1"/>
    <row r="10637" s="388" customFormat="1" ht="21.75" customHeight="1"/>
    <row r="10638" s="388" customFormat="1" ht="21.75" customHeight="1"/>
    <row r="10639" s="388" customFormat="1" ht="21.75" customHeight="1"/>
    <row r="10640" s="388" customFormat="1" ht="21.75" customHeight="1"/>
    <row r="10641" s="388" customFormat="1" ht="21.75" customHeight="1"/>
    <row r="10642" s="388" customFormat="1" ht="21.75" customHeight="1"/>
    <row r="10643" s="388" customFormat="1" ht="21.75" customHeight="1"/>
    <row r="10644" s="388" customFormat="1" ht="21.75" customHeight="1"/>
    <row r="10645" s="388" customFormat="1" ht="21.75" customHeight="1"/>
    <row r="10646" s="388" customFormat="1" ht="21.75" customHeight="1"/>
    <row r="10647" s="388" customFormat="1" ht="21.75" customHeight="1"/>
    <row r="10648" s="388" customFormat="1" ht="21.75" customHeight="1"/>
    <row r="10649" s="388" customFormat="1" ht="21.75" customHeight="1"/>
    <row r="10650" s="388" customFormat="1" ht="21.75" customHeight="1"/>
    <row r="10651" s="388" customFormat="1" ht="21.75" customHeight="1"/>
    <row r="10652" s="388" customFormat="1" ht="21.75" customHeight="1"/>
    <row r="10653" s="388" customFormat="1" ht="21.75" customHeight="1"/>
    <row r="10654" s="388" customFormat="1" ht="21.75" customHeight="1"/>
    <row r="10655" s="388" customFormat="1" ht="21.75" customHeight="1"/>
    <row r="10656" s="388" customFormat="1" ht="21.75" customHeight="1"/>
    <row r="10657" s="388" customFormat="1" ht="21.75" customHeight="1"/>
    <row r="10658" s="388" customFormat="1" ht="21.75" customHeight="1"/>
    <row r="10659" s="388" customFormat="1" ht="21.75" customHeight="1"/>
    <row r="10660" s="388" customFormat="1" ht="21.75" customHeight="1"/>
    <row r="10661" s="388" customFormat="1" ht="21.75" customHeight="1"/>
    <row r="10662" s="388" customFormat="1" ht="21.75" customHeight="1"/>
    <row r="10663" s="388" customFormat="1" ht="21.75" customHeight="1"/>
    <row r="10664" s="388" customFormat="1" ht="21.75" customHeight="1"/>
    <row r="10665" s="388" customFormat="1" ht="21.75" customHeight="1"/>
    <row r="10666" s="388" customFormat="1" ht="21.75" customHeight="1"/>
    <row r="10667" s="388" customFormat="1" ht="21.75" customHeight="1"/>
    <row r="10668" s="388" customFormat="1" ht="21.75" customHeight="1"/>
    <row r="10669" s="388" customFormat="1" ht="21.75" customHeight="1"/>
    <row r="10670" s="388" customFormat="1" ht="21.75" customHeight="1"/>
    <row r="10671" s="388" customFormat="1" ht="21.75" customHeight="1"/>
    <row r="10672" s="388" customFormat="1" ht="21.75" customHeight="1"/>
    <row r="10673" s="388" customFormat="1" ht="21.75" customHeight="1"/>
    <row r="10674" s="388" customFormat="1" ht="21.75" customHeight="1"/>
    <row r="10675" s="388" customFormat="1" ht="21.75" customHeight="1"/>
    <row r="10676" s="388" customFormat="1" ht="21.75" customHeight="1"/>
    <row r="10677" s="388" customFormat="1" ht="21.75" customHeight="1"/>
    <row r="10678" s="388" customFormat="1" ht="21.75" customHeight="1"/>
    <row r="10679" s="388" customFormat="1" ht="21.75" customHeight="1"/>
    <row r="10680" s="388" customFormat="1" ht="21.75" customHeight="1"/>
    <row r="10681" s="388" customFormat="1" ht="21.75" customHeight="1"/>
    <row r="10682" s="388" customFormat="1" ht="21.75" customHeight="1"/>
    <row r="10683" s="388" customFormat="1" ht="21.75" customHeight="1"/>
    <row r="10684" s="388" customFormat="1" ht="21.75" customHeight="1"/>
    <row r="10685" s="388" customFormat="1" ht="21.75" customHeight="1"/>
    <row r="10686" s="388" customFormat="1" ht="21.75" customHeight="1"/>
    <row r="10687" s="388" customFormat="1" ht="21.75" customHeight="1"/>
    <row r="10688" s="388" customFormat="1" ht="21.75" customHeight="1"/>
    <row r="10689" s="388" customFormat="1" ht="21.75" customHeight="1"/>
    <row r="10690" s="388" customFormat="1" ht="21.75" customHeight="1"/>
    <row r="10691" s="388" customFormat="1" ht="21.75" customHeight="1"/>
    <row r="10692" s="388" customFormat="1" ht="21.75" customHeight="1"/>
    <row r="10693" s="388" customFormat="1" ht="21.75" customHeight="1"/>
    <row r="10694" s="388" customFormat="1" ht="21.75" customHeight="1"/>
    <row r="10695" s="388" customFormat="1" ht="21.75" customHeight="1"/>
    <row r="10696" s="388" customFormat="1" ht="21.75" customHeight="1"/>
    <row r="10697" s="388" customFormat="1" ht="21.75" customHeight="1"/>
    <row r="10698" s="388" customFormat="1" ht="21.75" customHeight="1"/>
    <row r="10699" s="388" customFormat="1" ht="21.75" customHeight="1"/>
    <row r="10700" s="388" customFormat="1" ht="21.75" customHeight="1"/>
    <row r="10701" s="388" customFormat="1" ht="21.75" customHeight="1"/>
    <row r="10702" s="388" customFormat="1" ht="21.75" customHeight="1"/>
    <row r="10703" s="388" customFormat="1" ht="21.75" customHeight="1"/>
    <row r="10704" s="388" customFormat="1" ht="21.75" customHeight="1"/>
    <row r="10705" s="388" customFormat="1" ht="21.75" customHeight="1"/>
    <row r="10706" s="388" customFormat="1" ht="21.75" customHeight="1"/>
    <row r="10707" s="388" customFormat="1" ht="21.75" customHeight="1"/>
    <row r="10708" s="388" customFormat="1" ht="21.75" customHeight="1"/>
    <row r="10709" s="388" customFormat="1" ht="21.75" customHeight="1"/>
    <row r="10710" s="388" customFormat="1" ht="21.75" customHeight="1"/>
    <row r="10711" s="388" customFormat="1" ht="21.75" customHeight="1"/>
    <row r="10712" s="388" customFormat="1" ht="21.75" customHeight="1"/>
    <row r="10713" s="388" customFormat="1" ht="21.75" customHeight="1"/>
    <row r="10714" s="388" customFormat="1" ht="21.75" customHeight="1"/>
    <row r="10715" s="388" customFormat="1" ht="21.75" customHeight="1"/>
    <row r="10716" s="388" customFormat="1" ht="21.75" customHeight="1"/>
    <row r="10717" s="388" customFormat="1" ht="21.75" customHeight="1"/>
    <row r="10718" s="388" customFormat="1" ht="21.75" customHeight="1"/>
    <row r="10719" s="388" customFormat="1" ht="21.75" customHeight="1"/>
    <row r="10720" s="388" customFormat="1" ht="21.75" customHeight="1"/>
    <row r="10721" s="388" customFormat="1" ht="21.75" customHeight="1"/>
    <row r="10722" s="388" customFormat="1" ht="21.75" customHeight="1"/>
    <row r="10723" s="388" customFormat="1" ht="21.75" customHeight="1"/>
    <row r="10724" s="388" customFormat="1" ht="21.75" customHeight="1"/>
    <row r="10725" s="388" customFormat="1" ht="21.75" customHeight="1"/>
    <row r="10726" s="388" customFormat="1" ht="21.75" customHeight="1"/>
    <row r="10727" s="388" customFormat="1" ht="21.75" customHeight="1"/>
    <row r="10728" s="388" customFormat="1" ht="21.75" customHeight="1"/>
    <row r="10729" s="388" customFormat="1" ht="21.75" customHeight="1"/>
    <row r="10730" s="388" customFormat="1" ht="21.75" customHeight="1"/>
    <row r="10731" s="388" customFormat="1" ht="21.75" customHeight="1"/>
    <row r="10732" s="388" customFormat="1" ht="21.75" customHeight="1"/>
    <row r="10733" s="388" customFormat="1" ht="21.75" customHeight="1"/>
    <row r="10734" s="388" customFormat="1" ht="21.75" customHeight="1"/>
    <row r="10735" s="388" customFormat="1" ht="21.75" customHeight="1"/>
    <row r="10736" s="388" customFormat="1" ht="21.75" customHeight="1"/>
    <row r="10737" s="388" customFormat="1" ht="21.75" customHeight="1"/>
    <row r="10738" s="388" customFormat="1" ht="21.75" customHeight="1"/>
    <row r="10739" s="388" customFormat="1" ht="21.75" customHeight="1"/>
    <row r="10740" s="388" customFormat="1" ht="21.75" customHeight="1"/>
    <row r="10741" s="388" customFormat="1" ht="21.75" customHeight="1"/>
    <row r="10742" s="388" customFormat="1" ht="21.75" customHeight="1"/>
    <row r="10743" s="388" customFormat="1" ht="21.75" customHeight="1"/>
    <row r="10744" s="388" customFormat="1" ht="21.75" customHeight="1"/>
    <row r="10745" s="388" customFormat="1" ht="21.75" customHeight="1"/>
    <row r="10746" s="388" customFormat="1" ht="21.75" customHeight="1"/>
    <row r="10747" s="388" customFormat="1" ht="21.75" customHeight="1"/>
    <row r="10748" s="388" customFormat="1" ht="21.75" customHeight="1"/>
    <row r="10749" s="388" customFormat="1" ht="21.75" customHeight="1"/>
    <row r="10750" s="388" customFormat="1" ht="21.75" customHeight="1"/>
    <row r="10751" s="388" customFormat="1" ht="21.75" customHeight="1"/>
    <row r="10752" s="388" customFormat="1" ht="21.75" customHeight="1"/>
    <row r="10753" s="388" customFormat="1" ht="21.75" customHeight="1"/>
    <row r="10754" s="388" customFormat="1" ht="21.75" customHeight="1"/>
    <row r="10755" s="388" customFormat="1" ht="21.75" customHeight="1"/>
    <row r="10756" s="388" customFormat="1" ht="21.75" customHeight="1"/>
    <row r="10757" s="388" customFormat="1" ht="21.75" customHeight="1"/>
    <row r="10758" s="388" customFormat="1" ht="21.75" customHeight="1"/>
    <row r="10759" s="388" customFormat="1" ht="21.75" customHeight="1"/>
    <row r="10760" s="388" customFormat="1" ht="21.75" customHeight="1"/>
    <row r="10761" s="388" customFormat="1" ht="21.75" customHeight="1"/>
    <row r="10762" s="388" customFormat="1" ht="21.75" customHeight="1"/>
    <row r="10763" s="388" customFormat="1" ht="21.75" customHeight="1"/>
    <row r="10764" s="388" customFormat="1" ht="21.75" customHeight="1"/>
    <row r="10765" s="388" customFormat="1" ht="21.75" customHeight="1"/>
    <row r="10766" s="388" customFormat="1" ht="21.75" customHeight="1"/>
    <row r="10767" s="388" customFormat="1" ht="21.75" customHeight="1"/>
    <row r="10768" s="388" customFormat="1" ht="21.75" customHeight="1"/>
    <row r="10769" s="388" customFormat="1" ht="21.75" customHeight="1"/>
    <row r="10770" s="388" customFormat="1" ht="21.75" customHeight="1"/>
    <row r="10771" s="388" customFormat="1" ht="21.75" customHeight="1"/>
    <row r="10772" s="388" customFormat="1" ht="21.75" customHeight="1"/>
    <row r="10773" s="388" customFormat="1" ht="21.75" customHeight="1"/>
    <row r="10774" s="388" customFormat="1" ht="21.75" customHeight="1"/>
    <row r="10775" s="388" customFormat="1" ht="21.75" customHeight="1"/>
    <row r="10776" s="388" customFormat="1" ht="21.75" customHeight="1"/>
    <row r="10777" s="388" customFormat="1" ht="21.75" customHeight="1"/>
    <row r="10778" s="388" customFormat="1" ht="21.75" customHeight="1"/>
    <row r="10779" s="388" customFormat="1" ht="21.75" customHeight="1"/>
    <row r="10780" s="388" customFormat="1" ht="21.75" customHeight="1"/>
    <row r="10781" s="388" customFormat="1" ht="21.75" customHeight="1"/>
    <row r="10782" s="388" customFormat="1" ht="21.75" customHeight="1"/>
    <row r="10783" s="388" customFormat="1" ht="21.75" customHeight="1"/>
    <row r="10784" s="388" customFormat="1" ht="21.75" customHeight="1"/>
    <row r="10785" s="388" customFormat="1" ht="21.75" customHeight="1"/>
    <row r="10786" s="388" customFormat="1" ht="21.75" customHeight="1"/>
    <row r="10787" s="388" customFormat="1" ht="21.75" customHeight="1"/>
    <row r="10788" s="388" customFormat="1" ht="21.75" customHeight="1"/>
    <row r="10789" s="388" customFormat="1" ht="21.75" customHeight="1"/>
    <row r="10790" s="388" customFormat="1" ht="21.75" customHeight="1"/>
    <row r="10791" s="388" customFormat="1" ht="21.75" customHeight="1"/>
    <row r="10792" s="388" customFormat="1" ht="21.75" customHeight="1"/>
    <row r="10793" s="388" customFormat="1" ht="21.75" customHeight="1"/>
    <row r="10794" s="388" customFormat="1" ht="21.75" customHeight="1"/>
    <row r="10795" s="388" customFormat="1" ht="21.75" customHeight="1"/>
    <row r="10796" s="388" customFormat="1" ht="21.75" customHeight="1"/>
    <row r="10797" s="388" customFormat="1" ht="21.75" customHeight="1"/>
    <row r="10798" s="388" customFormat="1" ht="21.75" customHeight="1"/>
    <row r="10799" s="388" customFormat="1" ht="21.75" customHeight="1"/>
    <row r="10800" s="388" customFormat="1" ht="21.75" customHeight="1"/>
    <row r="10801" s="388" customFormat="1" ht="21.75" customHeight="1"/>
    <row r="10802" s="388" customFormat="1" ht="21.75" customHeight="1"/>
    <row r="10803" s="388" customFormat="1" ht="21.75" customHeight="1"/>
    <row r="10804" s="388" customFormat="1" ht="21.75" customHeight="1"/>
    <row r="10805" s="388" customFormat="1" ht="21.75" customHeight="1"/>
    <row r="10806" s="388" customFormat="1" ht="21.75" customHeight="1"/>
    <row r="10807" s="388" customFormat="1" ht="21.75" customHeight="1"/>
    <row r="10808" s="388" customFormat="1" ht="21.75" customHeight="1"/>
    <row r="10809" s="388" customFormat="1" ht="21.75" customHeight="1"/>
    <row r="10810" s="388" customFormat="1" ht="21.75" customHeight="1"/>
    <row r="10811" s="388" customFormat="1" ht="21.75" customHeight="1"/>
    <row r="10812" s="388" customFormat="1" ht="21.75" customHeight="1"/>
    <row r="10813" s="388" customFormat="1" ht="21.75" customHeight="1"/>
    <row r="10814" s="388" customFormat="1" ht="21.75" customHeight="1"/>
    <row r="10815" s="388" customFormat="1" ht="21.75" customHeight="1"/>
    <row r="10816" s="388" customFormat="1" ht="21.75" customHeight="1"/>
    <row r="10817" s="388" customFormat="1" ht="21.75" customHeight="1"/>
    <row r="10818" s="388" customFormat="1" ht="21.75" customHeight="1"/>
    <row r="10819" s="388" customFormat="1" ht="21.75" customHeight="1"/>
    <row r="10820" s="388" customFormat="1" ht="21.75" customHeight="1"/>
    <row r="10821" s="388" customFormat="1" ht="21.75" customHeight="1"/>
    <row r="10822" s="388" customFormat="1" ht="21.75" customHeight="1"/>
    <row r="10823" s="388" customFormat="1" ht="21.75" customHeight="1"/>
    <row r="10824" s="388" customFormat="1" ht="21.75" customHeight="1"/>
    <row r="10825" s="388" customFormat="1" ht="21.75" customHeight="1"/>
    <row r="10826" s="388" customFormat="1" ht="21.75" customHeight="1"/>
    <row r="10827" s="388" customFormat="1" ht="21.75" customHeight="1"/>
    <row r="10828" s="388" customFormat="1" ht="21.75" customHeight="1"/>
    <row r="10829" s="388" customFormat="1" ht="21.75" customHeight="1"/>
    <row r="10830" s="388" customFormat="1" ht="21.75" customHeight="1"/>
    <row r="10831" s="388" customFormat="1" ht="21.75" customHeight="1"/>
    <row r="10832" s="388" customFormat="1" ht="21.75" customHeight="1"/>
    <row r="10833" s="388" customFormat="1" ht="21.75" customHeight="1"/>
    <row r="10834" s="388" customFormat="1" ht="21.75" customHeight="1"/>
    <row r="10835" s="388" customFormat="1" ht="21.75" customHeight="1"/>
    <row r="10836" s="388" customFormat="1" ht="21.75" customHeight="1"/>
    <row r="10837" s="388" customFormat="1" ht="21.75" customHeight="1"/>
    <row r="10838" s="388" customFormat="1" ht="21.75" customHeight="1"/>
    <row r="10839" s="388" customFormat="1" ht="21.75" customHeight="1"/>
    <row r="10840" s="388" customFormat="1" ht="21.75" customHeight="1"/>
    <row r="10841" s="388" customFormat="1" ht="21.75" customHeight="1"/>
    <row r="10842" s="388" customFormat="1" ht="21.75" customHeight="1"/>
    <row r="10843" s="388" customFormat="1" ht="21.75" customHeight="1"/>
    <row r="10844" s="388" customFormat="1" ht="21.75" customHeight="1"/>
    <row r="10845" s="388" customFormat="1" ht="21.75" customHeight="1"/>
    <row r="10846" s="388" customFormat="1" ht="21.75" customHeight="1"/>
    <row r="10847" s="388" customFormat="1" ht="21.75" customHeight="1"/>
    <row r="10848" s="388" customFormat="1" ht="21.75" customHeight="1"/>
    <row r="10849" s="388" customFormat="1" ht="21.75" customHeight="1"/>
    <row r="10850" s="388" customFormat="1" ht="21.75" customHeight="1"/>
    <row r="10851" s="388" customFormat="1" ht="21.75" customHeight="1"/>
    <row r="10852" s="388" customFormat="1" ht="21.75" customHeight="1"/>
    <row r="10853" s="388" customFormat="1" ht="21.75" customHeight="1"/>
    <row r="10854" s="388" customFormat="1" ht="21.75" customHeight="1"/>
    <row r="10855" s="388" customFormat="1" ht="21.75" customHeight="1"/>
    <row r="10856" s="388" customFormat="1" ht="21.75" customHeight="1"/>
    <row r="10857" s="388" customFormat="1" ht="21.75" customHeight="1"/>
    <row r="10858" s="388" customFormat="1" ht="21.75" customHeight="1"/>
    <row r="10859" s="388" customFormat="1" ht="21.75" customHeight="1"/>
    <row r="10860" s="388" customFormat="1" ht="21.75" customHeight="1"/>
    <row r="10861" s="388" customFormat="1" ht="21.75" customHeight="1"/>
    <row r="10862" s="388" customFormat="1" ht="21.75" customHeight="1"/>
    <row r="10863" s="388" customFormat="1" ht="21.75" customHeight="1"/>
    <row r="10864" s="388" customFormat="1" ht="21.75" customHeight="1"/>
    <row r="10865" s="388" customFormat="1" ht="21.75" customHeight="1"/>
    <row r="10866" s="388" customFormat="1" ht="21.75" customHeight="1"/>
    <row r="10867" s="388" customFormat="1" ht="21.75" customHeight="1"/>
    <row r="10868" s="388" customFormat="1" ht="21.75" customHeight="1"/>
    <row r="10869" s="388" customFormat="1" ht="21.75" customHeight="1"/>
    <row r="10870" s="388" customFormat="1" ht="21.75" customHeight="1"/>
    <row r="10871" s="388" customFormat="1" ht="21.75" customHeight="1"/>
    <row r="10872" s="388" customFormat="1" ht="21.75" customHeight="1"/>
    <row r="10873" s="388" customFormat="1" ht="21.75" customHeight="1"/>
    <row r="10874" s="388" customFormat="1" ht="21.75" customHeight="1"/>
    <row r="10875" s="388" customFormat="1" ht="21.75" customHeight="1"/>
    <row r="10876" s="388" customFormat="1" ht="21.75" customHeight="1"/>
    <row r="10877" s="388" customFormat="1" ht="21.75" customHeight="1"/>
    <row r="10878" s="388" customFormat="1" ht="21.75" customHeight="1"/>
    <row r="10879" s="388" customFormat="1" ht="21.75" customHeight="1"/>
    <row r="10880" s="388" customFormat="1" ht="21.75" customHeight="1"/>
    <row r="10881" s="388" customFormat="1" ht="21.75" customHeight="1"/>
    <row r="10882" s="388" customFormat="1" ht="21.75" customHeight="1"/>
    <row r="10883" s="388" customFormat="1" ht="21.75" customHeight="1"/>
    <row r="10884" s="388" customFormat="1" ht="21.75" customHeight="1"/>
    <row r="10885" s="388" customFormat="1" ht="21.75" customHeight="1"/>
    <row r="10886" s="388" customFormat="1" ht="21.75" customHeight="1"/>
    <row r="10887" s="388" customFormat="1" ht="21.75" customHeight="1"/>
    <row r="10888" s="388" customFormat="1" ht="21.75" customHeight="1"/>
    <row r="10889" s="388" customFormat="1" ht="21.75" customHeight="1"/>
    <row r="10890" s="388" customFormat="1" ht="21.75" customHeight="1"/>
    <row r="10891" s="388" customFormat="1" ht="21.75" customHeight="1"/>
    <row r="10892" s="388" customFormat="1" ht="21.75" customHeight="1"/>
    <row r="10893" s="388" customFormat="1" ht="21.75" customHeight="1"/>
    <row r="10894" s="388" customFormat="1" ht="21.75" customHeight="1"/>
    <row r="10895" s="388" customFormat="1" ht="21.75" customHeight="1"/>
    <row r="10896" s="388" customFormat="1" ht="21.75" customHeight="1"/>
    <row r="10897" s="388" customFormat="1" ht="21.75" customHeight="1"/>
    <row r="10898" s="388" customFormat="1" ht="21.75" customHeight="1"/>
    <row r="10899" s="388" customFormat="1" ht="21.75" customHeight="1"/>
    <row r="10900" s="388" customFormat="1" ht="21.75" customHeight="1"/>
    <row r="10901" s="388" customFormat="1" ht="21.75" customHeight="1"/>
    <row r="10902" s="388" customFormat="1" ht="21.75" customHeight="1"/>
    <row r="10903" s="388" customFormat="1" ht="21.75" customHeight="1"/>
    <row r="10904" s="388" customFormat="1" ht="21.75" customHeight="1"/>
    <row r="10905" s="388" customFormat="1" ht="21.75" customHeight="1"/>
    <row r="10906" s="388" customFormat="1" ht="21.75" customHeight="1"/>
    <row r="10907" s="388" customFormat="1" ht="21.75" customHeight="1"/>
    <row r="10908" s="388" customFormat="1" ht="21.75" customHeight="1"/>
    <row r="10909" s="388" customFormat="1" ht="21.75" customHeight="1"/>
    <row r="10910" s="388" customFormat="1" ht="21.75" customHeight="1"/>
    <row r="10911" s="388" customFormat="1" ht="21.75" customHeight="1"/>
    <row r="10912" s="388" customFormat="1" ht="21.75" customHeight="1"/>
    <row r="10913" s="388" customFormat="1" ht="21.75" customHeight="1"/>
    <row r="10914" s="388" customFormat="1" ht="21.75" customHeight="1"/>
    <row r="10915" s="388" customFormat="1" ht="21.75" customHeight="1"/>
    <row r="10916" s="388" customFormat="1" ht="21.75" customHeight="1"/>
    <row r="10917" s="388" customFormat="1" ht="21.75" customHeight="1"/>
    <row r="10918" s="388" customFormat="1" ht="21.75" customHeight="1"/>
    <row r="10919" s="388" customFormat="1" ht="21.75" customHeight="1"/>
    <row r="10920" s="388" customFormat="1" ht="21.75" customHeight="1"/>
    <row r="10921" s="388" customFormat="1" ht="21.75" customHeight="1"/>
    <row r="10922" s="388" customFormat="1" ht="21.75" customHeight="1"/>
    <row r="10923" s="388" customFormat="1" ht="21.75" customHeight="1"/>
    <row r="10924" s="388" customFormat="1" ht="21.75" customHeight="1"/>
    <row r="10925" s="388" customFormat="1" ht="21.75" customHeight="1"/>
    <row r="10926" s="388" customFormat="1" ht="21.75" customHeight="1"/>
    <row r="10927" s="388" customFormat="1" ht="21.75" customHeight="1"/>
    <row r="10928" s="388" customFormat="1" ht="21.75" customHeight="1"/>
    <row r="10929" s="388" customFormat="1" ht="21.75" customHeight="1"/>
    <row r="10930" s="388" customFormat="1" ht="21.75" customHeight="1"/>
    <row r="10931" s="388" customFormat="1" ht="21.75" customHeight="1"/>
    <row r="10932" s="388" customFormat="1" ht="21.75" customHeight="1"/>
    <row r="10933" s="388" customFormat="1" ht="21.75" customHeight="1"/>
    <row r="10934" s="388" customFormat="1" ht="21.75" customHeight="1"/>
    <row r="10935" s="388" customFormat="1" ht="21.75" customHeight="1"/>
    <row r="10936" s="388" customFormat="1" ht="21.75" customHeight="1"/>
    <row r="10937" s="388" customFormat="1" ht="21.75" customHeight="1"/>
    <row r="10938" s="388" customFormat="1" ht="21.75" customHeight="1"/>
    <row r="10939" s="388" customFormat="1" ht="21.75" customHeight="1"/>
    <row r="10940" s="388" customFormat="1" ht="21.75" customHeight="1"/>
    <row r="10941" s="388" customFormat="1" ht="21.75" customHeight="1"/>
    <row r="10942" s="388" customFormat="1" ht="21.75" customHeight="1"/>
    <row r="10943" s="388" customFormat="1" ht="21.75" customHeight="1"/>
    <row r="10944" s="388" customFormat="1" ht="21.75" customHeight="1"/>
    <row r="10945" s="388" customFormat="1" ht="21.75" customHeight="1"/>
    <row r="10946" s="388" customFormat="1" ht="21.75" customHeight="1"/>
    <row r="10947" s="388" customFormat="1" ht="21.75" customHeight="1"/>
    <row r="10948" s="388" customFormat="1" ht="21.75" customHeight="1"/>
    <row r="10949" s="388" customFormat="1" ht="21.75" customHeight="1"/>
    <row r="10950" s="388" customFormat="1" ht="21.75" customHeight="1"/>
    <row r="10951" s="388" customFormat="1" ht="21.75" customHeight="1"/>
    <row r="10952" s="388" customFormat="1" ht="21.75" customHeight="1"/>
    <row r="10953" s="388" customFormat="1" ht="21.75" customHeight="1"/>
    <row r="10954" s="388" customFormat="1" ht="21.75" customHeight="1"/>
    <row r="10955" s="388" customFormat="1" ht="21.75" customHeight="1"/>
    <row r="10956" s="388" customFormat="1" ht="21.75" customHeight="1"/>
    <row r="10957" s="388" customFormat="1" ht="21.75" customHeight="1"/>
    <row r="10958" s="388" customFormat="1" ht="21.75" customHeight="1"/>
    <row r="10959" s="388" customFormat="1" ht="21.75" customHeight="1"/>
    <row r="10960" s="388" customFormat="1" ht="21.75" customHeight="1"/>
    <row r="10961" s="388" customFormat="1" ht="21.75" customHeight="1"/>
    <row r="10962" s="388" customFormat="1" ht="21.75" customHeight="1"/>
    <row r="10963" s="388" customFormat="1" ht="21.75" customHeight="1"/>
    <row r="10964" s="388" customFormat="1" ht="21.75" customHeight="1"/>
    <row r="10965" s="388" customFormat="1" ht="21.75" customHeight="1"/>
    <row r="10966" s="388" customFormat="1" ht="21.75" customHeight="1"/>
    <row r="10967" s="388" customFormat="1" ht="21.75" customHeight="1"/>
    <row r="10968" s="388" customFormat="1" ht="21.75" customHeight="1"/>
    <row r="10969" s="388" customFormat="1" ht="21.75" customHeight="1"/>
    <row r="10970" s="388" customFormat="1" ht="21.75" customHeight="1"/>
    <row r="10971" s="388" customFormat="1" ht="21.75" customHeight="1"/>
    <row r="10972" s="388" customFormat="1" ht="21.75" customHeight="1"/>
    <row r="10973" s="388" customFormat="1" ht="21.75" customHeight="1"/>
    <row r="10974" s="388" customFormat="1" ht="21.75" customHeight="1"/>
    <row r="10975" s="388" customFormat="1" ht="21.75" customHeight="1"/>
    <row r="10976" s="388" customFormat="1" ht="21.75" customHeight="1"/>
    <row r="10977" s="388" customFormat="1" ht="21.75" customHeight="1"/>
    <row r="10978" s="388" customFormat="1" ht="21.75" customHeight="1"/>
    <row r="10979" s="388" customFormat="1" ht="21.75" customHeight="1"/>
    <row r="10980" s="388" customFormat="1" ht="21.75" customHeight="1"/>
    <row r="10981" s="388" customFormat="1" ht="21.75" customHeight="1"/>
    <row r="10982" s="388" customFormat="1" ht="21.75" customHeight="1"/>
    <row r="10983" s="388" customFormat="1" ht="21.75" customHeight="1"/>
    <row r="10984" s="388" customFormat="1" ht="21.75" customHeight="1"/>
    <row r="10985" s="388" customFormat="1" ht="21.75" customHeight="1"/>
    <row r="10986" s="388" customFormat="1" ht="21.75" customHeight="1"/>
    <row r="10987" s="388" customFormat="1" ht="21.75" customHeight="1"/>
    <row r="10988" s="388" customFormat="1" ht="21.75" customHeight="1"/>
    <row r="10989" s="388" customFormat="1" ht="21.75" customHeight="1"/>
    <row r="10990" s="388" customFormat="1" ht="21.75" customHeight="1"/>
    <row r="10991" s="388" customFormat="1" ht="21.75" customHeight="1"/>
    <row r="10992" s="388" customFormat="1" ht="21.75" customHeight="1"/>
    <row r="10993" s="388" customFormat="1" ht="21.75" customHeight="1"/>
    <row r="10994" s="388" customFormat="1" ht="21.75" customHeight="1"/>
    <row r="10995" s="388" customFormat="1" ht="21.75" customHeight="1"/>
    <row r="10996" s="388" customFormat="1" ht="21.75" customHeight="1"/>
    <row r="10997" s="388" customFormat="1" ht="21.75" customHeight="1"/>
    <row r="10998" s="388" customFormat="1" ht="21.75" customHeight="1"/>
    <row r="10999" s="388" customFormat="1" ht="21.75" customHeight="1"/>
    <row r="11000" s="388" customFormat="1" ht="21.75" customHeight="1"/>
    <row r="11001" s="388" customFormat="1" ht="21.75" customHeight="1"/>
    <row r="11002" s="388" customFormat="1" ht="21.75" customHeight="1"/>
    <row r="11003" s="388" customFormat="1" ht="21.75" customHeight="1"/>
    <row r="11004" s="388" customFormat="1" ht="21.75" customHeight="1"/>
    <row r="11005" s="388" customFormat="1" ht="21.75" customHeight="1"/>
    <row r="11006" s="388" customFormat="1" ht="21.75" customHeight="1"/>
    <row r="11007" s="388" customFormat="1" ht="21.75" customHeight="1"/>
    <row r="11008" s="388" customFormat="1" ht="21.75" customHeight="1"/>
    <row r="11009" s="388" customFormat="1" ht="21.75" customHeight="1"/>
    <row r="11010" s="388" customFormat="1" ht="21.75" customHeight="1"/>
    <row r="11011" s="388" customFormat="1" ht="21.75" customHeight="1"/>
    <row r="11012" s="388" customFormat="1" ht="21.75" customHeight="1"/>
    <row r="11013" s="388" customFormat="1" ht="21.75" customHeight="1"/>
    <row r="11014" s="388" customFormat="1" ht="21.75" customHeight="1"/>
    <row r="11015" s="388" customFormat="1" ht="21.75" customHeight="1"/>
    <row r="11016" s="388" customFormat="1" ht="21.75" customHeight="1"/>
    <row r="11017" s="388" customFormat="1" ht="21.75" customHeight="1"/>
    <row r="11018" s="388" customFormat="1" ht="21.75" customHeight="1"/>
    <row r="11019" s="388" customFormat="1" ht="21.75" customHeight="1"/>
    <row r="11020" s="388" customFormat="1" ht="21.75" customHeight="1"/>
    <row r="11021" s="388" customFormat="1" ht="21.75" customHeight="1"/>
    <row r="11022" s="388" customFormat="1" ht="21.75" customHeight="1"/>
    <row r="11023" s="388" customFormat="1" ht="21.75" customHeight="1"/>
    <row r="11024" s="388" customFormat="1" ht="21.75" customHeight="1"/>
    <row r="11025" s="388" customFormat="1" ht="21.75" customHeight="1"/>
    <row r="11026" s="388" customFormat="1" ht="21.75" customHeight="1"/>
    <row r="11027" s="388" customFormat="1" ht="21.75" customHeight="1"/>
    <row r="11028" s="388" customFormat="1" ht="21.75" customHeight="1"/>
    <row r="11029" s="388" customFormat="1" ht="21.75" customHeight="1"/>
    <row r="11030" s="388" customFormat="1" ht="21.75" customHeight="1"/>
    <row r="11031" s="388" customFormat="1" ht="21.75" customHeight="1"/>
    <row r="11032" s="388" customFormat="1" ht="21.75" customHeight="1"/>
    <row r="11033" s="388" customFormat="1" ht="21.75" customHeight="1"/>
    <row r="11034" s="388" customFormat="1" ht="21.75" customHeight="1"/>
    <row r="11035" s="388" customFormat="1" ht="21.75" customHeight="1"/>
    <row r="11036" s="388" customFormat="1" ht="21.75" customHeight="1"/>
    <row r="11037" s="388" customFormat="1" ht="21.75" customHeight="1"/>
    <row r="11038" s="388" customFormat="1" ht="21.75" customHeight="1"/>
    <row r="11039" s="388" customFormat="1" ht="21.75" customHeight="1"/>
    <row r="11040" s="388" customFormat="1" ht="21.75" customHeight="1"/>
    <row r="11041" s="388" customFormat="1" ht="21.75" customHeight="1"/>
    <row r="11042" s="388" customFormat="1" ht="21.75" customHeight="1"/>
    <row r="11043" s="388" customFormat="1" ht="21.75" customHeight="1"/>
    <row r="11044" s="388" customFormat="1" ht="21.75" customHeight="1"/>
    <row r="11045" s="388" customFormat="1" ht="21.75" customHeight="1"/>
    <row r="11046" s="388" customFormat="1" ht="21.75" customHeight="1"/>
    <row r="11047" s="388" customFormat="1" ht="21.75" customHeight="1"/>
    <row r="11048" s="388" customFormat="1" ht="21.75" customHeight="1"/>
    <row r="11049" s="388" customFormat="1" ht="21.75" customHeight="1"/>
    <row r="11050" s="388" customFormat="1" ht="21.75" customHeight="1"/>
    <row r="11051" s="388" customFormat="1" ht="21.75" customHeight="1"/>
    <row r="11052" s="388" customFormat="1" ht="21.75" customHeight="1"/>
    <row r="11053" s="388" customFormat="1" ht="21.75" customHeight="1"/>
    <row r="11054" s="388" customFormat="1" ht="21.75" customHeight="1"/>
    <row r="11055" s="388" customFormat="1" ht="21.75" customHeight="1"/>
    <row r="11056" s="388" customFormat="1" ht="21.75" customHeight="1"/>
    <row r="11057" s="388" customFormat="1" ht="21.75" customHeight="1"/>
    <row r="11058" s="388" customFormat="1" ht="21.75" customHeight="1"/>
    <row r="11059" s="388" customFormat="1" ht="21.75" customHeight="1"/>
    <row r="11060" s="388" customFormat="1" ht="21.75" customHeight="1"/>
    <row r="11061" s="388" customFormat="1" ht="21.75" customHeight="1"/>
    <row r="11062" s="388" customFormat="1" ht="21.75" customHeight="1"/>
    <row r="11063" s="388" customFormat="1" ht="21.75" customHeight="1"/>
    <row r="11064" s="388" customFormat="1" ht="21.75" customHeight="1"/>
    <row r="11065" s="388" customFormat="1" ht="21.75" customHeight="1"/>
    <row r="11066" s="388" customFormat="1" ht="21.75" customHeight="1"/>
    <row r="11067" s="388" customFormat="1" ht="21.75" customHeight="1"/>
    <row r="11068" s="388" customFormat="1" ht="21.75" customHeight="1"/>
    <row r="11069" s="388" customFormat="1" ht="21.75" customHeight="1"/>
    <row r="11070" s="388" customFormat="1" ht="21.75" customHeight="1"/>
    <row r="11071" s="388" customFormat="1" ht="21.75" customHeight="1"/>
    <row r="11072" s="388" customFormat="1" ht="21.75" customHeight="1"/>
    <row r="11073" s="388" customFormat="1" ht="21.75" customHeight="1"/>
    <row r="11074" s="388" customFormat="1" ht="21.75" customHeight="1"/>
    <row r="11075" s="388" customFormat="1" ht="21.75" customHeight="1"/>
    <row r="11076" s="388" customFormat="1" ht="21.75" customHeight="1"/>
    <row r="11077" s="388" customFormat="1" ht="21.75" customHeight="1"/>
    <row r="11078" s="388" customFormat="1" ht="21.75" customHeight="1"/>
    <row r="11079" s="388" customFormat="1" ht="21.75" customHeight="1"/>
    <row r="11080" s="388" customFormat="1" ht="21.75" customHeight="1"/>
    <row r="11081" s="388" customFormat="1" ht="21.75" customHeight="1"/>
    <row r="11082" s="388" customFormat="1" ht="21.75" customHeight="1"/>
    <row r="11083" s="388" customFormat="1" ht="21.75" customHeight="1"/>
    <row r="11084" s="388" customFormat="1" ht="21.75" customHeight="1"/>
    <row r="11085" s="388" customFormat="1" ht="21.75" customHeight="1"/>
    <row r="11086" s="388" customFormat="1" ht="21.75" customHeight="1"/>
    <row r="11087" s="388" customFormat="1" ht="21.75" customHeight="1"/>
    <row r="11088" s="388" customFormat="1" ht="21.75" customHeight="1"/>
    <row r="11089" s="388" customFormat="1" ht="21.75" customHeight="1"/>
    <row r="11090" s="388" customFormat="1" ht="21.75" customHeight="1"/>
    <row r="11091" s="388" customFormat="1" ht="21.75" customHeight="1"/>
    <row r="11092" s="388" customFormat="1" ht="21.75" customHeight="1"/>
    <row r="11093" s="388" customFormat="1" ht="21.75" customHeight="1"/>
    <row r="11094" s="388" customFormat="1" ht="21.75" customHeight="1"/>
    <row r="11095" s="388" customFormat="1" ht="21.75" customHeight="1"/>
    <row r="11096" s="388" customFormat="1" ht="21.75" customHeight="1"/>
    <row r="11097" s="388" customFormat="1" ht="21.75" customHeight="1"/>
    <row r="11098" s="388" customFormat="1" ht="21.75" customHeight="1"/>
    <row r="11099" s="388" customFormat="1" ht="21.75" customHeight="1"/>
    <row r="11100" s="388" customFormat="1" ht="21.75" customHeight="1"/>
    <row r="11101" s="388" customFormat="1" ht="21.75" customHeight="1"/>
    <row r="11102" s="388" customFormat="1" ht="21.75" customHeight="1"/>
    <row r="11103" s="388" customFormat="1" ht="21.75" customHeight="1"/>
    <row r="11104" s="388" customFormat="1" ht="21.75" customHeight="1"/>
    <row r="11105" s="388" customFormat="1" ht="21.75" customHeight="1"/>
    <row r="11106" s="388" customFormat="1" ht="21.75" customHeight="1"/>
    <row r="11107" s="388" customFormat="1" ht="21.75" customHeight="1"/>
    <row r="11108" s="388" customFormat="1" ht="21.75" customHeight="1"/>
    <row r="11109" s="388" customFormat="1" ht="21.75" customHeight="1"/>
    <row r="11110" s="388" customFormat="1" ht="21.75" customHeight="1"/>
    <row r="11111" s="388" customFormat="1" ht="21.75" customHeight="1"/>
    <row r="11112" s="388" customFormat="1" ht="21.75" customHeight="1"/>
    <row r="11113" s="388" customFormat="1" ht="21.75" customHeight="1"/>
    <row r="11114" s="388" customFormat="1" ht="21.75" customHeight="1"/>
    <row r="11115" s="388" customFormat="1" ht="21.75" customHeight="1"/>
    <row r="11116" s="388" customFormat="1" ht="21.75" customHeight="1"/>
    <row r="11117" s="388" customFormat="1" ht="21.75" customHeight="1"/>
    <row r="11118" s="388" customFormat="1" ht="21.75" customHeight="1"/>
    <row r="11119" s="388" customFormat="1" ht="21.75" customHeight="1"/>
    <row r="11120" s="388" customFormat="1" ht="21.75" customHeight="1"/>
    <row r="11121" s="388" customFormat="1" ht="21.75" customHeight="1"/>
    <row r="11122" s="388" customFormat="1" ht="21.75" customHeight="1"/>
    <row r="11123" s="388" customFormat="1" ht="21.75" customHeight="1"/>
    <row r="11124" s="388" customFormat="1" ht="21.75" customHeight="1"/>
    <row r="11125" s="388" customFormat="1" ht="21.75" customHeight="1"/>
    <row r="11126" s="388" customFormat="1" ht="21.75" customHeight="1"/>
    <row r="11127" s="388" customFormat="1" ht="21.75" customHeight="1"/>
    <row r="11128" s="388" customFormat="1" ht="21.75" customHeight="1"/>
    <row r="11129" s="388" customFormat="1" ht="21.75" customHeight="1"/>
    <row r="11130" s="388" customFormat="1" ht="21.75" customHeight="1"/>
    <row r="11131" s="388" customFormat="1" ht="21.75" customHeight="1"/>
    <row r="11132" s="388" customFormat="1" ht="21.75" customHeight="1"/>
    <row r="11133" s="388" customFormat="1" ht="21.75" customHeight="1"/>
    <row r="11134" s="388" customFormat="1" ht="21.75" customHeight="1"/>
    <row r="11135" s="388" customFormat="1" ht="21.75" customHeight="1"/>
    <row r="11136" s="388" customFormat="1" ht="21.75" customHeight="1"/>
    <row r="11137" s="388" customFormat="1" ht="21.75" customHeight="1"/>
    <row r="11138" s="388" customFormat="1" ht="21.75" customHeight="1"/>
    <row r="11139" s="388" customFormat="1" ht="21.75" customHeight="1"/>
    <row r="11140" s="388" customFormat="1" ht="21.75" customHeight="1"/>
    <row r="11141" s="388" customFormat="1" ht="21.75" customHeight="1"/>
    <row r="11142" s="388" customFormat="1" ht="21.75" customHeight="1"/>
    <row r="11143" s="388" customFormat="1" ht="21.75" customHeight="1"/>
    <row r="11144" s="388" customFormat="1" ht="21.75" customHeight="1"/>
    <row r="11145" s="388" customFormat="1" ht="21.75" customHeight="1"/>
    <row r="11146" s="388" customFormat="1" ht="21.75" customHeight="1"/>
    <row r="11147" s="388" customFormat="1" ht="21.75" customHeight="1"/>
    <row r="11148" s="388" customFormat="1" ht="21.75" customHeight="1"/>
    <row r="11149" s="388" customFormat="1" ht="21.75" customHeight="1"/>
    <row r="11150" s="388" customFormat="1" ht="21.75" customHeight="1"/>
    <row r="11151" s="388" customFormat="1" ht="21.75" customHeight="1"/>
    <row r="11152" s="388" customFormat="1" ht="21.75" customHeight="1"/>
    <row r="11153" s="388" customFormat="1" ht="21.75" customHeight="1"/>
    <row r="11154" s="388" customFormat="1" ht="21.75" customHeight="1"/>
    <row r="11155" s="388" customFormat="1" ht="21.75" customHeight="1"/>
    <row r="11156" s="388" customFormat="1" ht="21.75" customHeight="1"/>
    <row r="11157" s="388" customFormat="1" ht="21.75" customHeight="1"/>
    <row r="11158" s="388" customFormat="1" ht="21.75" customHeight="1"/>
    <row r="11159" s="388" customFormat="1" ht="21.75" customHeight="1"/>
    <row r="11160" s="388" customFormat="1" ht="21.75" customHeight="1"/>
    <row r="11161" s="388" customFormat="1" ht="21.75" customHeight="1"/>
    <row r="11162" s="388" customFormat="1" ht="21.75" customHeight="1"/>
    <row r="11163" s="388" customFormat="1" ht="21.75" customHeight="1"/>
    <row r="11164" s="388" customFormat="1" ht="21.75" customHeight="1"/>
    <row r="11165" s="388" customFormat="1" ht="21.75" customHeight="1"/>
    <row r="11166" s="388" customFormat="1" ht="21.75" customHeight="1"/>
    <row r="11167" s="388" customFormat="1" ht="21.75" customHeight="1"/>
    <row r="11168" s="388" customFormat="1" ht="21.75" customHeight="1"/>
    <row r="11169" s="388" customFormat="1" ht="21.75" customHeight="1"/>
    <row r="11170" s="388" customFormat="1" ht="21.75" customHeight="1"/>
    <row r="11171" s="388" customFormat="1" ht="21.75" customHeight="1"/>
    <row r="11172" s="388" customFormat="1" ht="21.75" customHeight="1"/>
    <row r="11173" s="388" customFormat="1" ht="21.75" customHeight="1"/>
    <row r="11174" s="388" customFormat="1" ht="21.75" customHeight="1"/>
    <row r="11175" s="388" customFormat="1" ht="21.75" customHeight="1"/>
    <row r="11176" s="388" customFormat="1" ht="21.75" customHeight="1"/>
    <row r="11177" s="388" customFormat="1" ht="21.75" customHeight="1"/>
    <row r="11178" s="388" customFormat="1" ht="21.75" customHeight="1"/>
    <row r="11179" s="388" customFormat="1" ht="21.75" customHeight="1"/>
    <row r="11180" s="388" customFormat="1" ht="21.75" customHeight="1"/>
    <row r="11181" s="388" customFormat="1" ht="21.75" customHeight="1"/>
    <row r="11182" s="388" customFormat="1" ht="21.75" customHeight="1"/>
    <row r="11183" s="388" customFormat="1" ht="21.75" customHeight="1"/>
    <row r="11184" s="388" customFormat="1" ht="21.75" customHeight="1"/>
    <row r="11185" s="388" customFormat="1" ht="21.75" customHeight="1"/>
    <row r="11186" s="388" customFormat="1" ht="21.75" customHeight="1"/>
    <row r="11187" s="388" customFormat="1" ht="21.75" customHeight="1"/>
    <row r="11188" s="388" customFormat="1" ht="21.75" customHeight="1"/>
    <row r="11189" s="388" customFormat="1" ht="21.75" customHeight="1"/>
    <row r="11190" s="388" customFormat="1" ht="21.75" customHeight="1"/>
    <row r="11191" s="388" customFormat="1" ht="21.75" customHeight="1"/>
    <row r="11192" s="388" customFormat="1" ht="21.75" customHeight="1"/>
    <row r="11193" s="388" customFormat="1" ht="21.75" customHeight="1"/>
    <row r="11194" s="388" customFormat="1" ht="21.75" customHeight="1"/>
    <row r="11195" s="388" customFormat="1" ht="21.75" customHeight="1"/>
    <row r="11196" s="388" customFormat="1" ht="21.75" customHeight="1"/>
    <row r="11197" s="388" customFormat="1" ht="21.75" customHeight="1"/>
    <row r="11198" s="388" customFormat="1" ht="21.75" customHeight="1"/>
    <row r="11199" s="388" customFormat="1" ht="21.75" customHeight="1"/>
    <row r="11200" s="388" customFormat="1" ht="21.75" customHeight="1"/>
    <row r="11201" s="388" customFormat="1" ht="21.75" customHeight="1"/>
    <row r="11202" s="388" customFormat="1" ht="21.75" customHeight="1"/>
    <row r="11203" s="388" customFormat="1" ht="21.75" customHeight="1"/>
    <row r="11204" s="388" customFormat="1" ht="21.75" customHeight="1"/>
    <row r="11205" s="388" customFormat="1" ht="21.75" customHeight="1"/>
    <row r="11206" s="388" customFormat="1" ht="21.75" customHeight="1"/>
    <row r="11207" s="388" customFormat="1" ht="21.75" customHeight="1"/>
    <row r="11208" s="388" customFormat="1" ht="21.75" customHeight="1"/>
    <row r="11209" s="388" customFormat="1" ht="21.75" customHeight="1"/>
    <row r="11210" s="388" customFormat="1" ht="21.75" customHeight="1"/>
    <row r="11211" s="388" customFormat="1" ht="21.75" customHeight="1"/>
    <row r="11212" s="388" customFormat="1" ht="21.75" customHeight="1"/>
    <row r="11213" s="388" customFormat="1" ht="21.75" customHeight="1"/>
    <row r="11214" s="388" customFormat="1" ht="21.75" customHeight="1"/>
    <row r="11215" s="388" customFormat="1" ht="21.75" customHeight="1"/>
    <row r="11216" s="388" customFormat="1" ht="21.75" customHeight="1"/>
    <row r="11217" s="388" customFormat="1" ht="21.75" customHeight="1"/>
    <row r="11218" s="388" customFormat="1" ht="21.75" customHeight="1"/>
    <row r="11219" s="388" customFormat="1" ht="21.75" customHeight="1"/>
    <row r="11220" s="388" customFormat="1" ht="21.75" customHeight="1"/>
    <row r="11221" s="388" customFormat="1" ht="21.75" customHeight="1"/>
    <row r="11222" s="388" customFormat="1" ht="21.75" customHeight="1"/>
    <row r="11223" s="388" customFormat="1" ht="21.75" customHeight="1"/>
    <row r="11224" s="388" customFormat="1" ht="21.75" customHeight="1"/>
    <row r="11225" s="388" customFormat="1" ht="21.75" customHeight="1"/>
    <row r="11226" s="388" customFormat="1" ht="21.75" customHeight="1"/>
    <row r="11227" s="388" customFormat="1" ht="21.75" customHeight="1"/>
    <row r="11228" s="388" customFormat="1" ht="21.75" customHeight="1"/>
    <row r="11229" s="388" customFormat="1" ht="21.75" customHeight="1"/>
    <row r="11230" s="388" customFormat="1" ht="21.75" customHeight="1"/>
    <row r="11231" s="388" customFormat="1" ht="21.75" customHeight="1"/>
    <row r="11232" s="388" customFormat="1" ht="21.75" customHeight="1"/>
    <row r="11233" s="388" customFormat="1" ht="21.75" customHeight="1"/>
    <row r="11234" s="388" customFormat="1" ht="21.75" customHeight="1"/>
    <row r="11235" s="388" customFormat="1" ht="21.75" customHeight="1"/>
    <row r="11236" s="388" customFormat="1" ht="21.75" customHeight="1"/>
    <row r="11237" s="388" customFormat="1" ht="21.75" customHeight="1"/>
    <row r="11238" s="388" customFormat="1" ht="21.75" customHeight="1"/>
    <row r="11239" s="388" customFormat="1" ht="21.75" customHeight="1"/>
    <row r="11240" s="388" customFormat="1" ht="21.75" customHeight="1"/>
    <row r="11241" s="388" customFormat="1" ht="21.75" customHeight="1"/>
    <row r="11242" s="388" customFormat="1" ht="21.75" customHeight="1"/>
    <row r="11243" s="388" customFormat="1" ht="21.75" customHeight="1"/>
    <row r="11244" s="388" customFormat="1" ht="21.75" customHeight="1"/>
    <row r="11245" s="388" customFormat="1" ht="21.75" customHeight="1"/>
    <row r="11246" s="388" customFormat="1" ht="21.75" customHeight="1"/>
    <row r="11247" s="388" customFormat="1" ht="21.75" customHeight="1"/>
    <row r="11248" s="388" customFormat="1" ht="21.75" customHeight="1"/>
    <row r="11249" s="388" customFormat="1" ht="21.75" customHeight="1"/>
    <row r="11250" s="388" customFormat="1" ht="21.75" customHeight="1"/>
    <row r="11251" s="388" customFormat="1" ht="21.75" customHeight="1"/>
    <row r="11252" s="388" customFormat="1" ht="21.75" customHeight="1"/>
    <row r="11253" s="388" customFormat="1" ht="21.75" customHeight="1"/>
    <row r="11254" s="388" customFormat="1" ht="21.75" customHeight="1"/>
    <row r="11255" s="388" customFormat="1" ht="21.75" customHeight="1"/>
    <row r="11256" s="388" customFormat="1" ht="21.75" customHeight="1"/>
    <row r="11257" s="388" customFormat="1" ht="21.75" customHeight="1"/>
    <row r="11258" s="388" customFormat="1" ht="21.75" customHeight="1"/>
    <row r="11259" s="388" customFormat="1" ht="21.75" customHeight="1"/>
    <row r="11260" s="388" customFormat="1" ht="21.75" customHeight="1"/>
    <row r="11261" s="388" customFormat="1" ht="21.75" customHeight="1"/>
    <row r="11262" s="388" customFormat="1" ht="21.75" customHeight="1"/>
    <row r="11263" s="388" customFormat="1" ht="21.75" customHeight="1"/>
    <row r="11264" s="388" customFormat="1" ht="21.75" customHeight="1"/>
    <row r="11265" s="388" customFormat="1" ht="21.75" customHeight="1"/>
    <row r="11266" s="388" customFormat="1" ht="21.75" customHeight="1"/>
    <row r="11267" s="388" customFormat="1" ht="21.75" customHeight="1"/>
    <row r="11268" s="388" customFormat="1" ht="21.75" customHeight="1"/>
    <row r="11269" s="388" customFormat="1" ht="21.75" customHeight="1"/>
    <row r="11270" s="388" customFormat="1" ht="21.75" customHeight="1"/>
    <row r="11271" s="388" customFormat="1" ht="21.75" customHeight="1"/>
    <row r="11272" s="388" customFormat="1" ht="21.75" customHeight="1"/>
    <row r="11273" s="388" customFormat="1" ht="21.75" customHeight="1"/>
    <row r="11274" s="388" customFormat="1" ht="21.75" customHeight="1"/>
    <row r="11275" s="388" customFormat="1" ht="21.75" customHeight="1"/>
    <row r="11276" s="388" customFormat="1" ht="21.75" customHeight="1"/>
    <row r="11277" s="388" customFormat="1" ht="21.75" customHeight="1"/>
    <row r="11278" s="388" customFormat="1" ht="21.75" customHeight="1"/>
    <row r="11279" s="388" customFormat="1" ht="21.75" customHeight="1"/>
    <row r="11280" s="388" customFormat="1" ht="21.75" customHeight="1"/>
    <row r="11281" s="388" customFormat="1" ht="21.75" customHeight="1"/>
    <row r="11282" s="388" customFormat="1" ht="21.75" customHeight="1"/>
    <row r="11283" s="388" customFormat="1" ht="21.75" customHeight="1"/>
    <row r="11284" s="388" customFormat="1" ht="21.75" customHeight="1"/>
    <row r="11285" s="388" customFormat="1" ht="21.75" customHeight="1"/>
    <row r="11286" s="388" customFormat="1" ht="21.75" customHeight="1"/>
    <row r="11287" s="388" customFormat="1" ht="21.75" customHeight="1"/>
    <row r="11288" s="388" customFormat="1" ht="21.75" customHeight="1"/>
    <row r="11289" s="388" customFormat="1" ht="21.75" customHeight="1"/>
    <row r="11290" s="388" customFormat="1" ht="21.75" customHeight="1"/>
    <row r="11291" s="388" customFormat="1" ht="21.75" customHeight="1"/>
    <row r="11292" s="388" customFormat="1" ht="21.75" customHeight="1"/>
    <row r="11293" s="388" customFormat="1" ht="21.75" customHeight="1"/>
    <row r="11294" s="388" customFormat="1" ht="21.75" customHeight="1"/>
    <row r="11295" s="388" customFormat="1" ht="21.75" customHeight="1"/>
    <row r="11296" s="388" customFormat="1" ht="21.75" customHeight="1"/>
    <row r="11297" s="388" customFormat="1" ht="21.75" customHeight="1"/>
    <row r="11298" s="388" customFormat="1" ht="21.75" customHeight="1"/>
    <row r="11299" s="388" customFormat="1" ht="21.75" customHeight="1"/>
    <row r="11300" s="388" customFormat="1" ht="21.75" customHeight="1"/>
    <row r="11301" s="388" customFormat="1" ht="21.75" customHeight="1"/>
    <row r="11302" s="388" customFormat="1" ht="21.75" customHeight="1"/>
    <row r="11303" s="388" customFormat="1" ht="21.75" customHeight="1"/>
    <row r="11304" s="388" customFormat="1" ht="21.75" customHeight="1"/>
    <row r="11305" s="388" customFormat="1" ht="21.75" customHeight="1"/>
    <row r="11306" s="388" customFormat="1" ht="21.75" customHeight="1"/>
    <row r="11307" s="388" customFormat="1" ht="21.75" customHeight="1"/>
    <row r="11308" s="388" customFormat="1" ht="21.75" customHeight="1"/>
    <row r="11309" s="388" customFormat="1" ht="21.75" customHeight="1"/>
    <row r="11310" s="388" customFormat="1" ht="21.75" customHeight="1"/>
    <row r="11311" s="388" customFormat="1" ht="21.75" customHeight="1"/>
    <row r="11312" s="388" customFormat="1" ht="21.75" customHeight="1"/>
    <row r="11313" s="388" customFormat="1" ht="21.75" customHeight="1"/>
    <row r="11314" s="388" customFormat="1" ht="21.75" customHeight="1"/>
    <row r="11315" s="388" customFormat="1" ht="21.75" customHeight="1"/>
    <row r="11316" s="388" customFormat="1" ht="21.75" customHeight="1"/>
    <row r="11317" s="388" customFormat="1" ht="21.75" customHeight="1"/>
    <row r="11318" s="388" customFormat="1" ht="21.75" customHeight="1"/>
    <row r="11319" s="388" customFormat="1" ht="21.75" customHeight="1"/>
    <row r="11320" s="388" customFormat="1" ht="21.75" customHeight="1"/>
    <row r="11321" s="388" customFormat="1" ht="21.75" customHeight="1"/>
    <row r="11322" s="388" customFormat="1" ht="21.75" customHeight="1"/>
    <row r="11323" s="388" customFormat="1" ht="21.75" customHeight="1"/>
    <row r="11324" s="388" customFormat="1" ht="21.75" customHeight="1"/>
    <row r="11325" s="388" customFormat="1" ht="21.75" customHeight="1"/>
    <row r="11326" s="388" customFormat="1" ht="21.75" customHeight="1"/>
    <row r="11327" s="388" customFormat="1" ht="21.75" customHeight="1"/>
    <row r="11328" s="388" customFormat="1" ht="21.75" customHeight="1"/>
    <row r="11329" s="388" customFormat="1" ht="21.75" customHeight="1"/>
    <row r="11330" s="388" customFormat="1" ht="21.75" customHeight="1"/>
    <row r="11331" s="388" customFormat="1" ht="21.75" customHeight="1"/>
    <row r="11332" s="388" customFormat="1" ht="21.75" customHeight="1"/>
    <row r="11333" s="388" customFormat="1" ht="21.75" customHeight="1"/>
    <row r="11334" s="388" customFormat="1" ht="21.75" customHeight="1"/>
    <row r="11335" s="388" customFormat="1" ht="21.75" customHeight="1"/>
    <row r="11336" s="388" customFormat="1" ht="21.75" customHeight="1"/>
    <row r="11337" s="388" customFormat="1" ht="21.75" customHeight="1"/>
    <row r="11338" s="388" customFormat="1" ht="21.75" customHeight="1"/>
    <row r="11339" s="388" customFormat="1" ht="21.75" customHeight="1"/>
    <row r="11340" s="388" customFormat="1" ht="21.75" customHeight="1"/>
    <row r="11341" s="388" customFormat="1" ht="21.75" customHeight="1"/>
    <row r="11342" s="388" customFormat="1" ht="21.75" customHeight="1"/>
    <row r="11343" s="388" customFormat="1" ht="21.75" customHeight="1"/>
    <row r="11344" s="388" customFormat="1" ht="21.75" customHeight="1"/>
    <row r="11345" s="388" customFormat="1" ht="21.75" customHeight="1"/>
    <row r="11346" s="388" customFormat="1" ht="21.75" customHeight="1"/>
    <row r="11347" s="388" customFormat="1" ht="21.75" customHeight="1"/>
    <row r="11348" s="388" customFormat="1" ht="21.75" customHeight="1"/>
    <row r="11349" s="388" customFormat="1" ht="21.75" customHeight="1"/>
    <row r="11350" s="388" customFormat="1" ht="21.75" customHeight="1"/>
    <row r="11351" s="388" customFormat="1" ht="21.75" customHeight="1"/>
    <row r="11352" s="388" customFormat="1" ht="21.75" customHeight="1"/>
    <row r="11353" s="388" customFormat="1" ht="21.75" customHeight="1"/>
    <row r="11354" s="388" customFormat="1" ht="21.75" customHeight="1"/>
    <row r="11355" s="388" customFormat="1" ht="21.75" customHeight="1"/>
    <row r="11356" s="388" customFormat="1" ht="21.75" customHeight="1"/>
    <row r="11357" s="388" customFormat="1" ht="21.75" customHeight="1"/>
    <row r="11358" s="388" customFormat="1" ht="21.75" customHeight="1"/>
    <row r="11359" s="388" customFormat="1" ht="21.75" customHeight="1"/>
    <row r="11360" s="388" customFormat="1" ht="21.75" customHeight="1"/>
    <row r="11361" s="388" customFormat="1" ht="21.75" customHeight="1"/>
    <row r="11362" s="388" customFormat="1" ht="21.75" customHeight="1"/>
    <row r="11363" s="388" customFormat="1" ht="21.75" customHeight="1"/>
    <row r="11364" s="388" customFormat="1" ht="21.75" customHeight="1"/>
    <row r="11365" s="388" customFormat="1" ht="21.75" customHeight="1"/>
    <row r="11366" s="388" customFormat="1" ht="21.75" customHeight="1"/>
    <row r="11367" s="388" customFormat="1" ht="21.75" customHeight="1"/>
    <row r="11368" s="388" customFormat="1" ht="21.75" customHeight="1"/>
    <row r="11369" s="388" customFormat="1" ht="21.75" customHeight="1"/>
    <row r="11370" s="388" customFormat="1" ht="21.75" customHeight="1"/>
    <row r="11371" s="388" customFormat="1" ht="21.75" customHeight="1"/>
    <row r="11372" s="388" customFormat="1" ht="21.75" customHeight="1"/>
    <row r="11373" s="388" customFormat="1" ht="21.75" customHeight="1"/>
    <row r="11374" s="388" customFormat="1" ht="21.75" customHeight="1"/>
    <row r="11375" s="388" customFormat="1" ht="21.75" customHeight="1"/>
    <row r="11376" s="388" customFormat="1" ht="21.75" customHeight="1"/>
    <row r="11377" s="388" customFormat="1" ht="21.75" customHeight="1"/>
    <row r="11378" s="388" customFormat="1" ht="21.75" customHeight="1"/>
    <row r="11379" s="388" customFormat="1" ht="21.75" customHeight="1"/>
    <row r="11380" s="388" customFormat="1" ht="21.75" customHeight="1"/>
    <row r="11381" s="388" customFormat="1" ht="21.75" customHeight="1"/>
    <row r="11382" s="388" customFormat="1" ht="21.75" customHeight="1"/>
    <row r="11383" s="388" customFormat="1" ht="21.75" customHeight="1"/>
    <row r="11384" s="388" customFormat="1" ht="21.75" customHeight="1"/>
    <row r="11385" s="388" customFormat="1" ht="21.75" customHeight="1"/>
    <row r="11386" s="388" customFormat="1" ht="21.75" customHeight="1"/>
    <row r="11387" s="388" customFormat="1" ht="21.75" customHeight="1"/>
    <row r="11388" s="388" customFormat="1" ht="21.75" customHeight="1"/>
    <row r="11389" s="388" customFormat="1" ht="21.75" customHeight="1"/>
    <row r="11390" s="388" customFormat="1" ht="21.75" customHeight="1"/>
    <row r="11391" s="388" customFormat="1" ht="21.75" customHeight="1"/>
    <row r="11392" s="388" customFormat="1" ht="21.75" customHeight="1"/>
    <row r="11393" s="388" customFormat="1" ht="21.75" customHeight="1"/>
    <row r="11394" s="388" customFormat="1" ht="21.75" customHeight="1"/>
    <row r="11395" s="388" customFormat="1" ht="21.75" customHeight="1"/>
    <row r="11396" s="388" customFormat="1" ht="21.75" customHeight="1"/>
    <row r="11397" s="388" customFormat="1" ht="21.75" customHeight="1"/>
    <row r="11398" s="388" customFormat="1" ht="21.75" customHeight="1"/>
    <row r="11399" s="388" customFormat="1" ht="21.75" customHeight="1"/>
    <row r="11400" s="388" customFormat="1" ht="21.75" customHeight="1"/>
    <row r="11401" s="388" customFormat="1" ht="21.75" customHeight="1"/>
    <row r="11402" s="388" customFormat="1" ht="21.75" customHeight="1"/>
    <row r="11403" s="388" customFormat="1" ht="21.75" customHeight="1"/>
    <row r="11404" s="388" customFormat="1" ht="21.75" customHeight="1"/>
    <row r="11405" s="388" customFormat="1" ht="21.75" customHeight="1"/>
    <row r="11406" s="388" customFormat="1" ht="21.75" customHeight="1"/>
    <row r="11407" s="388" customFormat="1" ht="21.75" customHeight="1"/>
    <row r="11408" s="388" customFormat="1" ht="21.75" customHeight="1"/>
    <row r="11409" s="388" customFormat="1" ht="21.75" customHeight="1"/>
    <row r="11410" s="388" customFormat="1" ht="21.75" customHeight="1"/>
    <row r="11411" s="388" customFormat="1" ht="21.75" customHeight="1"/>
    <row r="11412" s="388" customFormat="1" ht="21.75" customHeight="1"/>
    <row r="11413" s="388" customFormat="1" ht="21.75" customHeight="1"/>
    <row r="11414" s="388" customFormat="1" ht="21.75" customHeight="1"/>
    <row r="11415" s="388" customFormat="1" ht="21.75" customHeight="1"/>
    <row r="11416" s="388" customFormat="1" ht="21.75" customHeight="1"/>
    <row r="11417" s="388" customFormat="1" ht="21.75" customHeight="1"/>
    <row r="11418" s="388" customFormat="1" ht="21.75" customHeight="1"/>
    <row r="11419" s="388" customFormat="1" ht="21.75" customHeight="1"/>
    <row r="11420" s="388" customFormat="1" ht="21.75" customHeight="1"/>
    <row r="11421" s="388" customFormat="1" ht="21.75" customHeight="1"/>
    <row r="11422" s="388" customFormat="1" ht="21.75" customHeight="1"/>
    <row r="11423" s="388" customFormat="1" ht="21.75" customHeight="1"/>
    <row r="11424" s="388" customFormat="1" ht="21.75" customHeight="1"/>
    <row r="11425" s="388" customFormat="1" ht="21.75" customHeight="1"/>
    <row r="11426" s="388" customFormat="1" ht="21.75" customHeight="1"/>
    <row r="11427" s="388" customFormat="1" ht="21.75" customHeight="1"/>
    <row r="11428" s="388" customFormat="1" ht="21.75" customHeight="1"/>
    <row r="11429" s="388" customFormat="1" ht="21.75" customHeight="1"/>
    <row r="11430" s="388" customFormat="1" ht="21.75" customHeight="1"/>
    <row r="11431" s="388" customFormat="1" ht="21.75" customHeight="1"/>
    <row r="11432" s="388" customFormat="1" ht="21.75" customHeight="1"/>
    <row r="11433" s="388" customFormat="1" ht="21.75" customHeight="1"/>
    <row r="11434" s="388" customFormat="1" ht="21.75" customHeight="1"/>
    <row r="11435" s="388" customFormat="1" ht="21.75" customHeight="1"/>
    <row r="11436" s="388" customFormat="1" ht="21.75" customHeight="1"/>
    <row r="11437" s="388" customFormat="1" ht="21.75" customHeight="1"/>
    <row r="11438" s="388" customFormat="1" ht="21.75" customHeight="1"/>
    <row r="11439" s="388" customFormat="1" ht="21.75" customHeight="1"/>
    <row r="11440" s="388" customFormat="1" ht="21.75" customHeight="1"/>
    <row r="11441" s="388" customFormat="1" ht="21.75" customHeight="1"/>
    <row r="11442" s="388" customFormat="1" ht="21.75" customHeight="1"/>
    <row r="11443" s="388" customFormat="1" ht="21.75" customHeight="1"/>
    <row r="11444" s="388" customFormat="1" ht="21.75" customHeight="1"/>
    <row r="11445" s="388" customFormat="1" ht="21.75" customHeight="1"/>
    <row r="11446" s="388" customFormat="1" ht="21.75" customHeight="1"/>
    <row r="11447" s="388" customFormat="1" ht="21.75" customHeight="1"/>
    <row r="11448" s="388" customFormat="1" ht="21.75" customHeight="1"/>
    <row r="11449" s="388" customFormat="1" ht="21.75" customHeight="1"/>
    <row r="11450" s="388" customFormat="1" ht="21.75" customHeight="1"/>
    <row r="11451" s="388" customFormat="1" ht="21.75" customHeight="1"/>
    <row r="11452" s="388" customFormat="1" ht="21.75" customHeight="1"/>
    <row r="11453" s="388" customFormat="1" ht="21.75" customHeight="1"/>
    <row r="11454" s="388" customFormat="1" ht="21.75" customHeight="1"/>
    <row r="11455" s="388" customFormat="1" ht="21.75" customHeight="1"/>
    <row r="11456" s="388" customFormat="1" ht="21.75" customHeight="1"/>
    <row r="11457" s="388" customFormat="1" ht="21.75" customHeight="1"/>
    <row r="11458" s="388" customFormat="1" ht="21.75" customHeight="1"/>
    <row r="11459" s="388" customFormat="1" ht="21.75" customHeight="1"/>
    <row r="11460" s="388" customFormat="1" ht="21.75" customHeight="1"/>
    <row r="11461" s="388" customFormat="1" ht="21.75" customHeight="1"/>
    <row r="11462" s="388" customFormat="1" ht="21.75" customHeight="1"/>
    <row r="11463" s="388" customFormat="1" ht="21.75" customHeight="1"/>
    <row r="11464" s="388" customFormat="1" ht="21.75" customHeight="1"/>
    <row r="11465" s="388" customFormat="1" ht="21.75" customHeight="1"/>
    <row r="11466" s="388" customFormat="1" ht="21.75" customHeight="1"/>
    <row r="11467" s="388" customFormat="1" ht="21.75" customHeight="1"/>
    <row r="11468" s="388" customFormat="1" ht="21.75" customHeight="1"/>
    <row r="11469" s="388" customFormat="1" ht="21.75" customHeight="1"/>
    <row r="11470" s="388" customFormat="1" ht="21.75" customHeight="1"/>
    <row r="11471" s="388" customFormat="1" ht="21.75" customHeight="1"/>
    <row r="11472" s="388" customFormat="1" ht="21.75" customHeight="1"/>
    <row r="11473" s="388" customFormat="1" ht="21.75" customHeight="1"/>
    <row r="11474" s="388" customFormat="1" ht="21.75" customHeight="1"/>
    <row r="11475" s="388" customFormat="1" ht="21.75" customHeight="1"/>
    <row r="11476" s="388" customFormat="1" ht="21.75" customHeight="1"/>
    <row r="11477" s="388" customFormat="1" ht="21.75" customHeight="1"/>
    <row r="11478" s="388" customFormat="1" ht="21.75" customHeight="1"/>
    <row r="11479" s="388" customFormat="1" ht="21.75" customHeight="1"/>
    <row r="11480" s="388" customFormat="1" ht="21.75" customHeight="1"/>
    <row r="11481" s="388" customFormat="1" ht="21.75" customHeight="1"/>
    <row r="11482" s="388" customFormat="1" ht="21.75" customHeight="1"/>
    <row r="11483" s="388" customFormat="1" ht="21.75" customHeight="1"/>
    <row r="11484" s="388" customFormat="1" ht="21.75" customHeight="1"/>
    <row r="11485" s="388" customFormat="1" ht="21.75" customHeight="1"/>
    <row r="11486" s="388" customFormat="1" ht="21.75" customHeight="1"/>
    <row r="11487" s="388" customFormat="1" ht="21.75" customHeight="1"/>
    <row r="11488" s="388" customFormat="1" ht="21.75" customHeight="1"/>
    <row r="11489" s="388" customFormat="1" ht="21.75" customHeight="1"/>
    <row r="11490" s="388" customFormat="1" ht="21.75" customHeight="1"/>
    <row r="11491" s="388" customFormat="1" ht="21.75" customHeight="1"/>
    <row r="11492" s="388" customFormat="1" ht="21.75" customHeight="1"/>
    <row r="11493" s="388" customFormat="1" ht="21.75" customHeight="1"/>
    <row r="11494" s="388" customFormat="1" ht="21.75" customHeight="1"/>
    <row r="11495" s="388" customFormat="1" ht="21.75" customHeight="1"/>
    <row r="11496" s="388" customFormat="1" ht="21.75" customHeight="1"/>
    <row r="11497" s="388" customFormat="1" ht="21.75" customHeight="1"/>
    <row r="11498" s="388" customFormat="1" ht="21.75" customHeight="1"/>
    <row r="11499" s="388" customFormat="1" ht="21.75" customHeight="1"/>
    <row r="11500" s="388" customFormat="1" ht="21.75" customHeight="1"/>
    <row r="11501" s="388" customFormat="1" ht="21.75" customHeight="1"/>
    <row r="11502" s="388" customFormat="1" ht="21.75" customHeight="1"/>
    <row r="11503" s="388" customFormat="1" ht="21.75" customHeight="1"/>
    <row r="11504" s="388" customFormat="1" ht="21.75" customHeight="1"/>
    <row r="11505" s="388" customFormat="1" ht="21.75" customHeight="1"/>
    <row r="11506" s="388" customFormat="1" ht="21.75" customHeight="1"/>
    <row r="11507" s="388" customFormat="1" ht="21.75" customHeight="1"/>
    <row r="11508" s="388" customFormat="1" ht="21.75" customHeight="1"/>
    <row r="11509" s="388" customFormat="1" ht="21.75" customHeight="1"/>
    <row r="11510" s="388" customFormat="1" ht="21.75" customHeight="1"/>
    <row r="11511" s="388" customFormat="1" ht="21.75" customHeight="1"/>
    <row r="11512" s="388" customFormat="1" ht="21.75" customHeight="1"/>
    <row r="11513" s="388" customFormat="1" ht="21.75" customHeight="1"/>
    <row r="11514" s="388" customFormat="1" ht="21.75" customHeight="1"/>
    <row r="11515" s="388" customFormat="1" ht="21.75" customHeight="1"/>
    <row r="11516" s="388" customFormat="1" ht="21.75" customHeight="1"/>
    <row r="11517" s="388" customFormat="1" ht="21.75" customHeight="1"/>
    <row r="11518" s="388" customFormat="1" ht="21.75" customHeight="1"/>
    <row r="11519" s="388" customFormat="1" ht="21.75" customHeight="1"/>
    <row r="11520" s="388" customFormat="1" ht="21.75" customHeight="1"/>
    <row r="11521" s="388" customFormat="1" ht="21.75" customHeight="1"/>
    <row r="11522" s="388" customFormat="1" ht="21.75" customHeight="1"/>
    <row r="11523" s="388" customFormat="1" ht="21.75" customHeight="1"/>
    <row r="11524" s="388" customFormat="1" ht="21.75" customHeight="1"/>
    <row r="11525" s="388" customFormat="1" ht="21.75" customHeight="1"/>
    <row r="11526" s="388" customFormat="1" ht="21.75" customHeight="1"/>
    <row r="11527" s="388" customFormat="1" ht="21.75" customHeight="1"/>
    <row r="11528" s="388" customFormat="1" ht="21.75" customHeight="1"/>
    <row r="11529" s="388" customFormat="1" ht="21.75" customHeight="1"/>
    <row r="11530" s="388" customFormat="1" ht="21.75" customHeight="1"/>
    <row r="11531" s="388" customFormat="1" ht="21.75" customHeight="1"/>
    <row r="11532" s="388" customFormat="1" ht="21.75" customHeight="1"/>
    <row r="11533" s="388" customFormat="1" ht="21.75" customHeight="1"/>
    <row r="11534" s="388" customFormat="1" ht="21.75" customHeight="1"/>
    <row r="11535" s="388" customFormat="1" ht="21.75" customHeight="1"/>
    <row r="11536" s="388" customFormat="1" ht="21.75" customHeight="1"/>
    <row r="11537" s="388" customFormat="1" ht="21.75" customHeight="1"/>
    <row r="11538" s="388" customFormat="1" ht="21.75" customHeight="1"/>
    <row r="11539" s="388" customFormat="1" ht="21.75" customHeight="1"/>
    <row r="11540" s="388" customFormat="1" ht="21.75" customHeight="1"/>
    <row r="11541" s="388" customFormat="1" ht="21.75" customHeight="1"/>
    <row r="11542" s="388" customFormat="1" ht="21.75" customHeight="1"/>
    <row r="11543" s="388" customFormat="1" ht="21.75" customHeight="1"/>
    <row r="11544" s="388" customFormat="1" ht="21.75" customHeight="1"/>
    <row r="11545" s="388" customFormat="1" ht="21.75" customHeight="1"/>
    <row r="11546" s="388" customFormat="1" ht="21.75" customHeight="1"/>
    <row r="11547" s="388" customFormat="1" ht="21.75" customHeight="1"/>
    <row r="11548" s="388" customFormat="1" ht="21.75" customHeight="1"/>
    <row r="11549" s="388" customFormat="1" ht="21.75" customHeight="1"/>
    <row r="11550" s="388" customFormat="1" ht="21.75" customHeight="1"/>
    <row r="11551" s="388" customFormat="1" ht="21.75" customHeight="1"/>
    <row r="11552" s="388" customFormat="1" ht="21.75" customHeight="1"/>
    <row r="11553" s="388" customFormat="1" ht="21.75" customHeight="1"/>
    <row r="11554" s="388" customFormat="1" ht="21.75" customHeight="1"/>
    <row r="11555" s="388" customFormat="1" ht="21.75" customHeight="1"/>
    <row r="11556" s="388" customFormat="1" ht="21.75" customHeight="1"/>
    <row r="11557" s="388" customFormat="1" ht="21.75" customHeight="1"/>
    <row r="11558" s="388" customFormat="1" ht="21.75" customHeight="1"/>
    <row r="11559" s="388" customFormat="1" ht="21.75" customHeight="1"/>
    <row r="11560" s="388" customFormat="1" ht="21.75" customHeight="1"/>
    <row r="11561" s="388" customFormat="1" ht="21.75" customHeight="1"/>
    <row r="11562" s="388" customFormat="1" ht="21.75" customHeight="1"/>
    <row r="11563" s="388" customFormat="1" ht="21.75" customHeight="1"/>
    <row r="11564" s="388" customFormat="1" ht="21.75" customHeight="1"/>
    <row r="11565" s="388" customFormat="1" ht="21.75" customHeight="1"/>
    <row r="11566" s="388" customFormat="1" ht="21.75" customHeight="1"/>
    <row r="11567" s="388" customFormat="1" ht="21.75" customHeight="1"/>
    <row r="11568" s="388" customFormat="1" ht="21.75" customHeight="1"/>
    <row r="11569" s="388" customFormat="1" ht="21.75" customHeight="1"/>
    <row r="11570" s="388" customFormat="1" ht="21.75" customHeight="1"/>
    <row r="11571" s="388" customFormat="1" ht="21.75" customHeight="1"/>
    <row r="11572" s="388" customFormat="1" ht="21.75" customHeight="1"/>
    <row r="11573" s="388" customFormat="1" ht="21.75" customHeight="1"/>
    <row r="11574" s="388" customFormat="1" ht="21.75" customHeight="1"/>
    <row r="11575" s="388" customFormat="1" ht="21.75" customHeight="1"/>
    <row r="11576" s="388" customFormat="1" ht="21.75" customHeight="1"/>
    <row r="11577" s="388" customFormat="1" ht="21.75" customHeight="1"/>
    <row r="11578" s="388" customFormat="1" ht="21.75" customHeight="1"/>
    <row r="11579" s="388" customFormat="1" ht="21.75" customHeight="1"/>
    <row r="11580" s="388" customFormat="1" ht="21.75" customHeight="1"/>
    <row r="11581" s="388" customFormat="1" ht="21.75" customHeight="1"/>
    <row r="11582" s="388" customFormat="1" ht="21.75" customHeight="1"/>
    <row r="11583" s="388" customFormat="1" ht="21.75" customHeight="1"/>
    <row r="11584" s="388" customFormat="1" ht="21.75" customHeight="1"/>
    <row r="11585" s="388" customFormat="1" ht="21.75" customHeight="1"/>
    <row r="11586" s="388" customFormat="1" ht="21.75" customHeight="1"/>
    <row r="11587" s="388" customFormat="1" ht="21.75" customHeight="1"/>
    <row r="11588" s="388" customFormat="1" ht="21.75" customHeight="1"/>
    <row r="11589" s="388" customFormat="1" ht="21.75" customHeight="1"/>
    <row r="11590" s="388" customFormat="1" ht="21.75" customHeight="1"/>
    <row r="11591" s="388" customFormat="1" ht="21.75" customHeight="1"/>
    <row r="11592" s="388" customFormat="1" ht="21.75" customHeight="1"/>
    <row r="11593" s="388" customFormat="1" ht="21.75" customHeight="1"/>
    <row r="11594" s="388" customFormat="1" ht="21.75" customHeight="1"/>
    <row r="11595" s="388" customFormat="1" ht="21.75" customHeight="1"/>
    <row r="11596" s="388" customFormat="1" ht="21.75" customHeight="1"/>
    <row r="11597" s="388" customFormat="1" ht="21.75" customHeight="1"/>
    <row r="11598" s="388" customFormat="1" ht="21.75" customHeight="1"/>
    <row r="11599" s="388" customFormat="1" ht="21.75" customHeight="1"/>
    <row r="11600" s="388" customFormat="1" ht="21.75" customHeight="1"/>
    <row r="11601" s="388" customFormat="1" ht="21.75" customHeight="1"/>
    <row r="11602" s="388" customFormat="1" ht="21.75" customHeight="1"/>
    <row r="11603" s="388" customFormat="1" ht="21.75" customHeight="1"/>
    <row r="11604" s="388" customFormat="1" ht="21.75" customHeight="1"/>
    <row r="11605" s="388" customFormat="1" ht="21.75" customHeight="1"/>
    <row r="11606" s="388" customFormat="1" ht="21.75" customHeight="1"/>
    <row r="11607" s="388" customFormat="1" ht="21.75" customHeight="1"/>
    <row r="11608" s="388" customFormat="1" ht="21.75" customHeight="1"/>
    <row r="11609" s="388" customFormat="1" ht="21.75" customHeight="1"/>
    <row r="11610" s="388" customFormat="1" ht="21.75" customHeight="1"/>
    <row r="11611" s="388" customFormat="1" ht="21.75" customHeight="1"/>
    <row r="11612" s="388" customFormat="1" ht="21.75" customHeight="1"/>
    <row r="11613" s="388" customFormat="1" ht="21.75" customHeight="1"/>
    <row r="11614" s="388" customFormat="1" ht="21.75" customHeight="1"/>
    <row r="11615" s="388" customFormat="1" ht="21.75" customHeight="1"/>
    <row r="11616" s="388" customFormat="1" ht="21.75" customHeight="1"/>
    <row r="11617" s="388" customFormat="1" ht="21.75" customHeight="1"/>
    <row r="11618" s="388" customFormat="1" ht="21.75" customHeight="1"/>
    <row r="11619" s="388" customFormat="1" ht="21.75" customHeight="1"/>
    <row r="11620" s="388" customFormat="1" ht="21.75" customHeight="1"/>
    <row r="11621" s="388" customFormat="1" ht="21.75" customHeight="1"/>
    <row r="11622" s="388" customFormat="1" ht="21.75" customHeight="1"/>
    <row r="11623" s="388" customFormat="1" ht="21.75" customHeight="1"/>
    <row r="11624" s="388" customFormat="1" ht="21.75" customHeight="1"/>
    <row r="11625" s="388" customFormat="1" ht="21.75" customHeight="1"/>
    <row r="11626" s="388" customFormat="1" ht="21.75" customHeight="1"/>
    <row r="11627" s="388" customFormat="1" ht="21.75" customHeight="1"/>
    <row r="11628" s="388" customFormat="1" ht="21.75" customHeight="1"/>
    <row r="11629" s="388" customFormat="1" ht="21.75" customHeight="1"/>
    <row r="11630" s="388" customFormat="1" ht="21.75" customHeight="1"/>
    <row r="11631" s="388" customFormat="1" ht="21.75" customHeight="1"/>
    <row r="11632" s="388" customFormat="1" ht="21.75" customHeight="1"/>
    <row r="11633" s="388" customFormat="1" ht="21.75" customHeight="1"/>
    <row r="11634" s="388" customFormat="1" ht="21.75" customHeight="1"/>
    <row r="11635" s="388" customFormat="1" ht="21.75" customHeight="1"/>
    <row r="11636" s="388" customFormat="1" ht="21.75" customHeight="1"/>
    <row r="11637" s="388" customFormat="1" ht="21.75" customHeight="1"/>
    <row r="11638" s="388" customFormat="1" ht="21.75" customHeight="1"/>
    <row r="11639" s="388" customFormat="1" ht="21.75" customHeight="1"/>
    <row r="11640" s="388" customFormat="1" ht="21.75" customHeight="1"/>
    <row r="11641" s="388" customFormat="1" ht="21.75" customHeight="1"/>
    <row r="11642" s="388" customFormat="1" ht="21.75" customHeight="1"/>
    <row r="11643" s="388" customFormat="1" ht="21.75" customHeight="1"/>
    <row r="11644" s="388" customFormat="1" ht="21.75" customHeight="1"/>
    <row r="11645" s="388" customFormat="1" ht="21.75" customHeight="1"/>
    <row r="11646" s="388" customFormat="1" ht="21.75" customHeight="1"/>
    <row r="11647" s="388" customFormat="1" ht="21.75" customHeight="1"/>
    <row r="11648" s="388" customFormat="1" ht="21.75" customHeight="1"/>
    <row r="11649" s="388" customFormat="1" ht="21.75" customHeight="1"/>
    <row r="11650" s="388" customFormat="1" ht="21.75" customHeight="1"/>
    <row r="11651" s="388" customFormat="1" ht="21.75" customHeight="1"/>
    <row r="11652" s="388" customFormat="1" ht="21.75" customHeight="1"/>
    <row r="11653" s="388" customFormat="1" ht="21.75" customHeight="1"/>
    <row r="11654" s="388" customFormat="1" ht="21.75" customHeight="1"/>
    <row r="11655" s="388" customFormat="1" ht="21.75" customHeight="1"/>
    <row r="11656" s="388" customFormat="1" ht="21.75" customHeight="1"/>
    <row r="11657" s="388" customFormat="1" ht="21.75" customHeight="1"/>
    <row r="11658" s="388" customFormat="1" ht="21.75" customHeight="1"/>
    <row r="11659" s="388" customFormat="1" ht="21.75" customHeight="1"/>
    <row r="11660" s="388" customFormat="1" ht="21.75" customHeight="1"/>
    <row r="11661" s="388" customFormat="1" ht="21.75" customHeight="1"/>
    <row r="11662" s="388" customFormat="1" ht="21.75" customHeight="1"/>
    <row r="11663" s="388" customFormat="1" ht="21.75" customHeight="1"/>
    <row r="11664" s="388" customFormat="1" ht="21.75" customHeight="1"/>
    <row r="11665" s="388" customFormat="1" ht="21.75" customHeight="1"/>
    <row r="11666" s="388" customFormat="1" ht="21.75" customHeight="1"/>
    <row r="11667" s="388" customFormat="1" ht="21.75" customHeight="1"/>
    <row r="11668" s="388" customFormat="1" ht="21.75" customHeight="1"/>
    <row r="11669" s="388" customFormat="1" ht="21.75" customHeight="1"/>
    <row r="11670" s="388" customFormat="1" ht="21.75" customHeight="1"/>
    <row r="11671" s="388" customFormat="1" ht="21.75" customHeight="1"/>
    <row r="11672" s="388" customFormat="1" ht="21.75" customHeight="1"/>
    <row r="11673" s="388" customFormat="1" ht="21.75" customHeight="1"/>
    <row r="11674" s="388" customFormat="1" ht="21.75" customHeight="1"/>
    <row r="11675" s="388" customFormat="1" ht="21.75" customHeight="1"/>
    <row r="11676" s="388" customFormat="1" ht="21.75" customHeight="1"/>
    <row r="11677" s="388" customFormat="1" ht="21.75" customHeight="1"/>
    <row r="11678" s="388" customFormat="1" ht="21.75" customHeight="1"/>
    <row r="11679" s="388" customFormat="1" ht="21.75" customHeight="1"/>
    <row r="11680" s="388" customFormat="1" ht="21.75" customHeight="1"/>
    <row r="11681" s="388" customFormat="1" ht="21.75" customHeight="1"/>
    <row r="11682" s="388" customFormat="1" ht="21.75" customHeight="1"/>
    <row r="11683" s="388" customFormat="1" ht="21.75" customHeight="1"/>
    <row r="11684" s="388" customFormat="1" ht="21.75" customHeight="1"/>
    <row r="11685" s="388" customFormat="1" ht="21.75" customHeight="1"/>
    <row r="11686" s="388" customFormat="1" ht="21.75" customHeight="1"/>
    <row r="11687" s="388" customFormat="1" ht="21.75" customHeight="1"/>
    <row r="11688" s="388" customFormat="1" ht="21.75" customHeight="1"/>
    <row r="11689" s="388" customFormat="1" ht="21.75" customHeight="1"/>
    <row r="11690" s="388" customFormat="1" ht="21.75" customHeight="1"/>
    <row r="11691" s="388" customFormat="1" ht="21.75" customHeight="1"/>
    <row r="11692" s="388" customFormat="1" ht="21.75" customHeight="1"/>
    <row r="11693" s="388" customFormat="1" ht="21.75" customHeight="1"/>
    <row r="11694" s="388" customFormat="1" ht="21.75" customHeight="1"/>
    <row r="11695" s="388" customFormat="1" ht="21.75" customHeight="1"/>
    <row r="11696" s="388" customFormat="1" ht="21.75" customHeight="1"/>
    <row r="11697" s="388" customFormat="1" ht="21.75" customHeight="1"/>
    <row r="11698" s="388" customFormat="1" ht="21.75" customHeight="1"/>
    <row r="11699" s="388" customFormat="1" ht="21.75" customHeight="1"/>
    <row r="11700" s="388" customFormat="1" ht="21.75" customHeight="1"/>
    <row r="11701" s="388" customFormat="1" ht="21.75" customHeight="1"/>
    <row r="11702" s="388" customFormat="1" ht="21.75" customHeight="1"/>
    <row r="11703" s="388" customFormat="1" ht="21.75" customHeight="1"/>
    <row r="11704" s="388" customFormat="1" ht="21.75" customHeight="1"/>
    <row r="11705" s="388" customFormat="1" ht="21.75" customHeight="1"/>
    <row r="11706" s="388" customFormat="1" ht="21.75" customHeight="1"/>
    <row r="11707" s="388" customFormat="1" ht="21.75" customHeight="1"/>
    <row r="11708" s="388" customFormat="1" ht="21.75" customHeight="1"/>
    <row r="11709" s="388" customFormat="1" ht="21.75" customHeight="1"/>
    <row r="11710" s="388" customFormat="1" ht="21.75" customHeight="1"/>
    <row r="11711" s="388" customFormat="1" ht="21.75" customHeight="1"/>
    <row r="11712" s="388" customFormat="1" ht="21.75" customHeight="1"/>
    <row r="11713" s="388" customFormat="1" ht="21.75" customHeight="1"/>
    <row r="11714" s="388" customFormat="1" ht="21.75" customHeight="1"/>
    <row r="11715" s="388" customFormat="1" ht="21.75" customHeight="1"/>
    <row r="11716" s="388" customFormat="1" ht="21.75" customHeight="1"/>
    <row r="11717" s="388" customFormat="1" ht="21.75" customHeight="1"/>
    <row r="11718" s="388" customFormat="1" ht="21.75" customHeight="1"/>
    <row r="11719" s="388" customFormat="1" ht="21.75" customHeight="1"/>
    <row r="11720" s="388" customFormat="1" ht="21.75" customHeight="1"/>
    <row r="11721" s="388" customFormat="1" ht="21.75" customHeight="1"/>
    <row r="11722" s="388" customFormat="1" ht="21.75" customHeight="1"/>
    <row r="11723" s="388" customFormat="1" ht="21.75" customHeight="1"/>
    <row r="11724" s="388" customFormat="1" ht="21.75" customHeight="1"/>
    <row r="11725" s="388" customFormat="1" ht="21.75" customHeight="1"/>
    <row r="11726" s="388" customFormat="1" ht="21.75" customHeight="1"/>
    <row r="11727" s="388" customFormat="1" ht="21.75" customHeight="1"/>
    <row r="11728" s="388" customFormat="1" ht="21.75" customHeight="1"/>
    <row r="11729" s="388" customFormat="1" ht="21.75" customHeight="1"/>
    <row r="11730" s="388" customFormat="1" ht="21.75" customHeight="1"/>
    <row r="11731" s="388" customFormat="1" ht="21.75" customHeight="1"/>
    <row r="11732" s="388" customFormat="1" ht="21.75" customHeight="1"/>
    <row r="11733" s="388" customFormat="1" ht="21.75" customHeight="1"/>
    <row r="11734" s="388" customFormat="1" ht="21.75" customHeight="1"/>
    <row r="11735" s="388" customFormat="1" ht="21.75" customHeight="1"/>
    <row r="11736" s="388" customFormat="1" ht="21.75" customHeight="1"/>
    <row r="11737" s="388" customFormat="1" ht="21.75" customHeight="1"/>
    <row r="11738" s="388" customFormat="1" ht="21.75" customHeight="1"/>
    <row r="11739" s="388" customFormat="1" ht="21.75" customHeight="1"/>
    <row r="11740" s="388" customFormat="1" ht="21.75" customHeight="1"/>
    <row r="11741" s="388" customFormat="1" ht="21.75" customHeight="1"/>
    <row r="11742" s="388" customFormat="1" ht="21.75" customHeight="1"/>
    <row r="11743" s="388" customFormat="1" ht="21.75" customHeight="1"/>
    <row r="11744" s="388" customFormat="1" ht="21.75" customHeight="1"/>
    <row r="11745" s="388" customFormat="1" ht="21.75" customHeight="1"/>
    <row r="11746" s="388" customFormat="1" ht="21.75" customHeight="1"/>
    <row r="11747" s="388" customFormat="1" ht="21.75" customHeight="1"/>
    <row r="11748" s="388" customFormat="1" ht="21.75" customHeight="1"/>
    <row r="11749" s="388" customFormat="1" ht="21.75" customHeight="1"/>
    <row r="11750" s="388" customFormat="1" ht="21.75" customHeight="1"/>
    <row r="11751" s="388" customFormat="1" ht="21.75" customHeight="1"/>
    <row r="11752" s="388" customFormat="1" ht="21.75" customHeight="1"/>
    <row r="11753" s="388" customFormat="1" ht="21.75" customHeight="1"/>
    <row r="11754" s="388" customFormat="1" ht="21.75" customHeight="1"/>
    <row r="11755" s="388" customFormat="1" ht="21.75" customHeight="1"/>
    <row r="11756" s="388" customFormat="1" ht="21.75" customHeight="1"/>
    <row r="11757" s="388" customFormat="1" ht="21.75" customHeight="1"/>
    <row r="11758" s="388" customFormat="1" ht="21.75" customHeight="1"/>
    <row r="11759" s="388" customFormat="1" ht="21.75" customHeight="1"/>
    <row r="11760" s="388" customFormat="1" ht="21.75" customHeight="1"/>
    <row r="11761" s="388" customFormat="1" ht="21.75" customHeight="1"/>
    <row r="11762" s="388" customFormat="1" ht="21.75" customHeight="1"/>
    <row r="11763" s="388" customFormat="1" ht="21.75" customHeight="1"/>
    <row r="11764" s="388" customFormat="1" ht="21.75" customHeight="1"/>
    <row r="11765" s="388" customFormat="1" ht="21.75" customHeight="1"/>
    <row r="11766" s="388" customFormat="1" ht="21.75" customHeight="1"/>
    <row r="11767" s="388" customFormat="1" ht="21.75" customHeight="1"/>
    <row r="11768" s="388" customFormat="1" ht="21.75" customHeight="1"/>
    <row r="11769" s="388" customFormat="1" ht="21.75" customHeight="1"/>
    <row r="11770" s="388" customFormat="1" ht="21.75" customHeight="1"/>
    <row r="11771" s="388" customFormat="1" ht="21.75" customHeight="1"/>
    <row r="11772" s="388" customFormat="1" ht="21.75" customHeight="1"/>
    <row r="11773" s="388" customFormat="1" ht="21.75" customHeight="1"/>
    <row r="11774" s="388" customFormat="1" ht="21.75" customHeight="1"/>
    <row r="11775" s="388" customFormat="1" ht="21.75" customHeight="1"/>
    <row r="11776" s="388" customFormat="1" ht="21.75" customHeight="1"/>
    <row r="11777" s="388" customFormat="1" ht="21.75" customHeight="1"/>
    <row r="11778" s="388" customFormat="1" ht="21.75" customHeight="1"/>
    <row r="11779" s="388" customFormat="1" ht="21.75" customHeight="1"/>
    <row r="11780" s="388" customFormat="1" ht="21.75" customHeight="1"/>
    <row r="11781" s="388" customFormat="1" ht="21.75" customHeight="1"/>
    <row r="11782" s="388" customFormat="1" ht="21.75" customHeight="1"/>
    <row r="11783" s="388" customFormat="1" ht="21.75" customHeight="1"/>
    <row r="11784" s="388" customFormat="1" ht="21.75" customHeight="1"/>
    <row r="11785" s="388" customFormat="1" ht="21.75" customHeight="1"/>
    <row r="11786" s="388" customFormat="1" ht="21.75" customHeight="1"/>
    <row r="11787" s="388" customFormat="1" ht="21.75" customHeight="1"/>
    <row r="11788" s="388" customFormat="1" ht="21.75" customHeight="1"/>
    <row r="11789" s="388" customFormat="1" ht="21.75" customHeight="1"/>
    <row r="11790" s="388" customFormat="1" ht="21.75" customHeight="1"/>
    <row r="11791" s="388" customFormat="1" ht="21.75" customHeight="1"/>
    <row r="11792" s="388" customFormat="1" ht="21.75" customHeight="1"/>
    <row r="11793" s="388" customFormat="1" ht="21.75" customHeight="1"/>
    <row r="11794" s="388" customFormat="1" ht="21.75" customHeight="1"/>
    <row r="11795" s="388" customFormat="1" ht="21.75" customHeight="1"/>
    <row r="11796" s="388" customFormat="1" ht="21.75" customHeight="1"/>
    <row r="11797" s="388" customFormat="1" ht="21.75" customHeight="1"/>
    <row r="11798" s="388" customFormat="1" ht="21.75" customHeight="1"/>
    <row r="11799" s="388" customFormat="1" ht="21.75" customHeight="1"/>
    <row r="11800" s="388" customFormat="1" ht="21.75" customHeight="1"/>
    <row r="11801" s="388" customFormat="1" ht="21.75" customHeight="1"/>
    <row r="11802" s="388" customFormat="1" ht="21.75" customHeight="1"/>
    <row r="11803" s="388" customFormat="1" ht="21.75" customHeight="1"/>
    <row r="11804" s="388" customFormat="1" ht="21.75" customHeight="1"/>
    <row r="11805" s="388" customFormat="1" ht="21.75" customHeight="1"/>
    <row r="11806" s="388" customFormat="1" ht="21.75" customHeight="1"/>
    <row r="11807" s="388" customFormat="1" ht="21.75" customHeight="1"/>
    <row r="11808" s="388" customFormat="1" ht="21.75" customHeight="1"/>
    <row r="11809" s="388" customFormat="1" ht="21.75" customHeight="1"/>
    <row r="11810" s="388" customFormat="1" ht="21.75" customHeight="1"/>
    <row r="11811" s="388" customFormat="1" ht="21.75" customHeight="1"/>
    <row r="11812" s="388" customFormat="1" ht="21.75" customHeight="1"/>
    <row r="11813" s="388" customFormat="1" ht="21.75" customHeight="1"/>
    <row r="11814" s="388" customFormat="1" ht="21.75" customHeight="1"/>
    <row r="11815" s="388" customFormat="1" ht="21.75" customHeight="1"/>
    <row r="11816" s="388" customFormat="1" ht="21.75" customHeight="1"/>
    <row r="11817" s="388" customFormat="1" ht="21.75" customHeight="1"/>
    <row r="11818" s="388" customFormat="1" ht="21.75" customHeight="1"/>
    <row r="11819" s="388" customFormat="1" ht="21.75" customHeight="1"/>
    <row r="11820" s="388" customFormat="1" ht="21.75" customHeight="1"/>
    <row r="11821" s="388" customFormat="1" ht="21.75" customHeight="1"/>
    <row r="11822" s="388" customFormat="1" ht="21.75" customHeight="1"/>
    <row r="11823" s="388" customFormat="1" ht="21.75" customHeight="1"/>
    <row r="11824" s="388" customFormat="1" ht="21.75" customHeight="1"/>
    <row r="11825" s="388" customFormat="1" ht="21.75" customHeight="1"/>
    <row r="11826" s="388" customFormat="1" ht="21.75" customHeight="1"/>
    <row r="11827" s="388" customFormat="1" ht="21.75" customHeight="1"/>
    <row r="11828" s="388" customFormat="1" ht="21.75" customHeight="1"/>
    <row r="11829" s="388" customFormat="1" ht="21.75" customHeight="1"/>
    <row r="11830" s="388" customFormat="1" ht="21.75" customHeight="1"/>
    <row r="11831" s="388" customFormat="1" ht="21.75" customHeight="1"/>
    <row r="11832" s="388" customFormat="1" ht="21.75" customHeight="1"/>
    <row r="11833" s="388" customFormat="1" ht="21.75" customHeight="1"/>
    <row r="11834" s="388" customFormat="1" ht="21.75" customHeight="1"/>
    <row r="11835" s="388" customFormat="1" ht="21.75" customHeight="1"/>
    <row r="11836" s="388" customFormat="1" ht="21.75" customHeight="1"/>
    <row r="11837" s="388" customFormat="1" ht="21.75" customHeight="1"/>
    <row r="11838" s="388" customFormat="1" ht="21.75" customHeight="1"/>
    <row r="11839" s="388" customFormat="1" ht="21.75" customHeight="1"/>
    <row r="11840" s="388" customFormat="1" ht="21.75" customHeight="1"/>
    <row r="11841" s="388" customFormat="1" ht="21.75" customHeight="1"/>
    <row r="11842" s="388" customFormat="1" ht="21.75" customHeight="1"/>
    <row r="11843" s="388" customFormat="1" ht="21.75" customHeight="1"/>
    <row r="11844" s="388" customFormat="1" ht="21.75" customHeight="1"/>
    <row r="11845" s="388" customFormat="1" ht="21.75" customHeight="1"/>
    <row r="11846" s="388" customFormat="1" ht="21.75" customHeight="1"/>
    <row r="11847" s="388" customFormat="1" ht="21.75" customHeight="1"/>
    <row r="11848" s="388" customFormat="1" ht="21.75" customHeight="1"/>
    <row r="11849" s="388" customFormat="1" ht="21.75" customHeight="1"/>
    <row r="11850" s="388" customFormat="1" ht="21.75" customHeight="1"/>
    <row r="11851" s="388" customFormat="1" ht="21.75" customHeight="1"/>
    <row r="11852" s="388" customFormat="1" ht="21.75" customHeight="1"/>
    <row r="11853" s="388" customFormat="1" ht="21.75" customHeight="1"/>
    <row r="11854" s="388" customFormat="1" ht="21.75" customHeight="1"/>
    <row r="11855" s="388" customFormat="1" ht="21.75" customHeight="1"/>
    <row r="11856" s="388" customFormat="1" ht="21.75" customHeight="1"/>
    <row r="11857" s="388" customFormat="1" ht="21.75" customHeight="1"/>
    <row r="11858" s="388" customFormat="1" ht="21.75" customHeight="1"/>
    <row r="11859" s="388" customFormat="1" ht="21.75" customHeight="1"/>
    <row r="11860" s="388" customFormat="1" ht="21.75" customHeight="1"/>
    <row r="11861" s="388" customFormat="1" ht="21.75" customHeight="1"/>
    <row r="11862" s="388" customFormat="1" ht="21.75" customHeight="1"/>
    <row r="11863" s="388" customFormat="1" ht="21.75" customHeight="1"/>
    <row r="11864" s="388" customFormat="1" ht="21.75" customHeight="1"/>
    <row r="11865" s="388" customFormat="1" ht="21.75" customHeight="1"/>
    <row r="11866" s="388" customFormat="1" ht="21.75" customHeight="1"/>
    <row r="11867" s="388" customFormat="1" ht="21.75" customHeight="1"/>
    <row r="11868" s="388" customFormat="1" ht="21.75" customHeight="1"/>
    <row r="11869" s="388" customFormat="1" ht="21.75" customHeight="1"/>
    <row r="11870" s="388" customFormat="1" ht="21.75" customHeight="1"/>
    <row r="11871" s="388" customFormat="1" ht="21.75" customHeight="1"/>
    <row r="11872" s="388" customFormat="1" ht="21.75" customHeight="1"/>
    <row r="11873" s="388" customFormat="1" ht="21.75" customHeight="1"/>
    <row r="11874" s="388" customFormat="1" ht="21.75" customHeight="1"/>
    <row r="11875" s="388" customFormat="1" ht="21.75" customHeight="1"/>
    <row r="11876" s="388" customFormat="1" ht="21.75" customHeight="1"/>
    <row r="11877" s="388" customFormat="1" ht="21.75" customHeight="1"/>
    <row r="11878" s="388" customFormat="1" ht="21.75" customHeight="1"/>
    <row r="11879" s="388" customFormat="1" ht="21.75" customHeight="1"/>
    <row r="11880" s="388" customFormat="1" ht="21.75" customHeight="1"/>
    <row r="11881" s="388" customFormat="1" ht="21.75" customHeight="1"/>
    <row r="11882" s="388" customFormat="1" ht="21.75" customHeight="1"/>
    <row r="11883" s="388" customFormat="1" ht="21.75" customHeight="1"/>
    <row r="11884" s="388" customFormat="1" ht="21.75" customHeight="1"/>
    <row r="11885" s="388" customFormat="1" ht="21.75" customHeight="1"/>
    <row r="11886" s="388" customFormat="1" ht="21.75" customHeight="1"/>
    <row r="11887" s="388" customFormat="1" ht="21.75" customHeight="1"/>
    <row r="11888" s="388" customFormat="1" ht="21.75" customHeight="1"/>
    <row r="11889" s="388" customFormat="1" ht="21.75" customHeight="1"/>
    <row r="11890" s="388" customFormat="1" ht="21.75" customHeight="1"/>
    <row r="11891" s="388" customFormat="1" ht="21.75" customHeight="1"/>
    <row r="11892" s="388" customFormat="1" ht="21.75" customHeight="1"/>
    <row r="11893" s="388" customFormat="1" ht="21.75" customHeight="1"/>
    <row r="11894" s="388" customFormat="1" ht="21.75" customHeight="1"/>
    <row r="11895" s="388" customFormat="1" ht="21.75" customHeight="1"/>
    <row r="11896" s="388" customFormat="1" ht="21.75" customHeight="1"/>
    <row r="11897" s="388" customFormat="1" ht="21.75" customHeight="1"/>
    <row r="11898" s="388" customFormat="1" ht="21.75" customHeight="1"/>
    <row r="11899" s="388" customFormat="1" ht="21.75" customHeight="1"/>
    <row r="11900" s="388" customFormat="1" ht="21.75" customHeight="1"/>
    <row r="11901" s="388" customFormat="1" ht="21.75" customHeight="1"/>
    <row r="11902" s="388" customFormat="1" ht="21.75" customHeight="1"/>
    <row r="11903" s="388" customFormat="1" ht="21.75" customHeight="1"/>
    <row r="11904" s="388" customFormat="1" ht="21.75" customHeight="1"/>
    <row r="11905" s="388" customFormat="1" ht="21.75" customHeight="1"/>
    <row r="11906" s="388" customFormat="1" ht="21.75" customHeight="1"/>
    <row r="11907" s="388" customFormat="1" ht="21.75" customHeight="1"/>
    <row r="11908" s="388" customFormat="1" ht="21.75" customHeight="1"/>
    <row r="11909" s="388" customFormat="1" ht="21.75" customHeight="1"/>
    <row r="11910" s="388" customFormat="1" ht="21.75" customHeight="1"/>
    <row r="11911" s="388" customFormat="1" ht="21.75" customHeight="1"/>
    <row r="11912" s="388" customFormat="1" ht="21.75" customHeight="1"/>
    <row r="11913" s="388" customFormat="1" ht="21.75" customHeight="1"/>
    <row r="11914" s="388" customFormat="1" ht="21.75" customHeight="1"/>
    <row r="11915" s="388" customFormat="1" ht="21.75" customHeight="1"/>
    <row r="11916" s="388" customFormat="1" ht="21.75" customHeight="1"/>
    <row r="11917" s="388" customFormat="1" ht="21.75" customHeight="1"/>
    <row r="11918" s="388" customFormat="1" ht="21.75" customHeight="1"/>
    <row r="11919" s="388" customFormat="1" ht="21.75" customHeight="1"/>
    <row r="11920" s="388" customFormat="1" ht="21.75" customHeight="1"/>
    <row r="11921" s="388" customFormat="1" ht="21.75" customHeight="1"/>
    <row r="11922" s="388" customFormat="1" ht="21.75" customHeight="1"/>
    <row r="11923" s="388" customFormat="1" ht="21.75" customHeight="1"/>
    <row r="11924" s="388" customFormat="1" ht="21.75" customHeight="1"/>
    <row r="11925" s="388" customFormat="1" ht="21.75" customHeight="1"/>
    <row r="11926" s="388" customFormat="1" ht="21.75" customHeight="1"/>
    <row r="11927" s="388" customFormat="1" ht="21.75" customHeight="1"/>
    <row r="11928" s="388" customFormat="1" ht="21.75" customHeight="1"/>
    <row r="11929" s="388" customFormat="1" ht="21.75" customHeight="1"/>
    <row r="11930" s="388" customFormat="1" ht="21.75" customHeight="1"/>
    <row r="11931" s="388" customFormat="1" ht="21.75" customHeight="1"/>
    <row r="11932" s="388" customFormat="1" ht="21.75" customHeight="1"/>
    <row r="11933" s="388" customFormat="1" ht="21.75" customHeight="1"/>
    <row r="11934" s="388" customFormat="1" ht="21.75" customHeight="1"/>
    <row r="11935" s="388" customFormat="1" ht="21.75" customHeight="1"/>
    <row r="11936" s="388" customFormat="1" ht="21.75" customHeight="1"/>
    <row r="11937" s="388" customFormat="1" ht="21.75" customHeight="1"/>
    <row r="11938" s="388" customFormat="1" ht="21.75" customHeight="1"/>
    <row r="11939" s="388" customFormat="1" ht="21.75" customHeight="1"/>
    <row r="11940" s="388" customFormat="1" ht="21.75" customHeight="1"/>
    <row r="11941" s="388" customFormat="1" ht="21.75" customHeight="1"/>
    <row r="11942" s="388" customFormat="1" ht="21.75" customHeight="1"/>
    <row r="11943" s="388" customFormat="1" ht="21.75" customHeight="1"/>
    <row r="11944" s="388" customFormat="1" ht="21.75" customHeight="1"/>
    <row r="11945" s="388" customFormat="1" ht="21.75" customHeight="1"/>
    <row r="11946" s="388" customFormat="1" ht="21.75" customHeight="1"/>
    <row r="11947" s="388" customFormat="1" ht="21.75" customHeight="1"/>
    <row r="11948" s="388" customFormat="1" ht="21.75" customHeight="1"/>
    <row r="11949" s="388" customFormat="1" ht="21.75" customHeight="1"/>
    <row r="11950" s="388" customFormat="1" ht="21.75" customHeight="1"/>
    <row r="11951" s="388" customFormat="1" ht="21.75" customHeight="1"/>
    <row r="11952" s="388" customFormat="1" ht="21.75" customHeight="1"/>
    <row r="11953" s="388" customFormat="1" ht="21.75" customHeight="1"/>
    <row r="11954" s="388" customFormat="1" ht="21.75" customHeight="1"/>
    <row r="11955" s="388" customFormat="1" ht="21.75" customHeight="1"/>
    <row r="11956" s="388" customFormat="1" ht="21.75" customHeight="1"/>
    <row r="11957" s="388" customFormat="1" ht="21.75" customHeight="1"/>
    <row r="11958" s="388" customFormat="1" ht="21.75" customHeight="1"/>
    <row r="11959" s="388" customFormat="1" ht="21.75" customHeight="1"/>
    <row r="11960" s="388" customFormat="1" ht="21.75" customHeight="1"/>
    <row r="11961" s="388" customFormat="1" ht="21.75" customHeight="1"/>
    <row r="11962" s="388" customFormat="1" ht="21.75" customHeight="1"/>
    <row r="11963" s="388" customFormat="1" ht="21.75" customHeight="1"/>
    <row r="11964" s="388" customFormat="1" ht="21.75" customHeight="1"/>
    <row r="11965" s="388" customFormat="1" ht="21.75" customHeight="1"/>
    <row r="11966" s="388" customFormat="1" ht="21.75" customHeight="1"/>
    <row r="11967" s="388" customFormat="1" ht="21.75" customHeight="1"/>
    <row r="11968" s="388" customFormat="1" ht="21.75" customHeight="1"/>
    <row r="11969" s="388" customFormat="1" ht="21.75" customHeight="1"/>
    <row r="11970" s="388" customFormat="1" ht="21.75" customHeight="1"/>
    <row r="11971" s="388" customFormat="1" ht="21.75" customHeight="1"/>
    <row r="11972" s="388" customFormat="1" ht="21.75" customHeight="1"/>
    <row r="11973" s="388" customFormat="1" ht="21.75" customHeight="1"/>
    <row r="11974" s="388" customFormat="1" ht="21.75" customHeight="1"/>
    <row r="11975" s="388" customFormat="1" ht="21.75" customHeight="1"/>
    <row r="11976" s="388" customFormat="1" ht="21.75" customHeight="1"/>
    <row r="11977" s="388" customFormat="1" ht="21.75" customHeight="1"/>
    <row r="11978" s="388" customFormat="1" ht="21.75" customHeight="1"/>
    <row r="11979" s="388" customFormat="1" ht="21.75" customHeight="1"/>
    <row r="11980" s="388" customFormat="1" ht="21.75" customHeight="1"/>
    <row r="11981" s="388" customFormat="1" ht="21.75" customHeight="1"/>
    <row r="11982" s="388" customFormat="1" ht="21.75" customHeight="1"/>
    <row r="11983" s="388" customFormat="1" ht="21.75" customHeight="1"/>
    <row r="11984" s="388" customFormat="1" ht="21.75" customHeight="1"/>
    <row r="11985" s="388" customFormat="1" ht="21.75" customHeight="1"/>
    <row r="11986" s="388" customFormat="1" ht="21.75" customHeight="1"/>
    <row r="11987" s="388" customFormat="1" ht="21.75" customHeight="1"/>
    <row r="11988" s="388" customFormat="1" ht="21.75" customHeight="1"/>
    <row r="11989" s="388" customFormat="1" ht="21.75" customHeight="1"/>
    <row r="11990" s="388" customFormat="1" ht="21.75" customHeight="1"/>
    <row r="11991" s="388" customFormat="1" ht="21.75" customHeight="1"/>
    <row r="11992" s="388" customFormat="1" ht="21.75" customHeight="1"/>
    <row r="11993" s="388" customFormat="1" ht="21.75" customHeight="1"/>
    <row r="11994" s="388" customFormat="1" ht="21.75" customHeight="1"/>
    <row r="11995" s="388" customFormat="1" ht="21.75" customHeight="1"/>
    <row r="11996" s="388" customFormat="1" ht="21.75" customHeight="1"/>
    <row r="11997" s="388" customFormat="1" ht="21.75" customHeight="1"/>
    <row r="11998" s="388" customFormat="1" ht="21.75" customHeight="1"/>
    <row r="11999" s="388" customFormat="1" ht="21.75" customHeight="1"/>
    <row r="12000" s="388" customFormat="1" ht="21.75" customHeight="1"/>
    <row r="12001" s="388" customFormat="1" ht="21.75" customHeight="1"/>
    <row r="12002" s="388" customFormat="1" ht="21.75" customHeight="1"/>
    <row r="12003" s="388" customFormat="1" ht="21.75" customHeight="1"/>
    <row r="12004" s="388" customFormat="1" ht="21.75" customHeight="1"/>
    <row r="12005" s="388" customFormat="1" ht="21.75" customHeight="1"/>
    <row r="12006" s="388" customFormat="1" ht="21.75" customHeight="1"/>
    <row r="12007" s="388" customFormat="1" ht="21.75" customHeight="1"/>
    <row r="12008" s="388" customFormat="1" ht="21.75" customHeight="1"/>
    <row r="12009" s="388" customFormat="1" ht="21.75" customHeight="1"/>
    <row r="12010" s="388" customFormat="1" ht="21.75" customHeight="1"/>
    <row r="12011" s="388" customFormat="1" ht="21.75" customHeight="1"/>
    <row r="12012" s="388" customFormat="1" ht="21.75" customHeight="1"/>
    <row r="12013" s="388" customFormat="1" ht="21.75" customHeight="1"/>
    <row r="12014" s="388" customFormat="1" ht="21.75" customHeight="1"/>
    <row r="12015" s="388" customFormat="1" ht="21.75" customHeight="1"/>
    <row r="12016" s="388" customFormat="1" ht="21.75" customHeight="1"/>
    <row r="12017" s="388" customFormat="1" ht="21.75" customHeight="1"/>
    <row r="12018" s="388" customFormat="1" ht="21.75" customHeight="1"/>
    <row r="12019" s="388" customFormat="1" ht="21.75" customHeight="1"/>
    <row r="12020" s="388" customFormat="1" ht="21.75" customHeight="1"/>
    <row r="12021" s="388" customFormat="1" ht="21.75" customHeight="1"/>
    <row r="12022" s="388" customFormat="1" ht="21.75" customHeight="1"/>
    <row r="12023" s="388" customFormat="1" ht="21.75" customHeight="1"/>
    <row r="12024" s="388" customFormat="1" ht="21.75" customHeight="1"/>
    <row r="12025" s="388" customFormat="1" ht="21.75" customHeight="1"/>
    <row r="12026" s="388" customFormat="1" ht="21.75" customHeight="1"/>
    <row r="12027" s="388" customFormat="1" ht="21.75" customHeight="1"/>
    <row r="12028" s="388" customFormat="1" ht="21.75" customHeight="1"/>
    <row r="12029" s="388" customFormat="1" ht="21.75" customHeight="1"/>
    <row r="12030" s="388" customFormat="1" ht="21.75" customHeight="1"/>
    <row r="12031" s="388" customFormat="1" ht="21.75" customHeight="1"/>
    <row r="12032" s="388" customFormat="1" ht="21.75" customHeight="1"/>
    <row r="12033" s="388" customFormat="1" ht="21.75" customHeight="1"/>
    <row r="12034" s="388" customFormat="1" ht="21.75" customHeight="1"/>
    <row r="12035" s="388" customFormat="1" ht="21.75" customHeight="1"/>
    <row r="12036" s="388" customFormat="1" ht="21.75" customHeight="1"/>
    <row r="12037" s="388" customFormat="1" ht="21.75" customHeight="1"/>
    <row r="12038" s="388" customFormat="1" ht="21.75" customHeight="1"/>
    <row r="12039" s="388" customFormat="1" ht="21.75" customHeight="1"/>
    <row r="12040" s="388" customFormat="1" ht="21.75" customHeight="1"/>
    <row r="12041" s="388" customFormat="1" ht="21.75" customHeight="1"/>
    <row r="12042" s="388" customFormat="1" ht="21.75" customHeight="1"/>
    <row r="12043" s="388" customFormat="1" ht="21.75" customHeight="1"/>
    <row r="12044" s="388" customFormat="1" ht="21.75" customHeight="1"/>
    <row r="12045" s="388" customFormat="1" ht="21.75" customHeight="1"/>
    <row r="12046" s="388" customFormat="1" ht="21.75" customHeight="1"/>
    <row r="12047" s="388" customFormat="1" ht="21.75" customHeight="1"/>
    <row r="12048" s="388" customFormat="1" ht="21.75" customHeight="1"/>
    <row r="12049" s="388" customFormat="1" ht="21.75" customHeight="1"/>
    <row r="12050" s="388" customFormat="1" ht="21.75" customHeight="1"/>
    <row r="12051" s="388" customFormat="1" ht="21.75" customHeight="1"/>
    <row r="12052" s="388" customFormat="1" ht="21.75" customHeight="1"/>
    <row r="12053" s="388" customFormat="1" ht="21.75" customHeight="1"/>
    <row r="12054" s="388" customFormat="1" ht="21.75" customHeight="1"/>
    <row r="12055" s="388" customFormat="1" ht="21.75" customHeight="1"/>
    <row r="12056" s="388" customFormat="1" ht="21.75" customHeight="1"/>
    <row r="12057" s="388" customFormat="1" ht="21.75" customHeight="1"/>
    <row r="12058" s="388" customFormat="1" ht="21.75" customHeight="1"/>
    <row r="12059" s="388" customFormat="1" ht="21.75" customHeight="1"/>
    <row r="12060" s="388" customFormat="1" ht="21.75" customHeight="1"/>
    <row r="12061" s="388" customFormat="1" ht="21.75" customHeight="1"/>
    <row r="12062" s="388" customFormat="1" ht="21.75" customHeight="1"/>
    <row r="12063" s="388" customFormat="1" ht="21.75" customHeight="1"/>
    <row r="12064" s="388" customFormat="1" ht="21.75" customHeight="1"/>
    <row r="12065" s="388" customFormat="1" ht="21.75" customHeight="1"/>
    <row r="12066" s="388" customFormat="1" ht="21.75" customHeight="1"/>
    <row r="12067" s="388" customFormat="1" ht="21.75" customHeight="1"/>
    <row r="12068" s="388" customFormat="1" ht="21.75" customHeight="1"/>
    <row r="12069" s="388" customFormat="1" ht="21.75" customHeight="1"/>
    <row r="12070" s="388" customFormat="1" ht="21.75" customHeight="1"/>
    <row r="12071" s="388" customFormat="1" ht="21.75" customHeight="1"/>
    <row r="12072" s="388" customFormat="1" ht="21.75" customHeight="1"/>
    <row r="12073" s="388" customFormat="1" ht="21.75" customHeight="1"/>
    <row r="12074" s="388" customFormat="1" ht="21.75" customHeight="1"/>
    <row r="12075" s="388" customFormat="1" ht="21.75" customHeight="1"/>
    <row r="12076" s="388" customFormat="1" ht="21.75" customHeight="1"/>
    <row r="12077" s="388" customFormat="1" ht="21.75" customHeight="1"/>
    <row r="12078" s="388" customFormat="1" ht="21.75" customHeight="1"/>
    <row r="12079" s="388" customFormat="1" ht="21.75" customHeight="1"/>
    <row r="12080" s="388" customFormat="1" ht="21.75" customHeight="1"/>
    <row r="12081" s="388" customFormat="1" ht="21.75" customHeight="1"/>
    <row r="12082" s="388" customFormat="1" ht="21.75" customHeight="1"/>
    <row r="12083" s="388" customFormat="1" ht="21.75" customHeight="1"/>
    <row r="12084" s="388" customFormat="1" ht="21.75" customHeight="1"/>
    <row r="12085" s="388" customFormat="1" ht="21.75" customHeight="1"/>
    <row r="12086" s="388" customFormat="1" ht="21.75" customHeight="1"/>
    <row r="12087" s="388" customFormat="1" ht="21.75" customHeight="1"/>
    <row r="12088" s="388" customFormat="1" ht="21.75" customHeight="1"/>
    <row r="12089" s="388" customFormat="1" ht="21.75" customHeight="1"/>
    <row r="12090" s="388" customFormat="1" ht="21.75" customHeight="1"/>
    <row r="12091" s="388" customFormat="1" ht="21.75" customHeight="1"/>
    <row r="12092" s="388" customFormat="1" ht="21.75" customHeight="1"/>
    <row r="12093" s="388" customFormat="1" ht="21.75" customHeight="1"/>
    <row r="12094" s="388" customFormat="1" ht="21.75" customHeight="1"/>
    <row r="12095" s="388" customFormat="1" ht="21.75" customHeight="1"/>
    <row r="12096" s="388" customFormat="1" ht="21.75" customHeight="1"/>
    <row r="12097" s="388" customFormat="1" ht="21.75" customHeight="1"/>
    <row r="12098" s="388" customFormat="1" ht="21.75" customHeight="1"/>
    <row r="12099" s="388" customFormat="1" ht="21.75" customHeight="1"/>
    <row r="12100" s="388" customFormat="1" ht="21.75" customHeight="1"/>
    <row r="12101" s="388" customFormat="1" ht="21.75" customHeight="1"/>
    <row r="12102" s="388" customFormat="1" ht="21.75" customHeight="1"/>
    <row r="12103" s="388" customFormat="1" ht="21.75" customHeight="1"/>
    <row r="12104" s="388" customFormat="1" ht="21.75" customHeight="1"/>
    <row r="12105" s="388" customFormat="1" ht="21.75" customHeight="1"/>
    <row r="12106" s="388" customFormat="1" ht="21.75" customHeight="1"/>
    <row r="12107" s="388" customFormat="1" ht="21.75" customHeight="1"/>
    <row r="12108" s="388" customFormat="1" ht="21.75" customHeight="1"/>
    <row r="12109" s="388" customFormat="1" ht="21.75" customHeight="1"/>
    <row r="12110" s="388" customFormat="1" ht="21.75" customHeight="1"/>
    <row r="12111" s="388" customFormat="1" ht="21.75" customHeight="1"/>
    <row r="12112" s="388" customFormat="1" ht="21.75" customHeight="1"/>
    <row r="12113" s="388" customFormat="1" ht="21.75" customHeight="1"/>
    <row r="12114" s="388" customFormat="1" ht="21.75" customHeight="1"/>
    <row r="12115" s="388" customFormat="1" ht="21.75" customHeight="1"/>
    <row r="12116" s="388" customFormat="1" ht="21.75" customHeight="1"/>
    <row r="12117" s="388" customFormat="1" ht="21.75" customHeight="1"/>
    <row r="12118" s="388" customFormat="1" ht="21.75" customHeight="1"/>
    <row r="12119" s="388" customFormat="1" ht="21.75" customHeight="1"/>
    <row r="12120" s="388" customFormat="1" ht="21.75" customHeight="1"/>
    <row r="12121" s="388" customFormat="1" ht="21.75" customHeight="1"/>
    <row r="12122" s="388" customFormat="1" ht="21.75" customHeight="1"/>
    <row r="12123" s="388" customFormat="1" ht="21.75" customHeight="1"/>
    <row r="12124" s="388" customFormat="1" ht="21.75" customHeight="1"/>
    <row r="12125" s="388" customFormat="1" ht="21.75" customHeight="1"/>
    <row r="12126" s="388" customFormat="1" ht="21.75" customHeight="1"/>
    <row r="12127" s="388" customFormat="1" ht="21.75" customHeight="1"/>
    <row r="12128" s="388" customFormat="1" ht="21.75" customHeight="1"/>
    <row r="12129" s="388" customFormat="1" ht="21.75" customHeight="1"/>
    <row r="12130" s="388" customFormat="1" ht="21.75" customHeight="1"/>
    <row r="12131" s="388" customFormat="1" ht="21.75" customHeight="1"/>
    <row r="12132" s="388" customFormat="1" ht="21.75" customHeight="1"/>
    <row r="12133" s="388" customFormat="1" ht="21.75" customHeight="1"/>
    <row r="12134" s="388" customFormat="1" ht="21.75" customHeight="1"/>
    <row r="12135" s="388" customFormat="1" ht="21.75" customHeight="1"/>
    <row r="12136" s="388" customFormat="1" ht="21.75" customHeight="1"/>
    <row r="12137" s="388" customFormat="1" ht="21.75" customHeight="1"/>
    <row r="12138" s="388" customFormat="1" ht="21.75" customHeight="1"/>
    <row r="12139" s="388" customFormat="1" ht="21.75" customHeight="1"/>
    <row r="12140" s="388" customFormat="1" ht="21.75" customHeight="1"/>
    <row r="12141" s="388" customFormat="1" ht="21.75" customHeight="1"/>
    <row r="12142" s="388" customFormat="1" ht="21.75" customHeight="1"/>
    <row r="12143" s="388" customFormat="1" ht="21.75" customHeight="1"/>
    <row r="12144" s="388" customFormat="1" ht="21.75" customHeight="1"/>
    <row r="12145" s="388" customFormat="1" ht="21.75" customHeight="1"/>
    <row r="12146" s="388" customFormat="1" ht="21.75" customHeight="1"/>
    <row r="12147" s="388" customFormat="1" ht="21.75" customHeight="1"/>
    <row r="12148" s="388" customFormat="1" ht="21.75" customHeight="1"/>
    <row r="12149" s="388" customFormat="1" ht="21.75" customHeight="1"/>
    <row r="12150" s="388" customFormat="1" ht="21.75" customHeight="1"/>
    <row r="12151" s="388" customFormat="1" ht="21.75" customHeight="1"/>
    <row r="12152" s="388" customFormat="1" ht="21.75" customHeight="1"/>
    <row r="12153" s="388" customFormat="1" ht="21.75" customHeight="1"/>
    <row r="12154" s="388" customFormat="1" ht="21.75" customHeight="1"/>
    <row r="12155" s="388" customFormat="1" ht="21.75" customHeight="1"/>
    <row r="12156" s="388" customFormat="1" ht="21.75" customHeight="1"/>
    <row r="12157" s="388" customFormat="1" ht="21.75" customHeight="1"/>
    <row r="12158" s="388" customFormat="1" ht="21.75" customHeight="1"/>
    <row r="12159" s="388" customFormat="1" ht="21.75" customHeight="1"/>
    <row r="12160" s="388" customFormat="1" ht="21.75" customHeight="1"/>
    <row r="12161" s="388" customFormat="1" ht="21.75" customHeight="1"/>
    <row r="12162" s="388" customFormat="1" ht="21.75" customHeight="1"/>
    <row r="12163" s="388" customFormat="1" ht="21.75" customHeight="1"/>
    <row r="12164" s="388" customFormat="1" ht="21.75" customHeight="1"/>
    <row r="12165" s="388" customFormat="1" ht="21.75" customHeight="1"/>
    <row r="12166" s="388" customFormat="1" ht="21.75" customHeight="1"/>
    <row r="12167" s="388" customFormat="1" ht="21.75" customHeight="1"/>
    <row r="12168" s="388" customFormat="1" ht="21.75" customHeight="1"/>
    <row r="12169" s="388" customFormat="1" ht="21.75" customHeight="1"/>
    <row r="12170" s="388" customFormat="1" ht="21.75" customHeight="1"/>
    <row r="12171" s="388" customFormat="1" ht="21.75" customHeight="1"/>
    <row r="12172" s="388" customFormat="1" ht="21.75" customHeight="1"/>
    <row r="12173" s="388" customFormat="1" ht="21.75" customHeight="1"/>
    <row r="12174" s="388" customFormat="1" ht="21.75" customHeight="1"/>
    <row r="12175" s="388" customFormat="1" ht="21.75" customHeight="1"/>
    <row r="12176" s="388" customFormat="1" ht="21.75" customHeight="1"/>
    <row r="12177" s="388" customFormat="1" ht="21.75" customHeight="1"/>
    <row r="12178" s="388" customFormat="1" ht="21.75" customHeight="1"/>
    <row r="12179" s="388" customFormat="1" ht="21.75" customHeight="1"/>
    <row r="12180" s="388" customFormat="1" ht="21.75" customHeight="1"/>
    <row r="12181" s="388" customFormat="1" ht="21.75" customHeight="1"/>
    <row r="12182" s="388" customFormat="1" ht="21.75" customHeight="1"/>
    <row r="12183" s="388" customFormat="1" ht="21.75" customHeight="1"/>
    <row r="12184" s="388" customFormat="1" ht="21.75" customHeight="1"/>
    <row r="12185" s="388" customFormat="1" ht="21.75" customHeight="1"/>
    <row r="12186" s="388" customFormat="1" ht="21.75" customHeight="1"/>
    <row r="12187" s="388" customFormat="1" ht="21.75" customHeight="1"/>
    <row r="12188" s="388" customFormat="1" ht="21.75" customHeight="1"/>
    <row r="12189" s="388" customFormat="1" ht="21.75" customHeight="1"/>
    <row r="12190" s="388" customFormat="1" ht="21.75" customHeight="1"/>
    <row r="12191" s="388" customFormat="1" ht="21.75" customHeight="1"/>
    <row r="12192" s="388" customFormat="1" ht="21.75" customHeight="1"/>
    <row r="12193" s="388" customFormat="1" ht="21.75" customHeight="1"/>
    <row r="12194" s="388" customFormat="1" ht="21.75" customHeight="1"/>
    <row r="12195" s="388" customFormat="1" ht="21.75" customHeight="1"/>
    <row r="12196" s="388" customFormat="1" ht="21.75" customHeight="1"/>
    <row r="12197" s="388" customFormat="1" ht="21.75" customHeight="1"/>
    <row r="12198" s="388" customFormat="1" ht="21.75" customHeight="1"/>
    <row r="12199" s="388" customFormat="1" ht="21.75" customHeight="1"/>
    <row r="12200" s="388" customFormat="1" ht="21.75" customHeight="1"/>
    <row r="12201" s="388" customFormat="1" ht="21.75" customHeight="1"/>
    <row r="12202" s="388" customFormat="1" ht="21.75" customHeight="1"/>
    <row r="12203" s="388" customFormat="1" ht="21.75" customHeight="1"/>
    <row r="12204" s="388" customFormat="1" ht="21.75" customHeight="1"/>
    <row r="12205" s="388" customFormat="1" ht="21.75" customHeight="1"/>
    <row r="12206" s="388" customFormat="1" ht="21.75" customHeight="1"/>
    <row r="12207" s="388" customFormat="1" ht="21.75" customHeight="1"/>
    <row r="12208" s="388" customFormat="1" ht="21.75" customHeight="1"/>
    <row r="12209" s="388" customFormat="1" ht="21.75" customHeight="1"/>
    <row r="12210" s="388" customFormat="1" ht="21.75" customHeight="1"/>
    <row r="12211" s="388" customFormat="1" ht="21.75" customHeight="1"/>
    <row r="12212" s="388" customFormat="1" ht="21.75" customHeight="1"/>
    <row r="12213" s="388" customFormat="1" ht="21.75" customHeight="1"/>
    <row r="12214" s="388" customFormat="1" ht="21.75" customHeight="1"/>
    <row r="12215" s="388" customFormat="1" ht="21.75" customHeight="1"/>
    <row r="12216" s="388" customFormat="1" ht="21.75" customHeight="1"/>
    <row r="12217" s="388" customFormat="1" ht="21.75" customHeight="1"/>
    <row r="12218" s="388" customFormat="1" ht="21.75" customHeight="1"/>
    <row r="12219" s="388" customFormat="1" ht="21.75" customHeight="1"/>
    <row r="12220" s="388" customFormat="1" ht="21.75" customHeight="1"/>
    <row r="12221" s="388" customFormat="1" ht="21.75" customHeight="1"/>
    <row r="12222" s="388" customFormat="1" ht="21.75" customHeight="1"/>
    <row r="12223" s="388" customFormat="1" ht="21.75" customHeight="1"/>
    <row r="12224" s="388" customFormat="1" ht="21.75" customHeight="1"/>
    <row r="12225" s="388" customFormat="1" ht="21.75" customHeight="1"/>
    <row r="12226" s="388" customFormat="1" ht="21.75" customHeight="1"/>
    <row r="12227" s="388" customFormat="1" ht="21.75" customHeight="1"/>
    <row r="12228" s="388" customFormat="1" ht="21.75" customHeight="1"/>
    <row r="12229" s="388" customFormat="1" ht="21.75" customHeight="1"/>
    <row r="12230" s="388" customFormat="1" ht="21.75" customHeight="1"/>
    <row r="12231" s="388" customFormat="1" ht="21.75" customHeight="1"/>
    <row r="12232" s="388" customFormat="1" ht="21.75" customHeight="1"/>
    <row r="12233" s="388" customFormat="1" ht="21.75" customHeight="1"/>
    <row r="12234" s="388" customFormat="1" ht="21.75" customHeight="1"/>
    <row r="12235" s="388" customFormat="1" ht="21.75" customHeight="1"/>
    <row r="12236" s="388" customFormat="1" ht="21.75" customHeight="1"/>
    <row r="12237" s="388" customFormat="1" ht="21.75" customHeight="1"/>
    <row r="12238" s="388" customFormat="1" ht="21.75" customHeight="1"/>
    <row r="12239" s="388" customFormat="1" ht="21.75" customHeight="1"/>
    <row r="12240" s="388" customFormat="1" ht="21.75" customHeight="1"/>
    <row r="12241" s="388" customFormat="1" ht="21.75" customHeight="1"/>
    <row r="12242" s="388" customFormat="1" ht="21.75" customHeight="1"/>
    <row r="12243" s="388" customFormat="1" ht="21.75" customHeight="1"/>
    <row r="12244" s="388" customFormat="1" ht="21.75" customHeight="1"/>
    <row r="12245" s="388" customFormat="1" ht="21.75" customHeight="1"/>
    <row r="12246" s="388" customFormat="1" ht="21.75" customHeight="1"/>
    <row r="12247" s="388" customFormat="1" ht="21.75" customHeight="1"/>
    <row r="12248" s="388" customFormat="1" ht="21.75" customHeight="1"/>
    <row r="12249" s="388" customFormat="1" ht="21.75" customHeight="1"/>
    <row r="12250" s="388" customFormat="1" ht="21.75" customHeight="1"/>
    <row r="12251" s="388" customFormat="1" ht="21.75" customHeight="1"/>
    <row r="12252" s="388" customFormat="1" ht="21.75" customHeight="1"/>
    <row r="12253" s="388" customFormat="1" ht="21.75" customHeight="1"/>
    <row r="12254" s="388" customFormat="1" ht="21.75" customHeight="1"/>
    <row r="12255" s="388" customFormat="1" ht="21.75" customHeight="1"/>
    <row r="12256" s="388" customFormat="1" ht="21.75" customHeight="1"/>
    <row r="12257" s="388" customFormat="1" ht="21.75" customHeight="1"/>
    <row r="12258" s="388" customFormat="1" ht="21.75" customHeight="1"/>
    <row r="12259" s="388" customFormat="1" ht="21.75" customHeight="1"/>
    <row r="12260" s="388" customFormat="1" ht="21.75" customHeight="1"/>
    <row r="12261" s="388" customFormat="1" ht="21.75" customHeight="1"/>
    <row r="12262" s="388" customFormat="1" ht="21.75" customHeight="1"/>
    <row r="12263" s="388" customFormat="1" ht="21.75" customHeight="1"/>
    <row r="12264" s="388" customFormat="1" ht="21.75" customHeight="1"/>
    <row r="12265" s="388" customFormat="1" ht="21.75" customHeight="1"/>
    <row r="12266" s="388" customFormat="1" ht="21.75" customHeight="1"/>
    <row r="12267" s="388" customFormat="1" ht="21.75" customHeight="1"/>
    <row r="12268" s="388" customFormat="1" ht="21.75" customHeight="1"/>
    <row r="12269" s="388" customFormat="1" ht="21.75" customHeight="1"/>
    <row r="12270" s="388" customFormat="1" ht="21.75" customHeight="1"/>
    <row r="12271" s="388" customFormat="1" ht="21.75" customHeight="1"/>
    <row r="12272" s="388" customFormat="1" ht="21.75" customHeight="1"/>
    <row r="12273" s="388" customFormat="1" ht="21.75" customHeight="1"/>
    <row r="12274" s="388" customFormat="1" ht="21.75" customHeight="1"/>
    <row r="12275" s="388" customFormat="1" ht="21.75" customHeight="1"/>
    <row r="12276" s="388" customFormat="1" ht="21.75" customHeight="1"/>
    <row r="12277" s="388" customFormat="1" ht="21.75" customHeight="1"/>
    <row r="12278" s="388" customFormat="1" ht="21.75" customHeight="1"/>
    <row r="12279" s="388" customFormat="1" ht="21.75" customHeight="1"/>
    <row r="12280" s="388" customFormat="1" ht="21.75" customHeight="1"/>
    <row r="12281" s="388" customFormat="1" ht="21.75" customHeight="1"/>
    <row r="12282" s="388" customFormat="1" ht="21.75" customHeight="1"/>
    <row r="12283" s="388" customFormat="1" ht="21.75" customHeight="1"/>
    <row r="12284" s="388" customFormat="1" ht="21.75" customHeight="1"/>
    <row r="12285" s="388" customFormat="1" ht="21.75" customHeight="1"/>
    <row r="12286" s="388" customFormat="1" ht="21.75" customHeight="1"/>
    <row r="12287" s="388" customFormat="1" ht="21.75" customHeight="1"/>
    <row r="12288" s="388" customFormat="1" ht="21.75" customHeight="1"/>
    <row r="12289" s="388" customFormat="1" ht="21.75" customHeight="1"/>
    <row r="12290" s="388" customFormat="1" ht="21.75" customHeight="1"/>
    <row r="12291" s="388" customFormat="1" ht="21.75" customHeight="1"/>
    <row r="12292" s="388" customFormat="1" ht="21.75" customHeight="1"/>
    <row r="12293" s="388" customFormat="1" ht="21.75" customHeight="1"/>
    <row r="12294" s="388" customFormat="1" ht="21.75" customHeight="1"/>
    <row r="12295" s="388" customFormat="1" ht="21.75" customHeight="1"/>
    <row r="12296" s="388" customFormat="1" ht="21.75" customHeight="1"/>
    <row r="12297" s="388" customFormat="1" ht="21.75" customHeight="1"/>
    <row r="12298" s="388" customFormat="1" ht="21.75" customHeight="1"/>
    <row r="12299" s="388" customFormat="1" ht="21.75" customHeight="1"/>
    <row r="12300" s="388" customFormat="1" ht="21.75" customHeight="1"/>
    <row r="12301" s="388" customFormat="1" ht="21.75" customHeight="1"/>
    <row r="12302" s="388" customFormat="1" ht="21.75" customHeight="1"/>
    <row r="12303" s="388" customFormat="1" ht="21.75" customHeight="1"/>
    <row r="12304" s="388" customFormat="1" ht="21.75" customHeight="1"/>
    <row r="12305" s="388" customFormat="1" ht="21.75" customHeight="1"/>
    <row r="12306" s="388" customFormat="1" ht="21.75" customHeight="1"/>
    <row r="12307" s="388" customFormat="1" ht="21.75" customHeight="1"/>
    <row r="12308" s="388" customFormat="1" ht="21.75" customHeight="1"/>
    <row r="12309" s="388" customFormat="1" ht="21.75" customHeight="1"/>
    <row r="12310" s="388" customFormat="1" ht="21.75" customHeight="1"/>
    <row r="12311" s="388" customFormat="1" ht="21.75" customHeight="1"/>
    <row r="12312" s="388" customFormat="1" ht="21.75" customHeight="1"/>
    <row r="12313" s="388" customFormat="1" ht="21.75" customHeight="1"/>
    <row r="12314" s="388" customFormat="1" ht="21.75" customHeight="1"/>
    <row r="12315" s="388" customFormat="1" ht="21.75" customHeight="1"/>
    <row r="12316" s="388" customFormat="1" ht="21.75" customHeight="1"/>
    <row r="12317" s="388" customFormat="1" ht="21.75" customHeight="1"/>
    <row r="12318" s="388" customFormat="1" ht="21.75" customHeight="1"/>
    <row r="12319" s="388" customFormat="1" ht="21.75" customHeight="1"/>
    <row r="12320" s="388" customFormat="1" ht="21.75" customHeight="1"/>
    <row r="12321" s="388" customFormat="1" ht="21.75" customHeight="1"/>
    <row r="12322" s="388" customFormat="1" ht="21.75" customHeight="1"/>
    <row r="12323" s="388" customFormat="1" ht="21.75" customHeight="1"/>
    <row r="12324" s="388" customFormat="1" ht="21.75" customHeight="1"/>
    <row r="12325" s="388" customFormat="1" ht="21.75" customHeight="1"/>
    <row r="12326" s="388" customFormat="1" ht="21.75" customHeight="1"/>
    <row r="12327" s="388" customFormat="1" ht="21.75" customHeight="1"/>
    <row r="12328" s="388" customFormat="1" ht="21.75" customHeight="1"/>
    <row r="12329" s="388" customFormat="1" ht="21.75" customHeight="1"/>
    <row r="12330" s="388" customFormat="1" ht="21.75" customHeight="1"/>
    <row r="12331" s="388" customFormat="1" ht="21.75" customHeight="1"/>
    <row r="12332" s="388" customFormat="1" ht="21.75" customHeight="1"/>
    <row r="12333" s="388" customFormat="1" ht="21.75" customHeight="1"/>
    <row r="12334" s="388" customFormat="1" ht="21.75" customHeight="1"/>
    <row r="12335" s="388" customFormat="1" ht="21.75" customHeight="1"/>
    <row r="12336" s="388" customFormat="1" ht="21.75" customHeight="1"/>
    <row r="12337" s="388" customFormat="1" ht="21.75" customHeight="1"/>
    <row r="12338" s="388" customFormat="1" ht="21.75" customHeight="1"/>
    <row r="12339" s="388" customFormat="1" ht="21.75" customHeight="1"/>
    <row r="12340" s="388" customFormat="1" ht="21.75" customHeight="1"/>
    <row r="12341" s="388" customFormat="1" ht="21.75" customHeight="1"/>
    <row r="12342" s="388" customFormat="1" ht="21.75" customHeight="1"/>
    <row r="12343" s="388" customFormat="1" ht="21.75" customHeight="1"/>
    <row r="12344" s="388" customFormat="1" ht="21.75" customHeight="1"/>
    <row r="12345" s="388" customFormat="1" ht="21.75" customHeight="1"/>
    <row r="12346" s="388" customFormat="1" ht="21.75" customHeight="1"/>
    <row r="12347" s="388" customFormat="1" ht="21.75" customHeight="1"/>
    <row r="12348" s="388" customFormat="1" ht="21.75" customHeight="1"/>
    <row r="12349" s="388" customFormat="1" ht="21.75" customHeight="1"/>
    <row r="12350" s="388" customFormat="1" ht="21.75" customHeight="1"/>
    <row r="12351" s="388" customFormat="1" ht="21.75" customHeight="1"/>
    <row r="12352" s="388" customFormat="1" ht="21.75" customHeight="1"/>
    <row r="12353" s="388" customFormat="1" ht="21.75" customHeight="1"/>
    <row r="12354" s="388" customFormat="1" ht="21.75" customHeight="1"/>
    <row r="12355" s="388" customFormat="1" ht="21.75" customHeight="1"/>
    <row r="12356" s="388" customFormat="1" ht="21.75" customHeight="1"/>
    <row r="12357" s="388" customFormat="1" ht="21.75" customHeight="1"/>
    <row r="12358" s="388" customFormat="1" ht="21.75" customHeight="1"/>
    <row r="12359" s="388" customFormat="1" ht="21.75" customHeight="1"/>
    <row r="12360" s="388" customFormat="1" ht="21.75" customHeight="1"/>
    <row r="12361" s="388" customFormat="1" ht="21.75" customHeight="1"/>
    <row r="12362" s="388" customFormat="1" ht="21.75" customHeight="1"/>
    <row r="12363" s="388" customFormat="1" ht="21.75" customHeight="1"/>
    <row r="12364" s="388" customFormat="1" ht="21.75" customHeight="1"/>
    <row r="12365" s="388" customFormat="1" ht="21.75" customHeight="1"/>
    <row r="12366" s="388" customFormat="1" ht="21.75" customHeight="1"/>
    <row r="12367" s="388" customFormat="1" ht="21.75" customHeight="1"/>
    <row r="12368" s="388" customFormat="1" ht="21.75" customHeight="1"/>
    <row r="12369" s="388" customFormat="1" ht="21.75" customHeight="1"/>
    <row r="12370" s="388" customFormat="1" ht="21.75" customHeight="1"/>
    <row r="12371" s="388" customFormat="1" ht="21.75" customHeight="1"/>
    <row r="12372" s="388" customFormat="1" ht="21.75" customHeight="1"/>
    <row r="12373" s="388" customFormat="1" ht="21.75" customHeight="1"/>
    <row r="12374" s="388" customFormat="1" ht="21.75" customHeight="1"/>
    <row r="12375" s="388" customFormat="1" ht="21.75" customHeight="1"/>
    <row r="12376" s="388" customFormat="1" ht="21.75" customHeight="1"/>
    <row r="12377" s="388" customFormat="1" ht="21.75" customHeight="1"/>
    <row r="12378" s="388" customFormat="1" ht="21.75" customHeight="1"/>
    <row r="12379" s="388" customFormat="1" ht="21.75" customHeight="1"/>
    <row r="12380" s="388" customFormat="1" ht="21.75" customHeight="1"/>
    <row r="12381" s="388" customFormat="1" ht="21.75" customHeight="1"/>
    <row r="12382" s="388" customFormat="1" ht="21.75" customHeight="1"/>
    <row r="12383" s="388" customFormat="1" ht="21.75" customHeight="1"/>
    <row r="12384" s="388" customFormat="1" ht="21.75" customHeight="1"/>
    <row r="12385" s="388" customFormat="1" ht="21.75" customHeight="1"/>
    <row r="12386" s="388" customFormat="1" ht="21.75" customHeight="1"/>
    <row r="12387" s="388" customFormat="1" ht="21.75" customHeight="1"/>
    <row r="12388" s="388" customFormat="1" ht="21.75" customHeight="1"/>
    <row r="12389" s="388" customFormat="1" ht="21.75" customHeight="1"/>
    <row r="12390" s="388" customFormat="1" ht="21.75" customHeight="1"/>
    <row r="12391" s="388" customFormat="1" ht="21.75" customHeight="1"/>
    <row r="12392" s="388" customFormat="1" ht="21.75" customHeight="1"/>
    <row r="12393" s="388" customFormat="1" ht="21.75" customHeight="1"/>
    <row r="12394" s="388" customFormat="1" ht="21.75" customHeight="1"/>
    <row r="12395" s="388" customFormat="1" ht="21.75" customHeight="1"/>
    <row r="12396" s="388" customFormat="1" ht="21.75" customHeight="1"/>
    <row r="12397" s="388" customFormat="1" ht="21.75" customHeight="1"/>
    <row r="12398" s="388" customFormat="1" ht="21.75" customHeight="1"/>
    <row r="12399" s="388" customFormat="1" ht="21.75" customHeight="1"/>
    <row r="12400" s="388" customFormat="1" ht="21.75" customHeight="1"/>
    <row r="12401" s="388" customFormat="1" ht="21.75" customHeight="1"/>
    <row r="12402" s="388" customFormat="1" ht="21.75" customHeight="1"/>
    <row r="12403" s="388" customFormat="1" ht="21.75" customHeight="1"/>
    <row r="12404" s="388" customFormat="1" ht="21.75" customHeight="1"/>
    <row r="12405" s="388" customFormat="1" ht="21.75" customHeight="1"/>
    <row r="12406" s="388" customFormat="1" ht="21.75" customHeight="1"/>
    <row r="12407" s="388" customFormat="1" ht="21.75" customHeight="1"/>
    <row r="12408" s="388" customFormat="1" ht="21.75" customHeight="1"/>
    <row r="12409" s="388" customFormat="1" ht="21.75" customHeight="1"/>
    <row r="12410" s="388" customFormat="1" ht="21.75" customHeight="1"/>
    <row r="12411" s="388" customFormat="1" ht="21.75" customHeight="1"/>
    <row r="12412" s="388" customFormat="1" ht="21.75" customHeight="1"/>
    <row r="12413" s="388" customFormat="1" ht="21.75" customHeight="1"/>
    <row r="12414" s="388" customFormat="1" ht="21.75" customHeight="1"/>
    <row r="12415" s="388" customFormat="1" ht="21.75" customHeight="1"/>
    <row r="12416" s="388" customFormat="1" ht="21.75" customHeight="1"/>
    <row r="12417" s="388" customFormat="1" ht="21.75" customHeight="1"/>
    <row r="12418" s="388" customFormat="1" ht="21.75" customHeight="1"/>
    <row r="12419" s="388" customFormat="1" ht="21.75" customHeight="1"/>
    <row r="12420" s="388" customFormat="1" ht="21.75" customHeight="1"/>
    <row r="12421" s="388" customFormat="1" ht="21.75" customHeight="1"/>
    <row r="12422" s="388" customFormat="1" ht="21.75" customHeight="1"/>
    <row r="12423" s="388" customFormat="1" ht="21.75" customHeight="1"/>
    <row r="12424" s="388" customFormat="1" ht="21.75" customHeight="1"/>
    <row r="12425" s="388" customFormat="1" ht="21.75" customHeight="1"/>
    <row r="12426" s="388" customFormat="1" ht="21.75" customHeight="1"/>
    <row r="12427" s="388" customFormat="1" ht="21.75" customHeight="1"/>
    <row r="12428" s="388" customFormat="1" ht="21.75" customHeight="1"/>
    <row r="12429" s="388" customFormat="1" ht="21.75" customHeight="1"/>
    <row r="12430" s="388" customFormat="1" ht="21.75" customHeight="1"/>
    <row r="12431" s="388" customFormat="1" ht="21.75" customHeight="1"/>
    <row r="12432" s="388" customFormat="1" ht="21.75" customHeight="1"/>
    <row r="12433" s="388" customFormat="1" ht="21.75" customHeight="1"/>
    <row r="12434" s="388" customFormat="1" ht="21.75" customHeight="1"/>
    <row r="12435" s="388" customFormat="1" ht="21.75" customHeight="1"/>
    <row r="12436" s="388" customFormat="1" ht="21.75" customHeight="1"/>
    <row r="12437" s="388" customFormat="1" ht="21.75" customHeight="1"/>
    <row r="12438" s="388" customFormat="1" ht="21.75" customHeight="1"/>
    <row r="12439" s="388" customFormat="1" ht="21.75" customHeight="1"/>
    <row r="12440" s="388" customFormat="1" ht="21.75" customHeight="1"/>
    <row r="12441" s="388" customFormat="1" ht="21.75" customHeight="1"/>
    <row r="12442" s="388" customFormat="1" ht="21.75" customHeight="1"/>
    <row r="12443" s="388" customFormat="1" ht="21.75" customHeight="1"/>
    <row r="12444" s="388" customFormat="1" ht="21.75" customHeight="1"/>
    <row r="12445" s="388" customFormat="1" ht="21.75" customHeight="1"/>
    <row r="12446" s="388" customFormat="1" ht="21.75" customHeight="1"/>
    <row r="12447" s="388" customFormat="1" ht="21.75" customHeight="1"/>
    <row r="12448" s="388" customFormat="1" ht="21.75" customHeight="1"/>
    <row r="12449" s="388" customFormat="1" ht="21.75" customHeight="1"/>
    <row r="12450" s="388" customFormat="1" ht="21.75" customHeight="1"/>
    <row r="12451" s="388" customFormat="1" ht="21.75" customHeight="1"/>
    <row r="12452" s="388" customFormat="1" ht="21.75" customHeight="1"/>
    <row r="12453" s="388" customFormat="1" ht="21.75" customHeight="1"/>
    <row r="12454" s="388" customFormat="1" ht="21.75" customHeight="1"/>
    <row r="12455" s="388" customFormat="1" ht="21.75" customHeight="1"/>
    <row r="12456" s="388" customFormat="1" ht="21.75" customHeight="1"/>
    <row r="12457" s="388" customFormat="1" ht="21.75" customHeight="1"/>
    <row r="12458" s="388" customFormat="1" ht="21.75" customHeight="1"/>
    <row r="12459" s="388" customFormat="1" ht="21.75" customHeight="1"/>
    <row r="12460" s="388" customFormat="1" ht="21.75" customHeight="1"/>
    <row r="12461" s="388" customFormat="1" ht="21.75" customHeight="1"/>
    <row r="12462" s="388" customFormat="1" ht="21.75" customHeight="1"/>
    <row r="12463" s="388" customFormat="1" ht="21.75" customHeight="1"/>
    <row r="12464" s="388" customFormat="1" ht="21.75" customHeight="1"/>
    <row r="12465" s="388" customFormat="1" ht="21.75" customHeight="1"/>
    <row r="12466" s="388" customFormat="1" ht="21.75" customHeight="1"/>
    <row r="12467" s="388" customFormat="1" ht="21.75" customHeight="1"/>
    <row r="12468" s="388" customFormat="1" ht="21.75" customHeight="1"/>
    <row r="12469" s="388" customFormat="1" ht="21.75" customHeight="1"/>
    <row r="12470" s="388" customFormat="1" ht="21.75" customHeight="1"/>
    <row r="12471" s="388" customFormat="1" ht="21.75" customHeight="1"/>
    <row r="12472" s="388" customFormat="1" ht="21.75" customHeight="1"/>
    <row r="12473" s="388" customFormat="1" ht="21.75" customHeight="1"/>
    <row r="12474" s="388" customFormat="1" ht="21.75" customHeight="1"/>
    <row r="12475" s="388" customFormat="1" ht="21.75" customHeight="1"/>
    <row r="12476" s="388" customFormat="1" ht="21.75" customHeight="1"/>
    <row r="12477" s="388" customFormat="1" ht="21.75" customHeight="1"/>
    <row r="12478" s="388" customFormat="1" ht="21.75" customHeight="1"/>
    <row r="12479" s="388" customFormat="1" ht="21.75" customHeight="1"/>
    <row r="12480" s="388" customFormat="1" ht="21.75" customHeight="1"/>
    <row r="12481" s="388" customFormat="1" ht="21.75" customHeight="1"/>
    <row r="12482" s="388" customFormat="1" ht="21.75" customHeight="1"/>
    <row r="12483" s="388" customFormat="1" ht="21.75" customHeight="1"/>
    <row r="12484" s="388" customFormat="1" ht="21.75" customHeight="1"/>
    <row r="12485" s="388" customFormat="1" ht="21.75" customHeight="1"/>
    <row r="12486" s="388" customFormat="1" ht="21.75" customHeight="1"/>
    <row r="12487" s="388" customFormat="1" ht="21.75" customHeight="1"/>
    <row r="12488" s="388" customFormat="1" ht="21.75" customHeight="1"/>
    <row r="12489" s="388" customFormat="1" ht="21.75" customHeight="1"/>
    <row r="12490" s="388" customFormat="1" ht="21.75" customHeight="1"/>
    <row r="12491" s="388" customFormat="1" ht="21.75" customHeight="1"/>
    <row r="12492" s="388" customFormat="1" ht="21.75" customHeight="1"/>
    <row r="12493" s="388" customFormat="1" ht="21.75" customHeight="1"/>
    <row r="12494" s="388" customFormat="1" ht="21.75" customHeight="1"/>
    <row r="12495" s="388" customFormat="1" ht="21.75" customHeight="1"/>
    <row r="12496" s="388" customFormat="1" ht="21.75" customHeight="1"/>
    <row r="12497" s="388" customFormat="1" ht="21.75" customHeight="1"/>
    <row r="12498" s="388" customFormat="1" ht="21.75" customHeight="1"/>
    <row r="12499" s="388" customFormat="1" ht="21.75" customHeight="1"/>
    <row r="12500" s="388" customFormat="1" ht="21.75" customHeight="1"/>
    <row r="12501" s="388" customFormat="1" ht="21.75" customHeight="1"/>
    <row r="12502" s="388" customFormat="1" ht="21.75" customHeight="1"/>
    <row r="12503" s="388" customFormat="1" ht="21.75" customHeight="1"/>
    <row r="12504" s="388" customFormat="1" ht="21.75" customHeight="1"/>
    <row r="12505" s="388" customFormat="1" ht="21.75" customHeight="1"/>
    <row r="12506" s="388" customFormat="1" ht="21.75" customHeight="1"/>
    <row r="12507" s="388" customFormat="1" ht="21.75" customHeight="1"/>
    <row r="12508" s="388" customFormat="1" ht="21.75" customHeight="1"/>
    <row r="12509" s="388" customFormat="1" ht="21.75" customHeight="1"/>
    <row r="12510" s="388" customFormat="1" ht="21.75" customHeight="1"/>
    <row r="12511" s="388" customFormat="1" ht="21.75" customHeight="1"/>
    <row r="12512" s="388" customFormat="1" ht="21.75" customHeight="1"/>
    <row r="12513" s="388" customFormat="1" ht="21.75" customHeight="1"/>
    <row r="12514" s="388" customFormat="1" ht="21.75" customHeight="1"/>
    <row r="12515" s="388" customFormat="1" ht="21.75" customHeight="1"/>
    <row r="12516" s="388" customFormat="1" ht="21.75" customHeight="1"/>
    <row r="12517" s="388" customFormat="1" ht="21.75" customHeight="1"/>
    <row r="12518" s="388" customFormat="1" ht="21.75" customHeight="1"/>
    <row r="12519" s="388" customFormat="1" ht="21.75" customHeight="1"/>
    <row r="12520" s="388" customFormat="1" ht="21.75" customHeight="1"/>
    <row r="12521" s="388" customFormat="1" ht="21.75" customHeight="1"/>
    <row r="12522" s="388" customFormat="1" ht="21.75" customHeight="1"/>
    <row r="12523" s="388" customFormat="1" ht="21.75" customHeight="1"/>
    <row r="12524" s="388" customFormat="1" ht="21.75" customHeight="1"/>
    <row r="12525" s="388" customFormat="1" ht="21.75" customHeight="1"/>
    <row r="12526" s="388" customFormat="1" ht="21.75" customHeight="1"/>
    <row r="12527" s="388" customFormat="1" ht="21.75" customHeight="1"/>
    <row r="12528" s="388" customFormat="1" ht="21.75" customHeight="1"/>
    <row r="12529" s="388" customFormat="1" ht="21.75" customHeight="1"/>
    <row r="12530" s="388" customFormat="1" ht="21.75" customHeight="1"/>
    <row r="12531" s="388" customFormat="1" ht="21.75" customHeight="1"/>
    <row r="12532" s="388" customFormat="1" ht="21.75" customHeight="1"/>
    <row r="12533" s="388" customFormat="1" ht="21.75" customHeight="1"/>
    <row r="12534" s="388" customFormat="1" ht="21.75" customHeight="1"/>
    <row r="12535" s="388" customFormat="1" ht="21.75" customHeight="1"/>
    <row r="12536" s="388" customFormat="1" ht="21.75" customHeight="1"/>
    <row r="12537" s="388" customFormat="1" ht="21.75" customHeight="1"/>
    <row r="12538" s="388" customFormat="1" ht="21.75" customHeight="1"/>
    <row r="12539" s="388" customFormat="1" ht="21.75" customHeight="1"/>
    <row r="12540" s="388" customFormat="1" ht="21.75" customHeight="1"/>
    <row r="12541" s="388" customFormat="1" ht="21.75" customHeight="1"/>
    <row r="12542" s="388" customFormat="1" ht="21.75" customHeight="1"/>
    <row r="12543" s="388" customFormat="1" ht="21.75" customHeight="1"/>
    <row r="12544" s="388" customFormat="1" ht="21.75" customHeight="1"/>
    <row r="12545" s="388" customFormat="1" ht="21.75" customHeight="1"/>
    <row r="12546" s="388" customFormat="1" ht="21.75" customHeight="1"/>
    <row r="12547" s="388" customFormat="1" ht="21.75" customHeight="1"/>
    <row r="12548" s="388" customFormat="1" ht="21.75" customHeight="1"/>
    <row r="12549" s="388" customFormat="1" ht="21.75" customHeight="1"/>
    <row r="12550" s="388" customFormat="1" ht="21.75" customHeight="1"/>
    <row r="12551" s="388" customFormat="1" ht="21.75" customHeight="1"/>
    <row r="12552" s="388" customFormat="1" ht="21.75" customHeight="1"/>
    <row r="12553" s="388" customFormat="1" ht="21.75" customHeight="1"/>
    <row r="12554" s="388" customFormat="1" ht="21.75" customHeight="1"/>
    <row r="12555" s="388" customFormat="1" ht="21.75" customHeight="1"/>
    <row r="12556" s="388" customFormat="1" ht="21.75" customHeight="1"/>
    <row r="12557" s="388" customFormat="1" ht="21.75" customHeight="1"/>
    <row r="12558" s="388" customFormat="1" ht="21.75" customHeight="1"/>
    <row r="12559" s="388" customFormat="1" ht="21.75" customHeight="1"/>
    <row r="12560" s="388" customFormat="1" ht="21.75" customHeight="1"/>
    <row r="12561" s="388" customFormat="1" ht="21.75" customHeight="1"/>
    <row r="12562" s="388" customFormat="1" ht="21.75" customHeight="1"/>
    <row r="12563" s="388" customFormat="1" ht="21.75" customHeight="1"/>
    <row r="12564" s="388" customFormat="1" ht="21.75" customHeight="1"/>
    <row r="12565" s="388" customFormat="1" ht="21.75" customHeight="1"/>
    <row r="12566" s="388" customFormat="1" ht="21.75" customHeight="1"/>
    <row r="12567" s="388" customFormat="1" ht="21.75" customHeight="1"/>
    <row r="12568" s="388" customFormat="1" ht="21.75" customHeight="1"/>
    <row r="12569" s="388" customFormat="1" ht="21.75" customHeight="1"/>
    <row r="12570" s="388" customFormat="1" ht="21.75" customHeight="1"/>
    <row r="12571" s="388" customFormat="1" ht="21.75" customHeight="1"/>
    <row r="12572" s="388" customFormat="1" ht="21.75" customHeight="1"/>
    <row r="12573" s="388" customFormat="1" ht="21.75" customHeight="1"/>
    <row r="12574" s="388" customFormat="1" ht="21.75" customHeight="1"/>
    <row r="12575" s="388" customFormat="1" ht="21.75" customHeight="1"/>
    <row r="12576" s="388" customFormat="1" ht="21.75" customHeight="1"/>
    <row r="12577" s="388" customFormat="1" ht="21.75" customHeight="1"/>
    <row r="12578" s="388" customFormat="1" ht="21.75" customHeight="1"/>
    <row r="12579" s="388" customFormat="1" ht="21.75" customHeight="1"/>
    <row r="12580" s="388" customFormat="1" ht="21.75" customHeight="1"/>
    <row r="12581" s="388" customFormat="1" ht="21.75" customHeight="1"/>
    <row r="12582" s="388" customFormat="1" ht="21.75" customHeight="1"/>
    <row r="12583" s="388" customFormat="1" ht="21.75" customHeight="1"/>
    <row r="12584" s="388" customFormat="1" ht="21.75" customHeight="1"/>
    <row r="12585" s="388" customFormat="1" ht="21.75" customHeight="1"/>
    <row r="12586" s="388" customFormat="1" ht="21.75" customHeight="1"/>
    <row r="12587" s="388" customFormat="1" ht="21.75" customHeight="1"/>
    <row r="12588" s="388" customFormat="1" ht="21.75" customHeight="1"/>
    <row r="12589" s="388" customFormat="1" ht="21.75" customHeight="1"/>
    <row r="12590" s="388" customFormat="1" ht="21.75" customHeight="1"/>
    <row r="12591" s="388" customFormat="1" ht="21.75" customHeight="1"/>
    <row r="12592" s="388" customFormat="1" ht="21.75" customHeight="1"/>
    <row r="12593" s="388" customFormat="1" ht="21.75" customHeight="1"/>
    <row r="12594" s="388" customFormat="1" ht="21.75" customHeight="1"/>
    <row r="12595" s="388" customFormat="1" ht="21.75" customHeight="1"/>
    <row r="12596" s="388" customFormat="1" ht="21.75" customHeight="1"/>
    <row r="12597" s="388" customFormat="1" ht="21.75" customHeight="1"/>
    <row r="12598" s="388" customFormat="1" ht="21.75" customHeight="1"/>
    <row r="12599" s="388" customFormat="1" ht="21.75" customHeight="1"/>
    <row r="12600" s="388" customFormat="1" ht="21.75" customHeight="1"/>
    <row r="12601" s="388" customFormat="1" ht="21.75" customHeight="1"/>
    <row r="12602" s="388" customFormat="1" ht="21.75" customHeight="1"/>
    <row r="12603" s="388" customFormat="1" ht="21.75" customHeight="1"/>
    <row r="12604" s="388" customFormat="1" ht="21.75" customHeight="1"/>
    <row r="12605" s="388" customFormat="1" ht="21.75" customHeight="1"/>
    <row r="12606" s="388" customFormat="1" ht="21.75" customHeight="1"/>
    <row r="12607" s="388" customFormat="1" ht="21.75" customHeight="1"/>
    <row r="12608" s="388" customFormat="1" ht="21.75" customHeight="1"/>
    <row r="12609" s="388" customFormat="1" ht="21.75" customHeight="1"/>
    <row r="12610" s="388" customFormat="1" ht="21.75" customHeight="1"/>
    <row r="12611" s="388" customFormat="1" ht="21.75" customHeight="1"/>
    <row r="12612" s="388" customFormat="1" ht="21.75" customHeight="1"/>
    <row r="12613" s="388" customFormat="1" ht="21.75" customHeight="1"/>
    <row r="12614" s="388" customFormat="1" ht="21.75" customHeight="1"/>
    <row r="12615" s="388" customFormat="1" ht="21.75" customHeight="1"/>
    <row r="12616" s="388" customFormat="1" ht="21.75" customHeight="1"/>
    <row r="12617" s="388" customFormat="1" ht="21.75" customHeight="1"/>
    <row r="12618" s="388" customFormat="1" ht="21.75" customHeight="1"/>
    <row r="12619" s="388" customFormat="1" ht="21.75" customHeight="1"/>
    <row r="12620" s="388" customFormat="1" ht="21.75" customHeight="1"/>
    <row r="12621" s="388" customFormat="1" ht="21.75" customHeight="1"/>
    <row r="12622" s="388" customFormat="1" ht="21.75" customHeight="1"/>
    <row r="12623" s="388" customFormat="1" ht="21.75" customHeight="1"/>
    <row r="12624" s="388" customFormat="1" ht="21.75" customHeight="1"/>
    <row r="12625" s="388" customFormat="1" ht="21.75" customHeight="1"/>
    <row r="12626" s="388" customFormat="1" ht="21.75" customHeight="1"/>
    <row r="12627" s="388" customFormat="1" ht="21.75" customHeight="1"/>
    <row r="12628" s="388" customFormat="1" ht="21.75" customHeight="1"/>
    <row r="12629" s="388" customFormat="1" ht="21.75" customHeight="1"/>
    <row r="12630" s="388" customFormat="1" ht="21.75" customHeight="1"/>
    <row r="12631" s="388" customFormat="1" ht="21.75" customHeight="1"/>
    <row r="12632" s="388" customFormat="1" ht="21.75" customHeight="1"/>
    <row r="12633" s="388" customFormat="1" ht="21.75" customHeight="1"/>
    <row r="12634" s="388" customFormat="1" ht="21.75" customHeight="1"/>
    <row r="12635" s="388" customFormat="1" ht="21.75" customHeight="1"/>
    <row r="12636" s="388" customFormat="1" ht="21.75" customHeight="1"/>
    <row r="12637" s="388" customFormat="1" ht="21.75" customHeight="1"/>
    <row r="12638" s="388" customFormat="1" ht="21.75" customHeight="1"/>
    <row r="12639" s="388" customFormat="1" ht="21.75" customHeight="1"/>
    <row r="12640" s="388" customFormat="1" ht="21.75" customHeight="1"/>
    <row r="12641" s="388" customFormat="1" ht="21.75" customHeight="1"/>
    <row r="12642" s="388" customFormat="1" ht="21.75" customHeight="1"/>
    <row r="12643" s="388" customFormat="1" ht="21.75" customHeight="1"/>
    <row r="12644" s="388" customFormat="1" ht="21.75" customHeight="1"/>
    <row r="12645" s="388" customFormat="1" ht="21.75" customHeight="1"/>
    <row r="12646" s="388" customFormat="1" ht="21.75" customHeight="1"/>
    <row r="12647" s="388" customFormat="1" ht="21.75" customHeight="1"/>
    <row r="12648" s="388" customFormat="1" ht="21.75" customHeight="1"/>
    <row r="12649" s="388" customFormat="1" ht="21.75" customHeight="1"/>
    <row r="12650" s="388" customFormat="1" ht="21.75" customHeight="1"/>
    <row r="12651" s="388" customFormat="1" ht="21.75" customHeight="1"/>
    <row r="12652" s="388" customFormat="1" ht="21.75" customHeight="1"/>
    <row r="12653" s="388" customFormat="1" ht="21.75" customHeight="1"/>
    <row r="12654" s="388" customFormat="1" ht="21.75" customHeight="1"/>
    <row r="12655" s="388" customFormat="1" ht="21.75" customHeight="1"/>
    <row r="12656" s="388" customFormat="1" ht="21.75" customHeight="1"/>
    <row r="12657" s="388" customFormat="1" ht="21.75" customHeight="1"/>
    <row r="12658" s="388" customFormat="1" ht="21.75" customHeight="1"/>
    <row r="12659" s="388" customFormat="1" ht="21.75" customHeight="1"/>
    <row r="12660" s="388" customFormat="1" ht="21.75" customHeight="1"/>
    <row r="12661" s="388" customFormat="1" ht="21.75" customHeight="1"/>
    <row r="12662" s="388" customFormat="1" ht="21.75" customHeight="1"/>
    <row r="12663" s="388" customFormat="1" ht="21.75" customHeight="1"/>
    <row r="12664" s="388" customFormat="1" ht="21.75" customHeight="1"/>
    <row r="12665" s="388" customFormat="1" ht="21.75" customHeight="1"/>
    <row r="12666" s="388" customFormat="1" ht="21.75" customHeight="1"/>
    <row r="12667" s="388" customFormat="1" ht="21.75" customHeight="1"/>
    <row r="12668" s="388" customFormat="1" ht="21.75" customHeight="1"/>
    <row r="12669" s="388" customFormat="1" ht="21.75" customHeight="1"/>
    <row r="12670" s="388" customFormat="1" ht="21.75" customHeight="1"/>
    <row r="12671" s="388" customFormat="1" ht="21.75" customHeight="1"/>
    <row r="12672" s="388" customFormat="1" ht="21.75" customHeight="1"/>
    <row r="12673" s="388" customFormat="1" ht="21.75" customHeight="1"/>
    <row r="12674" s="388" customFormat="1" ht="21.75" customHeight="1"/>
    <row r="12675" s="388" customFormat="1" ht="21.75" customHeight="1"/>
    <row r="12676" s="388" customFormat="1" ht="21.75" customHeight="1"/>
    <row r="12677" s="388" customFormat="1" ht="21.75" customHeight="1"/>
    <row r="12678" s="388" customFormat="1" ht="21.75" customHeight="1"/>
    <row r="12679" s="388" customFormat="1" ht="21.75" customHeight="1"/>
    <row r="12680" s="388" customFormat="1" ht="21.75" customHeight="1"/>
    <row r="12681" s="388" customFormat="1" ht="21.75" customHeight="1"/>
    <row r="12682" s="388" customFormat="1" ht="21.75" customHeight="1"/>
    <row r="12683" s="388" customFormat="1" ht="21.75" customHeight="1"/>
    <row r="12684" s="388" customFormat="1" ht="21.75" customHeight="1"/>
    <row r="12685" s="388" customFormat="1" ht="21.75" customHeight="1"/>
    <row r="12686" s="388" customFormat="1" ht="21.75" customHeight="1"/>
    <row r="12687" s="388" customFormat="1" ht="21.75" customHeight="1"/>
    <row r="12688" s="388" customFormat="1" ht="21.75" customHeight="1"/>
    <row r="12689" s="388" customFormat="1" ht="21.75" customHeight="1"/>
    <row r="12690" s="388" customFormat="1" ht="21.75" customHeight="1"/>
    <row r="12691" s="388" customFormat="1" ht="21.75" customHeight="1"/>
    <row r="12692" s="388" customFormat="1" ht="21.75" customHeight="1"/>
    <row r="12693" s="388" customFormat="1" ht="21.75" customHeight="1"/>
    <row r="12694" s="388" customFormat="1" ht="21.75" customHeight="1"/>
    <row r="12695" s="388" customFormat="1" ht="21.75" customHeight="1"/>
    <row r="12696" s="388" customFormat="1" ht="21.75" customHeight="1"/>
    <row r="12697" s="388" customFormat="1" ht="21.75" customHeight="1"/>
    <row r="12698" s="388" customFormat="1" ht="21.75" customHeight="1"/>
    <row r="12699" s="388" customFormat="1" ht="21.75" customHeight="1"/>
    <row r="12700" s="388" customFormat="1" ht="21.75" customHeight="1"/>
    <row r="12701" s="388" customFormat="1" ht="21.75" customHeight="1"/>
    <row r="12702" s="388" customFormat="1" ht="21.75" customHeight="1"/>
    <row r="12703" s="388" customFormat="1" ht="21.75" customHeight="1"/>
    <row r="12704" s="388" customFormat="1" ht="21.75" customHeight="1"/>
    <row r="12705" s="388" customFormat="1" ht="21.75" customHeight="1"/>
    <row r="12706" s="388" customFormat="1" ht="21.75" customHeight="1"/>
    <row r="12707" s="388" customFormat="1" ht="21.75" customHeight="1"/>
    <row r="12708" s="388" customFormat="1" ht="21.75" customHeight="1"/>
    <row r="12709" s="388" customFormat="1" ht="21.75" customHeight="1"/>
    <row r="12710" s="388" customFormat="1" ht="21.75" customHeight="1"/>
    <row r="12711" s="388" customFormat="1" ht="21.75" customHeight="1"/>
    <row r="12712" s="388" customFormat="1" ht="21.75" customHeight="1"/>
    <row r="12713" s="388" customFormat="1" ht="21.75" customHeight="1"/>
    <row r="12714" s="388" customFormat="1" ht="21.75" customHeight="1"/>
    <row r="12715" s="388" customFormat="1" ht="21.75" customHeight="1"/>
    <row r="12716" s="388" customFormat="1" ht="21.75" customHeight="1"/>
    <row r="12717" s="388" customFormat="1" ht="21.75" customHeight="1"/>
    <row r="12718" s="388" customFormat="1" ht="21.75" customHeight="1"/>
    <row r="12719" s="388" customFormat="1" ht="21.75" customHeight="1"/>
    <row r="12720" s="388" customFormat="1" ht="21.75" customHeight="1"/>
    <row r="12721" s="388" customFormat="1" ht="21.75" customHeight="1"/>
    <row r="12722" s="388" customFormat="1" ht="21.75" customHeight="1"/>
    <row r="12723" s="388" customFormat="1" ht="21.75" customHeight="1"/>
    <row r="12724" s="388" customFormat="1" ht="21.75" customHeight="1"/>
    <row r="12725" s="388" customFormat="1" ht="21.75" customHeight="1"/>
    <row r="12726" s="388" customFormat="1" ht="21.75" customHeight="1"/>
    <row r="12727" s="388" customFormat="1" ht="21.75" customHeight="1"/>
    <row r="12728" s="388" customFormat="1" ht="21.75" customHeight="1"/>
    <row r="12729" s="388" customFormat="1" ht="21.75" customHeight="1"/>
    <row r="12730" s="388" customFormat="1" ht="21.75" customHeight="1"/>
    <row r="12731" s="388" customFormat="1" ht="21.75" customHeight="1"/>
    <row r="12732" s="388" customFormat="1" ht="21.75" customHeight="1"/>
    <row r="12733" s="388" customFormat="1" ht="21.75" customHeight="1"/>
    <row r="12734" s="388" customFormat="1" ht="21.75" customHeight="1"/>
    <row r="12735" s="388" customFormat="1" ht="21.75" customHeight="1"/>
    <row r="12736" s="388" customFormat="1" ht="21.75" customHeight="1"/>
    <row r="12737" s="388" customFormat="1" ht="21.75" customHeight="1"/>
    <row r="12738" s="388" customFormat="1" ht="21.75" customHeight="1"/>
    <row r="12739" s="388" customFormat="1" ht="21.75" customHeight="1"/>
    <row r="12740" s="388" customFormat="1" ht="21.75" customHeight="1"/>
    <row r="12741" s="388" customFormat="1" ht="21.75" customHeight="1"/>
    <row r="12742" s="388" customFormat="1" ht="21.75" customHeight="1"/>
    <row r="12743" s="388" customFormat="1" ht="21.75" customHeight="1"/>
    <row r="12744" s="388" customFormat="1" ht="21.75" customHeight="1"/>
    <row r="12745" s="388" customFormat="1" ht="21.75" customHeight="1"/>
    <row r="12746" s="388" customFormat="1" ht="21.75" customHeight="1"/>
    <row r="12747" s="388" customFormat="1" ht="21.75" customHeight="1"/>
    <row r="12748" s="388" customFormat="1" ht="21.75" customHeight="1"/>
    <row r="12749" s="388" customFormat="1" ht="21.75" customHeight="1"/>
    <row r="12750" s="388" customFormat="1" ht="21.75" customHeight="1"/>
    <row r="12751" s="388" customFormat="1" ht="21.75" customHeight="1"/>
    <row r="12752" s="388" customFormat="1" ht="21.75" customHeight="1"/>
    <row r="12753" s="388" customFormat="1" ht="21.75" customHeight="1"/>
    <row r="12754" s="388" customFormat="1" ht="21.75" customHeight="1"/>
    <row r="12755" s="388" customFormat="1" ht="21.75" customHeight="1"/>
    <row r="12756" s="388" customFormat="1" ht="21.75" customHeight="1"/>
    <row r="12757" s="388" customFormat="1" ht="21.75" customHeight="1"/>
    <row r="12758" s="388" customFormat="1" ht="21.75" customHeight="1"/>
    <row r="12759" s="388" customFormat="1" ht="21.75" customHeight="1"/>
    <row r="12760" s="388" customFormat="1" ht="21.75" customHeight="1"/>
    <row r="12761" s="388" customFormat="1" ht="21.75" customHeight="1"/>
    <row r="12762" s="388" customFormat="1" ht="21.75" customHeight="1"/>
    <row r="12763" s="388" customFormat="1" ht="21.75" customHeight="1"/>
    <row r="12764" s="388" customFormat="1" ht="21.75" customHeight="1"/>
    <row r="12765" s="388" customFormat="1" ht="21.75" customHeight="1"/>
    <row r="12766" s="388" customFormat="1" ht="21.75" customHeight="1"/>
    <row r="12767" s="388" customFormat="1" ht="21.75" customHeight="1"/>
    <row r="12768" s="388" customFormat="1" ht="21.75" customHeight="1"/>
    <row r="12769" s="388" customFormat="1" ht="21.75" customHeight="1"/>
    <row r="12770" s="388" customFormat="1" ht="21.75" customHeight="1"/>
    <row r="12771" s="388" customFormat="1" ht="21.75" customHeight="1"/>
    <row r="12772" s="388" customFormat="1" ht="21.75" customHeight="1"/>
    <row r="12773" s="388" customFormat="1" ht="21.75" customHeight="1"/>
    <row r="12774" s="388" customFormat="1" ht="21.75" customHeight="1"/>
    <row r="12775" s="388" customFormat="1" ht="21.75" customHeight="1"/>
    <row r="12776" s="388" customFormat="1" ht="21.75" customHeight="1"/>
    <row r="12777" s="388" customFormat="1" ht="21.75" customHeight="1"/>
    <row r="12778" s="388" customFormat="1" ht="21.75" customHeight="1"/>
    <row r="12779" s="388" customFormat="1" ht="21.75" customHeight="1"/>
    <row r="12780" s="388" customFormat="1" ht="21.75" customHeight="1"/>
    <row r="12781" s="388" customFormat="1" ht="21.75" customHeight="1"/>
    <row r="12782" s="388" customFormat="1" ht="21.75" customHeight="1"/>
    <row r="12783" s="388" customFormat="1" ht="21.75" customHeight="1"/>
    <row r="12784" s="388" customFormat="1" ht="21.75" customHeight="1"/>
    <row r="12785" s="388" customFormat="1" ht="21.75" customHeight="1"/>
    <row r="12786" s="388" customFormat="1" ht="21.75" customHeight="1"/>
    <row r="12787" s="388" customFormat="1" ht="21.75" customHeight="1"/>
    <row r="12788" s="388" customFormat="1" ht="21.75" customHeight="1"/>
    <row r="12789" s="388" customFormat="1" ht="21.75" customHeight="1"/>
    <row r="12790" s="388" customFormat="1" ht="21.75" customHeight="1"/>
    <row r="12791" s="388" customFormat="1" ht="21.75" customHeight="1"/>
    <row r="12792" s="388" customFormat="1" ht="21.75" customHeight="1"/>
    <row r="12793" s="388" customFormat="1" ht="21.75" customHeight="1"/>
    <row r="12794" s="388" customFormat="1" ht="21.75" customHeight="1"/>
    <row r="12795" s="388" customFormat="1" ht="21.75" customHeight="1"/>
    <row r="12796" s="388" customFormat="1" ht="21.75" customHeight="1"/>
    <row r="12797" s="388" customFormat="1" ht="21.75" customHeight="1"/>
    <row r="12798" s="388" customFormat="1" ht="21.75" customHeight="1"/>
    <row r="12799" s="388" customFormat="1" ht="21.75" customHeight="1"/>
    <row r="12800" s="388" customFormat="1" ht="21.75" customHeight="1"/>
    <row r="12801" s="388" customFormat="1" ht="21.75" customHeight="1"/>
    <row r="12802" s="388" customFormat="1" ht="21.75" customHeight="1"/>
    <row r="12803" s="388" customFormat="1" ht="21.75" customHeight="1"/>
    <row r="12804" s="388" customFormat="1" ht="21.75" customHeight="1"/>
    <row r="12805" s="388" customFormat="1" ht="21.75" customHeight="1"/>
    <row r="12806" s="388" customFormat="1" ht="21.75" customHeight="1"/>
    <row r="12807" s="388" customFormat="1" ht="21.75" customHeight="1"/>
    <row r="12808" s="388" customFormat="1" ht="21.75" customHeight="1"/>
    <row r="12809" s="388" customFormat="1" ht="21.75" customHeight="1"/>
    <row r="12810" s="388" customFormat="1" ht="21.75" customHeight="1"/>
    <row r="12811" s="388" customFormat="1" ht="21.75" customHeight="1"/>
    <row r="12812" s="388" customFormat="1" ht="21.75" customHeight="1"/>
    <row r="12813" s="388" customFormat="1" ht="21.75" customHeight="1"/>
    <row r="12814" s="388" customFormat="1" ht="21.75" customHeight="1"/>
    <row r="12815" s="388" customFormat="1" ht="21.75" customHeight="1"/>
    <row r="12816" s="388" customFormat="1" ht="21.75" customHeight="1"/>
    <row r="12817" s="388" customFormat="1" ht="21.75" customHeight="1"/>
    <row r="12818" s="388" customFormat="1" ht="21.75" customHeight="1"/>
    <row r="12819" s="388" customFormat="1" ht="21.75" customHeight="1"/>
    <row r="12820" s="388" customFormat="1" ht="21.75" customHeight="1"/>
    <row r="12821" s="388" customFormat="1" ht="21.75" customHeight="1"/>
    <row r="12822" s="388" customFormat="1" ht="21.75" customHeight="1"/>
    <row r="12823" s="388" customFormat="1" ht="21.75" customHeight="1"/>
    <row r="12824" s="388" customFormat="1" ht="21.75" customHeight="1"/>
    <row r="12825" s="388" customFormat="1" ht="21.75" customHeight="1"/>
    <row r="12826" s="388" customFormat="1" ht="21.75" customHeight="1"/>
    <row r="12827" s="388" customFormat="1" ht="21.75" customHeight="1"/>
    <row r="12828" s="388" customFormat="1" ht="21.75" customHeight="1"/>
    <row r="12829" s="388" customFormat="1" ht="21.75" customHeight="1"/>
    <row r="12830" s="388" customFormat="1" ht="21.75" customHeight="1"/>
    <row r="12831" s="388" customFormat="1" ht="21.75" customHeight="1"/>
    <row r="12832" s="388" customFormat="1" ht="21.75" customHeight="1"/>
    <row r="12833" s="388" customFormat="1" ht="21.75" customHeight="1"/>
    <row r="12834" s="388" customFormat="1" ht="21.75" customHeight="1"/>
    <row r="12835" s="388" customFormat="1" ht="21.75" customHeight="1"/>
    <row r="12836" s="388" customFormat="1" ht="21.75" customHeight="1"/>
    <row r="12837" s="388" customFormat="1" ht="21.75" customHeight="1"/>
    <row r="12838" s="388" customFormat="1" ht="21.75" customHeight="1"/>
    <row r="12839" s="388" customFormat="1" ht="21.75" customHeight="1"/>
    <row r="12840" s="388" customFormat="1" ht="21.75" customHeight="1"/>
    <row r="12841" s="388" customFormat="1" ht="21.75" customHeight="1"/>
    <row r="12842" s="388" customFormat="1" ht="21.75" customHeight="1"/>
    <row r="12843" s="388" customFormat="1" ht="21.75" customHeight="1"/>
    <row r="12844" s="388" customFormat="1" ht="21.75" customHeight="1"/>
    <row r="12845" s="388" customFormat="1" ht="21.75" customHeight="1"/>
    <row r="12846" s="388" customFormat="1" ht="21.75" customHeight="1"/>
    <row r="12847" s="388" customFormat="1" ht="21.75" customHeight="1"/>
    <row r="12848" s="388" customFormat="1" ht="21.75" customHeight="1"/>
    <row r="12849" s="388" customFormat="1" ht="21.75" customHeight="1"/>
    <row r="12850" s="388" customFormat="1" ht="21.75" customHeight="1"/>
    <row r="12851" s="388" customFormat="1" ht="21.75" customHeight="1"/>
    <row r="12852" s="388" customFormat="1" ht="21.75" customHeight="1"/>
    <row r="12853" s="388" customFormat="1" ht="21.75" customHeight="1"/>
    <row r="12854" s="388" customFormat="1" ht="21.75" customHeight="1"/>
    <row r="12855" s="388" customFormat="1" ht="21.75" customHeight="1"/>
    <row r="12856" s="388" customFormat="1" ht="21.75" customHeight="1"/>
    <row r="12857" s="388" customFormat="1" ht="21.75" customHeight="1"/>
    <row r="12858" s="388" customFormat="1" ht="21.75" customHeight="1"/>
    <row r="12859" s="388" customFormat="1" ht="21.75" customHeight="1"/>
    <row r="12860" s="388" customFormat="1" ht="21.75" customHeight="1"/>
    <row r="12861" s="388" customFormat="1" ht="21.75" customHeight="1"/>
    <row r="12862" s="388" customFormat="1" ht="21.75" customHeight="1"/>
    <row r="12863" s="388" customFormat="1" ht="21.75" customHeight="1"/>
    <row r="12864" s="388" customFormat="1" ht="21.75" customHeight="1"/>
    <row r="12865" s="388" customFormat="1" ht="21.75" customHeight="1"/>
    <row r="12866" s="388" customFormat="1" ht="21.75" customHeight="1"/>
    <row r="12867" s="388" customFormat="1" ht="21.75" customHeight="1"/>
    <row r="12868" s="388" customFormat="1" ht="21.75" customHeight="1"/>
    <row r="12869" s="388" customFormat="1" ht="21.75" customHeight="1"/>
    <row r="12870" s="388" customFormat="1" ht="21.75" customHeight="1"/>
    <row r="12871" s="388" customFormat="1" ht="21.75" customHeight="1"/>
    <row r="12872" s="388" customFormat="1" ht="21.75" customHeight="1"/>
    <row r="12873" s="388" customFormat="1" ht="21.75" customHeight="1"/>
    <row r="12874" s="388" customFormat="1" ht="21.75" customHeight="1"/>
    <row r="12875" s="388" customFormat="1" ht="21.75" customHeight="1"/>
    <row r="12876" s="388" customFormat="1" ht="21.75" customHeight="1"/>
    <row r="12877" s="388" customFormat="1" ht="21.75" customHeight="1"/>
    <row r="12878" s="388" customFormat="1" ht="21.75" customHeight="1"/>
    <row r="12879" s="388" customFormat="1" ht="21.75" customHeight="1"/>
    <row r="12880" s="388" customFormat="1" ht="21.75" customHeight="1"/>
    <row r="12881" s="388" customFormat="1" ht="21.75" customHeight="1"/>
    <row r="12882" s="388" customFormat="1" ht="21.75" customHeight="1"/>
    <row r="12883" s="388" customFormat="1" ht="21.75" customHeight="1"/>
    <row r="12884" s="388" customFormat="1" ht="21.75" customHeight="1"/>
    <row r="12885" s="388" customFormat="1" ht="21.75" customHeight="1"/>
    <row r="12886" s="388" customFormat="1" ht="21.75" customHeight="1"/>
    <row r="12887" s="388" customFormat="1" ht="21.75" customHeight="1"/>
    <row r="12888" s="388" customFormat="1" ht="21.75" customHeight="1"/>
    <row r="12889" s="388" customFormat="1" ht="21.75" customHeight="1"/>
    <row r="12890" s="388" customFormat="1" ht="21.75" customHeight="1"/>
    <row r="12891" s="388" customFormat="1" ht="21.75" customHeight="1"/>
    <row r="12892" s="388" customFormat="1" ht="21.75" customHeight="1"/>
    <row r="12893" s="388" customFormat="1" ht="21.75" customHeight="1"/>
    <row r="12894" s="388" customFormat="1" ht="21.75" customHeight="1"/>
    <row r="12895" s="388" customFormat="1" ht="21.75" customHeight="1"/>
    <row r="12896" s="388" customFormat="1" ht="21.75" customHeight="1"/>
    <row r="12897" s="388" customFormat="1" ht="21.75" customHeight="1"/>
    <row r="12898" s="388" customFormat="1" ht="21.75" customHeight="1"/>
    <row r="12899" s="388" customFormat="1" ht="21.75" customHeight="1"/>
    <row r="12900" s="388" customFormat="1" ht="21.75" customHeight="1"/>
    <row r="12901" s="388" customFormat="1" ht="21.75" customHeight="1"/>
    <row r="12902" s="388" customFormat="1" ht="21.75" customHeight="1"/>
    <row r="12903" s="388" customFormat="1" ht="21.75" customHeight="1"/>
    <row r="12904" s="388" customFormat="1" ht="21.75" customHeight="1"/>
    <row r="12905" s="388" customFormat="1" ht="21.75" customHeight="1"/>
    <row r="12906" s="388" customFormat="1" ht="21.75" customHeight="1"/>
    <row r="12907" s="388" customFormat="1" ht="21.75" customHeight="1"/>
    <row r="12908" s="388" customFormat="1" ht="21.75" customHeight="1"/>
    <row r="12909" s="388" customFormat="1" ht="21.75" customHeight="1"/>
    <row r="12910" s="388" customFormat="1" ht="21.75" customHeight="1"/>
    <row r="12911" s="388" customFormat="1" ht="21.75" customHeight="1"/>
    <row r="12912" s="388" customFormat="1" ht="21.75" customHeight="1"/>
    <row r="12913" s="388" customFormat="1" ht="21.75" customHeight="1"/>
    <row r="12914" s="388" customFormat="1" ht="21.75" customHeight="1"/>
    <row r="12915" s="388" customFormat="1" ht="21.75" customHeight="1"/>
    <row r="12916" s="388" customFormat="1" ht="21.75" customHeight="1"/>
    <row r="12917" s="388" customFormat="1" ht="21.75" customHeight="1"/>
    <row r="12918" s="388" customFormat="1" ht="21.75" customHeight="1"/>
    <row r="12919" s="388" customFormat="1" ht="21.75" customHeight="1"/>
    <row r="12920" s="388" customFormat="1" ht="21.75" customHeight="1"/>
    <row r="12921" s="388" customFormat="1" ht="21.75" customHeight="1"/>
    <row r="12922" s="388" customFormat="1" ht="21.75" customHeight="1"/>
    <row r="12923" s="388" customFormat="1" ht="21.75" customHeight="1"/>
    <row r="12924" s="388" customFormat="1" ht="21.75" customHeight="1"/>
    <row r="12925" s="388" customFormat="1" ht="21.75" customHeight="1"/>
    <row r="12926" s="388" customFormat="1" ht="21.75" customHeight="1"/>
    <row r="12927" s="388" customFormat="1" ht="21.75" customHeight="1"/>
    <row r="12928" s="388" customFormat="1" ht="21.75" customHeight="1"/>
    <row r="12929" s="388" customFormat="1" ht="21.75" customHeight="1"/>
    <row r="12930" s="388" customFormat="1" ht="21.75" customHeight="1"/>
    <row r="12931" s="388" customFormat="1" ht="21.75" customHeight="1"/>
    <row r="12932" s="388" customFormat="1" ht="21.75" customHeight="1"/>
    <row r="12933" s="388" customFormat="1" ht="21.75" customHeight="1"/>
    <row r="12934" s="388" customFormat="1" ht="21.75" customHeight="1"/>
    <row r="12935" s="388" customFormat="1" ht="21.75" customHeight="1"/>
    <row r="12936" s="388" customFormat="1" ht="21.75" customHeight="1"/>
    <row r="12937" s="388" customFormat="1" ht="21.75" customHeight="1"/>
    <row r="12938" s="388" customFormat="1" ht="21.75" customHeight="1"/>
    <row r="12939" s="388" customFormat="1" ht="21.75" customHeight="1"/>
    <row r="12940" s="388" customFormat="1" ht="21.75" customHeight="1"/>
    <row r="12941" s="388" customFormat="1" ht="21.75" customHeight="1"/>
    <row r="12942" s="388" customFormat="1" ht="21.75" customHeight="1"/>
    <row r="12943" s="388" customFormat="1" ht="21.75" customHeight="1"/>
    <row r="12944" s="388" customFormat="1" ht="21.75" customHeight="1"/>
    <row r="12945" s="388" customFormat="1" ht="21.75" customHeight="1"/>
    <row r="12946" s="388" customFormat="1" ht="21.75" customHeight="1"/>
    <row r="12947" s="388" customFormat="1" ht="21.75" customHeight="1"/>
    <row r="12948" s="388" customFormat="1" ht="21.75" customHeight="1"/>
    <row r="12949" s="388" customFormat="1" ht="21.75" customHeight="1"/>
    <row r="12950" s="388" customFormat="1" ht="21.75" customHeight="1"/>
    <row r="12951" s="388" customFormat="1" ht="21.75" customHeight="1"/>
    <row r="12952" s="388" customFormat="1" ht="21.75" customHeight="1"/>
    <row r="12953" s="388" customFormat="1" ht="21.75" customHeight="1"/>
    <row r="12954" s="388" customFormat="1" ht="21.75" customHeight="1"/>
    <row r="12955" s="388" customFormat="1" ht="21.75" customHeight="1"/>
    <row r="12956" s="388" customFormat="1" ht="21.75" customHeight="1"/>
    <row r="12957" s="388" customFormat="1" ht="21.75" customHeight="1"/>
    <row r="12958" s="388" customFormat="1" ht="21.75" customHeight="1"/>
    <row r="12959" s="388" customFormat="1" ht="21.75" customHeight="1"/>
    <row r="12960" s="388" customFormat="1" ht="21.75" customHeight="1"/>
    <row r="12961" s="388" customFormat="1" ht="21.75" customHeight="1"/>
    <row r="12962" s="388" customFormat="1" ht="21.75" customHeight="1"/>
    <row r="12963" s="388" customFormat="1" ht="21.75" customHeight="1"/>
    <row r="12964" s="388" customFormat="1" ht="21.75" customHeight="1"/>
    <row r="12965" s="388" customFormat="1" ht="21.75" customHeight="1"/>
    <row r="12966" s="388" customFormat="1" ht="21.75" customHeight="1"/>
    <row r="12967" s="388" customFormat="1" ht="21.75" customHeight="1"/>
    <row r="12968" s="388" customFormat="1" ht="21.75" customHeight="1"/>
    <row r="12969" s="388" customFormat="1" ht="21.75" customHeight="1"/>
    <row r="12970" s="388" customFormat="1" ht="21.75" customHeight="1"/>
    <row r="12971" s="388" customFormat="1" ht="21.75" customHeight="1"/>
    <row r="12972" s="388" customFormat="1" ht="21.75" customHeight="1"/>
    <row r="12973" s="388" customFormat="1" ht="21.75" customHeight="1"/>
    <row r="12974" s="388" customFormat="1" ht="21.75" customHeight="1"/>
    <row r="12975" s="388" customFormat="1" ht="21.75" customHeight="1"/>
    <row r="12976" s="388" customFormat="1" ht="21.75" customHeight="1"/>
    <row r="12977" s="388" customFormat="1" ht="21.75" customHeight="1"/>
    <row r="12978" s="388" customFormat="1" ht="21.75" customHeight="1"/>
    <row r="12979" s="388" customFormat="1" ht="21.75" customHeight="1"/>
    <row r="12980" s="388" customFormat="1" ht="21.75" customHeight="1"/>
    <row r="12981" s="388" customFormat="1" ht="21.75" customHeight="1"/>
    <row r="12982" s="388" customFormat="1" ht="21.75" customHeight="1"/>
    <row r="12983" s="388" customFormat="1" ht="21.75" customHeight="1"/>
    <row r="12984" s="388" customFormat="1" ht="21.75" customHeight="1"/>
    <row r="12985" s="388" customFormat="1" ht="21.75" customHeight="1"/>
    <row r="12986" s="388" customFormat="1" ht="21.75" customHeight="1"/>
    <row r="12987" s="388" customFormat="1" ht="21.75" customHeight="1"/>
    <row r="12988" s="388" customFormat="1" ht="21.75" customHeight="1"/>
    <row r="12989" s="388" customFormat="1" ht="21.75" customHeight="1"/>
    <row r="12990" s="388" customFormat="1" ht="21.75" customHeight="1"/>
    <row r="12991" s="388" customFormat="1" ht="21.75" customHeight="1"/>
    <row r="12992" s="388" customFormat="1" ht="21.75" customHeight="1"/>
    <row r="12993" s="388" customFormat="1" ht="21.75" customHeight="1"/>
    <row r="12994" s="388" customFormat="1" ht="21.75" customHeight="1"/>
    <row r="12995" s="388" customFormat="1" ht="21.75" customHeight="1"/>
    <row r="12996" s="388" customFormat="1" ht="21.75" customHeight="1"/>
    <row r="12997" s="388" customFormat="1" ht="21.75" customHeight="1"/>
    <row r="12998" s="388" customFormat="1" ht="21.75" customHeight="1"/>
    <row r="12999" s="388" customFormat="1" ht="21.75" customHeight="1"/>
    <row r="13000" s="388" customFormat="1" ht="21.75" customHeight="1"/>
    <row r="13001" s="388" customFormat="1" ht="21.75" customHeight="1"/>
    <row r="13002" s="388" customFormat="1" ht="21.75" customHeight="1"/>
    <row r="13003" s="388" customFormat="1" ht="21.75" customHeight="1"/>
    <row r="13004" s="388" customFormat="1" ht="21.75" customHeight="1"/>
    <row r="13005" s="388" customFormat="1" ht="21.75" customHeight="1"/>
    <row r="13006" s="388" customFormat="1" ht="21.75" customHeight="1"/>
    <row r="13007" s="388" customFormat="1" ht="21.75" customHeight="1"/>
    <row r="13008" s="388" customFormat="1" ht="21.75" customHeight="1"/>
    <row r="13009" s="388" customFormat="1" ht="21.75" customHeight="1"/>
    <row r="13010" s="388" customFormat="1" ht="21.75" customHeight="1"/>
    <row r="13011" s="388" customFormat="1" ht="21.75" customHeight="1"/>
    <row r="13012" s="388" customFormat="1" ht="21.75" customHeight="1"/>
    <row r="13013" s="388" customFormat="1" ht="21.75" customHeight="1"/>
    <row r="13014" s="388" customFormat="1" ht="21.75" customHeight="1"/>
    <row r="13015" s="388" customFormat="1" ht="21.75" customHeight="1"/>
    <row r="13016" s="388" customFormat="1" ht="21.75" customHeight="1"/>
    <row r="13017" s="388" customFormat="1" ht="21.75" customHeight="1"/>
    <row r="13018" s="388" customFormat="1" ht="21.75" customHeight="1"/>
    <row r="13019" s="388" customFormat="1" ht="21.75" customHeight="1"/>
    <row r="13020" s="388" customFormat="1" ht="21.75" customHeight="1"/>
    <row r="13021" s="388" customFormat="1" ht="21.75" customHeight="1"/>
    <row r="13022" s="388" customFormat="1" ht="21.75" customHeight="1"/>
    <row r="13023" s="388" customFormat="1" ht="21.75" customHeight="1"/>
    <row r="13024" s="388" customFormat="1" ht="21.75" customHeight="1"/>
    <row r="13025" s="388" customFormat="1" ht="21.75" customHeight="1"/>
    <row r="13026" s="388" customFormat="1" ht="21.75" customHeight="1"/>
    <row r="13027" s="388" customFormat="1" ht="21.75" customHeight="1"/>
    <row r="13028" s="388" customFormat="1" ht="21.75" customHeight="1"/>
    <row r="13029" s="388" customFormat="1" ht="21.75" customHeight="1"/>
    <row r="13030" s="388" customFormat="1" ht="21.75" customHeight="1"/>
    <row r="13031" s="388" customFormat="1" ht="21.75" customHeight="1"/>
    <row r="13032" s="388" customFormat="1" ht="21.75" customHeight="1"/>
    <row r="13033" s="388" customFormat="1" ht="21.75" customHeight="1"/>
    <row r="13034" s="388" customFormat="1" ht="21.75" customHeight="1"/>
    <row r="13035" s="388" customFormat="1" ht="21.75" customHeight="1"/>
    <row r="13036" s="388" customFormat="1" ht="21.75" customHeight="1"/>
    <row r="13037" s="388" customFormat="1" ht="21.75" customHeight="1"/>
    <row r="13038" s="388" customFormat="1" ht="21.75" customHeight="1"/>
    <row r="13039" s="388" customFormat="1" ht="21.75" customHeight="1"/>
    <row r="13040" s="388" customFormat="1" ht="21.75" customHeight="1"/>
    <row r="13041" s="388" customFormat="1" ht="21.75" customHeight="1"/>
    <row r="13042" s="388" customFormat="1" ht="21.75" customHeight="1"/>
    <row r="13043" s="388" customFormat="1" ht="21.75" customHeight="1"/>
    <row r="13044" s="388" customFormat="1" ht="21.75" customHeight="1"/>
    <row r="13045" s="388" customFormat="1" ht="21.75" customHeight="1"/>
    <row r="13046" s="388" customFormat="1" ht="21.75" customHeight="1"/>
    <row r="13047" s="388" customFormat="1" ht="21.75" customHeight="1"/>
    <row r="13048" s="388" customFormat="1" ht="21.75" customHeight="1"/>
    <row r="13049" s="388" customFormat="1" ht="21.75" customHeight="1"/>
    <row r="13050" s="388" customFormat="1" ht="21.75" customHeight="1"/>
    <row r="13051" s="388" customFormat="1" ht="21.75" customHeight="1"/>
    <row r="13052" s="388" customFormat="1" ht="21.75" customHeight="1"/>
    <row r="13053" s="388" customFormat="1" ht="21.75" customHeight="1"/>
    <row r="13054" s="388" customFormat="1" ht="21.75" customHeight="1"/>
    <row r="13055" s="388" customFormat="1" ht="21.75" customHeight="1"/>
    <row r="13056" s="388" customFormat="1" ht="21.75" customHeight="1"/>
    <row r="13057" s="388" customFormat="1" ht="21.75" customHeight="1"/>
    <row r="13058" s="388" customFormat="1" ht="21.75" customHeight="1"/>
    <row r="13059" s="388" customFormat="1" ht="21.75" customHeight="1"/>
    <row r="13060" s="388" customFormat="1" ht="21.75" customHeight="1"/>
    <row r="13061" s="388" customFormat="1" ht="21.75" customHeight="1"/>
    <row r="13062" s="388" customFormat="1" ht="21.75" customHeight="1"/>
    <row r="13063" s="388" customFormat="1" ht="21.75" customHeight="1"/>
    <row r="13064" s="388" customFormat="1" ht="21.75" customHeight="1"/>
    <row r="13065" s="388" customFormat="1" ht="21.75" customHeight="1"/>
    <row r="13066" s="388" customFormat="1" ht="21.75" customHeight="1"/>
    <row r="13067" s="388" customFormat="1" ht="21.75" customHeight="1"/>
    <row r="13068" s="388" customFormat="1" ht="21.75" customHeight="1"/>
    <row r="13069" s="388" customFormat="1" ht="21.75" customHeight="1"/>
    <row r="13070" s="388" customFormat="1" ht="21.75" customHeight="1"/>
    <row r="13071" s="388" customFormat="1" ht="21.75" customHeight="1"/>
    <row r="13072" s="388" customFormat="1" ht="21.75" customHeight="1"/>
    <row r="13073" s="388" customFormat="1" ht="21.75" customHeight="1"/>
    <row r="13074" s="388" customFormat="1" ht="21.75" customHeight="1"/>
    <row r="13075" s="388" customFormat="1" ht="21.75" customHeight="1"/>
    <row r="13076" s="388" customFormat="1" ht="21.75" customHeight="1"/>
    <row r="13077" s="388" customFormat="1" ht="21.75" customHeight="1"/>
    <row r="13078" s="388" customFormat="1" ht="21.75" customHeight="1"/>
    <row r="13079" s="388" customFormat="1" ht="21.75" customHeight="1"/>
    <row r="13080" s="388" customFormat="1" ht="21.75" customHeight="1"/>
    <row r="13081" s="388" customFormat="1" ht="21.75" customHeight="1"/>
    <row r="13082" s="388" customFormat="1" ht="21.75" customHeight="1"/>
    <row r="13083" s="388" customFormat="1" ht="21.75" customHeight="1"/>
    <row r="13084" s="388" customFormat="1" ht="21.75" customHeight="1"/>
    <row r="13085" s="388" customFormat="1" ht="21.75" customHeight="1"/>
    <row r="13086" s="388" customFormat="1" ht="21.75" customHeight="1"/>
    <row r="13087" s="388" customFormat="1" ht="21.75" customHeight="1"/>
    <row r="13088" s="388" customFormat="1" ht="21.75" customHeight="1"/>
    <row r="13089" s="388" customFormat="1" ht="21.75" customHeight="1"/>
    <row r="13090" s="388" customFormat="1" ht="21.75" customHeight="1"/>
    <row r="13091" s="388" customFormat="1" ht="21.75" customHeight="1"/>
    <row r="13092" s="388" customFormat="1" ht="21.75" customHeight="1"/>
    <row r="13093" s="388" customFormat="1" ht="21.75" customHeight="1"/>
    <row r="13094" s="388" customFormat="1" ht="21.75" customHeight="1"/>
    <row r="13095" s="388" customFormat="1" ht="21.75" customHeight="1"/>
    <row r="13096" s="388" customFormat="1" ht="21.75" customHeight="1"/>
    <row r="13097" s="388" customFormat="1" ht="21.75" customHeight="1"/>
    <row r="13098" s="388" customFormat="1" ht="21.75" customHeight="1"/>
    <row r="13099" s="388" customFormat="1" ht="21.75" customHeight="1"/>
    <row r="13100" s="388" customFormat="1" ht="21.75" customHeight="1"/>
    <row r="13101" s="388" customFormat="1" ht="21.75" customHeight="1"/>
    <row r="13102" s="388" customFormat="1" ht="21.75" customHeight="1"/>
    <row r="13103" s="388" customFormat="1" ht="21.75" customHeight="1"/>
    <row r="13104" s="388" customFormat="1" ht="21.75" customHeight="1"/>
    <row r="13105" s="388" customFormat="1" ht="21.75" customHeight="1"/>
    <row r="13106" s="388" customFormat="1" ht="21.75" customHeight="1"/>
    <row r="13107" s="388" customFormat="1" ht="21.75" customHeight="1"/>
    <row r="13108" s="388" customFormat="1" ht="21.75" customHeight="1"/>
    <row r="13109" s="388" customFormat="1" ht="21.75" customHeight="1"/>
    <row r="13110" s="388" customFormat="1" ht="21.75" customHeight="1"/>
    <row r="13111" s="388" customFormat="1" ht="21.75" customHeight="1"/>
    <row r="13112" s="388" customFormat="1" ht="21.75" customHeight="1"/>
    <row r="13113" s="388" customFormat="1" ht="21.75" customHeight="1"/>
    <row r="13114" s="388" customFormat="1" ht="21.75" customHeight="1"/>
    <row r="13115" s="388" customFormat="1" ht="21.75" customHeight="1"/>
    <row r="13116" s="388" customFormat="1" ht="21.75" customHeight="1"/>
    <row r="13117" s="388" customFormat="1" ht="21.75" customHeight="1"/>
    <row r="13118" s="388" customFormat="1" ht="21.75" customHeight="1"/>
    <row r="13119" s="388" customFormat="1" ht="21.75" customHeight="1"/>
    <row r="13120" s="388" customFormat="1" ht="21.75" customHeight="1"/>
    <row r="13121" s="388" customFormat="1" ht="21.75" customHeight="1"/>
    <row r="13122" s="388" customFormat="1" ht="21.75" customHeight="1"/>
    <row r="13123" s="388" customFormat="1" ht="21.75" customHeight="1"/>
    <row r="13124" s="388" customFormat="1" ht="21.75" customHeight="1"/>
    <row r="13125" s="388" customFormat="1" ht="21.75" customHeight="1"/>
    <row r="13126" s="388" customFormat="1" ht="21.75" customHeight="1"/>
    <row r="13127" s="388" customFormat="1" ht="21.75" customHeight="1"/>
    <row r="13128" s="388" customFormat="1" ht="21.75" customHeight="1"/>
    <row r="13129" s="388" customFormat="1" ht="21.75" customHeight="1"/>
    <row r="13130" s="388" customFormat="1" ht="21.75" customHeight="1"/>
    <row r="13131" s="388" customFormat="1" ht="21.75" customHeight="1"/>
    <row r="13132" s="388" customFormat="1" ht="21.75" customHeight="1"/>
    <row r="13133" s="388" customFormat="1" ht="21.75" customHeight="1"/>
    <row r="13134" s="388" customFormat="1" ht="21.75" customHeight="1"/>
    <row r="13135" s="388" customFormat="1" ht="21.75" customHeight="1"/>
    <row r="13136" s="388" customFormat="1" ht="21.75" customHeight="1"/>
    <row r="13137" s="388" customFormat="1" ht="21.75" customHeight="1"/>
    <row r="13138" s="388" customFormat="1" ht="21.75" customHeight="1"/>
    <row r="13139" s="388" customFormat="1" ht="21.75" customHeight="1"/>
    <row r="13140" s="388" customFormat="1" ht="21.75" customHeight="1"/>
    <row r="13141" s="388" customFormat="1" ht="21.75" customHeight="1"/>
    <row r="13142" s="388" customFormat="1" ht="21.75" customHeight="1"/>
    <row r="13143" s="388" customFormat="1" ht="21.75" customHeight="1"/>
    <row r="13144" s="388" customFormat="1" ht="21.75" customHeight="1"/>
    <row r="13145" s="388" customFormat="1" ht="21.75" customHeight="1"/>
    <row r="13146" s="388" customFormat="1" ht="21.75" customHeight="1"/>
    <row r="13147" s="388" customFormat="1" ht="21.75" customHeight="1"/>
    <row r="13148" s="388" customFormat="1" ht="21.75" customHeight="1"/>
    <row r="13149" s="388" customFormat="1" ht="21.75" customHeight="1"/>
    <row r="13150" s="388" customFormat="1" ht="21.75" customHeight="1"/>
    <row r="13151" s="388" customFormat="1" ht="21.75" customHeight="1"/>
    <row r="13152" s="388" customFormat="1" ht="21.75" customHeight="1"/>
    <row r="13153" s="388" customFormat="1" ht="21.75" customHeight="1"/>
    <row r="13154" s="388" customFormat="1" ht="21.75" customHeight="1"/>
    <row r="13155" s="388" customFormat="1" ht="21.75" customHeight="1"/>
    <row r="13156" s="388" customFormat="1" ht="21.75" customHeight="1"/>
    <row r="13157" s="388" customFormat="1" ht="21.75" customHeight="1"/>
    <row r="13158" s="388" customFormat="1" ht="21.75" customHeight="1"/>
    <row r="13159" s="388" customFormat="1" ht="21.75" customHeight="1"/>
    <row r="13160" s="388" customFormat="1" ht="21.75" customHeight="1"/>
    <row r="13161" s="388" customFormat="1" ht="21.75" customHeight="1"/>
    <row r="13162" s="388" customFormat="1" ht="21.75" customHeight="1"/>
    <row r="13163" s="388" customFormat="1" ht="21.75" customHeight="1"/>
    <row r="13164" s="388" customFormat="1" ht="21.75" customHeight="1"/>
    <row r="13165" s="388" customFormat="1" ht="21.75" customHeight="1"/>
    <row r="13166" s="388" customFormat="1" ht="21.75" customHeight="1"/>
    <row r="13167" s="388" customFormat="1" ht="21.75" customHeight="1"/>
    <row r="13168" s="388" customFormat="1" ht="21.75" customHeight="1"/>
    <row r="13169" s="388" customFormat="1" ht="21.75" customHeight="1"/>
    <row r="13170" s="388" customFormat="1" ht="21.75" customHeight="1"/>
    <row r="13171" s="388" customFormat="1" ht="21.75" customHeight="1"/>
    <row r="13172" s="388" customFormat="1" ht="21.75" customHeight="1"/>
    <row r="13173" s="388" customFormat="1" ht="21.75" customHeight="1"/>
    <row r="13174" s="388" customFormat="1" ht="21.75" customHeight="1"/>
    <row r="13175" s="388" customFormat="1" ht="21.75" customHeight="1"/>
    <row r="13176" s="388" customFormat="1" ht="21.75" customHeight="1"/>
    <row r="13177" s="388" customFormat="1" ht="21.75" customHeight="1"/>
    <row r="13178" s="388" customFormat="1" ht="21.75" customHeight="1"/>
    <row r="13179" s="388" customFormat="1" ht="21.75" customHeight="1"/>
    <row r="13180" s="388" customFormat="1" ht="21.75" customHeight="1"/>
    <row r="13181" s="388" customFormat="1" ht="21.75" customHeight="1"/>
    <row r="13182" s="388" customFormat="1" ht="21.75" customHeight="1"/>
    <row r="13183" s="388" customFormat="1" ht="21.75" customHeight="1"/>
    <row r="13184" s="388" customFormat="1" ht="21.75" customHeight="1"/>
    <row r="13185" s="388" customFormat="1" ht="21.75" customHeight="1"/>
    <row r="13186" s="388" customFormat="1" ht="21.75" customHeight="1"/>
    <row r="13187" s="388" customFormat="1" ht="21.75" customHeight="1"/>
    <row r="13188" s="388" customFormat="1" ht="21.75" customHeight="1"/>
    <row r="13189" s="388" customFormat="1" ht="21.75" customHeight="1"/>
    <row r="13190" s="388" customFormat="1" ht="21.75" customHeight="1"/>
    <row r="13191" s="388" customFormat="1" ht="21.75" customHeight="1"/>
    <row r="13192" s="388" customFormat="1" ht="21.75" customHeight="1"/>
    <row r="13193" s="388" customFormat="1" ht="21.75" customHeight="1"/>
    <row r="13194" s="388" customFormat="1" ht="21.75" customHeight="1"/>
    <row r="13195" s="388" customFormat="1" ht="21.75" customHeight="1"/>
    <row r="13196" s="388" customFormat="1" ht="21.75" customHeight="1"/>
    <row r="13197" s="388" customFormat="1" ht="21.75" customHeight="1"/>
    <row r="13198" s="388" customFormat="1" ht="21.75" customHeight="1"/>
    <row r="13199" s="388" customFormat="1" ht="21.75" customHeight="1"/>
    <row r="13200" s="388" customFormat="1" ht="21.75" customHeight="1"/>
    <row r="13201" s="388" customFormat="1" ht="21.75" customHeight="1"/>
    <row r="13202" s="388" customFormat="1" ht="21.75" customHeight="1"/>
    <row r="13203" s="388" customFormat="1" ht="21.75" customHeight="1"/>
    <row r="13204" s="388" customFormat="1" ht="21.75" customHeight="1"/>
    <row r="13205" s="388" customFormat="1" ht="21.75" customHeight="1"/>
    <row r="13206" s="388" customFormat="1" ht="21.75" customHeight="1"/>
    <row r="13207" s="388" customFormat="1" ht="21.75" customHeight="1"/>
    <row r="13208" s="388" customFormat="1" ht="21.75" customHeight="1"/>
    <row r="13209" s="388" customFormat="1" ht="21.75" customHeight="1"/>
    <row r="13210" s="388" customFormat="1" ht="21.75" customHeight="1"/>
    <row r="13211" s="388" customFormat="1" ht="21.75" customHeight="1"/>
    <row r="13212" s="388" customFormat="1" ht="21.75" customHeight="1"/>
    <row r="13213" s="388" customFormat="1" ht="21.75" customHeight="1"/>
    <row r="13214" s="388" customFormat="1" ht="21.75" customHeight="1"/>
    <row r="13215" s="388" customFormat="1" ht="21.75" customHeight="1"/>
    <row r="13216" s="388" customFormat="1" ht="21.75" customHeight="1"/>
    <row r="13217" s="388" customFormat="1" ht="21.75" customHeight="1"/>
    <row r="13218" s="388" customFormat="1" ht="21.75" customHeight="1"/>
    <row r="13219" s="388" customFormat="1" ht="21.75" customHeight="1"/>
    <row r="13220" s="388" customFormat="1" ht="21.75" customHeight="1"/>
    <row r="13221" s="388" customFormat="1" ht="21.75" customHeight="1"/>
    <row r="13222" s="388" customFormat="1" ht="21.75" customHeight="1"/>
    <row r="13223" s="388" customFormat="1" ht="21.75" customHeight="1"/>
    <row r="13224" s="388" customFormat="1" ht="21.75" customHeight="1"/>
    <row r="13225" s="388" customFormat="1" ht="21.75" customHeight="1"/>
    <row r="13226" s="388" customFormat="1" ht="21.75" customHeight="1"/>
    <row r="13227" s="388" customFormat="1" ht="21.75" customHeight="1"/>
    <row r="13228" s="388" customFormat="1" ht="21.75" customHeight="1"/>
    <row r="13229" s="388" customFormat="1" ht="21.75" customHeight="1"/>
    <row r="13230" s="388" customFormat="1" ht="21.75" customHeight="1"/>
    <row r="13231" s="388" customFormat="1" ht="21.75" customHeight="1"/>
    <row r="13232" s="388" customFormat="1" ht="21.75" customHeight="1"/>
    <row r="13233" s="388" customFormat="1" ht="21.75" customHeight="1"/>
    <row r="13234" s="388" customFormat="1" ht="21.75" customHeight="1"/>
    <row r="13235" s="388" customFormat="1" ht="21.75" customHeight="1"/>
    <row r="13236" s="388" customFormat="1" ht="21.75" customHeight="1"/>
    <row r="13237" s="388" customFormat="1" ht="21.75" customHeight="1"/>
    <row r="13238" s="388" customFormat="1" ht="21.75" customHeight="1"/>
    <row r="13239" s="388" customFormat="1" ht="21.75" customHeight="1"/>
    <row r="13240" s="388" customFormat="1" ht="21.75" customHeight="1"/>
    <row r="13241" s="388" customFormat="1" ht="21.75" customHeight="1"/>
    <row r="13242" s="388" customFormat="1" ht="21.75" customHeight="1"/>
    <row r="13243" s="388" customFormat="1" ht="21.75" customHeight="1"/>
    <row r="13244" s="388" customFormat="1" ht="21.75" customHeight="1"/>
    <row r="13245" s="388" customFormat="1" ht="21.75" customHeight="1"/>
    <row r="13246" s="388" customFormat="1" ht="21.75" customHeight="1"/>
    <row r="13247" s="388" customFormat="1" ht="21.75" customHeight="1"/>
    <row r="13248" s="388" customFormat="1" ht="21.75" customHeight="1"/>
    <row r="13249" s="388" customFormat="1" ht="21.75" customHeight="1"/>
    <row r="13250" s="388" customFormat="1" ht="21.75" customHeight="1"/>
    <row r="13251" s="388" customFormat="1" ht="21.75" customHeight="1"/>
    <row r="13252" s="388" customFormat="1" ht="21.75" customHeight="1"/>
    <row r="13253" s="388" customFormat="1" ht="21.75" customHeight="1"/>
    <row r="13254" s="388" customFormat="1" ht="21.75" customHeight="1"/>
    <row r="13255" s="388" customFormat="1" ht="21.75" customHeight="1"/>
    <row r="13256" s="388" customFormat="1" ht="21.75" customHeight="1"/>
    <row r="13257" s="388" customFormat="1" ht="21.75" customHeight="1"/>
    <row r="13258" s="388" customFormat="1" ht="21.75" customHeight="1"/>
    <row r="13259" s="388" customFormat="1" ht="21.75" customHeight="1"/>
    <row r="13260" s="388" customFormat="1" ht="21.75" customHeight="1"/>
    <row r="13261" s="388" customFormat="1" ht="21.75" customHeight="1"/>
    <row r="13262" s="388" customFormat="1" ht="21.75" customHeight="1"/>
    <row r="13263" s="388" customFormat="1" ht="21.75" customHeight="1"/>
    <row r="13264" s="388" customFormat="1" ht="21.75" customHeight="1"/>
    <row r="13265" s="388" customFormat="1" ht="21.75" customHeight="1"/>
    <row r="13266" s="388" customFormat="1" ht="21.75" customHeight="1"/>
    <row r="13267" s="388" customFormat="1" ht="21.75" customHeight="1"/>
    <row r="13268" s="388" customFormat="1" ht="21.75" customHeight="1"/>
    <row r="13269" s="388" customFormat="1" ht="21.75" customHeight="1"/>
    <row r="13270" s="388" customFormat="1" ht="21.75" customHeight="1"/>
    <row r="13271" s="388" customFormat="1" ht="21.75" customHeight="1"/>
    <row r="13272" s="388" customFormat="1" ht="21.75" customHeight="1"/>
    <row r="13273" s="388" customFormat="1" ht="21.75" customHeight="1"/>
    <row r="13274" s="388" customFormat="1" ht="21.75" customHeight="1"/>
    <row r="13275" s="388" customFormat="1" ht="21.75" customHeight="1"/>
    <row r="13276" s="388" customFormat="1" ht="21.75" customHeight="1"/>
    <row r="13277" s="388" customFormat="1" ht="21.75" customHeight="1"/>
    <row r="13278" s="388" customFormat="1" ht="21.75" customHeight="1"/>
    <row r="13279" s="388" customFormat="1" ht="21.75" customHeight="1"/>
    <row r="13280" s="388" customFormat="1" ht="21.75" customHeight="1"/>
    <row r="13281" s="388" customFormat="1" ht="21.75" customHeight="1"/>
    <row r="13282" s="388" customFormat="1" ht="21.75" customHeight="1"/>
    <row r="13283" s="388" customFormat="1" ht="21.75" customHeight="1"/>
    <row r="13284" s="388" customFormat="1" ht="21.75" customHeight="1"/>
    <row r="13285" s="388" customFormat="1" ht="21.75" customHeight="1"/>
    <row r="13286" s="388" customFormat="1" ht="21.75" customHeight="1"/>
    <row r="13287" s="388" customFormat="1" ht="21.75" customHeight="1"/>
    <row r="13288" s="388" customFormat="1" ht="21.75" customHeight="1"/>
    <row r="13289" s="388" customFormat="1" ht="21.75" customHeight="1"/>
    <row r="13290" s="388" customFormat="1" ht="21.75" customHeight="1"/>
    <row r="13291" s="388" customFormat="1" ht="21.75" customHeight="1"/>
    <row r="13292" s="388" customFormat="1" ht="21.75" customHeight="1"/>
    <row r="13293" s="388" customFormat="1" ht="21.75" customHeight="1"/>
    <row r="13294" s="388" customFormat="1" ht="21.75" customHeight="1"/>
    <row r="13295" s="388" customFormat="1" ht="21.75" customHeight="1"/>
    <row r="13296" s="388" customFormat="1" ht="21.75" customHeight="1"/>
    <row r="13297" s="388" customFormat="1" ht="21.75" customHeight="1"/>
    <row r="13298" s="388" customFormat="1" ht="21.75" customHeight="1"/>
    <row r="13299" s="388" customFormat="1" ht="21.75" customHeight="1"/>
    <row r="13300" s="388" customFormat="1" ht="21.75" customHeight="1"/>
    <row r="13301" s="388" customFormat="1" ht="21.75" customHeight="1"/>
    <row r="13302" s="388" customFormat="1" ht="21.75" customHeight="1"/>
    <row r="13303" s="388" customFormat="1" ht="21.75" customHeight="1"/>
    <row r="13304" s="388" customFormat="1" ht="21.75" customHeight="1"/>
    <row r="13305" s="388" customFormat="1" ht="21.75" customHeight="1"/>
    <row r="13306" s="388" customFormat="1" ht="21.75" customHeight="1"/>
    <row r="13307" s="388" customFormat="1" ht="21.75" customHeight="1"/>
    <row r="13308" s="388" customFormat="1" ht="21.75" customHeight="1"/>
    <row r="13309" s="388" customFormat="1" ht="21.75" customHeight="1"/>
    <row r="13310" s="388" customFormat="1" ht="21.75" customHeight="1"/>
    <row r="13311" s="388" customFormat="1" ht="21.75" customHeight="1"/>
    <row r="13312" s="388" customFormat="1" ht="21.75" customHeight="1"/>
    <row r="13313" s="388" customFormat="1" ht="21.75" customHeight="1"/>
    <row r="13314" s="388" customFormat="1" ht="21.75" customHeight="1"/>
    <row r="13315" s="388" customFormat="1" ht="21.75" customHeight="1"/>
    <row r="13316" s="388" customFormat="1" ht="21.75" customHeight="1"/>
    <row r="13317" s="388" customFormat="1" ht="21.75" customHeight="1"/>
    <row r="13318" s="388" customFormat="1" ht="21.75" customHeight="1"/>
    <row r="13319" s="388" customFormat="1" ht="21.75" customHeight="1"/>
    <row r="13320" s="388" customFormat="1" ht="21.75" customHeight="1"/>
    <row r="13321" s="388" customFormat="1" ht="21.75" customHeight="1"/>
    <row r="13322" s="388" customFormat="1" ht="21.75" customHeight="1"/>
    <row r="13323" s="388" customFormat="1" ht="21.75" customHeight="1"/>
    <row r="13324" s="388" customFormat="1" ht="21.75" customHeight="1"/>
    <row r="13325" s="388" customFormat="1" ht="21.75" customHeight="1"/>
    <row r="13326" s="388" customFormat="1" ht="21.75" customHeight="1"/>
    <row r="13327" s="388" customFormat="1" ht="21.75" customHeight="1"/>
    <row r="13328" s="388" customFormat="1" ht="21.75" customHeight="1"/>
    <row r="13329" s="388" customFormat="1" ht="21.75" customHeight="1"/>
    <row r="13330" s="388" customFormat="1" ht="21.75" customHeight="1"/>
    <row r="13331" s="388" customFormat="1" ht="21.75" customHeight="1"/>
    <row r="13332" s="388" customFormat="1" ht="21.75" customHeight="1"/>
    <row r="13333" s="388" customFormat="1" ht="21.75" customHeight="1"/>
    <row r="13334" s="388" customFormat="1" ht="21.75" customHeight="1"/>
    <row r="13335" s="388" customFormat="1" ht="21.75" customHeight="1"/>
    <row r="13336" s="388" customFormat="1" ht="21.75" customHeight="1"/>
    <row r="13337" s="388" customFormat="1" ht="21.75" customHeight="1"/>
    <row r="13338" s="388" customFormat="1" ht="21.75" customHeight="1"/>
    <row r="13339" s="388" customFormat="1" ht="21.75" customHeight="1"/>
    <row r="13340" s="388" customFormat="1" ht="21.75" customHeight="1"/>
    <row r="13341" s="388" customFormat="1" ht="21.75" customHeight="1"/>
    <row r="13342" s="388" customFormat="1" ht="21.75" customHeight="1"/>
    <row r="13343" s="388" customFormat="1" ht="21.75" customHeight="1"/>
    <row r="13344" s="388" customFormat="1" ht="21.75" customHeight="1"/>
    <row r="13345" s="388" customFormat="1" ht="21.75" customHeight="1"/>
    <row r="13346" s="388" customFormat="1" ht="21.75" customHeight="1"/>
    <row r="13347" s="388" customFormat="1" ht="21.75" customHeight="1"/>
    <row r="13348" s="388" customFormat="1" ht="21.75" customHeight="1"/>
    <row r="13349" s="388" customFormat="1" ht="21.75" customHeight="1"/>
    <row r="13350" s="388" customFormat="1" ht="21.75" customHeight="1"/>
    <row r="13351" s="388" customFormat="1" ht="21.75" customHeight="1"/>
    <row r="13352" s="388" customFormat="1" ht="21.75" customHeight="1"/>
    <row r="13353" s="388" customFormat="1" ht="21.75" customHeight="1"/>
    <row r="13354" s="388" customFormat="1" ht="21.75" customHeight="1"/>
    <row r="13355" s="388" customFormat="1" ht="21.75" customHeight="1"/>
    <row r="13356" s="388" customFormat="1" ht="21.75" customHeight="1"/>
    <row r="13357" s="388" customFormat="1" ht="21.75" customHeight="1"/>
    <row r="13358" s="388" customFormat="1" ht="21.75" customHeight="1"/>
    <row r="13359" s="388" customFormat="1" ht="21.75" customHeight="1"/>
    <row r="13360" s="388" customFormat="1" ht="21.75" customHeight="1"/>
    <row r="13361" s="388" customFormat="1" ht="21.75" customHeight="1"/>
    <row r="13362" s="388" customFormat="1" ht="21.75" customHeight="1"/>
    <row r="13363" s="388" customFormat="1" ht="21.75" customHeight="1"/>
    <row r="13364" s="388" customFormat="1" ht="21.75" customHeight="1"/>
    <row r="13365" s="388" customFormat="1" ht="21.75" customHeight="1"/>
    <row r="13366" s="388" customFormat="1" ht="21.75" customHeight="1"/>
    <row r="13367" s="388" customFormat="1" ht="21.75" customHeight="1"/>
    <row r="13368" s="388" customFormat="1" ht="21.75" customHeight="1"/>
    <row r="13369" s="388" customFormat="1" ht="21.75" customHeight="1"/>
    <row r="13370" s="388" customFormat="1" ht="21.75" customHeight="1"/>
    <row r="13371" s="388" customFormat="1" ht="21.75" customHeight="1"/>
    <row r="13372" s="388" customFormat="1" ht="21.75" customHeight="1"/>
    <row r="13373" s="388" customFormat="1" ht="21.75" customHeight="1"/>
    <row r="13374" s="388" customFormat="1" ht="21.75" customHeight="1"/>
    <row r="13375" s="388" customFormat="1" ht="21.75" customHeight="1"/>
    <row r="13376" s="388" customFormat="1" ht="21.75" customHeight="1"/>
    <row r="13377" s="388" customFormat="1" ht="21.75" customHeight="1"/>
    <row r="13378" s="388" customFormat="1" ht="21.75" customHeight="1"/>
    <row r="13379" s="388" customFormat="1" ht="21.75" customHeight="1"/>
    <row r="13380" s="388" customFormat="1" ht="21.75" customHeight="1"/>
    <row r="13381" s="388" customFormat="1" ht="21.75" customHeight="1"/>
    <row r="13382" s="388" customFormat="1" ht="21.75" customHeight="1"/>
    <row r="13383" s="388" customFormat="1" ht="21.75" customHeight="1"/>
    <row r="13384" s="388" customFormat="1" ht="21.75" customHeight="1"/>
    <row r="13385" s="388" customFormat="1" ht="21.75" customHeight="1"/>
    <row r="13386" s="388" customFormat="1" ht="21.75" customHeight="1"/>
    <row r="13387" s="388" customFormat="1" ht="21.75" customHeight="1"/>
    <row r="13388" s="388" customFormat="1" ht="21.75" customHeight="1"/>
    <row r="13389" s="388" customFormat="1" ht="21.75" customHeight="1"/>
    <row r="13390" s="388" customFormat="1" ht="21.75" customHeight="1"/>
    <row r="13391" s="388" customFormat="1" ht="21.75" customHeight="1"/>
    <row r="13392" s="388" customFormat="1" ht="21.75" customHeight="1"/>
    <row r="13393" s="388" customFormat="1" ht="21.75" customHeight="1"/>
    <row r="13394" s="388" customFormat="1" ht="21.75" customHeight="1"/>
    <row r="13395" s="388" customFormat="1" ht="21.75" customHeight="1"/>
    <row r="13396" s="388" customFormat="1" ht="21.75" customHeight="1"/>
    <row r="13397" s="388" customFormat="1" ht="21.75" customHeight="1"/>
    <row r="13398" s="388" customFormat="1" ht="21.75" customHeight="1"/>
    <row r="13399" s="388" customFormat="1" ht="21.75" customHeight="1"/>
    <row r="13400" s="388" customFormat="1" ht="21.75" customHeight="1"/>
    <row r="13401" s="388" customFormat="1" ht="21.75" customHeight="1"/>
    <row r="13402" s="388" customFormat="1" ht="21.75" customHeight="1"/>
    <row r="13403" s="388" customFormat="1" ht="21.75" customHeight="1"/>
    <row r="13404" s="388" customFormat="1" ht="21.75" customHeight="1"/>
    <row r="13405" s="388" customFormat="1" ht="21.75" customHeight="1"/>
    <row r="13406" s="388" customFormat="1" ht="21.75" customHeight="1"/>
    <row r="13407" s="388" customFormat="1" ht="21.75" customHeight="1"/>
    <row r="13408" s="388" customFormat="1" ht="21.75" customHeight="1"/>
    <row r="13409" s="388" customFormat="1" ht="21.75" customHeight="1"/>
    <row r="13410" s="388" customFormat="1" ht="21.75" customHeight="1"/>
    <row r="13411" s="388" customFormat="1" ht="21.75" customHeight="1"/>
    <row r="13412" s="388" customFormat="1" ht="21.75" customHeight="1"/>
    <row r="13413" s="388" customFormat="1" ht="21.75" customHeight="1"/>
    <row r="13414" s="388" customFormat="1" ht="21.75" customHeight="1"/>
    <row r="13415" s="388" customFormat="1" ht="21.75" customHeight="1"/>
    <row r="13416" s="388" customFormat="1" ht="21.75" customHeight="1"/>
    <row r="13417" s="388" customFormat="1" ht="21.75" customHeight="1"/>
    <row r="13418" s="388" customFormat="1" ht="21.75" customHeight="1"/>
    <row r="13419" s="388" customFormat="1" ht="21.75" customHeight="1"/>
    <row r="13420" s="388" customFormat="1" ht="21.75" customHeight="1"/>
    <row r="13421" s="388" customFormat="1" ht="21.75" customHeight="1"/>
    <row r="13422" s="388" customFormat="1" ht="21.75" customHeight="1"/>
    <row r="13423" s="388" customFormat="1" ht="21.75" customHeight="1"/>
    <row r="13424" s="388" customFormat="1" ht="21.75" customHeight="1"/>
    <row r="13425" s="388" customFormat="1" ht="21.75" customHeight="1"/>
    <row r="13426" s="388" customFormat="1" ht="21.75" customHeight="1"/>
    <row r="13427" s="388" customFormat="1" ht="21.75" customHeight="1"/>
    <row r="13428" s="388" customFormat="1" ht="21.75" customHeight="1"/>
    <row r="13429" s="388" customFormat="1" ht="21.75" customHeight="1"/>
    <row r="13430" s="388" customFormat="1" ht="21.75" customHeight="1"/>
    <row r="13431" s="388" customFormat="1" ht="21.75" customHeight="1"/>
    <row r="13432" s="388" customFormat="1" ht="21.75" customHeight="1"/>
    <row r="13433" s="388" customFormat="1" ht="21.75" customHeight="1"/>
    <row r="13434" s="388" customFormat="1" ht="21.75" customHeight="1"/>
    <row r="13435" s="388" customFormat="1" ht="21.75" customHeight="1"/>
    <row r="13436" s="388" customFormat="1" ht="21.75" customHeight="1"/>
    <row r="13437" s="388" customFormat="1" ht="21.75" customHeight="1"/>
    <row r="13438" s="388" customFormat="1" ht="21.75" customHeight="1"/>
    <row r="13439" s="388" customFormat="1" ht="21.75" customHeight="1"/>
    <row r="13440" s="388" customFormat="1" ht="21.75" customHeight="1"/>
    <row r="13441" s="388" customFormat="1" ht="21.75" customHeight="1"/>
    <row r="13442" s="388" customFormat="1" ht="21.75" customHeight="1"/>
    <row r="13443" s="388" customFormat="1" ht="21.75" customHeight="1"/>
    <row r="13444" s="388" customFormat="1" ht="21.75" customHeight="1"/>
    <row r="13445" s="388" customFormat="1" ht="21.75" customHeight="1"/>
    <row r="13446" s="388" customFormat="1" ht="21.75" customHeight="1"/>
    <row r="13447" s="388" customFormat="1" ht="21.75" customHeight="1"/>
    <row r="13448" s="388" customFormat="1" ht="21.75" customHeight="1"/>
    <row r="13449" s="388" customFormat="1" ht="21.75" customHeight="1"/>
    <row r="13450" s="388" customFormat="1" ht="21.75" customHeight="1"/>
    <row r="13451" s="388" customFormat="1" ht="21.75" customHeight="1"/>
    <row r="13452" s="388" customFormat="1" ht="21.75" customHeight="1"/>
    <row r="13453" s="388" customFormat="1" ht="21.75" customHeight="1"/>
    <row r="13454" s="388" customFormat="1" ht="21.75" customHeight="1"/>
    <row r="13455" s="388" customFormat="1" ht="21.75" customHeight="1"/>
    <row r="13456" s="388" customFormat="1" ht="21.75" customHeight="1"/>
    <row r="13457" s="388" customFormat="1" ht="21.75" customHeight="1"/>
    <row r="13458" s="388" customFormat="1" ht="21.75" customHeight="1"/>
    <row r="13459" s="388" customFormat="1" ht="21.75" customHeight="1"/>
    <row r="13460" s="388" customFormat="1" ht="21.75" customHeight="1"/>
    <row r="13461" s="388" customFormat="1" ht="21.75" customHeight="1"/>
    <row r="13462" s="388" customFormat="1" ht="21.75" customHeight="1"/>
    <row r="13463" s="388" customFormat="1" ht="21.75" customHeight="1"/>
    <row r="13464" s="388" customFormat="1" ht="21.75" customHeight="1"/>
    <row r="13465" s="388" customFormat="1" ht="21.75" customHeight="1"/>
    <row r="13466" s="388" customFormat="1" ht="21.75" customHeight="1"/>
    <row r="13467" s="388" customFormat="1" ht="21.75" customHeight="1"/>
    <row r="13468" s="388" customFormat="1" ht="21.75" customHeight="1"/>
    <row r="13469" s="388" customFormat="1" ht="21.75" customHeight="1"/>
    <row r="13470" s="388" customFormat="1" ht="21.75" customHeight="1"/>
    <row r="13471" s="388" customFormat="1" ht="21.75" customHeight="1"/>
    <row r="13472" s="388" customFormat="1" ht="21.75" customHeight="1"/>
    <row r="13473" s="388" customFormat="1" ht="21.75" customHeight="1"/>
    <row r="13474" s="388" customFormat="1" ht="21.75" customHeight="1"/>
    <row r="13475" s="388" customFormat="1" ht="21.75" customHeight="1"/>
    <row r="13476" s="388" customFormat="1" ht="21.75" customHeight="1"/>
    <row r="13477" s="388" customFormat="1" ht="21.75" customHeight="1"/>
    <row r="13478" s="388" customFormat="1" ht="21.75" customHeight="1"/>
    <row r="13479" s="388" customFormat="1" ht="21.75" customHeight="1"/>
    <row r="13480" s="388" customFormat="1" ht="21.75" customHeight="1"/>
    <row r="13481" s="388" customFormat="1" ht="21.75" customHeight="1"/>
    <row r="13482" s="388" customFormat="1" ht="21.75" customHeight="1"/>
    <row r="13483" s="388" customFormat="1" ht="21.75" customHeight="1"/>
    <row r="13484" s="388" customFormat="1" ht="21.75" customHeight="1"/>
    <row r="13485" s="388" customFormat="1" ht="21.75" customHeight="1"/>
    <row r="13486" s="388" customFormat="1" ht="21.75" customHeight="1"/>
    <row r="13487" s="388" customFormat="1" ht="21.75" customHeight="1"/>
    <row r="13488" s="388" customFormat="1" ht="21.75" customHeight="1"/>
    <row r="13489" s="388" customFormat="1" ht="21.75" customHeight="1"/>
    <row r="13490" s="388" customFormat="1" ht="21.75" customHeight="1"/>
    <row r="13491" s="388" customFormat="1" ht="21.75" customHeight="1"/>
    <row r="13492" s="388" customFormat="1" ht="21.75" customHeight="1"/>
    <row r="13493" s="388" customFormat="1" ht="21.75" customHeight="1"/>
    <row r="13494" s="388" customFormat="1" ht="21.75" customHeight="1"/>
    <row r="13495" s="388" customFormat="1" ht="21.75" customHeight="1"/>
    <row r="13496" s="388" customFormat="1" ht="21.75" customHeight="1"/>
    <row r="13497" s="388" customFormat="1" ht="21.75" customHeight="1"/>
    <row r="13498" s="388" customFormat="1" ht="21.75" customHeight="1"/>
    <row r="13499" s="388" customFormat="1" ht="21.75" customHeight="1"/>
    <row r="13500" s="388" customFormat="1" ht="21.75" customHeight="1"/>
    <row r="13501" s="388" customFormat="1" ht="21.75" customHeight="1"/>
    <row r="13502" s="388" customFormat="1" ht="21.75" customHeight="1"/>
    <row r="13503" s="388" customFormat="1" ht="21.75" customHeight="1"/>
    <row r="13504" s="388" customFormat="1" ht="21.75" customHeight="1"/>
    <row r="13505" s="388" customFormat="1" ht="21.75" customHeight="1"/>
    <row r="13506" s="388" customFormat="1" ht="21.75" customHeight="1"/>
    <row r="13507" s="388" customFormat="1" ht="21.75" customHeight="1"/>
    <row r="13508" s="388" customFormat="1" ht="21.75" customHeight="1"/>
    <row r="13509" s="388" customFormat="1" ht="21.75" customHeight="1"/>
    <row r="13510" s="388" customFormat="1" ht="21.75" customHeight="1"/>
    <row r="13511" s="388" customFormat="1" ht="21.75" customHeight="1"/>
    <row r="13512" s="388" customFormat="1" ht="21.75" customHeight="1"/>
    <row r="13513" s="388" customFormat="1" ht="21.75" customHeight="1"/>
    <row r="13514" s="388" customFormat="1" ht="21.75" customHeight="1"/>
    <row r="13515" s="388" customFormat="1" ht="21.75" customHeight="1"/>
    <row r="13516" s="388" customFormat="1" ht="21.75" customHeight="1"/>
    <row r="13517" s="388" customFormat="1" ht="21.75" customHeight="1"/>
    <row r="13518" s="388" customFormat="1" ht="21.75" customHeight="1"/>
    <row r="13519" s="388" customFormat="1" ht="21.75" customHeight="1"/>
    <row r="13520" s="388" customFormat="1" ht="21.75" customHeight="1"/>
    <row r="13521" s="388" customFormat="1" ht="21.75" customHeight="1"/>
    <row r="13522" s="388" customFormat="1" ht="21.75" customHeight="1"/>
    <row r="13523" s="388" customFormat="1" ht="21.75" customHeight="1"/>
    <row r="13524" s="388" customFormat="1" ht="21.75" customHeight="1"/>
    <row r="13525" s="388" customFormat="1" ht="21.75" customHeight="1"/>
    <row r="13526" s="388" customFormat="1" ht="21.75" customHeight="1"/>
    <row r="13527" s="388" customFormat="1" ht="21.75" customHeight="1"/>
    <row r="13528" s="388" customFormat="1" ht="21.75" customHeight="1"/>
    <row r="13529" s="388" customFormat="1" ht="21.75" customHeight="1"/>
    <row r="13530" s="388" customFormat="1" ht="21.75" customHeight="1"/>
    <row r="13531" s="388" customFormat="1" ht="21.75" customHeight="1"/>
    <row r="13532" s="388" customFormat="1" ht="21.75" customHeight="1"/>
    <row r="13533" s="388" customFormat="1" ht="21.75" customHeight="1"/>
    <row r="13534" s="388" customFormat="1" ht="21.75" customHeight="1"/>
    <row r="13535" s="388" customFormat="1" ht="21.75" customHeight="1"/>
    <row r="13536" s="388" customFormat="1" ht="21.75" customHeight="1"/>
    <row r="13537" s="388" customFormat="1" ht="21.75" customHeight="1"/>
    <row r="13538" s="388" customFormat="1" ht="21.75" customHeight="1"/>
    <row r="13539" s="388" customFormat="1" ht="21.75" customHeight="1"/>
    <row r="13540" s="388" customFormat="1" ht="21.75" customHeight="1"/>
    <row r="13541" s="388" customFormat="1" ht="21.75" customHeight="1"/>
    <row r="13542" s="388" customFormat="1" ht="21.75" customHeight="1"/>
    <row r="13543" s="388" customFormat="1" ht="21.75" customHeight="1"/>
    <row r="13544" s="388" customFormat="1" ht="21.75" customHeight="1"/>
    <row r="13545" s="388" customFormat="1" ht="21.75" customHeight="1"/>
    <row r="13546" s="388" customFormat="1" ht="21.75" customHeight="1"/>
    <row r="13547" s="388" customFormat="1" ht="21.75" customHeight="1"/>
    <row r="13548" s="388" customFormat="1" ht="21.75" customHeight="1"/>
    <row r="13549" s="388" customFormat="1" ht="21.75" customHeight="1"/>
    <row r="13550" s="388" customFormat="1" ht="21.75" customHeight="1"/>
    <row r="13551" s="388" customFormat="1" ht="21.75" customHeight="1"/>
    <row r="13552" s="388" customFormat="1" ht="21.75" customHeight="1"/>
    <row r="13553" s="388" customFormat="1" ht="21.75" customHeight="1"/>
    <row r="13554" s="388" customFormat="1" ht="21.75" customHeight="1"/>
    <row r="13555" s="388" customFormat="1" ht="21.75" customHeight="1"/>
    <row r="13556" s="388" customFormat="1" ht="21.75" customHeight="1"/>
    <row r="13557" s="388" customFormat="1" ht="21.75" customHeight="1"/>
    <row r="13558" s="388" customFormat="1" ht="21.75" customHeight="1"/>
    <row r="13559" s="388" customFormat="1" ht="21.75" customHeight="1"/>
    <row r="13560" s="388" customFormat="1" ht="21.75" customHeight="1"/>
    <row r="13561" s="388" customFormat="1" ht="21.75" customHeight="1"/>
    <row r="13562" s="388" customFormat="1" ht="21.75" customHeight="1"/>
    <row r="13563" s="388" customFormat="1" ht="21.75" customHeight="1"/>
    <row r="13564" s="388" customFormat="1" ht="21.75" customHeight="1"/>
    <row r="13565" s="388" customFormat="1" ht="21.75" customHeight="1"/>
    <row r="13566" s="388" customFormat="1" ht="21.75" customHeight="1"/>
    <row r="13567" s="388" customFormat="1" ht="21.75" customHeight="1"/>
    <row r="13568" s="388" customFormat="1" ht="21.75" customHeight="1"/>
    <row r="13569" s="388" customFormat="1" ht="21.75" customHeight="1"/>
    <row r="13570" s="388" customFormat="1" ht="21.75" customHeight="1"/>
    <row r="13571" s="388" customFormat="1" ht="21.75" customHeight="1"/>
    <row r="13572" s="388" customFormat="1" ht="21.75" customHeight="1"/>
    <row r="13573" s="388" customFormat="1" ht="21.75" customHeight="1"/>
    <row r="13574" s="388" customFormat="1" ht="21.75" customHeight="1"/>
    <row r="13575" s="388" customFormat="1" ht="21.75" customHeight="1"/>
    <row r="13576" s="388" customFormat="1" ht="21.75" customHeight="1"/>
    <row r="13577" s="388" customFormat="1" ht="21.75" customHeight="1"/>
    <row r="13578" s="388" customFormat="1" ht="21.75" customHeight="1"/>
    <row r="13579" s="388" customFormat="1" ht="21.75" customHeight="1"/>
    <row r="13580" s="388" customFormat="1" ht="21.75" customHeight="1"/>
    <row r="13581" s="388" customFormat="1" ht="21.75" customHeight="1"/>
    <row r="13582" s="388" customFormat="1" ht="21.75" customHeight="1"/>
    <row r="13583" s="388" customFormat="1" ht="21.75" customHeight="1"/>
    <row r="13584" s="388" customFormat="1" ht="21.75" customHeight="1"/>
    <row r="13585" s="388" customFormat="1" ht="21.75" customHeight="1"/>
    <row r="13586" s="388" customFormat="1" ht="21.75" customHeight="1"/>
    <row r="13587" s="388" customFormat="1" ht="21.75" customHeight="1"/>
    <row r="13588" s="388" customFormat="1" ht="21.75" customHeight="1"/>
    <row r="13589" s="388" customFormat="1" ht="21.75" customHeight="1"/>
    <row r="13590" s="388" customFormat="1" ht="21.75" customHeight="1"/>
    <row r="13591" s="388" customFormat="1" ht="21.75" customHeight="1"/>
    <row r="13592" s="388" customFormat="1" ht="21.75" customHeight="1"/>
    <row r="13593" s="388" customFormat="1" ht="21.75" customHeight="1"/>
    <row r="13594" s="388" customFormat="1" ht="21.75" customHeight="1"/>
    <row r="13595" s="388" customFormat="1" ht="21.75" customHeight="1"/>
    <row r="13596" s="388" customFormat="1" ht="21.75" customHeight="1"/>
    <row r="13597" s="388" customFormat="1" ht="21.75" customHeight="1"/>
    <row r="13598" s="388" customFormat="1" ht="21.75" customHeight="1"/>
    <row r="13599" s="388" customFormat="1" ht="21.75" customHeight="1"/>
    <row r="13600" s="388" customFormat="1" ht="21.75" customHeight="1"/>
    <row r="13601" s="388" customFormat="1" ht="21.75" customHeight="1"/>
    <row r="13602" s="388" customFormat="1" ht="21.75" customHeight="1"/>
    <row r="13603" s="388" customFormat="1" ht="21.75" customHeight="1"/>
    <row r="13604" s="388" customFormat="1" ht="21.75" customHeight="1"/>
    <row r="13605" s="388" customFormat="1" ht="21.75" customHeight="1"/>
    <row r="13606" s="388" customFormat="1" ht="21.75" customHeight="1"/>
    <row r="13607" s="388" customFormat="1" ht="21.75" customHeight="1"/>
    <row r="13608" s="388" customFormat="1" ht="21.75" customHeight="1"/>
    <row r="13609" s="388" customFormat="1" ht="21.75" customHeight="1"/>
    <row r="13610" s="388" customFormat="1" ht="21.75" customHeight="1"/>
    <row r="13611" s="388" customFormat="1" ht="21.75" customHeight="1"/>
    <row r="13612" s="388" customFormat="1" ht="21.75" customHeight="1"/>
    <row r="13613" s="388" customFormat="1" ht="21.75" customHeight="1"/>
    <row r="13614" s="388" customFormat="1" ht="21.75" customHeight="1"/>
    <row r="13615" s="388" customFormat="1" ht="21.75" customHeight="1"/>
    <row r="13616" s="388" customFormat="1" ht="21.75" customHeight="1"/>
    <row r="13617" s="388" customFormat="1" ht="21.75" customHeight="1"/>
    <row r="13618" s="388" customFormat="1" ht="21.75" customHeight="1"/>
    <row r="13619" s="388" customFormat="1" ht="21.75" customHeight="1"/>
    <row r="13620" s="388" customFormat="1" ht="21.75" customHeight="1"/>
    <row r="13621" s="388" customFormat="1" ht="21.75" customHeight="1"/>
    <row r="13622" s="388" customFormat="1" ht="21.75" customHeight="1"/>
    <row r="13623" s="388" customFormat="1" ht="21.75" customHeight="1"/>
    <row r="13624" s="388" customFormat="1" ht="21.75" customHeight="1"/>
    <row r="13625" s="388" customFormat="1" ht="21.75" customHeight="1"/>
    <row r="13626" s="388" customFormat="1" ht="21.75" customHeight="1"/>
    <row r="13627" s="388" customFormat="1" ht="21.75" customHeight="1"/>
    <row r="13628" s="388" customFormat="1" ht="21.75" customHeight="1"/>
    <row r="13629" s="388" customFormat="1" ht="21.75" customHeight="1"/>
    <row r="13630" s="388" customFormat="1" ht="21.75" customHeight="1"/>
    <row r="13631" s="388" customFormat="1" ht="21.75" customHeight="1"/>
    <row r="13632" s="388" customFormat="1" ht="21.75" customHeight="1"/>
    <row r="13633" s="388" customFormat="1" ht="21.75" customHeight="1"/>
    <row r="13634" s="388" customFormat="1" ht="21.75" customHeight="1"/>
    <row r="13635" s="388" customFormat="1" ht="21.75" customHeight="1"/>
    <row r="13636" s="388" customFormat="1" ht="21.75" customHeight="1"/>
    <row r="13637" s="388" customFormat="1" ht="21.75" customHeight="1"/>
    <row r="13638" s="388" customFormat="1" ht="21.75" customHeight="1"/>
    <row r="13639" s="388" customFormat="1" ht="21.75" customHeight="1"/>
    <row r="13640" s="388" customFormat="1" ht="21.75" customHeight="1"/>
    <row r="13641" s="388" customFormat="1" ht="21.75" customHeight="1"/>
    <row r="13642" s="388" customFormat="1" ht="21.75" customHeight="1"/>
    <row r="13643" s="388" customFormat="1" ht="21.75" customHeight="1"/>
    <row r="13644" s="388" customFormat="1" ht="21.75" customHeight="1"/>
    <row r="13645" s="388" customFormat="1" ht="21.75" customHeight="1"/>
    <row r="13646" s="388" customFormat="1" ht="21.75" customHeight="1"/>
    <row r="13647" s="388" customFormat="1" ht="21.75" customHeight="1"/>
    <row r="13648" s="388" customFormat="1" ht="21.75" customHeight="1"/>
    <row r="13649" s="388" customFormat="1" ht="21.75" customHeight="1"/>
    <row r="13650" s="388" customFormat="1" ht="21.75" customHeight="1"/>
    <row r="13651" s="388" customFormat="1" ht="21.75" customHeight="1"/>
    <row r="13652" s="388" customFormat="1" ht="21.75" customHeight="1"/>
    <row r="13653" s="388" customFormat="1" ht="21.75" customHeight="1"/>
    <row r="13654" s="388" customFormat="1" ht="21.75" customHeight="1"/>
    <row r="13655" s="388" customFormat="1" ht="21.75" customHeight="1"/>
    <row r="13656" s="388" customFormat="1" ht="21.75" customHeight="1"/>
    <row r="13657" s="388" customFormat="1" ht="21.75" customHeight="1"/>
    <row r="13658" s="388" customFormat="1" ht="21.75" customHeight="1"/>
    <row r="13659" s="388" customFormat="1" ht="21.75" customHeight="1"/>
    <row r="13660" s="388" customFormat="1" ht="21.75" customHeight="1"/>
    <row r="13661" s="388" customFormat="1" ht="21.75" customHeight="1"/>
    <row r="13662" s="388" customFormat="1" ht="21.75" customHeight="1"/>
    <row r="13663" s="388" customFormat="1" ht="21.75" customHeight="1"/>
    <row r="13664" s="388" customFormat="1" ht="21.75" customHeight="1"/>
    <row r="13665" s="388" customFormat="1" ht="21.75" customHeight="1"/>
    <row r="13666" s="388" customFormat="1" ht="21.75" customHeight="1"/>
    <row r="13667" s="388" customFormat="1" ht="21.75" customHeight="1"/>
    <row r="13668" s="388" customFormat="1" ht="21.75" customHeight="1"/>
    <row r="13669" s="388" customFormat="1" ht="21.75" customHeight="1"/>
    <row r="13670" s="388" customFormat="1" ht="21.75" customHeight="1"/>
    <row r="13671" s="388" customFormat="1" ht="21.75" customHeight="1"/>
    <row r="13672" s="388" customFormat="1" ht="21.75" customHeight="1"/>
    <row r="13673" s="388" customFormat="1" ht="21.75" customHeight="1"/>
    <row r="13674" s="388" customFormat="1" ht="21.75" customHeight="1"/>
    <row r="13675" s="388" customFormat="1" ht="21.75" customHeight="1"/>
    <row r="13676" s="388" customFormat="1" ht="21.75" customHeight="1"/>
    <row r="13677" s="388" customFormat="1" ht="21.75" customHeight="1"/>
    <row r="13678" s="388" customFormat="1" ht="21.75" customHeight="1"/>
    <row r="13679" s="388" customFormat="1" ht="21.75" customHeight="1"/>
    <row r="13680" s="388" customFormat="1" ht="21.75" customHeight="1"/>
    <row r="13681" s="388" customFormat="1" ht="21.75" customHeight="1"/>
    <row r="13682" s="388" customFormat="1" ht="21.75" customHeight="1"/>
    <row r="13683" s="388" customFormat="1" ht="21.75" customHeight="1"/>
    <row r="13684" s="388" customFormat="1" ht="21.75" customHeight="1"/>
    <row r="13685" s="388" customFormat="1" ht="21.75" customHeight="1"/>
    <row r="13686" s="388" customFormat="1" ht="21.75" customHeight="1"/>
    <row r="13687" s="388" customFormat="1" ht="21.75" customHeight="1"/>
    <row r="13688" s="388" customFormat="1" ht="21.75" customHeight="1"/>
    <row r="13689" s="388" customFormat="1" ht="21.75" customHeight="1"/>
    <row r="13690" s="388" customFormat="1" ht="21.75" customHeight="1"/>
    <row r="13691" s="388" customFormat="1" ht="21.75" customHeight="1"/>
    <row r="13692" s="388" customFormat="1" ht="21.75" customHeight="1"/>
    <row r="13693" s="388" customFormat="1" ht="21.75" customHeight="1"/>
    <row r="13694" s="388" customFormat="1" ht="21.75" customHeight="1"/>
    <row r="13695" s="388" customFormat="1" ht="21.75" customHeight="1"/>
    <row r="13696" s="388" customFormat="1" ht="21.75" customHeight="1"/>
    <row r="13697" s="388" customFormat="1" ht="21.75" customHeight="1"/>
    <row r="13698" s="388" customFormat="1" ht="21.75" customHeight="1"/>
    <row r="13699" s="388" customFormat="1" ht="21.75" customHeight="1"/>
    <row r="13700" s="388" customFormat="1" ht="21.75" customHeight="1"/>
    <row r="13701" s="388" customFormat="1" ht="21.75" customHeight="1"/>
    <row r="13702" s="388" customFormat="1" ht="21.75" customHeight="1"/>
    <row r="13703" s="388" customFormat="1" ht="21.75" customHeight="1"/>
    <row r="13704" s="388" customFormat="1" ht="21.75" customHeight="1"/>
    <row r="13705" s="388" customFormat="1" ht="21.75" customHeight="1"/>
    <row r="13706" s="388" customFormat="1" ht="21.75" customHeight="1"/>
    <row r="13707" s="388" customFormat="1" ht="21.75" customHeight="1"/>
    <row r="13708" s="388" customFormat="1" ht="21.75" customHeight="1"/>
    <row r="13709" s="388" customFormat="1" ht="21.75" customHeight="1"/>
    <row r="13710" s="388" customFormat="1" ht="21.75" customHeight="1"/>
    <row r="13711" s="388" customFormat="1" ht="21.75" customHeight="1"/>
    <row r="13712" s="388" customFormat="1" ht="21.75" customHeight="1"/>
    <row r="13713" s="388" customFormat="1" ht="21.75" customHeight="1"/>
    <row r="13714" s="388" customFormat="1" ht="21.75" customHeight="1"/>
    <row r="13715" s="388" customFormat="1" ht="21.75" customHeight="1"/>
    <row r="13716" s="388" customFormat="1" ht="21.75" customHeight="1"/>
    <row r="13717" s="388" customFormat="1" ht="21.75" customHeight="1"/>
    <row r="13718" s="388" customFormat="1" ht="21.75" customHeight="1"/>
    <row r="13719" s="388" customFormat="1" ht="21.75" customHeight="1"/>
    <row r="13720" s="388" customFormat="1" ht="21.75" customHeight="1"/>
    <row r="13721" s="388" customFormat="1" ht="21.75" customHeight="1"/>
    <row r="13722" s="388" customFormat="1" ht="21.75" customHeight="1"/>
    <row r="13723" s="388" customFormat="1" ht="21.75" customHeight="1"/>
    <row r="13724" s="388" customFormat="1" ht="21.75" customHeight="1"/>
    <row r="13725" s="388" customFormat="1" ht="21.75" customHeight="1"/>
    <row r="13726" s="388" customFormat="1" ht="21.75" customHeight="1"/>
    <row r="13727" s="388" customFormat="1" ht="21.75" customHeight="1"/>
    <row r="13728" s="388" customFormat="1" ht="21.75" customHeight="1"/>
    <row r="13729" s="388" customFormat="1" ht="21.75" customHeight="1"/>
    <row r="13730" s="388" customFormat="1" ht="21.75" customHeight="1"/>
    <row r="13731" s="388" customFormat="1" ht="21.75" customHeight="1"/>
    <row r="13732" s="388" customFormat="1" ht="21.75" customHeight="1"/>
    <row r="13733" s="388" customFormat="1" ht="21.75" customHeight="1"/>
    <row r="13734" s="388" customFormat="1" ht="21.75" customHeight="1"/>
    <row r="13735" s="388" customFormat="1" ht="21.75" customHeight="1"/>
    <row r="13736" s="388" customFormat="1" ht="21.75" customHeight="1"/>
    <row r="13737" s="388" customFormat="1" ht="21.75" customHeight="1"/>
    <row r="13738" s="388" customFormat="1" ht="21.75" customHeight="1"/>
    <row r="13739" s="388" customFormat="1" ht="21.75" customHeight="1"/>
    <row r="13740" s="388" customFormat="1" ht="21.75" customHeight="1"/>
    <row r="13741" s="388" customFormat="1" ht="21.75" customHeight="1"/>
    <row r="13742" s="388" customFormat="1" ht="21.75" customHeight="1"/>
    <row r="13743" s="388" customFormat="1" ht="21.75" customHeight="1"/>
    <row r="13744" s="388" customFormat="1" ht="21.75" customHeight="1"/>
    <row r="13745" s="388" customFormat="1" ht="21.75" customHeight="1"/>
    <row r="13746" s="388" customFormat="1" ht="21.75" customHeight="1"/>
    <row r="13747" s="388" customFormat="1" ht="21.75" customHeight="1"/>
    <row r="13748" s="388" customFormat="1" ht="21.75" customHeight="1"/>
    <row r="13749" s="388" customFormat="1" ht="21.75" customHeight="1"/>
    <row r="13750" s="388" customFormat="1" ht="21.75" customHeight="1"/>
    <row r="13751" s="388" customFormat="1" ht="21.75" customHeight="1"/>
    <row r="13752" s="388" customFormat="1" ht="21.75" customHeight="1"/>
    <row r="13753" s="388" customFormat="1" ht="21.75" customHeight="1"/>
    <row r="13754" s="388" customFormat="1" ht="21.75" customHeight="1"/>
    <row r="13755" s="388" customFormat="1" ht="21.75" customHeight="1"/>
    <row r="13756" s="388" customFormat="1" ht="21.75" customHeight="1"/>
    <row r="13757" s="388" customFormat="1" ht="21.75" customHeight="1"/>
    <row r="13758" s="388" customFormat="1" ht="21.75" customHeight="1"/>
    <row r="13759" s="388" customFormat="1" ht="21.75" customHeight="1"/>
    <row r="13760" s="388" customFormat="1" ht="21.75" customHeight="1"/>
    <row r="13761" s="388" customFormat="1" ht="21.75" customHeight="1"/>
    <row r="13762" s="388" customFormat="1" ht="21.75" customHeight="1"/>
    <row r="13763" s="388" customFormat="1" ht="21.75" customHeight="1"/>
    <row r="13764" s="388" customFormat="1" ht="21.75" customHeight="1"/>
    <row r="13765" s="388" customFormat="1" ht="21.75" customHeight="1"/>
    <row r="13766" s="388" customFormat="1" ht="21.75" customHeight="1"/>
    <row r="13767" s="388" customFormat="1" ht="21.75" customHeight="1"/>
    <row r="13768" s="388" customFormat="1" ht="21.75" customHeight="1"/>
    <row r="13769" s="388" customFormat="1" ht="21.75" customHeight="1"/>
    <row r="13770" s="388" customFormat="1" ht="21.75" customHeight="1"/>
    <row r="13771" s="388" customFormat="1" ht="21.75" customHeight="1"/>
    <row r="13772" s="388" customFormat="1" ht="21.75" customHeight="1"/>
    <row r="13773" s="388" customFormat="1" ht="21.75" customHeight="1"/>
    <row r="13774" s="388" customFormat="1" ht="21.75" customHeight="1"/>
    <row r="13775" s="388" customFormat="1" ht="21.75" customHeight="1"/>
    <row r="13776" s="388" customFormat="1" ht="21.75" customHeight="1"/>
    <row r="13777" s="388" customFormat="1" ht="21.75" customHeight="1"/>
    <row r="13778" s="388" customFormat="1" ht="21.75" customHeight="1"/>
    <row r="13779" s="388" customFormat="1" ht="21.75" customHeight="1"/>
    <row r="13780" s="388" customFormat="1" ht="21.75" customHeight="1"/>
    <row r="13781" s="388" customFormat="1" ht="21.75" customHeight="1"/>
    <row r="13782" s="388" customFormat="1" ht="21.75" customHeight="1"/>
    <row r="13783" s="388" customFormat="1" ht="21.75" customHeight="1"/>
    <row r="13784" s="388" customFormat="1" ht="21.75" customHeight="1"/>
    <row r="13785" s="388" customFormat="1" ht="21.75" customHeight="1"/>
    <row r="13786" s="388" customFormat="1" ht="21.75" customHeight="1"/>
    <row r="13787" s="388" customFormat="1" ht="21.75" customHeight="1"/>
    <row r="13788" s="388" customFormat="1" ht="21.75" customHeight="1"/>
    <row r="13789" s="388" customFormat="1" ht="21.75" customHeight="1"/>
    <row r="13790" s="388" customFormat="1" ht="21.75" customHeight="1"/>
    <row r="13791" s="388" customFormat="1" ht="21.75" customHeight="1"/>
    <row r="13792" s="388" customFormat="1" ht="21.75" customHeight="1"/>
    <row r="13793" s="388" customFormat="1" ht="21.75" customHeight="1"/>
    <row r="13794" s="388" customFormat="1" ht="21.75" customHeight="1"/>
    <row r="13795" s="388" customFormat="1" ht="21.75" customHeight="1"/>
    <row r="13796" s="388" customFormat="1" ht="21.75" customHeight="1"/>
    <row r="13797" s="388" customFormat="1" ht="21.75" customHeight="1"/>
    <row r="13798" s="388" customFormat="1" ht="21.75" customHeight="1"/>
    <row r="13799" s="388" customFormat="1" ht="21.75" customHeight="1"/>
    <row r="13800" s="388" customFormat="1" ht="21.75" customHeight="1"/>
    <row r="13801" s="388" customFormat="1" ht="21.75" customHeight="1"/>
    <row r="13802" s="388" customFormat="1" ht="21.75" customHeight="1"/>
    <row r="13803" s="388" customFormat="1" ht="21.75" customHeight="1"/>
    <row r="13804" s="388" customFormat="1" ht="21.75" customHeight="1"/>
    <row r="13805" s="388" customFormat="1" ht="21.75" customHeight="1"/>
    <row r="13806" s="388" customFormat="1" ht="21.75" customHeight="1"/>
    <row r="13807" s="388" customFormat="1" ht="21.75" customHeight="1"/>
    <row r="13808" s="388" customFormat="1" ht="21.75" customHeight="1"/>
    <row r="13809" s="388" customFormat="1" ht="21.75" customHeight="1"/>
    <row r="13810" s="388" customFormat="1" ht="21.75" customHeight="1"/>
    <row r="13811" s="388" customFormat="1" ht="21.75" customHeight="1"/>
    <row r="13812" s="388" customFormat="1" ht="21.75" customHeight="1"/>
    <row r="13813" s="388" customFormat="1" ht="21.75" customHeight="1"/>
    <row r="13814" s="388" customFormat="1" ht="21.75" customHeight="1"/>
    <row r="13815" s="388" customFormat="1" ht="21.75" customHeight="1"/>
    <row r="13816" s="388" customFormat="1" ht="21.75" customHeight="1"/>
    <row r="13817" s="388" customFormat="1" ht="21.75" customHeight="1"/>
    <row r="13818" s="388" customFormat="1" ht="21.75" customHeight="1"/>
    <row r="13819" s="388" customFormat="1" ht="21.75" customHeight="1"/>
    <row r="13820" s="388" customFormat="1" ht="21.75" customHeight="1"/>
    <row r="13821" s="388" customFormat="1" ht="21.75" customHeight="1"/>
    <row r="13822" s="388" customFormat="1" ht="21.75" customHeight="1"/>
    <row r="13823" s="388" customFormat="1" ht="21.75" customHeight="1"/>
    <row r="13824" s="388" customFormat="1" ht="21.75" customHeight="1"/>
    <row r="13825" s="388" customFormat="1" ht="21.75" customHeight="1"/>
    <row r="13826" s="388" customFormat="1" ht="21.75" customHeight="1"/>
    <row r="13827" s="388" customFormat="1" ht="21.75" customHeight="1"/>
    <row r="13828" s="388" customFormat="1" ht="21.75" customHeight="1"/>
    <row r="13829" s="388" customFormat="1" ht="21.75" customHeight="1"/>
    <row r="13830" s="388" customFormat="1" ht="21.75" customHeight="1"/>
    <row r="13831" s="388" customFormat="1" ht="21.75" customHeight="1"/>
    <row r="13832" s="388" customFormat="1" ht="21.75" customHeight="1"/>
    <row r="13833" s="388" customFormat="1" ht="21.75" customHeight="1"/>
    <row r="13834" s="388" customFormat="1" ht="21.75" customHeight="1"/>
    <row r="13835" s="388" customFormat="1" ht="21.75" customHeight="1"/>
    <row r="13836" s="388" customFormat="1" ht="21.75" customHeight="1"/>
    <row r="13837" s="388" customFormat="1" ht="21.75" customHeight="1"/>
    <row r="13838" s="388" customFormat="1" ht="21.75" customHeight="1"/>
    <row r="13839" s="388" customFormat="1" ht="21.75" customHeight="1"/>
    <row r="13840" s="388" customFormat="1" ht="21.75" customHeight="1"/>
    <row r="13841" s="388" customFormat="1" ht="21.75" customHeight="1"/>
    <row r="13842" s="388" customFormat="1" ht="21.75" customHeight="1"/>
    <row r="13843" s="388" customFormat="1" ht="21.75" customHeight="1"/>
    <row r="13844" s="388" customFormat="1" ht="21.75" customHeight="1"/>
    <row r="13845" s="388" customFormat="1" ht="21.75" customHeight="1"/>
    <row r="13846" s="388" customFormat="1" ht="21.75" customHeight="1"/>
    <row r="13847" s="388" customFormat="1" ht="21.75" customHeight="1"/>
    <row r="13848" s="388" customFormat="1" ht="21.75" customHeight="1"/>
    <row r="13849" s="388" customFormat="1" ht="21.75" customHeight="1"/>
    <row r="13850" s="388" customFormat="1" ht="21.75" customHeight="1"/>
    <row r="13851" s="388" customFormat="1" ht="21.75" customHeight="1"/>
    <row r="13852" s="388" customFormat="1" ht="21.75" customHeight="1"/>
    <row r="13853" s="388" customFormat="1" ht="21.75" customHeight="1"/>
    <row r="13854" s="388" customFormat="1" ht="21.75" customHeight="1"/>
    <row r="13855" s="388" customFormat="1" ht="21.75" customHeight="1"/>
    <row r="13856" s="388" customFormat="1" ht="21.75" customHeight="1"/>
    <row r="13857" s="388" customFormat="1" ht="21.75" customHeight="1"/>
    <row r="13858" s="388" customFormat="1" ht="21.75" customHeight="1"/>
    <row r="13859" s="388" customFormat="1" ht="21.75" customHeight="1"/>
    <row r="13860" s="388" customFormat="1" ht="21.75" customHeight="1"/>
    <row r="13861" s="388" customFormat="1" ht="21.75" customHeight="1"/>
    <row r="13862" s="388" customFormat="1" ht="21.75" customHeight="1"/>
    <row r="13863" s="388" customFormat="1" ht="21.75" customHeight="1"/>
    <row r="13864" s="388" customFormat="1" ht="21.75" customHeight="1"/>
    <row r="13865" s="388" customFormat="1" ht="21.75" customHeight="1"/>
    <row r="13866" s="388" customFormat="1" ht="21.75" customHeight="1"/>
    <row r="13867" s="388" customFormat="1" ht="21.75" customHeight="1"/>
    <row r="13868" s="388" customFormat="1" ht="21.75" customHeight="1"/>
    <row r="13869" s="388" customFormat="1" ht="21.75" customHeight="1"/>
    <row r="13870" s="388" customFormat="1" ht="21.75" customHeight="1"/>
    <row r="13871" s="388" customFormat="1" ht="21.75" customHeight="1"/>
    <row r="13872" s="388" customFormat="1" ht="21.75" customHeight="1"/>
    <row r="13873" s="388" customFormat="1" ht="21.75" customHeight="1"/>
    <row r="13874" s="388" customFormat="1" ht="21.75" customHeight="1"/>
    <row r="13875" s="388" customFormat="1" ht="21.75" customHeight="1"/>
    <row r="13876" s="388" customFormat="1" ht="21.75" customHeight="1"/>
    <row r="13877" s="388" customFormat="1" ht="21.75" customHeight="1"/>
    <row r="13878" s="388" customFormat="1" ht="21.75" customHeight="1"/>
    <row r="13879" s="388" customFormat="1" ht="21.75" customHeight="1"/>
    <row r="13880" s="388" customFormat="1" ht="21.75" customHeight="1"/>
    <row r="13881" s="388" customFormat="1" ht="21.75" customHeight="1"/>
    <row r="13882" s="388" customFormat="1" ht="21.75" customHeight="1"/>
    <row r="13883" s="388" customFormat="1" ht="21.75" customHeight="1"/>
    <row r="13884" s="388" customFormat="1" ht="21.75" customHeight="1"/>
    <row r="13885" s="388" customFormat="1" ht="21.75" customHeight="1"/>
    <row r="13886" s="388" customFormat="1" ht="21.75" customHeight="1"/>
    <row r="13887" s="388" customFormat="1" ht="21.75" customHeight="1"/>
    <row r="13888" s="388" customFormat="1" ht="21.75" customHeight="1"/>
    <row r="13889" s="388" customFormat="1" ht="21.75" customHeight="1"/>
    <row r="13890" s="388" customFormat="1" ht="21.75" customHeight="1"/>
    <row r="13891" s="388" customFormat="1" ht="21.75" customHeight="1"/>
    <row r="13892" s="388" customFormat="1" ht="21.75" customHeight="1"/>
    <row r="13893" s="388" customFormat="1" ht="21.75" customHeight="1"/>
    <row r="13894" s="388" customFormat="1" ht="21.75" customHeight="1"/>
    <row r="13895" s="388" customFormat="1" ht="21.75" customHeight="1"/>
    <row r="13896" s="388" customFormat="1" ht="21.75" customHeight="1"/>
    <row r="13897" s="388" customFormat="1" ht="21.75" customHeight="1"/>
    <row r="13898" s="388" customFormat="1" ht="21.75" customHeight="1"/>
    <row r="13899" s="388" customFormat="1" ht="21.75" customHeight="1"/>
    <row r="13900" s="388" customFormat="1" ht="21.75" customHeight="1"/>
    <row r="13901" s="388" customFormat="1" ht="21.75" customHeight="1"/>
    <row r="13902" s="388" customFormat="1" ht="21.75" customHeight="1"/>
    <row r="13903" s="388" customFormat="1" ht="21.75" customHeight="1"/>
    <row r="13904" s="388" customFormat="1" ht="21.75" customHeight="1"/>
    <row r="13905" s="388" customFormat="1" ht="21.75" customHeight="1"/>
    <row r="13906" s="388" customFormat="1" ht="21.75" customHeight="1"/>
    <row r="13907" s="388" customFormat="1" ht="21.75" customHeight="1"/>
    <row r="13908" s="388" customFormat="1" ht="21.75" customHeight="1"/>
    <row r="13909" s="388" customFormat="1" ht="21.75" customHeight="1"/>
    <row r="13910" s="388" customFormat="1" ht="21.75" customHeight="1"/>
    <row r="13911" s="388" customFormat="1" ht="21.75" customHeight="1"/>
    <row r="13912" s="388" customFormat="1" ht="21.75" customHeight="1"/>
    <row r="13913" s="388" customFormat="1" ht="21.75" customHeight="1"/>
    <row r="13914" s="388" customFormat="1" ht="21.75" customHeight="1"/>
    <row r="13915" s="388" customFormat="1" ht="21.75" customHeight="1"/>
    <row r="13916" s="388" customFormat="1" ht="21.75" customHeight="1"/>
    <row r="13917" s="388" customFormat="1" ht="21.75" customHeight="1"/>
    <row r="13918" s="388" customFormat="1" ht="21.75" customHeight="1"/>
    <row r="13919" s="388" customFormat="1" ht="21.75" customHeight="1"/>
    <row r="13920" s="388" customFormat="1" ht="21.75" customHeight="1"/>
    <row r="13921" s="388" customFormat="1" ht="21.75" customHeight="1"/>
    <row r="13922" s="388" customFormat="1" ht="21.75" customHeight="1"/>
    <row r="13923" s="388" customFormat="1" ht="21.75" customHeight="1"/>
    <row r="13924" s="388" customFormat="1" ht="21.75" customHeight="1"/>
    <row r="13925" s="388" customFormat="1" ht="21.75" customHeight="1"/>
    <row r="13926" s="388" customFormat="1" ht="21.75" customHeight="1"/>
    <row r="13927" s="388" customFormat="1" ht="21.75" customHeight="1"/>
    <row r="13928" s="388" customFormat="1" ht="21.75" customHeight="1"/>
    <row r="13929" s="388" customFormat="1" ht="21.75" customHeight="1"/>
    <row r="13930" s="388" customFormat="1" ht="21.75" customHeight="1"/>
    <row r="13931" s="388" customFormat="1" ht="21.75" customHeight="1"/>
    <row r="13932" s="388" customFormat="1" ht="21.75" customHeight="1"/>
    <row r="13933" s="388" customFormat="1" ht="21.75" customHeight="1"/>
    <row r="13934" s="388" customFormat="1" ht="21.75" customHeight="1"/>
    <row r="13935" s="388" customFormat="1" ht="21.75" customHeight="1"/>
    <row r="13936" s="388" customFormat="1" ht="21.75" customHeight="1"/>
    <row r="13937" s="388" customFormat="1" ht="21.75" customHeight="1"/>
    <row r="13938" s="388" customFormat="1" ht="21.75" customHeight="1"/>
    <row r="13939" s="388" customFormat="1" ht="21.75" customHeight="1"/>
    <row r="13940" s="388" customFormat="1" ht="21.75" customHeight="1"/>
    <row r="13941" s="388" customFormat="1" ht="21.75" customHeight="1"/>
    <row r="13942" s="388" customFormat="1" ht="21.75" customHeight="1"/>
    <row r="13943" s="388" customFormat="1" ht="21.75" customHeight="1"/>
    <row r="13944" s="388" customFormat="1" ht="21.75" customHeight="1"/>
    <row r="13945" s="388" customFormat="1" ht="21.75" customHeight="1"/>
    <row r="13946" s="388" customFormat="1" ht="21.75" customHeight="1"/>
    <row r="13947" s="388" customFormat="1" ht="21.75" customHeight="1"/>
    <row r="13948" s="388" customFormat="1" ht="21.75" customHeight="1"/>
    <row r="13949" s="388" customFormat="1" ht="21.75" customHeight="1"/>
    <row r="13950" s="388" customFormat="1" ht="21.75" customHeight="1"/>
    <row r="13951" s="388" customFormat="1" ht="21.75" customHeight="1"/>
    <row r="13952" s="388" customFormat="1" ht="21.75" customHeight="1"/>
    <row r="13953" s="388" customFormat="1" ht="21.75" customHeight="1"/>
    <row r="13954" s="388" customFormat="1" ht="21.75" customHeight="1"/>
    <row r="13955" s="388" customFormat="1" ht="21.75" customHeight="1"/>
    <row r="13956" s="388" customFormat="1" ht="21.75" customHeight="1"/>
    <row r="13957" s="388" customFormat="1" ht="21.75" customHeight="1"/>
    <row r="13958" s="388" customFormat="1" ht="21.75" customHeight="1"/>
    <row r="13959" s="388" customFormat="1" ht="21.75" customHeight="1"/>
    <row r="13960" s="388" customFormat="1" ht="21.75" customHeight="1"/>
    <row r="13961" s="388" customFormat="1" ht="21.75" customHeight="1"/>
    <row r="13962" s="388" customFormat="1" ht="21.75" customHeight="1"/>
    <row r="13963" s="388" customFormat="1" ht="21.75" customHeight="1"/>
    <row r="13964" s="388" customFormat="1" ht="21.75" customHeight="1"/>
    <row r="13965" s="388" customFormat="1" ht="21.75" customHeight="1"/>
    <row r="13966" s="388" customFormat="1" ht="21.75" customHeight="1"/>
    <row r="13967" s="388" customFormat="1" ht="21.75" customHeight="1"/>
    <row r="13968" s="388" customFormat="1" ht="21.75" customHeight="1"/>
    <row r="13969" s="388" customFormat="1" ht="21.75" customHeight="1"/>
    <row r="13970" s="388" customFormat="1" ht="21.75" customHeight="1"/>
    <row r="13971" s="388" customFormat="1" ht="21.75" customHeight="1"/>
    <row r="13972" s="388" customFormat="1" ht="21.75" customHeight="1"/>
    <row r="13973" s="388" customFormat="1" ht="21.75" customHeight="1"/>
    <row r="13974" s="388" customFormat="1" ht="21.75" customHeight="1"/>
    <row r="13975" s="388" customFormat="1" ht="21.75" customHeight="1"/>
    <row r="13976" s="388" customFormat="1" ht="21.75" customHeight="1"/>
    <row r="13977" s="388" customFormat="1" ht="21.75" customHeight="1"/>
    <row r="13978" s="388" customFormat="1" ht="21.75" customHeight="1"/>
    <row r="13979" s="388" customFormat="1" ht="21.75" customHeight="1"/>
    <row r="13980" s="388" customFormat="1" ht="21.75" customHeight="1"/>
    <row r="13981" s="388" customFormat="1" ht="21.75" customHeight="1"/>
    <row r="13982" s="388" customFormat="1" ht="21.75" customHeight="1"/>
    <row r="13983" s="388" customFormat="1" ht="21.75" customHeight="1"/>
    <row r="13984" s="388" customFormat="1" ht="21.75" customHeight="1"/>
    <row r="13985" s="388" customFormat="1" ht="21.75" customHeight="1"/>
    <row r="13986" s="388" customFormat="1" ht="21.75" customHeight="1"/>
    <row r="13987" s="388" customFormat="1" ht="21.75" customHeight="1"/>
    <row r="13988" s="388" customFormat="1" ht="21.75" customHeight="1"/>
    <row r="13989" s="388" customFormat="1" ht="21.75" customHeight="1"/>
    <row r="13990" s="388" customFormat="1" ht="21.75" customHeight="1"/>
    <row r="13991" s="388" customFormat="1" ht="21.75" customHeight="1"/>
    <row r="13992" s="388" customFormat="1" ht="21.75" customHeight="1"/>
    <row r="13993" s="388" customFormat="1" ht="21.75" customHeight="1"/>
    <row r="13994" s="388" customFormat="1" ht="21.75" customHeight="1"/>
    <row r="13995" s="388" customFormat="1" ht="21.75" customHeight="1"/>
    <row r="13996" s="388" customFormat="1" ht="21.75" customHeight="1"/>
    <row r="13997" s="388" customFormat="1" ht="21.75" customHeight="1"/>
    <row r="13998" s="388" customFormat="1" ht="21.75" customHeight="1"/>
    <row r="13999" s="388" customFormat="1" ht="21.75" customHeight="1"/>
    <row r="14000" s="388" customFormat="1" ht="21.75" customHeight="1"/>
    <row r="14001" s="388" customFormat="1" ht="21.75" customHeight="1"/>
    <row r="14002" s="388" customFormat="1" ht="21.75" customHeight="1"/>
    <row r="14003" s="388" customFormat="1" ht="21.75" customHeight="1"/>
    <row r="14004" s="388" customFormat="1" ht="21.75" customHeight="1"/>
    <row r="14005" s="388" customFormat="1" ht="21.75" customHeight="1"/>
    <row r="14006" s="388" customFormat="1" ht="21.75" customHeight="1"/>
    <row r="14007" s="388" customFormat="1" ht="21.75" customHeight="1"/>
    <row r="14008" s="388" customFormat="1" ht="21.75" customHeight="1"/>
    <row r="14009" s="388" customFormat="1" ht="21.75" customHeight="1"/>
    <row r="14010" s="388" customFormat="1" ht="21.75" customHeight="1"/>
    <row r="14011" s="388" customFormat="1" ht="21.75" customHeight="1"/>
    <row r="14012" s="388" customFormat="1" ht="21.75" customHeight="1"/>
    <row r="14013" s="388" customFormat="1" ht="21.75" customHeight="1"/>
    <row r="14014" s="388" customFormat="1" ht="21.75" customHeight="1"/>
    <row r="14015" s="388" customFormat="1" ht="21.75" customHeight="1"/>
    <row r="14016" s="388" customFormat="1" ht="21.75" customHeight="1"/>
    <row r="14017" s="388" customFormat="1" ht="21.75" customHeight="1"/>
    <row r="14018" s="388" customFormat="1" ht="21.75" customHeight="1"/>
    <row r="14019" s="388" customFormat="1" ht="21.75" customHeight="1"/>
    <row r="14020" s="388" customFormat="1" ht="21.75" customHeight="1"/>
    <row r="14021" s="388" customFormat="1" ht="21.75" customHeight="1"/>
    <row r="14022" s="388" customFormat="1" ht="21.75" customHeight="1"/>
    <row r="14023" s="388" customFormat="1" ht="21.75" customHeight="1"/>
    <row r="14024" s="388" customFormat="1" ht="21.75" customHeight="1"/>
    <row r="14025" s="388" customFormat="1" ht="21.75" customHeight="1"/>
    <row r="14026" s="388" customFormat="1" ht="21.75" customHeight="1"/>
    <row r="14027" s="388" customFormat="1" ht="21.75" customHeight="1"/>
    <row r="14028" s="388" customFormat="1" ht="21.75" customHeight="1"/>
    <row r="14029" s="388" customFormat="1" ht="21.75" customHeight="1"/>
    <row r="14030" s="388" customFormat="1" ht="21.75" customHeight="1"/>
    <row r="14031" s="388" customFormat="1" ht="21.75" customHeight="1"/>
    <row r="14032" s="388" customFormat="1" ht="21.75" customHeight="1"/>
    <row r="14033" s="388" customFormat="1" ht="21.75" customHeight="1"/>
    <row r="14034" s="388" customFormat="1" ht="21.75" customHeight="1"/>
    <row r="14035" s="388" customFormat="1" ht="21.75" customHeight="1"/>
    <row r="14036" s="388" customFormat="1" ht="21.75" customHeight="1"/>
    <row r="14037" s="388" customFormat="1" ht="21.75" customHeight="1"/>
    <row r="14038" s="388" customFormat="1" ht="21.75" customHeight="1"/>
    <row r="14039" s="388" customFormat="1" ht="21.75" customHeight="1"/>
    <row r="14040" s="388" customFormat="1" ht="21.75" customHeight="1"/>
    <row r="14041" s="388" customFormat="1" ht="21.75" customHeight="1"/>
    <row r="14042" s="388" customFormat="1" ht="21.75" customHeight="1"/>
    <row r="14043" s="388" customFormat="1" ht="21.75" customHeight="1"/>
    <row r="14044" s="388" customFormat="1" ht="21.75" customHeight="1"/>
    <row r="14045" s="388" customFormat="1" ht="21.75" customHeight="1"/>
    <row r="14046" s="388" customFormat="1" ht="21.75" customHeight="1"/>
    <row r="14047" s="388" customFormat="1" ht="21.75" customHeight="1"/>
    <row r="14048" s="388" customFormat="1" ht="21.75" customHeight="1"/>
    <row r="14049" s="388" customFormat="1" ht="21.75" customHeight="1"/>
    <row r="14050" s="388" customFormat="1" ht="21.75" customHeight="1"/>
    <row r="14051" s="388" customFormat="1" ht="21.75" customHeight="1"/>
    <row r="14052" s="388" customFormat="1" ht="21.75" customHeight="1"/>
    <row r="14053" s="388" customFormat="1" ht="21.75" customHeight="1"/>
    <row r="14054" s="388" customFormat="1" ht="21.75" customHeight="1"/>
    <row r="14055" s="388" customFormat="1" ht="21.75" customHeight="1"/>
    <row r="14056" s="388" customFormat="1" ht="21.75" customHeight="1"/>
    <row r="14057" s="388" customFormat="1" ht="21.75" customHeight="1"/>
    <row r="14058" s="388" customFormat="1" ht="21.75" customHeight="1"/>
    <row r="14059" s="388" customFormat="1" ht="21.75" customHeight="1"/>
    <row r="14060" s="388" customFormat="1" ht="21.75" customHeight="1"/>
    <row r="14061" s="388" customFormat="1" ht="21.75" customHeight="1"/>
    <row r="14062" s="388" customFormat="1" ht="21.75" customHeight="1"/>
    <row r="14063" s="388" customFormat="1" ht="21.75" customHeight="1"/>
    <row r="14064" s="388" customFormat="1" ht="21.75" customHeight="1"/>
    <row r="14065" s="388" customFormat="1" ht="21.75" customHeight="1"/>
    <row r="14066" s="388" customFormat="1" ht="21.75" customHeight="1"/>
    <row r="14067" s="388" customFormat="1" ht="21.75" customHeight="1"/>
    <row r="14068" s="388" customFormat="1" ht="21.75" customHeight="1"/>
    <row r="14069" s="388" customFormat="1" ht="21.75" customHeight="1"/>
    <row r="14070" s="388" customFormat="1" ht="21.75" customHeight="1"/>
    <row r="14071" s="388" customFormat="1" ht="21.75" customHeight="1"/>
    <row r="14072" s="388" customFormat="1" ht="21.75" customHeight="1"/>
    <row r="14073" s="388" customFormat="1" ht="21.75" customHeight="1"/>
    <row r="14074" s="388" customFormat="1" ht="21.75" customHeight="1"/>
    <row r="14075" s="388" customFormat="1" ht="21.75" customHeight="1"/>
    <row r="14076" s="388" customFormat="1" ht="21.75" customHeight="1"/>
    <row r="14077" s="388" customFormat="1" ht="21.75" customHeight="1"/>
    <row r="14078" s="388" customFormat="1" ht="21.75" customHeight="1"/>
    <row r="14079" s="388" customFormat="1" ht="21.75" customHeight="1"/>
    <row r="14080" s="388" customFormat="1" ht="21.75" customHeight="1"/>
    <row r="14081" s="388" customFormat="1" ht="21.75" customHeight="1"/>
    <row r="14082" s="388" customFormat="1" ht="21.75" customHeight="1"/>
    <row r="14083" s="388" customFormat="1" ht="21.75" customHeight="1"/>
    <row r="14084" s="388" customFormat="1" ht="21.75" customHeight="1"/>
    <row r="14085" s="388" customFormat="1" ht="21.75" customHeight="1"/>
    <row r="14086" s="388" customFormat="1" ht="21.75" customHeight="1"/>
    <row r="14087" s="388" customFormat="1" ht="21.75" customHeight="1"/>
    <row r="14088" s="388" customFormat="1" ht="21.75" customHeight="1"/>
    <row r="14089" s="388" customFormat="1" ht="21.75" customHeight="1"/>
    <row r="14090" s="388" customFormat="1" ht="21.75" customHeight="1"/>
    <row r="14091" s="388" customFormat="1" ht="21.75" customHeight="1"/>
    <row r="14092" s="388" customFormat="1" ht="21.75" customHeight="1"/>
    <row r="14093" s="388" customFormat="1" ht="21.75" customHeight="1"/>
    <row r="14094" s="388" customFormat="1" ht="21.75" customHeight="1"/>
    <row r="14095" s="388" customFormat="1" ht="21.75" customHeight="1"/>
    <row r="14096" s="388" customFormat="1" ht="21.75" customHeight="1"/>
    <row r="14097" s="388" customFormat="1" ht="21.75" customHeight="1"/>
    <row r="14098" s="388" customFormat="1" ht="21.75" customHeight="1"/>
    <row r="14099" s="388" customFormat="1" ht="21.75" customHeight="1"/>
    <row r="14100" s="388" customFormat="1" ht="21.75" customHeight="1"/>
    <row r="14101" s="388" customFormat="1" ht="21.75" customHeight="1"/>
    <row r="14102" s="388" customFormat="1" ht="21.75" customHeight="1"/>
    <row r="14103" s="388" customFormat="1" ht="21.75" customHeight="1"/>
    <row r="14104" s="388" customFormat="1" ht="21.75" customHeight="1"/>
    <row r="14105" s="388" customFormat="1" ht="21.75" customHeight="1"/>
    <row r="14106" s="388" customFormat="1" ht="21.75" customHeight="1"/>
    <row r="14107" s="388" customFormat="1" ht="21.75" customHeight="1"/>
    <row r="14108" s="388" customFormat="1" ht="21.75" customHeight="1"/>
    <row r="14109" s="388" customFormat="1" ht="21.75" customHeight="1"/>
    <row r="14110" s="388" customFormat="1" ht="21.75" customHeight="1"/>
    <row r="14111" s="388" customFormat="1" ht="21.75" customHeight="1"/>
    <row r="14112" s="388" customFormat="1" ht="21.75" customHeight="1"/>
    <row r="14113" s="388" customFormat="1" ht="21.75" customHeight="1"/>
    <row r="14114" s="388" customFormat="1" ht="21.75" customHeight="1"/>
    <row r="14115" s="388" customFormat="1" ht="21.75" customHeight="1"/>
    <row r="14116" s="388" customFormat="1" ht="21.75" customHeight="1"/>
    <row r="14117" s="388" customFormat="1" ht="21.75" customHeight="1"/>
    <row r="14118" s="388" customFormat="1" ht="21.75" customHeight="1"/>
    <row r="14119" s="388" customFormat="1" ht="21.75" customHeight="1"/>
    <row r="14120" s="388" customFormat="1" ht="21.75" customHeight="1"/>
    <row r="14121" s="388" customFormat="1" ht="21.75" customHeight="1"/>
    <row r="14122" s="388" customFormat="1" ht="21.75" customHeight="1"/>
    <row r="14123" s="388" customFormat="1" ht="21.75" customHeight="1"/>
    <row r="14124" s="388" customFormat="1" ht="21.75" customHeight="1"/>
    <row r="14125" s="388" customFormat="1" ht="21.75" customHeight="1"/>
    <row r="14126" s="388" customFormat="1" ht="21.75" customHeight="1"/>
    <row r="14127" s="388" customFormat="1" ht="21.75" customHeight="1"/>
    <row r="14128" s="388" customFormat="1" ht="21.75" customHeight="1"/>
    <row r="14129" s="388" customFormat="1" ht="21.75" customHeight="1"/>
    <row r="14130" s="388" customFormat="1" ht="21.75" customHeight="1"/>
    <row r="14131" s="388" customFormat="1" ht="21.75" customHeight="1"/>
    <row r="14132" s="388" customFormat="1" ht="21.75" customHeight="1"/>
    <row r="14133" s="388" customFormat="1" ht="21.75" customHeight="1"/>
    <row r="14134" s="388" customFormat="1" ht="21.75" customHeight="1"/>
    <row r="14135" s="388" customFormat="1" ht="21.75" customHeight="1"/>
    <row r="14136" s="388" customFormat="1" ht="21.75" customHeight="1"/>
    <row r="14137" s="388" customFormat="1" ht="21.75" customHeight="1"/>
    <row r="14138" s="388" customFormat="1" ht="21.75" customHeight="1"/>
    <row r="14139" s="388" customFormat="1" ht="21.75" customHeight="1"/>
    <row r="14140" s="388" customFormat="1" ht="21.75" customHeight="1"/>
    <row r="14141" s="388" customFormat="1" ht="21.75" customHeight="1"/>
    <row r="14142" s="388" customFormat="1" ht="21.75" customHeight="1"/>
    <row r="14143" s="388" customFormat="1" ht="21.75" customHeight="1"/>
    <row r="14144" s="388" customFormat="1" ht="21.75" customHeight="1"/>
    <row r="14145" s="388" customFormat="1" ht="21.75" customHeight="1"/>
    <row r="14146" s="388" customFormat="1" ht="21.75" customHeight="1"/>
    <row r="14147" s="388" customFormat="1" ht="21.75" customHeight="1"/>
    <row r="14148" s="388" customFormat="1" ht="21.75" customHeight="1"/>
    <row r="14149" s="388" customFormat="1" ht="21.75" customHeight="1"/>
    <row r="14150" s="388" customFormat="1" ht="21.75" customHeight="1"/>
    <row r="14151" s="388" customFormat="1" ht="21.75" customHeight="1"/>
    <row r="14152" s="388" customFormat="1" ht="21.75" customHeight="1"/>
    <row r="14153" s="388" customFormat="1" ht="21.75" customHeight="1"/>
    <row r="14154" s="388" customFormat="1" ht="21.75" customHeight="1"/>
    <row r="14155" s="388" customFormat="1" ht="21.75" customHeight="1"/>
    <row r="14156" s="388" customFormat="1" ht="21.75" customHeight="1"/>
    <row r="14157" s="388" customFormat="1" ht="21.75" customHeight="1"/>
    <row r="14158" s="388" customFormat="1" ht="21.75" customHeight="1"/>
    <row r="14159" s="388" customFormat="1" ht="21.75" customHeight="1"/>
    <row r="14160" s="388" customFormat="1" ht="21.75" customHeight="1"/>
    <row r="14161" s="388" customFormat="1" ht="21.75" customHeight="1"/>
    <row r="14162" s="388" customFormat="1" ht="21.75" customHeight="1"/>
    <row r="14163" s="388" customFormat="1" ht="21.75" customHeight="1"/>
    <row r="14164" s="388" customFormat="1" ht="21.75" customHeight="1"/>
    <row r="14165" s="388" customFormat="1" ht="21.75" customHeight="1"/>
    <row r="14166" s="388" customFormat="1" ht="21.75" customHeight="1"/>
    <row r="14167" s="388" customFormat="1" ht="21.75" customHeight="1"/>
    <row r="14168" s="388" customFormat="1" ht="21.75" customHeight="1"/>
    <row r="14169" s="388" customFormat="1" ht="21.75" customHeight="1"/>
    <row r="14170" s="388" customFormat="1" ht="21.75" customHeight="1"/>
    <row r="14171" s="388" customFormat="1" ht="21.75" customHeight="1"/>
    <row r="14172" s="388" customFormat="1" ht="21.75" customHeight="1"/>
    <row r="14173" s="388" customFormat="1" ht="21.75" customHeight="1"/>
  </sheetData>
  <mergeCells count="55">
    <mergeCell ref="A24:B24"/>
    <mergeCell ref="E24:F24"/>
    <mergeCell ref="A25:B25"/>
    <mergeCell ref="E25:F25"/>
    <mergeCell ref="A26:B26"/>
    <mergeCell ref="E26:F26"/>
    <mergeCell ref="A21:B21"/>
    <mergeCell ref="E21:F21"/>
    <mergeCell ref="A22:B22"/>
    <mergeCell ref="E22:F22"/>
    <mergeCell ref="A23:B23"/>
    <mergeCell ref="E23:F23"/>
    <mergeCell ref="A18:B18"/>
    <mergeCell ref="E18:F18"/>
    <mergeCell ref="A19:B19"/>
    <mergeCell ref="E19:F19"/>
    <mergeCell ref="A20:B20"/>
    <mergeCell ref="E20:F20"/>
    <mergeCell ref="A15:B15"/>
    <mergeCell ref="E15:F15"/>
    <mergeCell ref="A16:B16"/>
    <mergeCell ref="E16:F16"/>
    <mergeCell ref="A17:B17"/>
    <mergeCell ref="E17:F17"/>
    <mergeCell ref="A12:B12"/>
    <mergeCell ref="E12:F12"/>
    <mergeCell ref="A13:B13"/>
    <mergeCell ref="E13:F13"/>
    <mergeCell ref="A14:B14"/>
    <mergeCell ref="E14:F14"/>
    <mergeCell ref="A9:B9"/>
    <mergeCell ref="E9:F9"/>
    <mergeCell ref="A10:B10"/>
    <mergeCell ref="E10:F10"/>
    <mergeCell ref="A11:B11"/>
    <mergeCell ref="E11:F11"/>
    <mergeCell ref="A6:B6"/>
    <mergeCell ref="E6:F6"/>
    <mergeCell ref="A7:B7"/>
    <mergeCell ref="E7:F7"/>
    <mergeCell ref="A8:B8"/>
    <mergeCell ref="E8:F8"/>
    <mergeCell ref="I2:J2"/>
    <mergeCell ref="K2:L2"/>
    <mergeCell ref="M2:M3"/>
    <mergeCell ref="A4:B4"/>
    <mergeCell ref="E4:F4"/>
    <mergeCell ref="G2:H2"/>
    <mergeCell ref="A5:B5"/>
    <mergeCell ref="E5:F5"/>
    <mergeCell ref="A2:A3"/>
    <mergeCell ref="B2:B3"/>
    <mergeCell ref="C2:C3"/>
    <mergeCell ref="D2:D3"/>
    <mergeCell ref="E2:F2"/>
  </mergeCells>
  <phoneticPr fontId="3" type="noConversion"/>
  <pageMargins left="0.70866141732283472" right="0.70866141732283472" top="0.74803149606299213" bottom="0.74803149606299213" header="0.31496062992125984" footer="0.31496062992125984"/>
  <pageSetup paperSize="9" scale="83"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S45337"/>
  <sheetViews>
    <sheetView view="pageBreakPreview" zoomScaleNormal="100" zoomScaleSheetLayoutView="100" workbookViewId="0">
      <selection activeCell="O26" sqref="O26"/>
    </sheetView>
  </sheetViews>
  <sheetFormatPr defaultRowHeight="16.5"/>
  <cols>
    <col min="1" max="1" width="1.75" customWidth="1"/>
    <col min="2" max="2" width="22.25" customWidth="1"/>
    <col min="3" max="17" width="7.25" customWidth="1"/>
  </cols>
  <sheetData>
    <row r="1" spans="1:19" ht="24.95" customHeight="1">
      <c r="A1" s="449" t="s">
        <v>1254</v>
      </c>
      <c r="B1" s="450"/>
      <c r="C1" s="450"/>
      <c r="D1" s="450"/>
      <c r="E1" s="450"/>
      <c r="F1" s="450"/>
      <c r="G1" s="450"/>
      <c r="H1" s="450"/>
      <c r="I1" s="450"/>
      <c r="J1" s="450"/>
      <c r="K1" s="450"/>
      <c r="L1" s="450"/>
      <c r="M1" s="450"/>
      <c r="N1" s="450"/>
      <c r="O1" s="450"/>
      <c r="P1" s="450"/>
      <c r="Q1" s="450"/>
      <c r="R1" s="451"/>
      <c r="S1" s="451"/>
    </row>
    <row r="2" spans="1:19" ht="18.95" customHeight="1">
      <c r="A2" s="452"/>
      <c r="B2" s="453" t="e">
        <f>#REF!</f>
        <v>#REF!</v>
      </c>
      <c r="C2" s="454" t="s">
        <v>1168</v>
      </c>
      <c r="D2" s="455" t="s">
        <v>1169</v>
      </c>
      <c r="E2" s="456" t="e">
        <f>IF(B2&lt;30000,3,ROUND(B2/10000,2))</f>
        <v>#REF!</v>
      </c>
      <c r="F2" s="454" t="s">
        <v>1233</v>
      </c>
      <c r="G2" s="454" t="s">
        <v>1170</v>
      </c>
      <c r="H2" s="454"/>
      <c r="I2" s="381" t="s">
        <v>1255</v>
      </c>
      <c r="J2" s="454"/>
      <c r="K2" s="454"/>
      <c r="L2" s="454"/>
      <c r="M2" s="454"/>
      <c r="N2" s="454"/>
      <c r="O2" s="454"/>
      <c r="P2" s="454"/>
      <c r="Q2" s="457"/>
      <c r="R2" s="451"/>
      <c r="S2" s="451"/>
    </row>
    <row r="3" spans="1:19" ht="18.95" customHeight="1">
      <c r="A3" s="458"/>
      <c r="B3" s="382" t="s">
        <v>1163</v>
      </c>
      <c r="C3" s="382"/>
      <c r="D3" s="382"/>
      <c r="E3" s="382"/>
      <c r="F3" s="383" t="s">
        <v>1106</v>
      </c>
      <c r="G3" s="524" t="e">
        <f>ROUND((E2/10)^(6/10),1)</f>
        <v>#REF!</v>
      </c>
      <c r="H3" s="383"/>
      <c r="I3" s="384"/>
      <c r="J3" s="385"/>
      <c r="K3" s="386"/>
      <c r="L3" s="382"/>
      <c r="M3" s="459"/>
      <c r="N3" s="460"/>
      <c r="O3" s="461"/>
      <c r="P3" s="382"/>
      <c r="Q3" s="462"/>
      <c r="R3" s="451"/>
      <c r="S3" s="451"/>
    </row>
    <row r="4" spans="1:19" ht="18.95" customHeight="1">
      <c r="A4" s="907" t="s">
        <v>1164</v>
      </c>
      <c r="B4" s="938"/>
      <c r="C4" s="934" t="s">
        <v>1184</v>
      </c>
      <c r="D4" s="934"/>
      <c r="E4" s="941" t="s">
        <v>1171</v>
      </c>
      <c r="F4" s="942"/>
      <c r="G4" s="941" t="s">
        <v>1101</v>
      </c>
      <c r="H4" s="942"/>
      <c r="I4" s="934" t="s">
        <v>1102</v>
      </c>
      <c r="J4" s="934"/>
      <c r="K4" s="934" t="s">
        <v>1103</v>
      </c>
      <c r="L4" s="934"/>
      <c r="M4" s="934" t="s">
        <v>1104</v>
      </c>
      <c r="N4" s="935"/>
      <c r="O4" s="934" t="s">
        <v>1108</v>
      </c>
      <c r="P4" s="935"/>
      <c r="Q4" s="463" t="s">
        <v>1234</v>
      </c>
      <c r="R4" s="451"/>
      <c r="S4" s="451"/>
    </row>
    <row r="5" spans="1:19" ht="18.95" customHeight="1">
      <c r="A5" s="939"/>
      <c r="B5" s="940"/>
      <c r="C5" s="464" t="s">
        <v>1109</v>
      </c>
      <c r="D5" s="464" t="s">
        <v>1165</v>
      </c>
      <c r="E5" s="464" t="s">
        <v>1109</v>
      </c>
      <c r="F5" s="464" t="s">
        <v>1165</v>
      </c>
      <c r="G5" s="464" t="s">
        <v>1109</v>
      </c>
      <c r="H5" s="464" t="s">
        <v>1165</v>
      </c>
      <c r="I5" s="464" t="s">
        <v>1109</v>
      </c>
      <c r="J5" s="464" t="s">
        <v>1165</v>
      </c>
      <c r="K5" s="464" t="s">
        <v>1109</v>
      </c>
      <c r="L5" s="464" t="s">
        <v>1165</v>
      </c>
      <c r="M5" s="464" t="s">
        <v>1109</v>
      </c>
      <c r="N5" s="464" t="s">
        <v>1165</v>
      </c>
      <c r="O5" s="464" t="s">
        <v>1109</v>
      </c>
      <c r="P5" s="464" t="s">
        <v>1165</v>
      </c>
      <c r="Q5" s="465" t="s">
        <v>463</v>
      </c>
      <c r="R5" s="451"/>
      <c r="S5" s="451"/>
    </row>
    <row r="6" spans="1:19" ht="18.95" customHeight="1">
      <c r="A6" s="466" t="s">
        <v>1256</v>
      </c>
      <c r="B6" s="467"/>
      <c r="C6" s="467"/>
      <c r="D6" s="467"/>
      <c r="E6" s="467"/>
      <c r="F6" s="468"/>
      <c r="G6" s="467"/>
      <c r="H6" s="468"/>
      <c r="I6" s="467"/>
      <c r="J6" s="468"/>
      <c r="K6" s="467"/>
      <c r="L6" s="468"/>
      <c r="M6" s="467"/>
      <c r="N6" s="469"/>
      <c r="O6" s="467"/>
      <c r="P6" s="469"/>
      <c r="Q6" s="470"/>
      <c r="R6" s="451"/>
      <c r="S6" s="451"/>
    </row>
    <row r="7" spans="1:19" ht="18.95" customHeight="1">
      <c r="A7" s="471" t="s">
        <v>1246</v>
      </c>
      <c r="B7" s="472" t="s">
        <v>1257</v>
      </c>
      <c r="C7" s="473">
        <f t="shared" ref="C7:D9" si="0">G7+I7+K7+M7+O7+E7</f>
        <v>3.8</v>
      </c>
      <c r="D7" s="474" t="e">
        <f t="shared" si="0"/>
        <v>#REF!</v>
      </c>
      <c r="E7" s="473">
        <v>0.1</v>
      </c>
      <c r="F7" s="474" t="e">
        <f>ROUND(E7*Q7,2)</f>
        <v>#REF!</v>
      </c>
      <c r="G7" s="473">
        <v>0.3</v>
      </c>
      <c r="H7" s="474" t="e">
        <f>ROUND(G7*Q7,2)</f>
        <v>#REF!</v>
      </c>
      <c r="I7" s="473">
        <v>0.6</v>
      </c>
      <c r="J7" s="474" t="e">
        <f>ROUND(I7*Q7,2)</f>
        <v>#REF!</v>
      </c>
      <c r="K7" s="473">
        <v>1</v>
      </c>
      <c r="L7" s="474" t="e">
        <f>ROUND(K7*Q7,2)</f>
        <v>#REF!</v>
      </c>
      <c r="M7" s="473">
        <v>1.2</v>
      </c>
      <c r="N7" s="474" t="e">
        <f>ROUND(M7*Q7,2)</f>
        <v>#REF!</v>
      </c>
      <c r="O7" s="473">
        <v>0.6</v>
      </c>
      <c r="P7" s="474" t="e">
        <f>ROUND(O7*Q7,2)</f>
        <v>#REF!</v>
      </c>
      <c r="Q7" s="512" t="e">
        <f>$G$3</f>
        <v>#REF!</v>
      </c>
      <c r="R7" s="451"/>
      <c r="S7" s="451"/>
    </row>
    <row r="8" spans="1:19" ht="18.95" customHeight="1">
      <c r="A8" s="471" t="s">
        <v>1247</v>
      </c>
      <c r="B8" s="472" t="s">
        <v>1258</v>
      </c>
      <c r="C8" s="473">
        <f t="shared" si="0"/>
        <v>7.6</v>
      </c>
      <c r="D8" s="474" t="e">
        <f t="shared" si="0"/>
        <v>#REF!</v>
      </c>
      <c r="E8" s="473">
        <v>0.2</v>
      </c>
      <c r="F8" s="474" t="e">
        <f>ROUND(E8*Q8,2)</f>
        <v>#REF!</v>
      </c>
      <c r="G8" s="473">
        <v>0.6</v>
      </c>
      <c r="H8" s="474" t="e">
        <f>ROUND(G8*Q8,2)</f>
        <v>#REF!</v>
      </c>
      <c r="I8" s="473">
        <v>1.2</v>
      </c>
      <c r="J8" s="474" t="e">
        <f>ROUND(I8*Q8,2)</f>
        <v>#REF!</v>
      </c>
      <c r="K8" s="473">
        <v>2</v>
      </c>
      <c r="L8" s="474" t="e">
        <f>ROUND(K8*Q8,2)</f>
        <v>#REF!</v>
      </c>
      <c r="M8" s="473">
        <v>2.4</v>
      </c>
      <c r="N8" s="474" t="e">
        <f>ROUND(M8*Q8,2)</f>
        <v>#REF!</v>
      </c>
      <c r="O8" s="473">
        <v>1.2</v>
      </c>
      <c r="P8" s="474" t="e">
        <f>ROUND(O8*Q8,2)</f>
        <v>#REF!</v>
      </c>
      <c r="Q8" s="512" t="e">
        <f>$G$3</f>
        <v>#REF!</v>
      </c>
      <c r="R8" s="451"/>
      <c r="S8" s="451"/>
    </row>
    <row r="9" spans="1:19" s="480" customFormat="1" ht="18.95" customHeight="1">
      <c r="A9" s="475"/>
      <c r="B9" s="476" t="s">
        <v>1166</v>
      </c>
      <c r="C9" s="477">
        <f t="shared" si="0"/>
        <v>11.399999999999999</v>
      </c>
      <c r="D9" s="478" t="e">
        <f t="shared" si="0"/>
        <v>#REF!</v>
      </c>
      <c r="E9" s="513">
        <f t="shared" ref="E9:P9" si="1">SUM(E7:E8)</f>
        <v>0.30000000000000004</v>
      </c>
      <c r="F9" s="514" t="e">
        <f t="shared" si="1"/>
        <v>#REF!</v>
      </c>
      <c r="G9" s="513">
        <f t="shared" si="1"/>
        <v>0.89999999999999991</v>
      </c>
      <c r="H9" s="514" t="e">
        <f t="shared" si="1"/>
        <v>#REF!</v>
      </c>
      <c r="I9" s="513">
        <f t="shared" si="1"/>
        <v>1.7999999999999998</v>
      </c>
      <c r="J9" s="514" t="e">
        <f t="shared" si="1"/>
        <v>#REF!</v>
      </c>
      <c r="K9" s="513">
        <f t="shared" si="1"/>
        <v>3</v>
      </c>
      <c r="L9" s="514" t="e">
        <f t="shared" si="1"/>
        <v>#REF!</v>
      </c>
      <c r="M9" s="513">
        <f t="shared" si="1"/>
        <v>3.5999999999999996</v>
      </c>
      <c r="N9" s="514" t="e">
        <f t="shared" si="1"/>
        <v>#REF!</v>
      </c>
      <c r="O9" s="513">
        <f t="shared" si="1"/>
        <v>1.7999999999999998</v>
      </c>
      <c r="P9" s="514" t="e">
        <f t="shared" si="1"/>
        <v>#REF!</v>
      </c>
      <c r="Q9" s="515"/>
      <c r="R9" s="479"/>
      <c r="S9" s="479"/>
    </row>
    <row r="10" spans="1:19" ht="18.95" customHeight="1">
      <c r="A10" s="481" t="s">
        <v>1259</v>
      </c>
      <c r="B10" s="404"/>
      <c r="C10" s="482"/>
      <c r="D10" s="483"/>
      <c r="E10" s="482"/>
      <c r="F10" s="483"/>
      <c r="G10" s="482"/>
      <c r="H10" s="483"/>
      <c r="I10" s="482"/>
      <c r="J10" s="483"/>
      <c r="K10" s="482"/>
      <c r="L10" s="483"/>
      <c r="M10" s="482"/>
      <c r="N10" s="516"/>
      <c r="O10" s="482"/>
      <c r="P10" s="516"/>
      <c r="Q10" s="517"/>
      <c r="R10" s="451"/>
      <c r="S10" s="451"/>
    </row>
    <row r="11" spans="1:19" ht="18.95" customHeight="1">
      <c r="A11" s="471"/>
      <c r="B11" s="484" t="s">
        <v>1260</v>
      </c>
      <c r="C11" s="485">
        <f>G11+I11+K11+M11+O11+E11</f>
        <v>29.4</v>
      </c>
      <c r="D11" s="486" t="e">
        <f>H11+J11+L11+N11+P11+F11</f>
        <v>#REF!</v>
      </c>
      <c r="E11" s="485">
        <v>1</v>
      </c>
      <c r="F11" s="486" t="e">
        <f>ROUND(E11*Q11,2)</f>
        <v>#REF!</v>
      </c>
      <c r="G11" s="485">
        <v>2.4</v>
      </c>
      <c r="H11" s="486" t="e">
        <f>ROUND(G11*Q11,2)</f>
        <v>#REF!</v>
      </c>
      <c r="I11" s="485">
        <v>4.5</v>
      </c>
      <c r="J11" s="486" t="e">
        <f>ROUND(I11*Q11,2)</f>
        <v>#REF!</v>
      </c>
      <c r="K11" s="485">
        <v>8</v>
      </c>
      <c r="L11" s="486" t="e">
        <f>ROUND(K11*Q11,2)</f>
        <v>#REF!</v>
      </c>
      <c r="M11" s="485">
        <v>9</v>
      </c>
      <c r="N11" s="486" t="e">
        <f>ROUND(M11*Q11,2)</f>
        <v>#REF!</v>
      </c>
      <c r="O11" s="485">
        <v>4.5</v>
      </c>
      <c r="P11" s="486" t="e">
        <f>ROUND(O11*Q11,2)</f>
        <v>#REF!</v>
      </c>
      <c r="Q11" s="518" t="e">
        <f>$G$3</f>
        <v>#REF!</v>
      </c>
      <c r="R11" s="451"/>
      <c r="S11" s="451"/>
    </row>
    <row r="12" spans="1:19" s="480" customFormat="1" ht="18.95" customHeight="1">
      <c r="A12" s="487"/>
      <c r="B12" s="476" t="s">
        <v>1166</v>
      </c>
      <c r="C12" s="477">
        <f>G12+I12+K12+M12+O12+E12</f>
        <v>29.4</v>
      </c>
      <c r="D12" s="478" t="e">
        <f>H12+J12+L12+N12+P12+F12</f>
        <v>#REF!</v>
      </c>
      <c r="E12" s="477">
        <f t="shared" ref="E12:P12" si="2">SUM(E11:E11)</f>
        <v>1</v>
      </c>
      <c r="F12" s="478" t="e">
        <f t="shared" si="2"/>
        <v>#REF!</v>
      </c>
      <c r="G12" s="477">
        <f t="shared" si="2"/>
        <v>2.4</v>
      </c>
      <c r="H12" s="478" t="e">
        <f t="shared" si="2"/>
        <v>#REF!</v>
      </c>
      <c r="I12" s="477">
        <f t="shared" si="2"/>
        <v>4.5</v>
      </c>
      <c r="J12" s="478" t="e">
        <f t="shared" si="2"/>
        <v>#REF!</v>
      </c>
      <c r="K12" s="477">
        <f t="shared" si="2"/>
        <v>8</v>
      </c>
      <c r="L12" s="478" t="e">
        <f t="shared" si="2"/>
        <v>#REF!</v>
      </c>
      <c r="M12" s="477">
        <f t="shared" si="2"/>
        <v>9</v>
      </c>
      <c r="N12" s="478" t="e">
        <f t="shared" si="2"/>
        <v>#REF!</v>
      </c>
      <c r="O12" s="477">
        <f t="shared" si="2"/>
        <v>4.5</v>
      </c>
      <c r="P12" s="478" t="e">
        <f t="shared" si="2"/>
        <v>#REF!</v>
      </c>
      <c r="Q12" s="519"/>
      <c r="R12" s="479"/>
      <c r="S12" s="479"/>
    </row>
    <row r="13" spans="1:19" ht="18.95" customHeight="1">
      <c r="A13" s="429" t="s">
        <v>1261</v>
      </c>
      <c r="B13" s="404"/>
      <c r="C13" s="482"/>
      <c r="D13" s="483"/>
      <c r="E13" s="482"/>
      <c r="F13" s="483"/>
      <c r="G13" s="482"/>
      <c r="H13" s="483"/>
      <c r="I13" s="482"/>
      <c r="J13" s="483"/>
      <c r="K13" s="482"/>
      <c r="L13" s="483"/>
      <c r="M13" s="482"/>
      <c r="N13" s="516"/>
      <c r="O13" s="482"/>
      <c r="P13" s="516"/>
      <c r="Q13" s="517"/>
      <c r="R13" s="451"/>
      <c r="S13" s="451"/>
    </row>
    <row r="14" spans="1:19" ht="18.95" customHeight="1">
      <c r="A14" s="488"/>
      <c r="B14" s="472" t="s">
        <v>1262</v>
      </c>
      <c r="C14" s="473">
        <f t="shared" ref="C14:D16" si="3">G14+I14+K14+M14+O14+E14</f>
        <v>74</v>
      </c>
      <c r="D14" s="474" t="e">
        <f t="shared" si="3"/>
        <v>#REF!</v>
      </c>
      <c r="E14" s="473">
        <v>2.5</v>
      </c>
      <c r="F14" s="474" t="e">
        <f>ROUND(E14*Q14,2)</f>
        <v>#REF!</v>
      </c>
      <c r="G14" s="473">
        <v>8</v>
      </c>
      <c r="H14" s="474" t="e">
        <f>ROUND(G14*Q14,2)</f>
        <v>#REF!</v>
      </c>
      <c r="I14" s="473">
        <v>12</v>
      </c>
      <c r="J14" s="474" t="e">
        <f>ROUND(I14*Q14,2)</f>
        <v>#REF!</v>
      </c>
      <c r="K14" s="473">
        <v>15.5</v>
      </c>
      <c r="L14" s="474" t="e">
        <f>ROUND(K14*Q14,2)</f>
        <v>#REF!</v>
      </c>
      <c r="M14" s="473">
        <v>24</v>
      </c>
      <c r="N14" s="474" t="e">
        <f>ROUND(M14*Q14,2)</f>
        <v>#REF!</v>
      </c>
      <c r="O14" s="473">
        <v>12</v>
      </c>
      <c r="P14" s="474" t="e">
        <f>ROUND(O14*Q14,2)</f>
        <v>#REF!</v>
      </c>
      <c r="Q14" s="512" t="e">
        <f>$G$3</f>
        <v>#REF!</v>
      </c>
      <c r="R14" s="451"/>
      <c r="S14" s="451"/>
    </row>
    <row r="15" spans="1:19" ht="18.95" customHeight="1">
      <c r="A15" s="488"/>
      <c r="B15" s="472" t="s">
        <v>1263</v>
      </c>
      <c r="C15" s="473">
        <f t="shared" si="3"/>
        <v>8.6999999999999993</v>
      </c>
      <c r="D15" s="474" t="e">
        <f t="shared" si="3"/>
        <v>#REF!</v>
      </c>
      <c r="E15" s="473">
        <v>0.3</v>
      </c>
      <c r="F15" s="474" t="e">
        <f>ROUND(E15*Q15,2)</f>
        <v>#REF!</v>
      </c>
      <c r="G15" s="473">
        <v>0.6</v>
      </c>
      <c r="H15" s="474" t="e">
        <f>ROUND(G15*Q15,2)</f>
        <v>#REF!</v>
      </c>
      <c r="I15" s="473">
        <v>1.2</v>
      </c>
      <c r="J15" s="474" t="e">
        <f>ROUND(I15*Q15,2)</f>
        <v>#REF!</v>
      </c>
      <c r="K15" s="473">
        <v>3</v>
      </c>
      <c r="L15" s="474" t="e">
        <f>ROUND(K15*Q15,2)</f>
        <v>#REF!</v>
      </c>
      <c r="M15" s="473">
        <v>2.4</v>
      </c>
      <c r="N15" s="474" t="e">
        <f>ROUND(M15*Q15,2)</f>
        <v>#REF!</v>
      </c>
      <c r="O15" s="473">
        <v>1.2</v>
      </c>
      <c r="P15" s="474" t="e">
        <f>ROUND(O15*Q15,2)</f>
        <v>#REF!</v>
      </c>
      <c r="Q15" s="512" t="e">
        <f>$G$3</f>
        <v>#REF!</v>
      </c>
      <c r="R15" s="451"/>
      <c r="S15" s="451"/>
    </row>
    <row r="16" spans="1:19" s="480" customFormat="1" ht="18.95" customHeight="1">
      <c r="A16" s="487"/>
      <c r="B16" s="476" t="s">
        <v>1166</v>
      </c>
      <c r="C16" s="477">
        <f t="shared" si="3"/>
        <v>82.699999999999989</v>
      </c>
      <c r="D16" s="478" t="e">
        <f t="shared" si="3"/>
        <v>#REF!</v>
      </c>
      <c r="E16" s="477">
        <f t="shared" ref="E16:P16" si="4">SUM(E14:E15)</f>
        <v>2.8</v>
      </c>
      <c r="F16" s="478" t="e">
        <f t="shared" si="4"/>
        <v>#REF!</v>
      </c>
      <c r="G16" s="477">
        <f t="shared" si="4"/>
        <v>8.6</v>
      </c>
      <c r="H16" s="478" t="e">
        <f t="shared" si="4"/>
        <v>#REF!</v>
      </c>
      <c r="I16" s="477">
        <f t="shared" si="4"/>
        <v>13.2</v>
      </c>
      <c r="J16" s="478" t="e">
        <f t="shared" si="4"/>
        <v>#REF!</v>
      </c>
      <c r="K16" s="477">
        <f t="shared" si="4"/>
        <v>18.5</v>
      </c>
      <c r="L16" s="478" t="e">
        <f t="shared" si="4"/>
        <v>#REF!</v>
      </c>
      <c r="M16" s="477">
        <f t="shared" si="4"/>
        <v>26.4</v>
      </c>
      <c r="N16" s="478" t="e">
        <f t="shared" si="4"/>
        <v>#REF!</v>
      </c>
      <c r="O16" s="477">
        <f t="shared" si="4"/>
        <v>13.2</v>
      </c>
      <c r="P16" s="478" t="e">
        <f t="shared" si="4"/>
        <v>#REF!</v>
      </c>
      <c r="Q16" s="519"/>
      <c r="R16" s="479"/>
      <c r="S16" s="479"/>
    </row>
    <row r="17" spans="1:19" ht="18.95" customHeight="1">
      <c r="A17" s="429" t="s">
        <v>1264</v>
      </c>
      <c r="B17" s="404"/>
      <c r="C17" s="482"/>
      <c r="D17" s="483"/>
      <c r="E17" s="482"/>
      <c r="F17" s="483"/>
      <c r="G17" s="482"/>
      <c r="H17" s="483"/>
      <c r="I17" s="482"/>
      <c r="J17" s="483"/>
      <c r="K17" s="482"/>
      <c r="L17" s="483"/>
      <c r="M17" s="482"/>
      <c r="N17" s="516"/>
      <c r="O17" s="482"/>
      <c r="P17" s="516"/>
      <c r="Q17" s="517"/>
      <c r="R17" s="451"/>
      <c r="S17" s="451"/>
    </row>
    <row r="18" spans="1:19" ht="18.95" customHeight="1">
      <c r="A18" s="488"/>
      <c r="B18" s="472" t="s">
        <v>1265</v>
      </c>
      <c r="C18" s="473">
        <f t="shared" ref="C18:D20" si="5">G18+I18+K18+M18+O18+E18</f>
        <v>3.8</v>
      </c>
      <c r="D18" s="474" t="e">
        <f t="shared" si="5"/>
        <v>#REF!</v>
      </c>
      <c r="E18" s="473">
        <v>0.1</v>
      </c>
      <c r="F18" s="474" t="e">
        <f>ROUND(E18*Q18,2)</f>
        <v>#REF!</v>
      </c>
      <c r="G18" s="473">
        <v>0.3</v>
      </c>
      <c r="H18" s="474" t="e">
        <f>ROUND(G18*Q18,2)</f>
        <v>#REF!</v>
      </c>
      <c r="I18" s="473">
        <v>0.6</v>
      </c>
      <c r="J18" s="474" t="e">
        <f>ROUND(I18*Q18,2)</f>
        <v>#REF!</v>
      </c>
      <c r="K18" s="473">
        <v>1</v>
      </c>
      <c r="L18" s="474" t="e">
        <f>ROUND(K18*Q18,2)</f>
        <v>#REF!</v>
      </c>
      <c r="M18" s="473">
        <v>1.2</v>
      </c>
      <c r="N18" s="474" t="e">
        <f>ROUND(M18*Q18,2)</f>
        <v>#REF!</v>
      </c>
      <c r="O18" s="473">
        <v>0.6</v>
      </c>
      <c r="P18" s="474" t="e">
        <f>ROUND(O18*Q18,2)</f>
        <v>#REF!</v>
      </c>
      <c r="Q18" s="512" t="e">
        <f>$G$3</f>
        <v>#REF!</v>
      </c>
      <c r="R18" s="451"/>
      <c r="S18" s="451"/>
    </row>
    <row r="19" spans="1:19" s="480" customFormat="1" ht="18.95" customHeight="1">
      <c r="A19" s="487"/>
      <c r="B19" s="476" t="s">
        <v>1166</v>
      </c>
      <c r="C19" s="477">
        <f t="shared" si="5"/>
        <v>3.8</v>
      </c>
      <c r="D19" s="478" t="e">
        <f t="shared" si="5"/>
        <v>#REF!</v>
      </c>
      <c r="E19" s="477">
        <f t="shared" ref="E19:P19" si="6">SUM(E18:E18)</f>
        <v>0.1</v>
      </c>
      <c r="F19" s="478" t="e">
        <f t="shared" si="6"/>
        <v>#REF!</v>
      </c>
      <c r="G19" s="477">
        <f t="shared" si="6"/>
        <v>0.3</v>
      </c>
      <c r="H19" s="478" t="e">
        <f t="shared" si="6"/>
        <v>#REF!</v>
      </c>
      <c r="I19" s="477">
        <f t="shared" si="6"/>
        <v>0.6</v>
      </c>
      <c r="J19" s="478" t="e">
        <f t="shared" si="6"/>
        <v>#REF!</v>
      </c>
      <c r="K19" s="477">
        <f t="shared" si="6"/>
        <v>1</v>
      </c>
      <c r="L19" s="478" t="e">
        <f t="shared" si="6"/>
        <v>#REF!</v>
      </c>
      <c r="M19" s="477">
        <f t="shared" si="6"/>
        <v>1.2</v>
      </c>
      <c r="N19" s="478" t="e">
        <f t="shared" si="6"/>
        <v>#REF!</v>
      </c>
      <c r="O19" s="477">
        <f t="shared" si="6"/>
        <v>0.6</v>
      </c>
      <c r="P19" s="478" t="e">
        <f t="shared" si="6"/>
        <v>#REF!</v>
      </c>
      <c r="Q19" s="519"/>
      <c r="R19" s="479"/>
      <c r="S19" s="479"/>
    </row>
    <row r="20" spans="1:19" s="492" customFormat="1" ht="18.95" customHeight="1">
      <c r="A20" s="936" t="s">
        <v>1167</v>
      </c>
      <c r="B20" s="937"/>
      <c r="C20" s="489">
        <f t="shared" si="5"/>
        <v>127.3</v>
      </c>
      <c r="D20" s="490" t="e">
        <f t="shared" si="5"/>
        <v>#REF!</v>
      </c>
      <c r="E20" s="520">
        <f t="shared" ref="E20:P20" si="7">E9+E12+E16+E19</f>
        <v>4.1999999999999993</v>
      </c>
      <c r="F20" s="521" t="e">
        <f t="shared" si="7"/>
        <v>#REF!</v>
      </c>
      <c r="G20" s="520">
        <f t="shared" si="7"/>
        <v>12.2</v>
      </c>
      <c r="H20" s="521" t="e">
        <f t="shared" si="7"/>
        <v>#REF!</v>
      </c>
      <c r="I20" s="520">
        <f t="shared" si="7"/>
        <v>20.100000000000001</v>
      </c>
      <c r="J20" s="521" t="e">
        <f t="shared" si="7"/>
        <v>#REF!</v>
      </c>
      <c r="K20" s="520">
        <f t="shared" si="7"/>
        <v>30.5</v>
      </c>
      <c r="L20" s="521" t="e">
        <f t="shared" si="7"/>
        <v>#REF!</v>
      </c>
      <c r="M20" s="520">
        <f t="shared" si="7"/>
        <v>40.200000000000003</v>
      </c>
      <c r="N20" s="521" t="e">
        <f t="shared" si="7"/>
        <v>#REF!</v>
      </c>
      <c r="O20" s="520">
        <f t="shared" si="7"/>
        <v>20.100000000000001</v>
      </c>
      <c r="P20" s="521" t="e">
        <f t="shared" si="7"/>
        <v>#REF!</v>
      </c>
      <c r="Q20" s="522"/>
      <c r="R20" s="491"/>
      <c r="S20" s="491"/>
    </row>
    <row r="21" spans="1:19" ht="18.95" customHeight="1">
      <c r="A21" s="429" t="s">
        <v>1219</v>
      </c>
      <c r="B21" s="493"/>
      <c r="C21" s="473"/>
      <c r="D21" s="474"/>
      <c r="E21" s="473"/>
      <c r="F21" s="474"/>
      <c r="G21" s="473"/>
      <c r="H21" s="474"/>
      <c r="I21" s="473"/>
      <c r="J21" s="474"/>
      <c r="K21" s="473"/>
      <c r="L21" s="474"/>
      <c r="M21" s="473"/>
      <c r="N21" s="474"/>
      <c r="O21" s="473"/>
      <c r="P21" s="474"/>
      <c r="Q21" s="512"/>
      <c r="R21" s="451"/>
      <c r="S21" s="451"/>
    </row>
    <row r="22" spans="1:19" ht="18.95" customHeight="1">
      <c r="A22" s="488"/>
      <c r="B22" s="472" t="s">
        <v>1266</v>
      </c>
      <c r="C22" s="473">
        <f t="shared" ref="C22:D26" si="8">G22+I22+K22+M22+O22+E22</f>
        <v>18</v>
      </c>
      <c r="D22" s="474" t="e">
        <f t="shared" si="8"/>
        <v>#REF!</v>
      </c>
      <c r="E22" s="473">
        <v>2</v>
      </c>
      <c r="F22" s="474" t="e">
        <f>ROUND(E22*Q22,2)</f>
        <v>#REF!</v>
      </c>
      <c r="G22" s="473">
        <v>2</v>
      </c>
      <c r="H22" s="474" t="e">
        <f>ROUND(G22*Q22,2)</f>
        <v>#REF!</v>
      </c>
      <c r="I22" s="473">
        <v>2</v>
      </c>
      <c r="J22" s="474" t="e">
        <f>ROUND(I22*Q22,2)</f>
        <v>#REF!</v>
      </c>
      <c r="K22" s="473">
        <v>4</v>
      </c>
      <c r="L22" s="474" t="e">
        <f>ROUND(K22*Q22,2)</f>
        <v>#REF!</v>
      </c>
      <c r="M22" s="473">
        <v>4</v>
      </c>
      <c r="N22" s="474" t="e">
        <f>ROUND(M22*Q22,2)</f>
        <v>#REF!</v>
      </c>
      <c r="O22" s="473">
        <v>4</v>
      </c>
      <c r="P22" s="474" t="e">
        <f>ROUND(O22*Q22,2)</f>
        <v>#REF!</v>
      </c>
      <c r="Q22" s="512" t="e">
        <f>$G$3</f>
        <v>#REF!</v>
      </c>
      <c r="R22" s="451"/>
      <c r="S22" s="451"/>
    </row>
    <row r="23" spans="1:19" ht="18.95" customHeight="1">
      <c r="A23" s="471"/>
      <c r="B23" s="494" t="s">
        <v>1267</v>
      </c>
      <c r="C23" s="495">
        <f t="shared" si="8"/>
        <v>18</v>
      </c>
      <c r="D23" s="496" t="e">
        <f t="shared" si="8"/>
        <v>#REF!</v>
      </c>
      <c r="E23" s="495">
        <v>2</v>
      </c>
      <c r="F23" s="496" t="e">
        <f>ROUND(E23*Q23,2)</f>
        <v>#REF!</v>
      </c>
      <c r="G23" s="495">
        <v>2</v>
      </c>
      <c r="H23" s="496" t="e">
        <f>ROUND(G23*Q23,2)</f>
        <v>#REF!</v>
      </c>
      <c r="I23" s="495">
        <v>2</v>
      </c>
      <c r="J23" s="496" t="e">
        <f>ROUND(I23*Q23,2)</f>
        <v>#REF!</v>
      </c>
      <c r="K23" s="495">
        <v>4</v>
      </c>
      <c r="L23" s="496" t="e">
        <f>ROUND(K23*Q23,2)</f>
        <v>#REF!</v>
      </c>
      <c r="M23" s="495">
        <v>4</v>
      </c>
      <c r="N23" s="496" t="e">
        <f>ROUND(M23*Q23,2)</f>
        <v>#REF!</v>
      </c>
      <c r="O23" s="495">
        <v>4</v>
      </c>
      <c r="P23" s="496" t="e">
        <f>ROUND(O23*Q23,2)</f>
        <v>#REF!</v>
      </c>
      <c r="Q23" s="523" t="e">
        <f>$G$3</f>
        <v>#REF!</v>
      </c>
      <c r="R23" s="451"/>
      <c r="S23" s="451"/>
    </row>
    <row r="24" spans="1:19" ht="18.95" customHeight="1">
      <c r="A24" s="471"/>
      <c r="B24" s="472" t="s">
        <v>1268</v>
      </c>
      <c r="C24" s="473">
        <f t="shared" si="8"/>
        <v>18</v>
      </c>
      <c r="D24" s="474" t="e">
        <f t="shared" si="8"/>
        <v>#REF!</v>
      </c>
      <c r="E24" s="473">
        <v>2</v>
      </c>
      <c r="F24" s="474" t="e">
        <f>ROUND(E24*Q24,2)</f>
        <v>#REF!</v>
      </c>
      <c r="G24" s="473">
        <v>2</v>
      </c>
      <c r="H24" s="474" t="e">
        <f>ROUND(G24*Q24,2)</f>
        <v>#REF!</v>
      </c>
      <c r="I24" s="473">
        <v>2</v>
      </c>
      <c r="J24" s="474" t="e">
        <f>ROUND(I24*Q24,2)</f>
        <v>#REF!</v>
      </c>
      <c r="K24" s="473">
        <v>4</v>
      </c>
      <c r="L24" s="474" t="e">
        <f>ROUND(K24*Q24,2)</f>
        <v>#REF!</v>
      </c>
      <c r="M24" s="473">
        <v>4</v>
      </c>
      <c r="N24" s="474" t="e">
        <f>ROUND(M24*Q24,2)</f>
        <v>#REF!</v>
      </c>
      <c r="O24" s="473">
        <v>4</v>
      </c>
      <c r="P24" s="474" t="e">
        <f>ROUND(O24*Q24,2)</f>
        <v>#REF!</v>
      </c>
      <c r="Q24" s="512" t="e">
        <f>$G$3</f>
        <v>#REF!</v>
      </c>
      <c r="R24" s="451"/>
      <c r="S24" s="451"/>
    </row>
    <row r="25" spans="1:19" ht="18.95" customHeight="1">
      <c r="A25" s="471"/>
      <c r="B25" s="472" t="s">
        <v>1269</v>
      </c>
      <c r="C25" s="473">
        <f t="shared" si="8"/>
        <v>18</v>
      </c>
      <c r="D25" s="474" t="e">
        <f t="shared" si="8"/>
        <v>#REF!</v>
      </c>
      <c r="E25" s="473">
        <v>2</v>
      </c>
      <c r="F25" s="474" t="e">
        <f>ROUND(E25*Q25,2)</f>
        <v>#REF!</v>
      </c>
      <c r="G25" s="473">
        <v>2</v>
      </c>
      <c r="H25" s="474" t="e">
        <f>ROUND(G25*Q25,2)</f>
        <v>#REF!</v>
      </c>
      <c r="I25" s="473">
        <v>2</v>
      </c>
      <c r="J25" s="474" t="e">
        <f>ROUND(I25*Q25,2)</f>
        <v>#REF!</v>
      </c>
      <c r="K25" s="473">
        <v>4</v>
      </c>
      <c r="L25" s="474" t="e">
        <f>ROUND(K25*Q25,2)</f>
        <v>#REF!</v>
      </c>
      <c r="M25" s="473">
        <v>4</v>
      </c>
      <c r="N25" s="474" t="e">
        <f>ROUND(M25*Q25,2)</f>
        <v>#REF!</v>
      </c>
      <c r="O25" s="473">
        <v>4</v>
      </c>
      <c r="P25" s="474" t="e">
        <f>ROUND(O25*Q25,2)</f>
        <v>#REF!</v>
      </c>
      <c r="Q25" s="512" t="e">
        <f>$G$3</f>
        <v>#REF!</v>
      </c>
      <c r="R25" s="451"/>
      <c r="S25" s="451"/>
    </row>
    <row r="26" spans="1:19" s="480" customFormat="1" ht="18.95" customHeight="1">
      <c r="A26" s="475"/>
      <c r="B26" s="476" t="s">
        <v>1166</v>
      </c>
      <c r="C26" s="477">
        <f t="shared" si="8"/>
        <v>72</v>
      </c>
      <c r="D26" s="478" t="e">
        <f t="shared" si="8"/>
        <v>#REF!</v>
      </c>
      <c r="E26" s="477">
        <f t="shared" ref="E26:P26" si="9">SUM(E22:E25)</f>
        <v>8</v>
      </c>
      <c r="F26" s="478" t="e">
        <f t="shared" si="9"/>
        <v>#REF!</v>
      </c>
      <c r="G26" s="477">
        <f t="shared" si="9"/>
        <v>8</v>
      </c>
      <c r="H26" s="478" t="e">
        <f t="shared" si="9"/>
        <v>#REF!</v>
      </c>
      <c r="I26" s="477">
        <f t="shared" si="9"/>
        <v>8</v>
      </c>
      <c r="J26" s="478" t="e">
        <f t="shared" si="9"/>
        <v>#REF!</v>
      </c>
      <c r="K26" s="477">
        <f t="shared" si="9"/>
        <v>16</v>
      </c>
      <c r="L26" s="478" t="e">
        <f t="shared" si="9"/>
        <v>#REF!</v>
      </c>
      <c r="M26" s="477">
        <f t="shared" si="9"/>
        <v>16</v>
      </c>
      <c r="N26" s="478" t="e">
        <f t="shared" si="9"/>
        <v>#REF!</v>
      </c>
      <c r="O26" s="477">
        <f t="shared" si="9"/>
        <v>16</v>
      </c>
      <c r="P26" s="478" t="e">
        <f t="shared" si="9"/>
        <v>#REF!</v>
      </c>
      <c r="Q26" s="519"/>
      <c r="R26" s="479"/>
      <c r="S26" s="479"/>
    </row>
    <row r="27" spans="1:19" ht="18.95" customHeight="1">
      <c r="A27" s="497"/>
      <c r="B27" s="381" t="s">
        <v>1278</v>
      </c>
      <c r="C27" s="497"/>
      <c r="D27" s="497"/>
      <c r="E27" s="497"/>
      <c r="F27" s="497"/>
      <c r="G27" s="497"/>
      <c r="H27" s="497"/>
      <c r="I27" s="497"/>
      <c r="J27" s="497"/>
      <c r="K27" s="497"/>
      <c r="L27" s="498"/>
      <c r="M27" s="498"/>
      <c r="N27" s="499"/>
      <c r="O27" s="498"/>
      <c r="P27" s="498"/>
      <c r="Q27" s="498"/>
      <c r="R27" s="451"/>
      <c r="S27" s="451"/>
    </row>
    <row r="28" spans="1:19">
      <c r="A28" s="451"/>
      <c r="B28" s="451"/>
      <c r="C28" s="451"/>
      <c r="D28" s="451"/>
      <c r="E28" s="451"/>
      <c r="F28" s="451"/>
      <c r="G28" s="451"/>
      <c r="H28" s="451"/>
      <c r="I28" s="451"/>
      <c r="J28" s="451"/>
      <c r="K28" s="451"/>
      <c r="L28" s="451"/>
      <c r="M28" s="451"/>
      <c r="N28" s="451"/>
      <c r="O28" s="451"/>
      <c r="P28" s="451"/>
      <c r="Q28" s="451"/>
      <c r="R28" s="451"/>
      <c r="S28" s="451"/>
    </row>
    <row r="29" spans="1:19">
      <c r="A29" s="451"/>
      <c r="B29" s="451"/>
      <c r="C29" s="451"/>
      <c r="D29" s="451"/>
      <c r="E29" s="451"/>
      <c r="F29" s="451"/>
      <c r="G29" s="451"/>
      <c r="H29" s="451"/>
      <c r="I29" s="451"/>
      <c r="J29" s="451"/>
      <c r="K29" s="451"/>
      <c r="L29" s="451"/>
      <c r="M29" s="451"/>
      <c r="N29" s="451"/>
      <c r="O29" s="451"/>
      <c r="P29" s="451"/>
      <c r="Q29" s="451"/>
      <c r="R29" s="451"/>
      <c r="S29" s="451"/>
    </row>
    <row r="30" spans="1:19">
      <c r="A30" s="451"/>
      <c r="B30" s="451"/>
      <c r="C30" s="451"/>
      <c r="D30" s="451"/>
      <c r="E30" s="451"/>
      <c r="F30" s="451"/>
      <c r="G30" s="451"/>
      <c r="H30" s="451"/>
      <c r="I30" s="451"/>
      <c r="J30" s="451"/>
      <c r="K30" s="451"/>
      <c r="L30" s="451"/>
      <c r="M30" s="451"/>
      <c r="N30" s="451"/>
      <c r="O30" s="451"/>
      <c r="P30" s="451"/>
      <c r="Q30" s="451"/>
      <c r="R30" s="451"/>
      <c r="S30" s="451"/>
    </row>
    <row r="31" spans="1:19">
      <c r="A31" s="451"/>
      <c r="B31" s="451"/>
      <c r="C31" s="451"/>
      <c r="D31" s="451"/>
      <c r="E31" s="451"/>
      <c r="F31" s="451"/>
      <c r="G31" s="451"/>
      <c r="H31" s="451"/>
      <c r="I31" s="451"/>
      <c r="J31" s="451"/>
      <c r="K31" s="451"/>
      <c r="L31" s="451"/>
      <c r="M31" s="451"/>
      <c r="N31" s="451"/>
      <c r="O31" s="451"/>
      <c r="P31" s="451"/>
      <c r="Q31" s="451"/>
      <c r="R31" s="451"/>
      <c r="S31" s="451"/>
    </row>
    <row r="32" spans="1:19">
      <c r="A32" s="451"/>
      <c r="B32" s="451"/>
      <c r="C32" s="451"/>
      <c r="D32" s="451"/>
      <c r="E32" s="451"/>
      <c r="F32" s="451"/>
      <c r="G32" s="451"/>
      <c r="H32" s="451"/>
      <c r="I32" s="451"/>
      <c r="J32" s="451"/>
      <c r="K32" s="451"/>
      <c r="L32" s="451"/>
      <c r="M32" s="451"/>
      <c r="N32" s="451"/>
      <c r="O32" s="451"/>
      <c r="P32" s="451"/>
      <c r="Q32" s="451"/>
      <c r="R32" s="451"/>
      <c r="S32" s="451"/>
    </row>
    <row r="33" spans="1:19">
      <c r="A33" s="451"/>
      <c r="B33" s="451"/>
      <c r="C33" s="451"/>
      <c r="D33" s="451"/>
      <c r="E33" s="451"/>
      <c r="F33" s="451"/>
      <c r="G33" s="451"/>
      <c r="H33" s="451"/>
      <c r="I33" s="451"/>
      <c r="J33" s="451"/>
      <c r="K33" s="451"/>
      <c r="L33" s="451"/>
      <c r="M33" s="451"/>
      <c r="N33" s="451"/>
      <c r="O33" s="451"/>
      <c r="P33" s="451"/>
      <c r="Q33" s="451"/>
      <c r="R33" s="451"/>
      <c r="S33" s="451"/>
    </row>
    <row r="34" spans="1:19">
      <c r="A34" s="451"/>
      <c r="B34" s="451"/>
      <c r="C34" s="451"/>
      <c r="D34" s="451"/>
      <c r="E34" s="451"/>
      <c r="F34" s="451"/>
      <c r="G34" s="451"/>
      <c r="H34" s="451"/>
      <c r="I34" s="451"/>
      <c r="J34" s="451"/>
      <c r="K34" s="451"/>
      <c r="L34" s="451"/>
      <c r="M34" s="451"/>
      <c r="N34" s="451"/>
      <c r="O34" s="451"/>
      <c r="P34" s="451"/>
      <c r="Q34" s="451"/>
      <c r="R34" s="451"/>
      <c r="S34" s="451"/>
    </row>
    <row r="60" ht="15.95" customHeight="1"/>
    <row r="61" ht="15.95" customHeight="1"/>
    <row r="62" ht="15.95" customHeight="1"/>
    <row r="63" ht="15.95" customHeight="1"/>
    <row r="64" ht="15.95" customHeight="1"/>
    <row r="65" ht="15.95" customHeight="1"/>
    <row r="66" ht="15.95" customHeight="1"/>
    <row r="67" ht="15.95" customHeight="1"/>
    <row r="68" ht="15.95" customHeight="1"/>
    <row r="69" ht="15.95" customHeight="1"/>
    <row r="45337" spans="3:6" ht="15.95" customHeight="1">
      <c r="C45337" s="404"/>
      <c r="D45337" s="404"/>
      <c r="E45337" s="388"/>
      <c r="F45337" s="388"/>
    </row>
  </sheetData>
  <mergeCells count="9">
    <mergeCell ref="M4:N4"/>
    <mergeCell ref="O4:P4"/>
    <mergeCell ref="A20:B20"/>
    <mergeCell ref="A4:B5"/>
    <mergeCell ref="C4:D4"/>
    <mergeCell ref="E4:F4"/>
    <mergeCell ref="G4:H4"/>
    <mergeCell ref="I4:J4"/>
    <mergeCell ref="K4:L4"/>
  </mergeCells>
  <phoneticPr fontId="3" type="noConversion"/>
  <pageMargins left="0.7" right="0.7" top="0.75" bottom="0.75" header="0.3" footer="0.3"/>
  <pageSetup paperSize="9" scale="9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3">
    <pageSetUpPr fitToPage="1"/>
  </sheetPr>
  <dimension ref="A1:T25"/>
  <sheetViews>
    <sheetView view="pageBreakPreview" zoomScale="85" zoomScaleNormal="100" zoomScaleSheetLayoutView="85" workbookViewId="0">
      <selection activeCell="Q29" sqref="Q29"/>
    </sheetView>
  </sheetViews>
  <sheetFormatPr defaultRowHeight="16.5"/>
  <cols>
    <col min="1" max="1" width="2.25" style="134" customWidth="1"/>
    <col min="2" max="2" width="7.5" style="134" customWidth="1"/>
    <col min="3" max="3" width="9" style="134" customWidth="1"/>
    <col min="4" max="4" width="9.625" style="134" customWidth="1"/>
    <col min="5" max="6" width="8.75" style="134" customWidth="1"/>
    <col min="7" max="7" width="3.75" style="134" customWidth="1"/>
    <col min="8" max="8" width="7.5" style="134" customWidth="1"/>
    <col min="9" max="9" width="6.875" style="134" bestFit="1" customWidth="1"/>
    <col min="10" max="10" width="6.875" style="134" customWidth="1"/>
    <col min="11" max="11" width="4.375" style="134" customWidth="1"/>
    <col min="12" max="12" width="6.875" style="134" customWidth="1"/>
    <col min="13" max="13" width="4.375" style="134" customWidth="1"/>
    <col min="14" max="14" width="6.875" style="134" customWidth="1"/>
    <col min="15" max="15" width="4.375" style="134" customWidth="1"/>
    <col min="16" max="16" width="6.875" style="134" customWidth="1"/>
    <col min="17" max="17" width="2.875" style="134" customWidth="1"/>
    <col min="18" max="18" width="4.875" style="134" customWidth="1"/>
    <col min="19" max="19" width="12.875" style="134" bestFit="1" customWidth="1"/>
    <col min="20" max="20" width="6.875" style="134" customWidth="1"/>
  </cols>
  <sheetData>
    <row r="1" spans="1:20" ht="21" customHeight="1">
      <c r="A1" s="85" t="s">
        <v>1111</v>
      </c>
      <c r="B1" s="86"/>
      <c r="C1" s="86"/>
      <c r="D1" s="86"/>
      <c r="E1" s="86"/>
      <c r="F1" s="86"/>
      <c r="G1" s="86"/>
      <c r="H1" s="86"/>
      <c r="I1" s="86"/>
      <c r="J1" s="86"/>
      <c r="K1" s="86"/>
      <c r="L1" s="86"/>
      <c r="M1" s="86"/>
      <c r="N1" s="86"/>
      <c r="O1" s="86"/>
      <c r="P1" s="86"/>
      <c r="Q1" s="86"/>
      <c r="R1" s="86"/>
      <c r="S1" s="86"/>
      <c r="T1" s="87"/>
    </row>
    <row r="2" spans="1:20" ht="21" customHeight="1">
      <c r="A2" s="88"/>
      <c r="B2" s="89"/>
      <c r="C2" s="89"/>
      <c r="D2" s="89"/>
      <c r="E2" s="89"/>
      <c r="F2" s="89"/>
      <c r="G2" s="89"/>
      <c r="H2" s="89"/>
      <c r="I2" s="89"/>
      <c r="J2" s="89"/>
      <c r="K2" s="89"/>
      <c r="L2" s="89"/>
      <c r="M2" s="89"/>
      <c r="N2" s="89"/>
      <c r="O2" s="89"/>
      <c r="P2" s="89"/>
      <c r="Q2" s="89"/>
      <c r="R2" s="89"/>
      <c r="S2" s="89"/>
      <c r="T2" s="90"/>
    </row>
    <row r="3" spans="1:20" ht="21" customHeight="1">
      <c r="A3" s="91"/>
      <c r="B3" s="92" t="s">
        <v>1112</v>
      </c>
      <c r="C3" s="89"/>
      <c r="D3" s="92" t="s">
        <v>1113</v>
      </c>
      <c r="E3" s="93">
        <v>50</v>
      </c>
      <c r="F3" s="92" t="s">
        <v>1114</v>
      </c>
      <c r="G3" s="89"/>
      <c r="H3" s="92" t="s">
        <v>1115</v>
      </c>
      <c r="I3" s="89"/>
      <c r="J3" s="89"/>
      <c r="K3" s="89"/>
      <c r="L3" s="89"/>
      <c r="M3" s="89"/>
      <c r="N3" s="89"/>
      <c r="O3" s="89"/>
      <c r="P3" s="89"/>
      <c r="Q3" s="89"/>
      <c r="R3" s="89"/>
      <c r="S3" s="89"/>
      <c r="T3" s="90"/>
    </row>
    <row r="4" spans="1:20" ht="21" customHeight="1">
      <c r="A4" s="91"/>
      <c r="B4" s="92" t="s">
        <v>1116</v>
      </c>
      <c r="C4" s="89"/>
      <c r="D4" s="89"/>
      <c r="E4" s="89"/>
      <c r="F4" s="89"/>
      <c r="G4" s="89"/>
      <c r="H4" s="89"/>
      <c r="I4" s="89"/>
      <c r="J4" s="89"/>
      <c r="K4" s="89"/>
      <c r="L4" s="89"/>
      <c r="M4" s="89"/>
      <c r="N4" s="89"/>
      <c r="O4" s="89"/>
      <c r="P4" s="89"/>
      <c r="Q4" s="89"/>
      <c r="R4" s="89"/>
      <c r="S4" s="89"/>
      <c r="T4" s="90"/>
    </row>
    <row r="5" spans="1:20" ht="21" customHeight="1" thickBot="1">
      <c r="A5" s="91"/>
      <c r="B5" s="89" t="s">
        <v>1117</v>
      </c>
      <c r="C5" s="89"/>
      <c r="D5" s="89"/>
      <c r="E5" s="89"/>
      <c r="F5" s="89"/>
      <c r="G5" s="89"/>
      <c r="H5" s="89" t="s">
        <v>1118</v>
      </c>
      <c r="I5" s="89"/>
      <c r="J5" s="89"/>
      <c r="K5" s="89"/>
      <c r="L5" s="89"/>
      <c r="M5" s="89"/>
      <c r="N5" s="89"/>
      <c r="O5" s="89"/>
      <c r="P5" s="89"/>
      <c r="Q5" s="89"/>
      <c r="R5" s="89"/>
      <c r="S5" s="89"/>
      <c r="T5" s="90"/>
    </row>
    <row r="6" spans="1:20" ht="21" customHeight="1" thickBot="1">
      <c r="A6" s="91"/>
      <c r="B6" s="94" t="s">
        <v>1119</v>
      </c>
      <c r="C6" s="95" t="s">
        <v>1120</v>
      </c>
      <c r="D6" s="95" t="s">
        <v>1121</v>
      </c>
      <c r="E6" s="95" t="s">
        <v>1122</v>
      </c>
      <c r="F6" s="96" t="s">
        <v>1123</v>
      </c>
      <c r="G6" s="89"/>
      <c r="H6" s="97" t="s">
        <v>1124</v>
      </c>
      <c r="I6" s="98"/>
      <c r="J6" s="98"/>
      <c r="K6" s="98"/>
      <c r="L6" s="98"/>
      <c r="M6" s="98"/>
      <c r="N6" s="98"/>
      <c r="O6" s="98"/>
      <c r="P6" s="98"/>
      <c r="Q6" s="98"/>
      <c r="R6" s="98"/>
      <c r="S6" s="89"/>
      <c r="T6" s="90"/>
    </row>
    <row r="7" spans="1:20" ht="21" customHeight="1" thickTop="1">
      <c r="A7" s="91"/>
      <c r="B7" s="99" t="s">
        <v>1125</v>
      </c>
      <c r="C7" s="100" t="s">
        <v>1126</v>
      </c>
      <c r="D7" s="101">
        <v>15370</v>
      </c>
      <c r="E7" s="100">
        <v>183</v>
      </c>
      <c r="F7" s="102"/>
      <c r="G7" s="89"/>
      <c r="H7" s="97" t="s">
        <v>1127</v>
      </c>
      <c r="I7" s="98"/>
      <c r="J7" s="98"/>
      <c r="K7" s="98"/>
      <c r="L7" s="98"/>
      <c r="M7" s="98"/>
      <c r="N7" s="98"/>
      <c r="O7" s="98"/>
      <c r="P7" s="98"/>
      <c r="Q7" s="98"/>
      <c r="R7" s="98"/>
      <c r="S7" s="89"/>
      <c r="T7" s="90"/>
    </row>
    <row r="8" spans="1:20" ht="21" customHeight="1">
      <c r="A8" s="91"/>
      <c r="B8" s="103" t="s">
        <v>1128</v>
      </c>
      <c r="C8" s="104" t="s">
        <v>1129</v>
      </c>
      <c r="D8" s="105">
        <v>12150</v>
      </c>
      <c r="E8" s="104">
        <v>157</v>
      </c>
      <c r="F8" s="106" t="s">
        <v>1130</v>
      </c>
      <c r="G8" s="89"/>
      <c r="H8" s="107" t="s">
        <v>1131</v>
      </c>
      <c r="I8" s="98"/>
      <c r="J8" s="98"/>
      <c r="K8" s="98"/>
      <c r="L8" s="98"/>
      <c r="M8" s="98"/>
      <c r="N8" s="98"/>
      <c r="O8" s="98"/>
      <c r="P8" s="98"/>
      <c r="Q8" s="98"/>
      <c r="R8" s="98"/>
      <c r="S8" s="89"/>
      <c r="T8" s="90"/>
    </row>
    <row r="9" spans="1:20" ht="21" customHeight="1">
      <c r="A9" s="91"/>
      <c r="B9" s="108" t="s">
        <v>1132</v>
      </c>
      <c r="C9" s="109" t="s">
        <v>1129</v>
      </c>
      <c r="D9" s="110">
        <v>8180</v>
      </c>
      <c r="E9" s="109">
        <v>101</v>
      </c>
      <c r="F9" s="111"/>
      <c r="G9" s="89"/>
      <c r="H9" s="97" t="s">
        <v>1133</v>
      </c>
      <c r="I9" s="98"/>
      <c r="J9" s="98"/>
      <c r="K9" s="98"/>
      <c r="L9" s="98"/>
      <c r="M9" s="98"/>
      <c r="N9" s="98"/>
      <c r="O9" s="98"/>
      <c r="P9" s="98"/>
      <c r="Q9" s="98"/>
      <c r="R9" s="98"/>
      <c r="S9" s="89"/>
      <c r="T9" s="90"/>
    </row>
    <row r="10" spans="1:20" ht="21" customHeight="1">
      <c r="A10" s="91"/>
      <c r="B10" s="108" t="s">
        <v>1134</v>
      </c>
      <c r="C10" s="109" t="s">
        <v>1129</v>
      </c>
      <c r="D10" s="110">
        <v>5580</v>
      </c>
      <c r="E10" s="109">
        <v>80</v>
      </c>
      <c r="F10" s="111"/>
      <c r="G10" s="89"/>
      <c r="H10" s="97" t="s">
        <v>1135</v>
      </c>
      <c r="I10" s="89"/>
      <c r="J10" s="89"/>
      <c r="K10" s="89"/>
      <c r="L10" s="89"/>
      <c r="M10" s="89"/>
      <c r="N10" s="89"/>
      <c r="O10" s="89"/>
      <c r="P10" s="89"/>
      <c r="Q10" s="89"/>
      <c r="R10" s="89"/>
      <c r="S10" s="89"/>
      <c r="T10" s="90"/>
    </row>
    <row r="11" spans="1:20" ht="21" customHeight="1" thickBot="1">
      <c r="A11" s="91"/>
      <c r="B11" s="112" t="s">
        <v>1136</v>
      </c>
      <c r="C11" s="113" t="s">
        <v>1129</v>
      </c>
      <c r="D11" s="114">
        <v>4190</v>
      </c>
      <c r="E11" s="113">
        <v>55</v>
      </c>
      <c r="F11" s="115"/>
      <c r="G11" s="89"/>
      <c r="H11" s="97" t="s">
        <v>1137</v>
      </c>
      <c r="I11" s="89"/>
      <c r="J11" s="89"/>
      <c r="K11" s="89"/>
      <c r="L11" s="89"/>
      <c r="M11" s="89"/>
      <c r="N11" s="89"/>
      <c r="O11" s="89"/>
      <c r="P11" s="89"/>
      <c r="Q11" s="89"/>
      <c r="R11" s="89"/>
      <c r="S11" s="89"/>
      <c r="T11" s="90"/>
    </row>
    <row r="12" spans="1:20" ht="21" customHeight="1">
      <c r="A12" s="91"/>
      <c r="B12" s="116" t="s">
        <v>1138</v>
      </c>
      <c r="C12" s="89"/>
      <c r="D12" s="89"/>
      <c r="E12" s="89"/>
      <c r="F12" s="89"/>
      <c r="G12" s="89"/>
      <c r="H12" s="97" t="s">
        <v>1139</v>
      </c>
      <c r="I12" s="89"/>
      <c r="J12" s="89"/>
      <c r="K12" s="89"/>
      <c r="L12" s="89"/>
      <c r="M12" s="89"/>
      <c r="N12" s="89"/>
      <c r="O12" s="89"/>
      <c r="P12" s="89"/>
      <c r="Q12" s="89"/>
      <c r="R12" s="89"/>
      <c r="S12" s="89"/>
      <c r="T12" s="90"/>
    </row>
    <row r="13" spans="1:20" ht="21" customHeight="1">
      <c r="A13" s="91"/>
      <c r="B13" s="89"/>
      <c r="C13" s="89"/>
      <c r="D13" s="89"/>
      <c r="E13" s="89"/>
      <c r="F13" s="89"/>
      <c r="G13" s="89"/>
      <c r="H13" s="97" t="s">
        <v>1140</v>
      </c>
      <c r="I13" s="89"/>
      <c r="J13" s="89"/>
      <c r="K13" s="89"/>
      <c r="L13" s="89"/>
      <c r="M13" s="89"/>
      <c r="N13" s="89"/>
      <c r="O13" s="89"/>
      <c r="P13" s="89"/>
      <c r="Q13" s="89"/>
      <c r="R13" s="89"/>
      <c r="S13" s="89"/>
      <c r="T13" s="90"/>
    </row>
    <row r="14" spans="1:20" ht="21" customHeight="1">
      <c r="A14" s="91"/>
      <c r="B14" s="89"/>
      <c r="C14" s="89"/>
      <c r="D14" s="89"/>
      <c r="E14" s="89"/>
      <c r="F14" s="89"/>
      <c r="G14" s="89"/>
      <c r="H14" s="97" t="s">
        <v>1141</v>
      </c>
      <c r="I14" s="89"/>
      <c r="J14" s="89"/>
      <c r="K14" s="89"/>
      <c r="L14" s="89"/>
      <c r="M14" s="89"/>
      <c r="N14" s="89"/>
      <c r="O14" s="89"/>
      <c r="P14" s="89"/>
      <c r="Q14" s="89"/>
      <c r="R14" s="89"/>
      <c r="S14" s="89"/>
      <c r="T14" s="90"/>
    </row>
    <row r="15" spans="1:20" ht="21" customHeight="1">
      <c r="A15" s="91"/>
      <c r="B15" s="89"/>
      <c r="C15" s="117"/>
      <c r="D15" s="117"/>
      <c r="E15" s="117"/>
      <c r="F15" s="117"/>
      <c r="G15" s="97"/>
      <c r="H15" s="97" t="s">
        <v>1142</v>
      </c>
      <c r="I15" s="89"/>
      <c r="J15" s="89"/>
      <c r="K15" s="89"/>
      <c r="L15" s="89"/>
      <c r="M15" s="89"/>
      <c r="N15" s="89"/>
      <c r="O15" s="89"/>
      <c r="P15" s="89"/>
      <c r="Q15" s="89"/>
      <c r="R15" s="89"/>
      <c r="S15" s="89"/>
      <c r="T15" s="90"/>
    </row>
    <row r="16" spans="1:20" ht="21" customHeight="1">
      <c r="A16" s="91"/>
      <c r="B16" s="89" t="s">
        <v>1143</v>
      </c>
      <c r="C16" s="97"/>
      <c r="D16" s="97"/>
      <c r="E16" s="97"/>
      <c r="F16" s="97"/>
      <c r="G16" s="97"/>
      <c r="H16" s="89"/>
      <c r="I16" s="89"/>
      <c r="J16" s="89"/>
      <c r="K16" s="89"/>
      <c r="L16" s="89"/>
      <c r="M16" s="89"/>
      <c r="N16" s="89"/>
      <c r="O16" s="89"/>
      <c r="P16" s="89"/>
      <c r="Q16" s="89"/>
      <c r="R16" s="89"/>
      <c r="S16" s="89"/>
      <c r="T16" s="90"/>
    </row>
    <row r="17" spans="1:20" ht="21" customHeight="1">
      <c r="A17" s="91"/>
      <c r="B17" s="98" t="s">
        <v>1144</v>
      </c>
      <c r="C17" s="98"/>
      <c r="D17" s="98"/>
      <c r="E17" s="98"/>
      <c r="F17" s="97" t="s">
        <v>1145</v>
      </c>
      <c r="G17" s="89"/>
      <c r="H17" s="89"/>
      <c r="I17" s="89"/>
      <c r="J17" s="89"/>
      <c r="K17" s="89" t="s">
        <v>1146</v>
      </c>
      <c r="L17" s="89"/>
      <c r="M17" s="89"/>
      <c r="N17" s="89"/>
      <c r="O17" s="89"/>
      <c r="P17" s="89"/>
      <c r="Q17" s="89"/>
      <c r="R17" s="89"/>
      <c r="S17" s="89"/>
      <c r="T17" s="90"/>
    </row>
    <row r="18" spans="1:20" ht="21" customHeight="1">
      <c r="A18" s="91"/>
      <c r="B18" s="98"/>
      <c r="C18" s="89"/>
      <c r="D18" s="118">
        <f>D8</f>
        <v>12150</v>
      </c>
      <c r="E18" s="118" t="s">
        <v>1147</v>
      </c>
      <c r="F18" s="119">
        <v>200</v>
      </c>
      <c r="G18" s="120" t="s">
        <v>1148</v>
      </c>
      <c r="H18" s="120">
        <v>2</v>
      </c>
      <c r="I18" s="121" t="s">
        <v>1149</v>
      </c>
      <c r="J18" s="120">
        <v>0</v>
      </c>
      <c r="K18" s="120" t="s">
        <v>1148</v>
      </c>
      <c r="L18" s="120">
        <v>0</v>
      </c>
      <c r="M18" s="120" t="s">
        <v>1148</v>
      </c>
      <c r="N18" s="120">
        <v>0</v>
      </c>
      <c r="O18" s="120" t="s">
        <v>1148</v>
      </c>
      <c r="P18" s="120">
        <v>0</v>
      </c>
      <c r="Q18" s="89" t="s">
        <v>1150</v>
      </c>
      <c r="R18" s="122" t="s">
        <v>1151</v>
      </c>
      <c r="S18" s="123">
        <f>D18*(F18*H18)+(J18*L18*N18*P18)</f>
        <v>4860000</v>
      </c>
      <c r="T18" s="90"/>
    </row>
    <row r="19" spans="1:20" ht="21" customHeight="1">
      <c r="A19" s="91"/>
      <c r="B19" s="98" t="s">
        <v>1152</v>
      </c>
      <c r="C19" s="98"/>
      <c r="D19" s="124"/>
      <c r="E19" s="98" t="s">
        <v>1153</v>
      </c>
      <c r="F19" s="98"/>
      <c r="G19" s="89"/>
      <c r="H19" s="89"/>
      <c r="I19" s="89"/>
      <c r="J19" s="89"/>
      <c r="K19" s="89"/>
      <c r="L19" s="89"/>
      <c r="M19" s="89"/>
      <c r="N19" s="89"/>
      <c r="O19" s="89"/>
      <c r="P19" s="89"/>
      <c r="Q19" s="89"/>
      <c r="R19" s="97"/>
      <c r="S19" s="89"/>
      <c r="T19" s="90"/>
    </row>
    <row r="20" spans="1:20" ht="21" customHeight="1">
      <c r="A20" s="91"/>
      <c r="B20" s="89"/>
      <c r="C20" s="89"/>
      <c r="D20" s="125">
        <v>15370</v>
      </c>
      <c r="E20" s="118" t="s">
        <v>1147</v>
      </c>
      <c r="F20" s="126">
        <v>5</v>
      </c>
      <c r="G20" s="120" t="s">
        <v>1154</v>
      </c>
      <c r="H20" s="120">
        <v>2.5</v>
      </c>
      <c r="I20" s="120" t="s">
        <v>1154</v>
      </c>
      <c r="J20" s="120">
        <v>2.5</v>
      </c>
      <c r="K20" s="120" t="s">
        <v>1154</v>
      </c>
      <c r="L20" s="120">
        <v>2.5</v>
      </c>
      <c r="M20" s="120" t="s">
        <v>1148</v>
      </c>
      <c r="N20" s="120">
        <v>2</v>
      </c>
      <c r="O20" s="89" t="s">
        <v>1155</v>
      </c>
      <c r="P20" s="120">
        <v>1</v>
      </c>
      <c r="Q20" s="89"/>
      <c r="R20" s="127" t="s">
        <v>1151</v>
      </c>
      <c r="S20" s="128">
        <f>D20*(F20+H20+J20+(L20*N20))*P20</f>
        <v>230550</v>
      </c>
      <c r="T20" s="90"/>
    </row>
    <row r="21" spans="1:20" ht="21" customHeight="1">
      <c r="A21" s="91"/>
      <c r="B21" s="98" t="s">
        <v>1156</v>
      </c>
      <c r="C21" s="98"/>
      <c r="D21" s="124"/>
      <c r="E21" s="98" t="s">
        <v>1157</v>
      </c>
      <c r="F21" s="98"/>
      <c r="G21" s="89"/>
      <c r="H21" s="89"/>
      <c r="I21" s="89"/>
      <c r="J21" s="89"/>
      <c r="K21" s="89"/>
      <c r="L21" s="89"/>
      <c r="M21" s="89"/>
      <c r="N21" s="89"/>
      <c r="O21" s="89"/>
      <c r="P21" s="89"/>
      <c r="Q21" s="89"/>
      <c r="R21" s="97"/>
      <c r="S21" s="89"/>
      <c r="T21" s="90"/>
    </row>
    <row r="22" spans="1:20" ht="21" customHeight="1">
      <c r="A22" s="91"/>
      <c r="B22" s="98"/>
      <c r="C22" s="98"/>
      <c r="D22" s="129">
        <v>1.6830000000000001</v>
      </c>
      <c r="E22" s="118" t="s">
        <v>1147</v>
      </c>
      <c r="F22" s="121">
        <v>200</v>
      </c>
      <c r="G22" s="120" t="s">
        <v>1148</v>
      </c>
      <c r="H22" s="120">
        <v>2</v>
      </c>
      <c r="I22" s="120" t="s">
        <v>1148</v>
      </c>
      <c r="J22" s="120">
        <v>50</v>
      </c>
      <c r="K22" s="89" t="s">
        <v>1150</v>
      </c>
      <c r="L22" s="89"/>
      <c r="M22" s="89"/>
      <c r="N22" s="89"/>
      <c r="O22" s="89"/>
      <c r="P22" s="89"/>
      <c r="Q22" s="89"/>
      <c r="R22" s="127" t="s">
        <v>1151</v>
      </c>
      <c r="S22" s="128">
        <f>F22*D22*H22*J22</f>
        <v>33660</v>
      </c>
      <c r="T22" s="90"/>
    </row>
    <row r="23" spans="1:20" ht="21" customHeight="1">
      <c r="A23" s="91"/>
      <c r="B23" s="98" t="s">
        <v>1158</v>
      </c>
      <c r="C23" s="97"/>
      <c r="D23" s="97"/>
      <c r="E23" s="97"/>
      <c r="F23" s="97"/>
      <c r="G23" s="89"/>
      <c r="H23" s="89"/>
      <c r="I23" s="89"/>
      <c r="J23" s="89"/>
      <c r="K23" s="89"/>
      <c r="L23" s="89"/>
      <c r="M23" s="89"/>
      <c r="N23" s="89"/>
      <c r="O23" s="89"/>
      <c r="P23" s="89"/>
      <c r="Q23" s="89"/>
      <c r="R23" s="127" t="s">
        <v>1151</v>
      </c>
      <c r="S23" s="128">
        <f>S20+S18+S22</f>
        <v>5124210</v>
      </c>
      <c r="T23" s="90"/>
    </row>
    <row r="24" spans="1:20" ht="21" customHeight="1">
      <c r="A24" s="91"/>
      <c r="B24" s="89"/>
      <c r="C24" s="97"/>
      <c r="D24" s="97"/>
      <c r="E24" s="97"/>
      <c r="F24" s="97"/>
      <c r="G24" s="89"/>
      <c r="H24" s="89"/>
      <c r="I24" s="89"/>
      <c r="J24" s="89"/>
      <c r="K24" s="89"/>
      <c r="L24" s="89"/>
      <c r="M24" s="89"/>
      <c r="N24" s="89"/>
      <c r="O24" s="89"/>
      <c r="P24" s="89"/>
      <c r="Q24" s="89"/>
      <c r="R24" s="127" t="s">
        <v>1151</v>
      </c>
      <c r="S24" s="128">
        <f>ROUNDDOWN(S23,-5)</f>
        <v>5100000</v>
      </c>
      <c r="T24" s="90"/>
    </row>
    <row r="25" spans="1:20" ht="21" customHeight="1" thickBot="1">
      <c r="A25" s="130"/>
      <c r="B25" s="131"/>
      <c r="C25" s="132"/>
      <c r="D25" s="132"/>
      <c r="E25" s="132"/>
      <c r="F25" s="132"/>
      <c r="G25" s="131"/>
      <c r="H25" s="131"/>
      <c r="I25" s="131"/>
      <c r="J25" s="131"/>
      <c r="K25" s="131"/>
      <c r="L25" s="131"/>
      <c r="M25" s="131"/>
      <c r="N25" s="131"/>
      <c r="O25" s="131"/>
      <c r="P25" s="131"/>
      <c r="Q25" s="131"/>
      <c r="R25" s="131"/>
      <c r="S25" s="131"/>
      <c r="T25" s="133"/>
    </row>
  </sheetData>
  <phoneticPr fontId="3" type="noConversion"/>
  <pageMargins left="0.7" right="0.7" top="0.75" bottom="0.75" header="0.3" footer="0.3"/>
  <pageSetup paperSize="9" scale="9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15</vt:i4>
      </vt:variant>
    </vt:vector>
  </HeadingPairs>
  <TitlesOfParts>
    <vt:vector size="28" baseType="lpstr">
      <vt:lpstr>겉표지</vt:lpstr>
      <vt:lpstr>표지</vt:lpstr>
      <vt:lpstr>총괄</vt:lpstr>
      <vt:lpstr>2.토질</vt:lpstr>
      <vt:lpstr>토질산근1</vt:lpstr>
      <vt:lpstr>토질산근2</vt:lpstr>
      <vt:lpstr>토질산근3</vt:lpstr>
      <vt:lpstr>토질산근4</vt:lpstr>
      <vt:lpstr>2.설계</vt:lpstr>
      <vt:lpstr>설계산근</vt:lpstr>
      <vt:lpstr>8.교통성검토</vt:lpstr>
      <vt:lpstr>교통산근</vt:lpstr>
      <vt:lpstr>인쇄비</vt:lpstr>
      <vt:lpstr>'2.설계'!Print_Area</vt:lpstr>
      <vt:lpstr>'8.교통성검토'!Print_Area</vt:lpstr>
      <vt:lpstr>겉표지!Print_Area</vt:lpstr>
      <vt:lpstr>교통산근!Print_Area</vt:lpstr>
      <vt:lpstr>총괄!Print_Area</vt:lpstr>
      <vt:lpstr>토질산근1!Print_Area</vt:lpstr>
      <vt:lpstr>토질산근2!Print_Area</vt:lpstr>
      <vt:lpstr>토질산근3!Print_Area</vt:lpstr>
      <vt:lpstr>토질산근4!Print_Area</vt:lpstr>
      <vt:lpstr>'2.설계'!Print_Titles</vt:lpstr>
      <vt:lpstr>'2.토질'!Print_Titles</vt:lpstr>
      <vt:lpstr>'8.교통성검토'!Print_Titles</vt:lpstr>
      <vt:lpstr>토질산근1!Print_Titles</vt:lpstr>
      <vt:lpstr>토질산근2!Print_Titles</vt:lpstr>
      <vt:lpstr>토질산근3!Print_Titles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HongSeong</cp:lastModifiedBy>
  <cp:lastPrinted>2026-08-13T00:48:38Z</cp:lastPrinted>
  <dcterms:created xsi:type="dcterms:W3CDTF">2018-04-10T00:34:50Z</dcterms:created>
  <dcterms:modified xsi:type="dcterms:W3CDTF">2026-09-18T06:04:00Z</dcterms:modified>
</cp:coreProperties>
</file>