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2026년(빨리지나가길....)\1.계약\4.교직원수련원\기계설비\"/>
    </mc:Choice>
  </mc:AlternateContent>
  <xr:revisionPtr revIDLastSave="0" documentId="13_ncr:1_{B3EA9E22-7EAF-4F23-8E5D-24E5C4C7F1C1}" xr6:coauthVersionLast="47" xr6:coauthVersionMax="47" xr10:uidLastSave="{00000000-0000-0000-0000-000000000000}"/>
  <bookViews>
    <workbookView xWindow="0" yWindow="1710" windowWidth="28170" windowHeight="13770" xr2:uid="{E21B568F-1D4A-45AE-B6A2-3F800DB756BA}"/>
  </bookViews>
  <sheets>
    <sheet name="원가계산" sheetId="8" r:id="rId1"/>
    <sheet name="공종별집계표" sheetId="7" r:id="rId2"/>
    <sheet name="공종별내역서" sheetId="6" r:id="rId3"/>
    <sheet name=" 공사설정 " sheetId="2" state="hidden" r:id="rId4"/>
    <sheet name="Sheet1" sheetId="1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B" localSheetId="0">#REF!</definedName>
    <definedName name="B">#REF!</definedName>
    <definedName name="CELLNOTE4" localSheetId="0">[1]노무비!#REF!</definedName>
    <definedName name="CELLNOTE4">[2]노무비!#REF!</definedName>
    <definedName name="CELLNOTE5" localSheetId="0">[3]노무비!#REF!</definedName>
    <definedName name="CELLNOTE5">[4]노무비!#REF!</definedName>
    <definedName name="CELLNOTE6" localSheetId="0">[1]노무비!#REF!</definedName>
    <definedName name="CELLNOTE6">[2]노무비!#REF!</definedName>
    <definedName name="CR" localSheetId="0">#REF!</definedName>
    <definedName name="CR">#REF!</definedName>
    <definedName name="CRa" localSheetId="0">#REF!</definedName>
    <definedName name="CRa">#REF!</definedName>
    <definedName name="CRb" localSheetId="0">#REF!</definedName>
    <definedName name="CRb">#REF!</definedName>
    <definedName name="_xlnm.Database" localSheetId="0">#REF!</definedName>
    <definedName name="_xlnm.Database">#REF!</definedName>
    <definedName name="GONGJONG" localSheetId="0">#REF!</definedName>
    <definedName name="GONGJONG">#REF!</definedName>
    <definedName name="Main" localSheetId="0">#REF!</definedName>
    <definedName name="Main">#REF!</definedName>
    <definedName name="MAINPART" localSheetId="0">#REF!</definedName>
    <definedName name="MAINPART">#REF!</definedName>
    <definedName name="mf" localSheetId="0">#REF!</definedName>
    <definedName name="mf">#REF!</definedName>
    <definedName name="_xlnm.Print_Area" localSheetId="2">공종별내역서!$A$1:$M$651</definedName>
    <definedName name="_xlnm.Print_Area" localSheetId="1">공종별집계표!$A$1:$M$27</definedName>
    <definedName name="_xlnm.Print_Area" localSheetId="0">원가계산!$A$1:$H$34</definedName>
    <definedName name="_xlnm.Print_Area">#REF!</definedName>
    <definedName name="PRINT_AREA_MI" localSheetId="0">#REF!</definedName>
    <definedName name="PRINT_AREA_MI">#REF!</definedName>
    <definedName name="_xlnm.Print_Titles" localSheetId="2">공종별내역서!$1:$3</definedName>
    <definedName name="_xlnm.Print_Titles" localSheetId="1">공종별집계표!$1:$4</definedName>
    <definedName name="SChonsei" localSheetId="0">#REF!</definedName>
    <definedName name="SChonsei">#REF!</definedName>
    <definedName name="SubDic" localSheetId="0">#REF!</definedName>
    <definedName name="SubDic">#REF!</definedName>
    <definedName name="TChonsei" localSheetId="0">#REF!</definedName>
    <definedName name="TChonsei">#REF!</definedName>
    <definedName name="TDeposit" localSheetId="0">#REF!</definedName>
    <definedName name="TDeposit">#REF!</definedName>
    <definedName name="TRent" localSheetId="0">#REF!</definedName>
    <definedName name="TRent">#REF!</definedName>
    <definedName name="ㄷㄱ" localSheetId="0">'[5]인원계획-미화'!#REF!</definedName>
    <definedName name="ㄷㄱ">'[6]인원계획-미화'!#REF!</definedName>
    <definedName name="ㄷㄹㄷ" localSheetId="0">[1]노무비!#REF!</definedName>
    <definedName name="ㄷㄹㄷ">[2]노무비!#REF!</definedName>
    <definedName name="ㄹㄴㅇㄹㄴㅇㄹ" localSheetId="0">'[5]인원계획-미화'!#REF!</definedName>
    <definedName name="ㄹㄴㅇㄹㄴㅇㄹ">'[6]인원계획-미화'!#REF!</definedName>
    <definedName name="ㄹㅇㄹㄷ" localSheetId="0">[1]노무비!#REF!</definedName>
    <definedName name="ㄹㅇㄹㄷ">[2]노무비!#REF!</definedName>
    <definedName name="반대탭" localSheetId="0">[7]시설장비!#REF!</definedName>
    <definedName name="반대탭">[8]시설장비!#REF!</definedName>
    <definedName name="ㅇㄹㄷ" localSheetId="0">[3]노무비!#REF!</definedName>
    <definedName name="ㅇㄹㄷ">[4]노무비!#REF!</definedName>
    <definedName name="ㅇㅁ" localSheetId="0">[7]시설장비!#REF!</definedName>
    <definedName name="ㅇㅁ">[8]시설장비!#REF!</definedName>
    <definedName name="연봉" localSheetId="0">'[5]인원계획-미화'!#REF!</definedName>
    <definedName name="연봉">'[6]인원계획-미화'!#REF!</definedName>
    <definedName name="통신" localSheetId="0">'[5]인원계획-미화'!#REF!</definedName>
    <definedName name="통신">'[6]인원계획-미화'!#REF!</definedName>
    <definedName name="ㅎㄹㅇㄴ" localSheetId="0">'[5]인원계획-미화'!#REF!</definedName>
    <definedName name="ㅎㄹㅇㄴ">'[6]인원계획-미화'!#REF!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0" i="7" l="1"/>
  <c r="I20" i="7"/>
  <c r="J20" i="7" s="1"/>
  <c r="I19" i="7" s="1"/>
  <c r="J19" i="7" s="1"/>
  <c r="I22" i="7" l="1"/>
  <c r="J22" i="7" s="1"/>
  <c r="I21" i="7" s="1"/>
  <c r="J21" i="7" s="1"/>
  <c r="I10" i="7"/>
  <c r="J10" i="7" s="1"/>
  <c r="G20" i="7"/>
  <c r="H20" i="7" s="1"/>
  <c r="G19" i="7" s="1"/>
  <c r="H19" i="7" s="1"/>
  <c r="G22" i="7"/>
  <c r="H22" i="7" s="1"/>
  <c r="G21" i="7" s="1"/>
  <c r="H21" i="7" s="1"/>
  <c r="F20" i="7"/>
  <c r="J27" i="6" l="1"/>
  <c r="I7" i="7" s="1"/>
  <c r="J7" i="7" s="1"/>
  <c r="H51" i="6"/>
  <c r="G8" i="7" s="1"/>
  <c r="H8" i="7" s="1"/>
  <c r="H27" i="6"/>
  <c r="G7" i="7" s="1"/>
  <c r="H7" i="7" s="1"/>
  <c r="K20" i="7"/>
  <c r="I16" i="7"/>
  <c r="J16" i="7" s="1"/>
  <c r="J51" i="6"/>
  <c r="I8" i="7" s="1"/>
  <c r="J8" i="7" s="1"/>
  <c r="I18" i="7"/>
  <c r="J18" i="7" s="1"/>
  <c r="G16" i="7"/>
  <c r="H16" i="7" s="1"/>
  <c r="G10" i="7"/>
  <c r="H10" i="7" s="1"/>
  <c r="I12" i="7"/>
  <c r="J12" i="7" s="1"/>
  <c r="E19" i="7"/>
  <c r="L20" i="7"/>
  <c r="G12" i="7" l="1"/>
  <c r="H12" i="7" s="1"/>
  <c r="G13" i="7"/>
  <c r="H13" i="7" s="1"/>
  <c r="G14" i="7"/>
  <c r="H14" i="7" s="1"/>
  <c r="G18" i="7"/>
  <c r="H18" i="7" s="1"/>
  <c r="I14" i="7"/>
  <c r="J14" i="7" s="1"/>
  <c r="E22" i="7"/>
  <c r="K22" i="7" s="1"/>
  <c r="G17" i="7"/>
  <c r="H17" i="7" s="1"/>
  <c r="I13" i="7"/>
  <c r="J13" i="7" s="1"/>
  <c r="I9" i="7"/>
  <c r="J9" i="7" s="1"/>
  <c r="K19" i="7"/>
  <c r="F19" i="7"/>
  <c r="L19" i="7" s="1"/>
  <c r="D31" i="8" s="1"/>
  <c r="F22" i="7" l="1"/>
  <c r="L22" i="7" s="1"/>
  <c r="G9" i="7"/>
  <c r="H9" i="7" s="1"/>
  <c r="I15" i="7"/>
  <c r="J15" i="7" s="1"/>
  <c r="E15" i="7"/>
  <c r="E21" i="7" l="1"/>
  <c r="I17" i="7"/>
  <c r="J17" i="7" s="1"/>
  <c r="F15" i="7"/>
  <c r="K21" i="7"/>
  <c r="F21" i="7"/>
  <c r="L27" i="6" l="1"/>
  <c r="F27" i="6"/>
  <c r="E7" i="7" s="1"/>
  <c r="E10" i="7"/>
  <c r="L51" i="6"/>
  <c r="F51" i="6"/>
  <c r="E8" i="7" s="1"/>
  <c r="E16" i="7"/>
  <c r="L21" i="7"/>
  <c r="E12" i="7" l="1"/>
  <c r="F12" i="7" s="1"/>
  <c r="L12" i="7" s="1"/>
  <c r="E13" i="7"/>
  <c r="F13" i="7" s="1"/>
  <c r="L13" i="7" s="1"/>
  <c r="F16" i="7"/>
  <c r="L16" i="7" s="1"/>
  <c r="K16" i="7"/>
  <c r="F10" i="7"/>
  <c r="L10" i="7" s="1"/>
  <c r="K10" i="7"/>
  <c r="K8" i="7"/>
  <c r="F8" i="7"/>
  <c r="L8" i="7" s="1"/>
  <c r="F7" i="7"/>
  <c r="K7" i="7"/>
  <c r="K13" i="7" l="1"/>
  <c r="K12" i="7"/>
  <c r="L7" i="7"/>
  <c r="E18" i="7"/>
  <c r="K18" i="7" l="1"/>
  <c r="F18" i="7"/>
  <c r="L18" i="7" s="1"/>
  <c r="G15" i="7"/>
  <c r="E14" i="7" l="1"/>
  <c r="H15" i="7"/>
  <c r="L15" i="7" s="1"/>
  <c r="K15" i="7"/>
  <c r="E17" i="7"/>
  <c r="F17" i="7" l="1"/>
  <c r="L17" i="7" s="1"/>
  <c r="K17" i="7"/>
  <c r="K14" i="7"/>
  <c r="F14" i="7"/>
  <c r="L14" i="7" s="1"/>
  <c r="I11" i="7" l="1"/>
  <c r="J11" i="7" s="1"/>
  <c r="I6" i="7" s="1"/>
  <c r="J6" i="7" s="1"/>
  <c r="G11" i="7"/>
  <c r="H11" i="7" s="1"/>
  <c r="G6" i="7" s="1"/>
  <c r="H6" i="7" s="1"/>
  <c r="I5" i="7" l="1"/>
  <c r="J5" i="7" s="1"/>
  <c r="J27" i="7" s="1"/>
  <c r="D12" i="8"/>
  <c r="E9" i="7"/>
  <c r="G5" i="7"/>
  <c r="H5" i="7" s="1"/>
  <c r="H27" i="7" s="1"/>
  <c r="D8" i="8"/>
  <c r="E11" i="7" l="1"/>
  <c r="K11" i="7" s="1"/>
  <c r="F9" i="7"/>
  <c r="K9" i="7"/>
  <c r="D17" i="8"/>
  <c r="D15" i="8"/>
  <c r="D16" i="8"/>
  <c r="D18" i="8" s="1"/>
  <c r="D9" i="8"/>
  <c r="D10" i="8" s="1"/>
  <c r="F11" i="7" l="1"/>
  <c r="L11" i="7" s="1"/>
  <c r="D24" i="8"/>
  <c r="D25" i="8"/>
  <c r="D14" i="8"/>
  <c r="D13" i="8"/>
  <c r="L9" i="7"/>
  <c r="E6" i="7" l="1"/>
  <c r="F6" i="7" s="1"/>
  <c r="K6" i="7" l="1"/>
  <c r="D4" i="8"/>
  <c r="L6" i="7"/>
  <c r="E5" i="7"/>
  <c r="F5" i="7" l="1"/>
  <c r="K5" i="7"/>
  <c r="D7" i="8"/>
  <c r="D23" i="8"/>
  <c r="D19" i="8" l="1"/>
  <c r="D20" i="8"/>
  <c r="D22" i="8"/>
  <c r="D21" i="8"/>
  <c r="F27" i="7"/>
  <c r="L5" i="7"/>
  <c r="L27" i="7" s="1"/>
  <c r="D26" i="8" l="1"/>
  <c r="D27" i="8" s="1"/>
  <c r="D28" i="8" s="1"/>
  <c r="D29" i="8" s="1"/>
  <c r="D30" i="8" l="1"/>
  <c r="D32" i="8" s="1"/>
  <c r="D33" i="8" s="1"/>
  <c r="D34" i="8" s="1"/>
</calcChain>
</file>

<file path=xl/sharedStrings.xml><?xml version="1.0" encoding="utf-8"?>
<sst xmlns="http://schemas.openxmlformats.org/spreadsheetml/2006/main" count="1704" uniqueCount="598">
  <si>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</si>
  <si>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</si>
  <si>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</si>
  <si>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</si>
  <si>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</si>
  <si>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</si>
  <si>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</si>
  <si>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</si>
  <si>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</si>
  <si>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</si>
  <si>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</si>
  <si>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</si>
  <si>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</si>
  <si>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</si>
  <si>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</si>
  <si>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</si>
  <si>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</si>
  <si>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</si>
  <si>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</si>
  <si>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</si>
  <si>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</si>
  <si>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</si>
  <si>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</si>
  <si>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</si>
  <si>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</si>
  <si>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</si>
  <si>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</si>
  <si>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</si>
  <si>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</si>
  <si>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</si>
  <si>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</si>
  <si>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</si>
  <si>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</si>
  <si>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</si>
  <si>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</si>
  <si>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</si>
  <si>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</si>
  <si>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</si>
  <si>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</si>
  <si>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</si>
  <si>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</si>
  <si>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</si>
  <si>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</si>
  <si>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</si>
  <si>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</si>
  <si>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</si>
  <si>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</si>
  <si>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</si>
  <si>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</si>
  <si>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</si>
  <si>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인천광역시교육청 교직원수련원(본원) 환경개선공사[기계설비]</t>
  </si>
  <si>
    <t/>
  </si>
  <si>
    <t>01</t>
  </si>
  <si>
    <t>0101  기계설비공사</t>
  </si>
  <si>
    <t>0101</t>
  </si>
  <si>
    <t>010101  장비설치공사</t>
  </si>
  <si>
    <t>010101</t>
  </si>
  <si>
    <t>급탕순환펌프(라인형)</t>
  </si>
  <si>
    <t>20LPM*5M*0.1KW</t>
  </si>
  <si>
    <t>대</t>
  </si>
  <si>
    <t>451E543A52608CB08D05EAEC6B390</t>
  </si>
  <si>
    <t>T</t>
  </si>
  <si>
    <t>F</t>
  </si>
  <si>
    <t>010101451E543A52608CB08D05EAEC6B390</t>
  </si>
  <si>
    <t>급탕대류펌프(라인형)</t>
  </si>
  <si>
    <t>451E543A52608CB08D05EAEC6B393</t>
  </si>
  <si>
    <t>010101451E543A52608CB08D05EAEC6B393</t>
  </si>
  <si>
    <t>배기팬(천정형,D95)</t>
  </si>
  <si>
    <t>1.3CMM*14W,역풍방지댐퍼형</t>
  </si>
  <si>
    <t>451E543A5250822136DC77A92C3C1</t>
  </si>
  <si>
    <t>010101451E543A5250822136DC77A92C3C1</t>
  </si>
  <si>
    <t>배기팬(천정형,D150)</t>
  </si>
  <si>
    <t>3.5CMM*30W,역풍방지댐퍼형</t>
  </si>
  <si>
    <t>451E543A5250822136DC77A92C3C3</t>
  </si>
  <si>
    <t>010101451E543A5250822136DC77A92C3C3</t>
  </si>
  <si>
    <t>전기렌지(인덕션)</t>
  </si>
  <si>
    <t>매립2구형,2.8KW,10단 화력조절</t>
  </si>
  <si>
    <t>451E543A52608CB08D05EAEC6B392</t>
  </si>
  <si>
    <t>010101451E543A52608CB08D05EAEC6B392</t>
  </si>
  <si>
    <t>[ 합           계 ]</t>
  </si>
  <si>
    <t>TOTAL</t>
  </si>
  <si>
    <t>010102  위생기구설치공사</t>
  </si>
  <si>
    <t>010102</t>
  </si>
  <si>
    <t>양변기(L/T)</t>
  </si>
  <si>
    <t>KSVC-1210C,절수형</t>
  </si>
  <si>
    <t>조</t>
  </si>
  <si>
    <t>각형세면기</t>
  </si>
  <si>
    <t>KSVL-620,비누대내장,,절수형</t>
  </si>
  <si>
    <t>양변기 세척밸브(장애인용)</t>
  </si>
  <si>
    <t>전자감지식(건전지식)</t>
  </si>
  <si>
    <t>개</t>
  </si>
  <si>
    <t>세면기수전</t>
  </si>
  <si>
    <t>싱글레버혼합수전(원홀),샤워기겸용,절수형</t>
  </si>
  <si>
    <t>씽크수전</t>
  </si>
  <si>
    <t>대붙이싱글레버혼합수전(코브라),절수형</t>
  </si>
  <si>
    <t>싱글레버혼합수전(코브라),절수형</t>
  </si>
  <si>
    <t>휴지걸이</t>
  </si>
  <si>
    <t>STS제</t>
  </si>
  <si>
    <t>수건걸이</t>
  </si>
  <si>
    <t>비데</t>
  </si>
  <si>
    <t>KS품,온풍건조,난방변좌</t>
  </si>
  <si>
    <t>화장경</t>
  </si>
  <si>
    <t>600*900*5T</t>
  </si>
  <si>
    <t>세면기배수폽업</t>
  </si>
  <si>
    <t>세면기배수트랩</t>
  </si>
  <si>
    <t>S트랩</t>
  </si>
  <si>
    <t>010103  기계실배관공사</t>
  </si>
  <si>
    <t>010103</t>
  </si>
  <si>
    <t>스테인리스강관(K-TYPE)</t>
  </si>
  <si>
    <t>D13</t>
  </si>
  <si>
    <t>m</t>
  </si>
  <si>
    <t>D30</t>
  </si>
  <si>
    <t>D50</t>
  </si>
  <si>
    <t>D60</t>
  </si>
  <si>
    <t>D80</t>
  </si>
  <si>
    <t>D100</t>
  </si>
  <si>
    <t>스테인리스강관</t>
  </si>
  <si>
    <t>D125x3T</t>
  </si>
  <si>
    <t>관보온(아티론.슈퍼매직303)</t>
  </si>
  <si>
    <t>25TxD15</t>
  </si>
  <si>
    <t>25TxD32</t>
  </si>
  <si>
    <t>25TxD65</t>
  </si>
  <si>
    <t>25TxD80</t>
  </si>
  <si>
    <t>40TxD125</t>
  </si>
  <si>
    <t>일반배관용스테인리스강관관이음쇠</t>
  </si>
  <si>
    <t>Φ13mm, 엘보90°, SR</t>
  </si>
  <si>
    <t>Φ30mm, 엘보90°, SR</t>
  </si>
  <si>
    <t>Φ50mm, 엘보90°, SR</t>
  </si>
  <si>
    <t>Φ60mm, 엘보90°, SR</t>
  </si>
  <si>
    <t>Φ80mm, 엘보90°, SR</t>
  </si>
  <si>
    <t>Φ100mm, 엘보90°, SR</t>
  </si>
  <si>
    <t>Φ13mm, 티, SR</t>
  </si>
  <si>
    <t>Φ60mm, 티, SR</t>
  </si>
  <si>
    <t>Φ80mm, 티, SR</t>
  </si>
  <si>
    <t>Φ13mm, 어댑터소켓, SR</t>
  </si>
  <si>
    <t>Φ30mm, 어댑터소켓, SR</t>
  </si>
  <si>
    <t>Φ13mm, K-유니언, SP</t>
  </si>
  <si>
    <t>Φ30mm, K-유니언, SP</t>
  </si>
  <si>
    <t>Φ60mm, 소켓, SR</t>
  </si>
  <si>
    <t>Φ13mm, 캡, SP</t>
  </si>
  <si>
    <t>Φ60mm, 캡, SP</t>
  </si>
  <si>
    <t>Φ125mm, 용접식, 엘보, #10</t>
  </si>
  <si>
    <t>Φ125mm, 용접식, 티, #10</t>
  </si>
  <si>
    <t>Φ125mm, 리듀서, 용접식, #10</t>
  </si>
  <si>
    <t>Φ125mm, 용접식, 캡</t>
  </si>
  <si>
    <t>스텐합후렌지</t>
  </si>
  <si>
    <t>D15</t>
  </si>
  <si>
    <t>개소</t>
  </si>
  <si>
    <t>D32</t>
  </si>
  <si>
    <t>D65</t>
  </si>
  <si>
    <t>스텐용접합후렌지</t>
  </si>
  <si>
    <t>D125</t>
  </si>
  <si>
    <t>여과망</t>
  </si>
  <si>
    <t>D125,STS제</t>
  </si>
  <si>
    <t>버터플라이밸브(GEAR, 10KG)</t>
  </si>
  <si>
    <t>체크밸브(10KG)</t>
  </si>
  <si>
    <t>D65,스모렌스키</t>
  </si>
  <si>
    <t>D125,스모렌스키</t>
  </si>
  <si>
    <t>스트레이너(후랜지,10KG)</t>
  </si>
  <si>
    <t>볼밸브(스텐,10KG)</t>
  </si>
  <si>
    <t>수격방지기(W.H.C)</t>
  </si>
  <si>
    <t>플랙시블 조인트</t>
  </si>
  <si>
    <t>벨로즈형, D125*10k</t>
  </si>
  <si>
    <t>볼탭(STS)</t>
  </si>
  <si>
    <t>바램밸브</t>
  </si>
  <si>
    <t>감압변장치</t>
  </si>
  <si>
    <t>D65x65x65</t>
  </si>
  <si>
    <t>정수위조절변장치</t>
  </si>
  <si>
    <t>압력계설치(STS)</t>
  </si>
  <si>
    <t>밸브보온(슈퍼매직테프)</t>
  </si>
  <si>
    <t>철강채널</t>
  </si>
  <si>
    <t>100*50*5.0mm, 중형</t>
  </si>
  <si>
    <t>kg</t>
  </si>
  <si>
    <t>잡철물 제작 및 설치</t>
  </si>
  <si>
    <t>현장제작 설치(일반철제)</t>
  </si>
  <si>
    <t>KG</t>
  </si>
  <si>
    <t>녹막이페인트(붓칠)</t>
  </si>
  <si>
    <t>철재면,2회,1종</t>
  </si>
  <si>
    <t>㎡</t>
  </si>
  <si>
    <t>조합페인트(붓칠)</t>
  </si>
  <si>
    <t>철재면,2회.1급</t>
  </si>
  <si>
    <t>절연행가(달대볼트)</t>
  </si>
  <si>
    <t>스텐관용접</t>
  </si>
  <si>
    <t>010104  난방배관공사</t>
  </si>
  <si>
    <t>010104</t>
  </si>
  <si>
    <t>온돌파이프</t>
  </si>
  <si>
    <t>XL관(KS), D15</t>
  </si>
  <si>
    <t>M</t>
  </si>
  <si>
    <t>가교화폴리에틸렌관이음쇠</t>
  </si>
  <si>
    <t>XL U-PIN D15</t>
  </si>
  <si>
    <t>XL 크립바 D15</t>
  </si>
  <si>
    <t>온도조절기 철거후 재설치</t>
  </si>
  <si>
    <t>기존재사용,난방용</t>
  </si>
  <si>
    <t>010105  급수급탕배관공사</t>
  </si>
  <si>
    <t>010105</t>
  </si>
  <si>
    <t>D20</t>
  </si>
  <si>
    <t>D25</t>
  </si>
  <si>
    <t>D40</t>
  </si>
  <si>
    <t>25TxD20</t>
  </si>
  <si>
    <t>25TxD25</t>
  </si>
  <si>
    <t>25TxD40</t>
  </si>
  <si>
    <t>25TxD50</t>
  </si>
  <si>
    <t>Φ20mm, 엘보90°, SR</t>
  </si>
  <si>
    <t>Φ25mm, 엘보90°, SR</t>
  </si>
  <si>
    <t>Φ40mm, 엘보90°, SR</t>
  </si>
  <si>
    <t>Φ20mm, 티, SR</t>
  </si>
  <si>
    <t>Φ25mm, 티, SR</t>
  </si>
  <si>
    <t>Φ30mm, 티, SR</t>
  </si>
  <si>
    <t>Φ40mm, 티, SR</t>
  </si>
  <si>
    <t>Φ50mm, 티, SR</t>
  </si>
  <si>
    <t>Φ13mm, 급수전티, SR</t>
  </si>
  <si>
    <t>Φ20mm, 리듀서, SP</t>
  </si>
  <si>
    <t>Φ25mm, 리듀서, SP</t>
  </si>
  <si>
    <t>Φ30mm, 리듀서, SP</t>
  </si>
  <si>
    <t>Φ40mm, 리듀서, SP</t>
  </si>
  <si>
    <t>Φ50mm, 리듀서, SP</t>
  </si>
  <si>
    <t>Φ60mm, 리듀서, SR</t>
  </si>
  <si>
    <t>Φ80mm, 리듀서, SR</t>
  </si>
  <si>
    <t>Φ20mm, 어댑터소켓, SR</t>
  </si>
  <si>
    <t>Φ25mm, 어댑터소켓, SR</t>
  </si>
  <si>
    <t>Φ40mm, 어댑터소켓, SR</t>
  </si>
  <si>
    <t>Φ50mm, 어댑터소켓, SR</t>
  </si>
  <si>
    <t>Φ20mm, K-유니언, SP</t>
  </si>
  <si>
    <t>Φ25mm, K-유니언, SP</t>
  </si>
  <si>
    <t>Φ40mm, K-유니언, SP</t>
  </si>
  <si>
    <t>Φ50mm, K-유니언, SP</t>
  </si>
  <si>
    <t>Φ13mm, 소켓, SR</t>
  </si>
  <si>
    <t>Φ20mm, 소켓, SR</t>
  </si>
  <si>
    <t>Φ25mm, 소켓, SR</t>
  </si>
  <si>
    <t>Φ30mm, 소켓, SR</t>
  </si>
  <si>
    <t>Φ80mm, 소켓, SR</t>
  </si>
  <si>
    <t>Φ20mm, 캡, SP</t>
  </si>
  <si>
    <t>Φ25mm, 캡, SP</t>
  </si>
  <si>
    <t>Φ50mm, 캡, SP</t>
  </si>
  <si>
    <t>동절연합후렌지접합</t>
  </si>
  <si>
    <t>동관이음쇠</t>
  </si>
  <si>
    <t>Φ15mm, 황동어댑터, C*M</t>
  </si>
  <si>
    <t>Φ20mm, 황동어댑터, C*M</t>
  </si>
  <si>
    <t>Φ25mm, 황동어댑터, C*M</t>
  </si>
  <si>
    <t>Φ32mm, 황동어댑터, C*M</t>
  </si>
  <si>
    <t>동관용접(Brazing)</t>
  </si>
  <si>
    <t>U볼트/너트</t>
  </si>
  <si>
    <t>절연, Φ20mm</t>
  </si>
  <si>
    <t>절연, Φ25mm</t>
  </si>
  <si>
    <t>절연, Φ40mm</t>
  </si>
  <si>
    <t>절연, Φ50mm</t>
  </si>
  <si>
    <t>절연, Φ65mm</t>
  </si>
  <si>
    <t>절연, Φ80mm</t>
  </si>
  <si>
    <t>자동공기변설치(냉.온수)</t>
  </si>
  <si>
    <t>체크밸브(청동,10KG)</t>
  </si>
  <si>
    <t>스트레이너(나사),10KG</t>
  </si>
  <si>
    <t>D50x50x50</t>
  </si>
  <si>
    <t>신축접수(STS형,복식)</t>
  </si>
  <si>
    <t>파이프슈</t>
  </si>
  <si>
    <t>슈(SHOE), 절연앙카, Φ20mm</t>
  </si>
  <si>
    <t>슈(SHOE), 절연앙카, Φ25mm</t>
  </si>
  <si>
    <t>슈(SHOE), 절연가이드, Φ20mm</t>
  </si>
  <si>
    <t>슈(SHOE), 절연가이드, Φ25mm</t>
  </si>
  <si>
    <t>온도계설치(STS)</t>
  </si>
  <si>
    <t>온도감지기설치</t>
  </si>
  <si>
    <t>급탕순환용,제어선재사용</t>
  </si>
  <si>
    <t>인테리어(MDF+방염필름) 벽면 마감</t>
  </si>
  <si>
    <t>벽면,급수배관노출부분</t>
  </si>
  <si>
    <t>구멍뚫기(코어드릴)</t>
  </si>
  <si>
    <t>D75, 바닥</t>
  </si>
  <si>
    <t>D75, 벽</t>
  </si>
  <si>
    <t>벽체 까내기</t>
  </si>
  <si>
    <t>급수관 매립/철거</t>
  </si>
  <si>
    <t>㎥</t>
  </si>
  <si>
    <t>도기질타일떠붙임(바탕 22mm/콘크리트면)</t>
  </si>
  <si>
    <t>벽, 250*400 (백색줄눈)</t>
  </si>
  <si>
    <t>010106  오배수배관공사</t>
  </si>
  <si>
    <t>010106</t>
  </si>
  <si>
    <t>경질염화비닐관(소켓)</t>
  </si>
  <si>
    <t>PVC관(VG1), D50</t>
  </si>
  <si>
    <t>PVC관(VG1), D75</t>
  </si>
  <si>
    <t>PVC관(VG1), D100</t>
  </si>
  <si>
    <t>PVC관(VG1), D125</t>
  </si>
  <si>
    <t>경질염화비닐관(접착제)</t>
  </si>
  <si>
    <t>PVC관(VG2), D50</t>
  </si>
  <si>
    <t>PVC관(VG2), D75</t>
  </si>
  <si>
    <t>PVC관(VG2), D100</t>
  </si>
  <si>
    <t>일반용경질폴리염화비닐이음관</t>
  </si>
  <si>
    <t>Φ50mm, 90˚단곡관(DTS)</t>
  </si>
  <si>
    <t>Φ75mm, 90˚단곡관(DTS)</t>
  </si>
  <si>
    <t>Φ100mm, 90˚단곡관(DTS)</t>
  </si>
  <si>
    <t>Φ50mm, PVC티, DTS</t>
  </si>
  <si>
    <t>Φ75mm, PVC티, DTS</t>
  </si>
  <si>
    <t>Φ100mm, PVC티, DTS</t>
  </si>
  <si>
    <t>Φ125mm, PVC티, DTS</t>
  </si>
  <si>
    <t>Φ75mm, PVC C.O., DTS</t>
  </si>
  <si>
    <t>Φ100mm, PVC C.O., DTS</t>
  </si>
  <si>
    <t>Φ125mm, PVC C.O., DTS</t>
  </si>
  <si>
    <t>Φ50mm, PVC P트랩, DTS</t>
  </si>
  <si>
    <t>Φ75mm, PVC P트랩, DTS</t>
  </si>
  <si>
    <t>바닥배수구(F D)</t>
  </si>
  <si>
    <t>Φ50mm, PVC소켓, DTS</t>
  </si>
  <si>
    <t>Φ75mm, PVC소켓, DTS</t>
  </si>
  <si>
    <t>Φ100mm, PVC소켓, DTS</t>
  </si>
  <si>
    <t>Φ125mm, PVC소켓, DTS</t>
  </si>
  <si>
    <t>Φ50mm, 90˚곡관, DRF-DL</t>
  </si>
  <si>
    <t>Φ75mm, 90˚곡관, DRF-DL</t>
  </si>
  <si>
    <t>Φ100mm, 90˚곡관, DRF-DL</t>
  </si>
  <si>
    <t>Φ125mm, 90˚곡관, DRF-DL</t>
  </si>
  <si>
    <t>Φ50mm, 45˚곡관, DRF-45L</t>
  </si>
  <si>
    <t>Φ75mm, 45˚곡관, DRF-45L</t>
  </si>
  <si>
    <t>Φ100mm, 45˚곡관, DRF-45L</t>
  </si>
  <si>
    <t>Φ125mm, 45˚곡관, DRF-45L</t>
  </si>
  <si>
    <t>Φ75mm, 45˚Y관, DRF</t>
  </si>
  <si>
    <t>Φ75*50mm, 45˚Y관, DRF</t>
  </si>
  <si>
    <t>Φ100mm, 45˚Y관, DRF</t>
  </si>
  <si>
    <t>Φ100*75mm, 45˚Y관, DRF</t>
  </si>
  <si>
    <t>Φ125mm, 45˚Y관, DRF</t>
  </si>
  <si>
    <t>Φ125*100mm, 45˚Y관, DRF</t>
  </si>
  <si>
    <t>통기밸브(에어밴트)</t>
  </si>
  <si>
    <t>비절연, Φ80mm</t>
  </si>
  <si>
    <t>비절연, Φ100mm</t>
  </si>
  <si>
    <t>비절연, Φ125mm</t>
  </si>
  <si>
    <t>D50, 바닥</t>
  </si>
  <si>
    <t>D100, 바닥</t>
  </si>
  <si>
    <t>D100, 벽</t>
  </si>
  <si>
    <t>D150, 벽</t>
  </si>
  <si>
    <t>일반행거(달대볼트)</t>
  </si>
  <si>
    <t>010107  환기설비공사</t>
  </si>
  <si>
    <t>010107</t>
  </si>
  <si>
    <t>플렉시블덕트</t>
  </si>
  <si>
    <t>스파이럴덕트이음쇠</t>
  </si>
  <si>
    <t>티, Φ100mm</t>
  </si>
  <si>
    <t>스텐밴드</t>
  </si>
  <si>
    <t>Φ100mm</t>
  </si>
  <si>
    <t>010108  냉난방기신설및이설공사</t>
  </si>
  <si>
    <t>010108</t>
  </si>
  <si>
    <t>히트펌프용실내기</t>
  </si>
  <si>
    <t>냉방3.2/난방3.6kW, 1-WAY, 1.0HP</t>
  </si>
  <si>
    <t>실내기 판넬</t>
  </si>
  <si>
    <t>1-WAY</t>
  </si>
  <si>
    <t>냉난방기용Y분기관설치</t>
  </si>
  <si>
    <t>유선룸컨트롤러</t>
  </si>
  <si>
    <t>실외기 내압 및 시운전</t>
  </si>
  <si>
    <t>실내기 이설/재설치 시</t>
  </si>
  <si>
    <t>실내기 철거후 재설치/이설</t>
  </si>
  <si>
    <t>천장형,기존재사용</t>
  </si>
  <si>
    <t>냉매</t>
  </si>
  <si>
    <t>R-410A</t>
  </si>
  <si>
    <t>질소</t>
  </si>
  <si>
    <t>동관(L-TYPE)</t>
  </si>
  <si>
    <t>D8(9.52)</t>
  </si>
  <si>
    <t>D15(15.88)</t>
  </si>
  <si>
    <t>D19(19.05)</t>
  </si>
  <si>
    <t>관보온(고무발포)</t>
  </si>
  <si>
    <t>13TxD8</t>
  </si>
  <si>
    <t>13TxD15</t>
  </si>
  <si>
    <t>19TxD19</t>
  </si>
  <si>
    <t>Φ15mm, 동엘보</t>
  </si>
  <si>
    <t>Φ20mm, 동엘보</t>
  </si>
  <si>
    <t>Φ15mm, 동소켓</t>
  </si>
  <si>
    <t>Φ20mm, 동소켓</t>
  </si>
  <si>
    <t>D8</t>
  </si>
  <si>
    <t>PVC관(VG1), D25</t>
  </si>
  <si>
    <t>PVC관(VG1), D40</t>
  </si>
  <si>
    <t>Φ25mm, 90˚단곡관(DTS)</t>
  </si>
  <si>
    <t>Φ40mm, 90˚단곡관(DTS)</t>
  </si>
  <si>
    <t>Φ40mm, PVC티, DTS</t>
  </si>
  <si>
    <t>Φ25mm, PVC소켓, DTS</t>
  </si>
  <si>
    <t>Φ40mm, PVC소켓, DTS</t>
  </si>
  <si>
    <t>통신선</t>
  </si>
  <si>
    <t>CVV-SB 1.0㎟ x 2C</t>
  </si>
  <si>
    <t>전원선</t>
  </si>
  <si>
    <t>HFIX 2.5㎟ x 3C</t>
  </si>
  <si>
    <t>개별제어선</t>
  </si>
  <si>
    <t>AWG22 0.5㎟ x 3C</t>
  </si>
  <si>
    <t>금속가요전선관</t>
  </si>
  <si>
    <t>16C,방수</t>
  </si>
  <si>
    <t>전선관(몰딩)</t>
  </si>
  <si>
    <t>지정색</t>
  </si>
  <si>
    <t>실내기 판넬 철거후 재설치</t>
  </si>
  <si>
    <t>기존재사용</t>
  </si>
  <si>
    <t>기존재사용,냉난방기용</t>
  </si>
  <si>
    <t>배관 커버 트레이 철거후 재설치</t>
  </si>
  <si>
    <t>점검구 설치</t>
  </si>
  <si>
    <t>450X450,AL제</t>
  </si>
  <si>
    <t>석고보드 철거</t>
  </si>
  <si>
    <t>천정면</t>
  </si>
  <si>
    <t>냉매배관 철거(동관)</t>
  </si>
  <si>
    <t>D9.52</t>
  </si>
  <si>
    <t>D12.7</t>
  </si>
  <si>
    <t>D15.88</t>
  </si>
  <si>
    <t>D19.05</t>
  </si>
  <si>
    <t>PVC관 철거</t>
  </si>
  <si>
    <t>보온재 철거</t>
  </si>
  <si>
    <t>50T이하</t>
  </si>
  <si>
    <t>010109  부대공사</t>
  </si>
  <si>
    <t>010109</t>
  </si>
  <si>
    <t>비닐보양(재료비)</t>
  </si>
  <si>
    <t>책상, 캐비닛 등,폴리에틸렌필름 0.1mm</t>
  </si>
  <si>
    <t>비닐보양(설치비)</t>
  </si>
  <si>
    <t>책상, 캐비닛 등</t>
  </si>
  <si>
    <t>현장정리및준공청소비(건축공사 유)</t>
  </si>
  <si>
    <t>수련원전체</t>
  </si>
  <si>
    <t>강관 조립말비계(이동식)설치 및 해체</t>
  </si>
  <si>
    <t>높이 4m, 3개월</t>
  </si>
  <si>
    <t>010110  자동제어공사</t>
  </si>
  <si>
    <t>010110</t>
  </si>
  <si>
    <t>정수위조절밸브</t>
  </si>
  <si>
    <t>65A</t>
  </si>
  <si>
    <t>전선관</t>
  </si>
  <si>
    <t>금속제가요전선관 16C,방수</t>
  </si>
  <si>
    <t>전선</t>
  </si>
  <si>
    <t>HFIX 1.5x2C</t>
  </si>
  <si>
    <t>F-CVVS 1.5×2C</t>
  </si>
  <si>
    <t>TJV 1.0×2C</t>
  </si>
  <si>
    <t>후렉시블콘넥타</t>
  </si>
  <si>
    <t>16C</t>
  </si>
  <si>
    <t>풀박스</t>
  </si>
  <si>
    <t>150×150x100</t>
  </si>
  <si>
    <t>수위지시조절기</t>
  </si>
  <si>
    <t>FLOAT(W/Sx2)</t>
  </si>
  <si>
    <t>SET</t>
  </si>
  <si>
    <t>현장판넬</t>
  </si>
  <si>
    <t>300x400x250</t>
  </si>
  <si>
    <t>면</t>
  </si>
  <si>
    <t>010111  소화배관공사</t>
  </si>
  <si>
    <t>010111</t>
  </si>
  <si>
    <t>백강관(나사)</t>
  </si>
  <si>
    <t>백강관(용접)</t>
  </si>
  <si>
    <t>나사식강관제관이음쇠</t>
  </si>
  <si>
    <t>Φ50mm, 백엘보, 나사</t>
  </si>
  <si>
    <t>용접식강관이음쇠</t>
  </si>
  <si>
    <t>Φ65mm, 백엘보, 용접</t>
  </si>
  <si>
    <t>Φ80mm, 백엘보, 용접</t>
  </si>
  <si>
    <t>Φ80mm, 백티, 용접</t>
  </si>
  <si>
    <t>Φ80mm, 캡, 용접</t>
  </si>
  <si>
    <t>용접합후렌지</t>
  </si>
  <si>
    <t>연결살수헤드(개방형)</t>
  </si>
  <si>
    <t>자동확산소화기</t>
  </si>
  <si>
    <t>3KG</t>
  </si>
  <si>
    <t>벨로즈형, D50*10k</t>
  </si>
  <si>
    <t>벨로즈형, D65*10k</t>
  </si>
  <si>
    <t>게이트OSandY밸브</t>
  </si>
  <si>
    <t>강관용접</t>
  </si>
  <si>
    <t>010112  철거공사</t>
  </si>
  <si>
    <t>010112</t>
  </si>
  <si>
    <t>급탕순환펌프 철거</t>
  </si>
  <si>
    <t>0.75KW이하</t>
  </si>
  <si>
    <t>급탕대류펌프 철거</t>
  </si>
  <si>
    <t>배기팬 철거</t>
  </si>
  <si>
    <t>천정형</t>
  </si>
  <si>
    <t>전기렌지(인덕션) 철거</t>
  </si>
  <si>
    <t>2.8KW</t>
  </si>
  <si>
    <t>씽크수전 철거</t>
  </si>
  <si>
    <t>타일 철거</t>
  </si>
  <si>
    <t>센서형 세척밸브 철거</t>
  </si>
  <si>
    <t>1층 장애인화장실</t>
  </si>
  <si>
    <t>자동확산소화기 철거</t>
  </si>
  <si>
    <t>복사난방기 철거후 재설치</t>
  </si>
  <si>
    <t>선반 철거후 재설치</t>
  </si>
  <si>
    <t>물탱크 철거</t>
  </si>
  <si>
    <t>75톤(2대),6톤(1대)</t>
  </si>
  <si>
    <t>동관 철거</t>
  </si>
  <si>
    <t>D75</t>
  </si>
  <si>
    <t>온돌파이프 철거</t>
  </si>
  <si>
    <t>백강관 철거</t>
  </si>
  <si>
    <t>연결살수헤드 철거</t>
  </si>
  <si>
    <t>플렉시블덕트 철거</t>
  </si>
  <si>
    <t>고재</t>
  </si>
  <si>
    <t>고철</t>
  </si>
  <si>
    <t>고동</t>
  </si>
  <si>
    <t>0102  폐기물처리공사</t>
  </si>
  <si>
    <t>0102</t>
  </si>
  <si>
    <t>010201  폐기물처리비</t>
  </si>
  <si>
    <t>010201</t>
  </si>
  <si>
    <t>물탱크 폐기물 처리비(상하차포함)</t>
  </si>
  <si>
    <t>SMC 75TONx2대,FRP 6TONx1대</t>
  </si>
  <si>
    <t>식</t>
  </si>
  <si>
    <t>0103  관급공사</t>
  </si>
  <si>
    <t>0103</t>
  </si>
  <si>
    <t>010301  물탱크설치공사</t>
  </si>
  <si>
    <t>010301</t>
  </si>
  <si>
    <t>SMC 물탱크</t>
  </si>
  <si>
    <t>4,000Lx9,000Wx2,500H(90톤),외부보강</t>
  </si>
  <si>
    <t>SMC 물탱크 옵션</t>
  </si>
  <si>
    <t>보온</t>
  </si>
  <si>
    <t>항균</t>
  </si>
  <si>
    <t>항균칸막이</t>
  </si>
  <si>
    <t>4,000Lx1,000Wx2,000H(8톤),외부보강</t>
  </si>
  <si>
    <t>조달수수료</t>
  </si>
  <si>
    <t>0.54%</t>
  </si>
  <si>
    <t>조달청가격</t>
  </si>
  <si>
    <t>거래가격</t>
  </si>
  <si>
    <t>유통물가</t>
  </si>
  <si>
    <t>물가자료</t>
  </si>
  <si>
    <t>조사가격2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</si>
  <si>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</si>
  <si>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</si>
  <si>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</si>
  <si>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</si>
  <si>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</si>
  <si>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</si>
  <si>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</si>
  <si>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</si>
  <si>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</si>
  <si>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</si>
  <si>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</si>
  <si>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</si>
  <si>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</si>
  <si>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</si>
  <si>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</si>
  <si>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</si>
  <si>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</si>
  <si>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</si>
  <si>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</si>
  <si>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</si>
  <si>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</si>
  <si>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</si>
  <si>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</si>
  <si>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</si>
  <si>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</si>
  <si>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</si>
  <si>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</si>
  <si>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</si>
  <si>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</si>
  <si>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</si>
  <si>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</si>
  <si>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</si>
  <si>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</si>
  <si>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</si>
  <si>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</si>
  <si>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</si>
  <si>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</si>
  <si>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</si>
  <si>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</si>
  <si>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</si>
  <si>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</si>
  <si>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</si>
  <si>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공 사 원 가 계 산 서</t>
    <phoneticPr fontId="7" type="noConversion"/>
  </si>
  <si>
    <t>공    사    명  :</t>
    <phoneticPr fontId="7" type="noConversion"/>
  </si>
  <si>
    <t>비                     목</t>
  </si>
  <si>
    <t>금             액</t>
  </si>
  <si>
    <t>구         성         비</t>
    <phoneticPr fontId="7" type="noConversion"/>
  </si>
  <si>
    <t>비             고</t>
  </si>
  <si>
    <t>재 료 비</t>
    <phoneticPr fontId="7" type="noConversion"/>
  </si>
  <si>
    <t>직  접  재  료  비</t>
  </si>
  <si>
    <t>순</t>
  </si>
  <si>
    <t>간  접  재  료  비</t>
  </si>
  <si>
    <t>작업설,부산물(△)</t>
  </si>
  <si>
    <t>[  소            계  ]</t>
  </si>
  <si>
    <t>공</t>
  </si>
  <si>
    <t>노</t>
  </si>
  <si>
    <t>직  접  노  무  비</t>
  </si>
  <si>
    <t>무</t>
    <phoneticPr fontId="7" type="noConversion"/>
  </si>
  <si>
    <t>간  접  노  무  비</t>
    <phoneticPr fontId="7" type="noConversion"/>
  </si>
  <si>
    <t>직접노무비 *</t>
    <phoneticPr fontId="7" type="noConversion"/>
  </si>
  <si>
    <t>10억미만(6개월이하)</t>
    <phoneticPr fontId="11" type="noConversion"/>
  </si>
  <si>
    <t>비</t>
  </si>
  <si>
    <t>운       반       비</t>
  </si>
  <si>
    <t>사</t>
    <phoneticPr fontId="7" type="noConversion"/>
  </si>
  <si>
    <t>경</t>
  </si>
  <si>
    <t>기    계    경   비</t>
  </si>
  <si>
    <t>산  재  보  험  료</t>
  </si>
  <si>
    <t>노무비 *</t>
    <phoneticPr fontId="7" type="noConversion"/>
  </si>
  <si>
    <t>고  용  보  험  료</t>
  </si>
  <si>
    <t>퇴직 공제 부금비</t>
    <phoneticPr fontId="7" type="noConversion"/>
  </si>
  <si>
    <t>1억원이상 적용</t>
    <phoneticPr fontId="11" type="noConversion"/>
  </si>
  <si>
    <t>건강보험료</t>
    <phoneticPr fontId="7" type="noConversion"/>
  </si>
  <si>
    <t>원</t>
    <phoneticPr fontId="7" type="noConversion"/>
  </si>
  <si>
    <t>연금보험료</t>
    <phoneticPr fontId="7" type="noConversion"/>
  </si>
  <si>
    <t>노인장기요양보험</t>
    <phoneticPr fontId="7" type="noConversion"/>
  </si>
  <si>
    <t>건강보험료*</t>
    <phoneticPr fontId="7" type="noConversion"/>
  </si>
  <si>
    <t>하도급지급보증수수료</t>
    <phoneticPr fontId="7" type="noConversion"/>
  </si>
  <si>
    <t>(재료비+직접노무비+산출경비) *</t>
    <phoneticPr fontId="7" type="noConversion"/>
  </si>
  <si>
    <t>50억미만</t>
    <phoneticPr fontId="11" type="noConversion"/>
  </si>
  <si>
    <t>건설기계대여금지급보증서
발급수수료</t>
    <phoneticPr fontId="7" type="noConversion"/>
  </si>
  <si>
    <t xml:space="preserve"> </t>
  </si>
  <si>
    <t>산업안전보건관리비</t>
    <phoneticPr fontId="7" type="noConversion"/>
  </si>
  <si>
    <t>(재료비+직접노무비) *</t>
    <phoneticPr fontId="7" type="noConversion"/>
  </si>
  <si>
    <t>5억미만, 2천만원이상 적용</t>
    <phoneticPr fontId="11" type="noConversion"/>
  </si>
  <si>
    <t>가</t>
  </si>
  <si>
    <t>기   타    경    비</t>
  </si>
  <si>
    <t>(재료비+노무비) *</t>
    <phoneticPr fontId="7" type="noConversion"/>
  </si>
  <si>
    <t>환경보전비</t>
    <phoneticPr fontId="7" type="noConversion"/>
  </si>
  <si>
    <t>석면분담금</t>
    <phoneticPr fontId="7" type="noConversion"/>
  </si>
  <si>
    <t>임금채권부담금</t>
    <phoneticPr fontId="7" type="noConversion"/>
  </si>
  <si>
    <t>계</t>
  </si>
  <si>
    <t>일      반     관     리     비</t>
  </si>
  <si>
    <t>계 *</t>
    <phoneticPr fontId="7" type="noConversion"/>
  </si>
  <si>
    <t>이                              윤</t>
  </si>
  <si>
    <t>(노무비+경비+일반관리비) *</t>
    <phoneticPr fontId="7" type="noConversion"/>
  </si>
  <si>
    <t>공급가액참고!!</t>
    <phoneticPr fontId="7" type="noConversion"/>
  </si>
  <si>
    <t>공        급        가        액</t>
  </si>
  <si>
    <t>폐기물처리비</t>
    <phoneticPr fontId="7" type="noConversion"/>
  </si>
  <si>
    <t>부      가     가     치     세</t>
  </si>
  <si>
    <t>공급가액 *</t>
    <phoneticPr fontId="7" type="noConversion"/>
  </si>
  <si>
    <t>도        급        금        액</t>
    <phoneticPr fontId="7" type="noConversion"/>
  </si>
  <si>
    <t>총        공        사        비</t>
  </si>
  <si>
    <t xml:space="preserve"> </t>
    <phoneticPr fontId="7" type="noConversion"/>
  </si>
  <si>
    <t>5억~30억 미만 / 전문</t>
    <phoneticPr fontId="11" type="noConversion"/>
  </si>
  <si>
    <t>인천광역시교육청 교직원수련원(영종본원) 환경개선 기계설비공사</t>
    <phoneticPr fontId="11" type="noConversion"/>
  </si>
  <si>
    <t>[ 인천광역시교육청 교직원수련원(영종본원) 환경개선 기계설비공사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</si>
</sst>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80" formatCode="#,##0_ "/>
    <numFmt numFmtId="181" formatCode="0.000%"/>
    <numFmt numFmtId="182" formatCode="0.0%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sz val="16"/>
      <name val="HY헤드라인M"/>
      <family val="1"/>
      <charset val="129"/>
    </font>
    <font>
      <sz val="18"/>
      <name val="HY헤드라인M"/>
      <family val="1"/>
      <charset val="129"/>
    </font>
    <font>
      <sz val="11"/>
      <name val="HY헤드라인M"/>
      <family val="1"/>
      <charset val="129"/>
    </font>
    <font>
      <sz val="8"/>
      <name val="맑은 고딕"/>
      <family val="3"/>
      <charset val="129"/>
    </font>
    <font>
      <sz val="10"/>
      <name val="HY헤드라인M"/>
      <family val="1"/>
      <charset val="129"/>
    </font>
    <font>
      <b/>
      <u/>
      <sz val="12"/>
      <name val="HY헤드라인M"/>
      <family val="1"/>
      <charset val="129"/>
    </font>
    <font>
      <b/>
      <sz val="11"/>
      <name val="HY헤드라인M"/>
      <family val="1"/>
      <charset val="129"/>
    </font>
    <font>
      <sz val="8"/>
      <name val="HY헤드라인M"/>
      <family val="1"/>
      <charset val="129"/>
    </font>
    <font>
      <sz val="8"/>
      <color indexed="10"/>
      <name val="HY헤드라인M"/>
      <family val="1"/>
      <charset val="129"/>
    </font>
    <font>
      <b/>
      <sz val="8"/>
      <name val="HY헤드라인M"/>
      <family val="1"/>
      <charset val="129"/>
    </font>
    <font>
      <b/>
      <sz val="9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899960325937681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5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14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3" fillId="3" borderId="4" xfId="0" quotePrefix="1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0" fillId="3" borderId="0" xfId="0" quotePrefix="1" applyFill="1">
      <alignment vertical="center"/>
    </xf>
    <xf numFmtId="0" fontId="0" fillId="3" borderId="0" xfId="0" applyFill="1">
      <alignment vertical="center"/>
    </xf>
    <xf numFmtId="176" fontId="0" fillId="3" borderId="0" xfId="0" applyNumberFormat="1" applyFill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6" xfId="1" applyFont="1" applyBorder="1" applyAlignment="1">
      <alignment horizontal="center" vertical="center" shrinkToFit="1"/>
    </xf>
    <xf numFmtId="10" fontId="12" fillId="0" borderId="0" xfId="1" applyNumberFormat="1" applyFont="1" applyAlignment="1">
      <alignment horizontal="center" vertical="center"/>
    </xf>
    <xf numFmtId="0" fontId="13" fillId="0" borderId="0" xfId="1" applyFont="1" applyAlignment="1">
      <alignment horizontal="centerContinuous" vertical="center"/>
    </xf>
    <xf numFmtId="0" fontId="14" fillId="4" borderId="10" xfId="1" applyFont="1" applyFill="1" applyBorder="1" applyAlignment="1">
      <alignment horizontal="center" vertical="center"/>
    </xf>
    <xf numFmtId="0" fontId="14" fillId="4" borderId="12" xfId="1" applyFont="1" applyFill="1" applyBorder="1" applyAlignment="1">
      <alignment horizontal="center" vertical="center"/>
    </xf>
    <xf numFmtId="0" fontId="15" fillId="4" borderId="13" xfId="1" applyFont="1" applyFill="1" applyBorder="1" applyAlignment="1">
      <alignment horizontal="center" vertical="center"/>
    </xf>
    <xf numFmtId="0" fontId="15" fillId="4" borderId="15" xfId="1" applyFont="1" applyFill="1" applyBorder="1" applyAlignment="1">
      <alignment horizontal="distributed" vertical="center"/>
    </xf>
    <xf numFmtId="41" fontId="16" fillId="4" borderId="16" xfId="2" applyFont="1" applyFill="1" applyBorder="1" applyAlignment="1">
      <alignment vertical="center"/>
    </xf>
    <xf numFmtId="0" fontId="15" fillId="4" borderId="17" xfId="1" applyFont="1" applyFill="1" applyBorder="1" applyAlignment="1">
      <alignment vertical="center" shrinkToFit="1"/>
    </xf>
    <xf numFmtId="10" fontId="15" fillId="4" borderId="18" xfId="1" applyNumberFormat="1" applyFont="1" applyFill="1" applyBorder="1" applyAlignment="1">
      <alignment horizontal="center" vertical="center"/>
    </xf>
    <xf numFmtId="0" fontId="15" fillId="4" borderId="16" xfId="1" applyFont="1" applyFill="1" applyBorder="1" applyAlignment="1">
      <alignment vertical="center"/>
    </xf>
    <xf numFmtId="0" fontId="15" fillId="4" borderId="19" xfId="1" applyFont="1" applyFill="1" applyBorder="1" applyAlignment="1">
      <alignment vertical="center"/>
    </xf>
    <xf numFmtId="0" fontId="15" fillId="0" borderId="0" xfId="1" applyFont="1" applyAlignment="1">
      <alignment vertical="center"/>
    </xf>
    <xf numFmtId="0" fontId="15" fillId="4" borderId="20" xfId="1" applyFont="1" applyFill="1" applyBorder="1" applyAlignment="1">
      <alignment horizontal="center" vertical="center"/>
    </xf>
    <xf numFmtId="0" fontId="15" fillId="4" borderId="22" xfId="1" applyFont="1" applyFill="1" applyBorder="1" applyAlignment="1">
      <alignment horizontal="distributed" vertical="center"/>
    </xf>
    <xf numFmtId="41" fontId="15" fillId="4" borderId="23" xfId="2" applyFont="1" applyFill="1" applyBorder="1" applyAlignment="1">
      <alignment vertical="center"/>
    </xf>
    <xf numFmtId="0" fontId="15" fillId="4" borderId="24" xfId="1" applyFont="1" applyFill="1" applyBorder="1" applyAlignment="1">
      <alignment vertical="center" shrinkToFit="1"/>
    </xf>
    <xf numFmtId="10" fontId="15" fillId="4" borderId="25" xfId="1" applyNumberFormat="1" applyFont="1" applyFill="1" applyBorder="1" applyAlignment="1">
      <alignment horizontal="center" vertical="center"/>
    </xf>
    <xf numFmtId="0" fontId="15" fillId="4" borderId="23" xfId="1" applyFont="1" applyFill="1" applyBorder="1" applyAlignment="1">
      <alignment vertical="center"/>
    </xf>
    <xf numFmtId="0" fontId="15" fillId="4" borderId="26" xfId="1" applyFont="1" applyFill="1" applyBorder="1" applyAlignment="1">
      <alignment vertical="center"/>
    </xf>
    <xf numFmtId="180" fontId="16" fillId="4" borderId="23" xfId="2" applyNumberFormat="1" applyFont="1" applyFill="1" applyBorder="1" applyAlignment="1">
      <alignment vertical="center"/>
    </xf>
    <xf numFmtId="0" fontId="15" fillId="4" borderId="28" xfId="1" applyFont="1" applyFill="1" applyBorder="1" applyAlignment="1">
      <alignment horizontal="distributed" vertical="center"/>
    </xf>
    <xf numFmtId="41" fontId="15" fillId="4" borderId="29" xfId="2" applyFont="1" applyFill="1" applyBorder="1" applyAlignment="1">
      <alignment vertical="center"/>
    </xf>
    <xf numFmtId="0" fontId="15" fillId="4" borderId="30" xfId="1" applyFont="1" applyFill="1" applyBorder="1" applyAlignment="1">
      <alignment vertical="center" shrinkToFit="1"/>
    </xf>
    <xf numFmtId="10" fontId="15" fillId="4" borderId="31" xfId="1" applyNumberFormat="1" applyFont="1" applyFill="1" applyBorder="1" applyAlignment="1">
      <alignment horizontal="center" vertical="center"/>
    </xf>
    <xf numFmtId="0" fontId="15" fillId="4" borderId="29" xfId="1" applyFont="1" applyFill="1" applyBorder="1" applyAlignment="1">
      <alignment vertical="center"/>
    </xf>
    <xf numFmtId="0" fontId="15" fillId="4" borderId="32" xfId="1" applyFont="1" applyFill="1" applyBorder="1" applyAlignment="1">
      <alignment vertical="center"/>
    </xf>
    <xf numFmtId="0" fontId="15" fillId="4" borderId="0" xfId="1" applyFont="1" applyFill="1" applyAlignment="1">
      <alignment horizontal="center" vertical="center"/>
    </xf>
    <xf numFmtId="0" fontId="15" fillId="4" borderId="33" xfId="1" applyFont="1" applyFill="1" applyBorder="1" applyAlignment="1">
      <alignment horizontal="distributed" vertical="center"/>
    </xf>
    <xf numFmtId="41" fontId="16" fillId="4" borderId="34" xfId="2" applyFont="1" applyFill="1" applyBorder="1" applyAlignment="1">
      <alignment vertical="center"/>
    </xf>
    <xf numFmtId="0" fontId="15" fillId="4" borderId="35" xfId="1" applyFont="1" applyFill="1" applyBorder="1" applyAlignment="1">
      <alignment vertical="center" shrinkToFit="1"/>
    </xf>
    <xf numFmtId="10" fontId="15" fillId="4" borderId="36" xfId="1" applyNumberFormat="1" applyFont="1" applyFill="1" applyBorder="1" applyAlignment="1">
      <alignment horizontal="center" vertical="center"/>
    </xf>
    <xf numFmtId="0" fontId="15" fillId="4" borderId="34" xfId="1" applyFont="1" applyFill="1" applyBorder="1" applyAlignment="1">
      <alignment vertical="center"/>
    </xf>
    <xf numFmtId="0" fontId="15" fillId="4" borderId="24" xfId="1" applyFont="1" applyFill="1" applyBorder="1" applyAlignment="1">
      <alignment horizontal="right" vertical="center" shrinkToFit="1"/>
    </xf>
    <xf numFmtId="0" fontId="15" fillId="4" borderId="37" xfId="1" applyFont="1" applyFill="1" applyBorder="1" applyAlignment="1">
      <alignment horizontal="distributed" vertical="center"/>
    </xf>
    <xf numFmtId="41" fontId="15" fillId="4" borderId="38" xfId="2" applyFont="1" applyFill="1" applyBorder="1" applyAlignment="1">
      <alignment vertical="center"/>
    </xf>
    <xf numFmtId="0" fontId="15" fillId="4" borderId="39" xfId="1" applyFont="1" applyFill="1" applyBorder="1" applyAlignment="1">
      <alignment horizontal="right" vertical="center" shrinkToFit="1"/>
    </xf>
    <xf numFmtId="10" fontId="15" fillId="4" borderId="40" xfId="1" applyNumberFormat="1" applyFont="1" applyFill="1" applyBorder="1" applyAlignment="1">
      <alignment horizontal="center" vertical="center"/>
    </xf>
    <xf numFmtId="0" fontId="15" fillId="4" borderId="38" xfId="1" applyFont="1" applyFill="1" applyBorder="1" applyAlignment="1">
      <alignment vertical="center"/>
    </xf>
    <xf numFmtId="0" fontId="15" fillId="4" borderId="41" xfId="1" applyFont="1" applyFill="1" applyBorder="1" applyAlignment="1">
      <alignment vertical="center"/>
    </xf>
    <xf numFmtId="0" fontId="15" fillId="4" borderId="42" xfId="1" applyFont="1" applyFill="1" applyBorder="1" applyAlignment="1">
      <alignment horizontal="center" vertical="center"/>
    </xf>
    <xf numFmtId="0" fontId="15" fillId="4" borderId="17" xfId="1" applyFont="1" applyFill="1" applyBorder="1" applyAlignment="1">
      <alignment horizontal="right" vertical="center" shrinkToFit="1"/>
    </xf>
    <xf numFmtId="0" fontId="15" fillId="4" borderId="43" xfId="1" applyFont="1" applyFill="1" applyBorder="1" applyAlignment="1">
      <alignment vertical="center"/>
    </xf>
    <xf numFmtId="0" fontId="15" fillId="4" borderId="44" xfId="1" applyFont="1" applyFill="1" applyBorder="1" applyAlignment="1">
      <alignment horizontal="center" vertical="center"/>
    </xf>
    <xf numFmtId="41" fontId="16" fillId="4" borderId="23" xfId="2" applyFont="1" applyFill="1" applyBorder="1" applyAlignment="1">
      <alignment vertical="center"/>
    </xf>
    <xf numFmtId="181" fontId="15" fillId="4" borderId="25" xfId="1" applyNumberFormat="1" applyFont="1" applyFill="1" applyBorder="1" applyAlignment="1">
      <alignment horizontal="center" vertical="center"/>
    </xf>
    <xf numFmtId="181" fontId="15" fillId="4" borderId="40" xfId="1" applyNumberFormat="1" applyFont="1" applyFill="1" applyBorder="1" applyAlignment="1">
      <alignment horizontal="center" vertical="center"/>
    </xf>
    <xf numFmtId="0" fontId="15" fillId="4" borderId="37" xfId="1" applyFont="1" applyFill="1" applyBorder="1" applyAlignment="1">
      <alignment horizontal="distributed" vertical="center" wrapText="1"/>
    </xf>
    <xf numFmtId="49" fontId="15" fillId="4" borderId="23" xfId="2" applyNumberFormat="1" applyFont="1" applyFill="1" applyBorder="1" applyAlignment="1">
      <alignment horizontal="left" vertical="center"/>
    </xf>
    <xf numFmtId="0" fontId="15" fillId="4" borderId="45" xfId="1" applyFont="1" applyFill="1" applyBorder="1" applyAlignment="1">
      <alignment horizontal="center" vertical="center"/>
    </xf>
    <xf numFmtId="0" fontId="15" fillId="4" borderId="46" xfId="1" applyFont="1" applyFill="1" applyBorder="1" applyAlignment="1">
      <alignment horizontal="center" vertical="center"/>
    </xf>
    <xf numFmtId="41" fontId="15" fillId="4" borderId="41" xfId="1" applyNumberFormat="1" applyFont="1" applyFill="1" applyBorder="1" applyAlignment="1">
      <alignment vertical="center"/>
    </xf>
    <xf numFmtId="41" fontId="15" fillId="4" borderId="15" xfId="2" applyFont="1" applyFill="1" applyBorder="1" applyAlignment="1">
      <alignment vertical="center"/>
    </xf>
    <xf numFmtId="41" fontId="15" fillId="4" borderId="22" xfId="2" applyFont="1" applyFill="1" applyBorder="1" applyAlignment="1">
      <alignment vertical="center"/>
    </xf>
    <xf numFmtId="182" fontId="15" fillId="4" borderId="25" xfId="1" applyNumberFormat="1" applyFont="1" applyFill="1" applyBorder="1" applyAlignment="1">
      <alignment horizontal="center" vertical="center"/>
    </xf>
    <xf numFmtId="0" fontId="15" fillId="0" borderId="39" xfId="1" applyFont="1" applyBorder="1" applyAlignment="1">
      <alignment vertical="center" shrinkToFit="1"/>
    </xf>
    <xf numFmtId="10" fontId="15" fillId="0" borderId="40" xfId="1" applyNumberFormat="1" applyFont="1" applyBorder="1" applyAlignment="1">
      <alignment horizontal="center" vertical="center"/>
    </xf>
    <xf numFmtId="0" fontId="15" fillId="0" borderId="38" xfId="1" applyFont="1" applyBorder="1" applyAlignment="1">
      <alignment vertical="center"/>
    </xf>
    <xf numFmtId="0" fontId="15" fillId="0" borderId="32" xfId="1" quotePrefix="1" applyFont="1" applyBorder="1" applyAlignment="1">
      <alignment vertical="center"/>
    </xf>
    <xf numFmtId="41" fontId="15" fillId="0" borderId="22" xfId="2" applyFont="1" applyFill="1" applyBorder="1" applyAlignment="1">
      <alignment vertical="center"/>
    </xf>
    <xf numFmtId="0" fontId="15" fillId="0" borderId="24" xfId="1" applyFont="1" applyBorder="1" applyAlignment="1">
      <alignment horizontal="right" vertical="center" shrinkToFit="1"/>
    </xf>
    <xf numFmtId="182" fontId="15" fillId="0" borderId="25" xfId="1" applyNumberFormat="1" applyFont="1" applyBorder="1" applyAlignment="1">
      <alignment horizontal="center" vertical="center"/>
    </xf>
    <xf numFmtId="0" fontId="15" fillId="0" borderId="23" xfId="1" applyFont="1" applyBorder="1" applyAlignment="1">
      <alignment vertical="center"/>
    </xf>
    <xf numFmtId="0" fontId="15" fillId="0" borderId="26" xfId="1" applyFont="1" applyBorder="1" applyAlignment="1">
      <alignment vertical="center"/>
    </xf>
    <xf numFmtId="41" fontId="15" fillId="3" borderId="22" xfId="2" applyFont="1" applyFill="1" applyBorder="1" applyAlignment="1">
      <alignment vertical="center"/>
    </xf>
    <xf numFmtId="0" fontId="15" fillId="3" borderId="24" xfId="1" applyFont="1" applyFill="1" applyBorder="1" applyAlignment="1">
      <alignment horizontal="right" vertical="center" shrinkToFit="1"/>
    </xf>
    <xf numFmtId="10" fontId="15" fillId="3" borderId="25" xfId="1" applyNumberFormat="1" applyFont="1" applyFill="1" applyBorder="1" applyAlignment="1">
      <alignment horizontal="center" vertical="center"/>
    </xf>
    <xf numFmtId="0" fontId="15" fillId="3" borderId="23" xfId="1" applyFont="1" applyFill="1" applyBorder="1" applyAlignment="1">
      <alignment vertical="center"/>
    </xf>
    <xf numFmtId="0" fontId="15" fillId="3" borderId="26" xfId="1" applyFont="1" applyFill="1" applyBorder="1" applyAlignment="1">
      <alignment vertical="center"/>
    </xf>
    <xf numFmtId="0" fontId="15" fillId="3" borderId="0" xfId="1" applyFont="1" applyFill="1" applyAlignment="1">
      <alignment vertical="center"/>
    </xf>
    <xf numFmtId="41" fontId="17" fillId="5" borderId="52" xfId="2" applyFont="1" applyFill="1" applyBorder="1" applyAlignment="1">
      <alignment vertical="center"/>
    </xf>
    <xf numFmtId="0" fontId="15" fillId="5" borderId="53" xfId="1" applyFont="1" applyFill="1" applyBorder="1" applyAlignment="1">
      <alignment vertical="center" shrinkToFit="1"/>
    </xf>
    <xf numFmtId="10" fontId="15" fillId="5" borderId="50" xfId="1" applyNumberFormat="1" applyFont="1" applyFill="1" applyBorder="1" applyAlignment="1">
      <alignment horizontal="center" vertical="center"/>
    </xf>
    <xf numFmtId="0" fontId="15" fillId="5" borderId="51" xfId="1" applyFont="1" applyFill="1" applyBorder="1" applyAlignment="1">
      <alignment vertical="center"/>
    </xf>
    <xf numFmtId="0" fontId="15" fillId="5" borderId="54" xfId="1" applyFont="1" applyFill="1" applyBorder="1" applyAlignment="1">
      <alignment vertical="center"/>
    </xf>
    <xf numFmtId="0" fontId="15" fillId="5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41" fontId="12" fillId="0" borderId="0" xfId="1" applyNumberFormat="1" applyFont="1" applyAlignment="1">
      <alignment vertical="center"/>
    </xf>
    <xf numFmtId="0" fontId="12" fillId="0" borderId="0" xfId="1" applyFont="1" applyAlignment="1">
      <alignment vertical="center" shrinkToFit="1"/>
    </xf>
    <xf numFmtId="0" fontId="18" fillId="0" borderId="0" xfId="1" applyFont="1" applyAlignment="1">
      <alignment horizontal="right" vertical="center"/>
    </xf>
    <xf numFmtId="180" fontId="18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 shrinkToFit="1"/>
    </xf>
    <xf numFmtId="41" fontId="10" fillId="0" borderId="0" xfId="1" applyNumberFormat="1" applyFont="1" applyAlignment="1">
      <alignment vertical="center"/>
    </xf>
    <xf numFmtId="41" fontId="18" fillId="0" borderId="0" xfId="1" applyNumberFormat="1" applyFont="1" applyAlignment="1">
      <alignment vertical="center"/>
    </xf>
    <xf numFmtId="0" fontId="0" fillId="0" borderId="0" xfId="0" quotePrefix="1">
      <alignment vertical="center"/>
    </xf>
    <xf numFmtId="0" fontId="0" fillId="0" borderId="5" xfId="0" quotePrefix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15" fillId="4" borderId="47" xfId="1" applyFont="1" applyFill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4" fillId="4" borderId="7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4" fillId="4" borderId="11" xfId="1" applyFont="1" applyFill="1" applyBorder="1" applyAlignment="1">
      <alignment horizontal="center" vertical="center"/>
    </xf>
    <xf numFmtId="0" fontId="15" fillId="4" borderId="14" xfId="1" applyFont="1" applyFill="1" applyBorder="1" applyAlignment="1">
      <alignment horizontal="center" vertical="center" textRotation="255"/>
    </xf>
    <xf numFmtId="0" fontId="15" fillId="4" borderId="21" xfId="1" applyFont="1" applyFill="1" applyBorder="1" applyAlignment="1">
      <alignment horizontal="center" vertical="center" textRotation="255"/>
    </xf>
    <xf numFmtId="0" fontId="15" fillId="4" borderId="27" xfId="1" applyFont="1" applyFill="1" applyBorder="1" applyAlignment="1">
      <alignment horizontal="center" vertical="center" textRotation="255"/>
    </xf>
    <xf numFmtId="0" fontId="15" fillId="5" borderId="49" xfId="1" applyFont="1" applyFill="1" applyBorder="1" applyAlignment="1">
      <alignment horizontal="distributed" vertical="center"/>
    </xf>
    <xf numFmtId="0" fontId="15" fillId="5" borderId="50" xfId="1" applyFont="1" applyFill="1" applyBorder="1" applyAlignment="1">
      <alignment horizontal="distributed" vertical="center"/>
    </xf>
    <xf numFmtId="0" fontId="15" fillId="5" borderId="51" xfId="1" applyFont="1" applyFill="1" applyBorder="1" applyAlignment="1">
      <alignment horizontal="distributed" vertical="center"/>
    </xf>
    <xf numFmtId="0" fontId="15" fillId="4" borderId="48" xfId="1" applyFont="1" applyFill="1" applyBorder="1" applyAlignment="1">
      <alignment horizontal="distributed" vertical="center"/>
    </xf>
    <xf numFmtId="0" fontId="15" fillId="0" borderId="25" xfId="1" applyFont="1" applyBorder="1" applyAlignment="1">
      <alignment horizontal="distributed" vertical="center"/>
    </xf>
    <xf numFmtId="0" fontId="15" fillId="0" borderId="23" xfId="1" applyFont="1" applyBorder="1" applyAlignment="1">
      <alignment horizontal="distributed" vertical="center"/>
    </xf>
    <xf numFmtId="0" fontId="15" fillId="0" borderId="48" xfId="1" applyFont="1" applyBorder="1" applyAlignment="1">
      <alignment horizontal="distributed" vertical="center"/>
    </xf>
    <xf numFmtId="0" fontId="15" fillId="3" borderId="48" xfId="1" applyFont="1" applyFill="1" applyBorder="1" applyAlignment="1">
      <alignment horizontal="distributed" vertical="center"/>
    </xf>
    <xf numFmtId="0" fontId="15" fillId="3" borderId="25" xfId="1" applyFont="1" applyFill="1" applyBorder="1" applyAlignment="1">
      <alignment horizontal="distributed" vertical="center"/>
    </xf>
    <xf numFmtId="0" fontId="15" fillId="3" borderId="23" xfId="1" applyFont="1" applyFill="1" applyBorder="1" applyAlignment="1">
      <alignment horizontal="distributed"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3">
    <cellStyle name="쉼표 [0] 2 2" xfId="2" xr:uid="{2CBDDAA2-3A52-49B0-8C28-273C4534E596}"/>
    <cellStyle name="표준" xfId="0" builtinId="0"/>
    <cellStyle name="표준 2 2" xfId="1" xr:uid="{6778019F-1D72-423D-9DBA-A7CB8D9A68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54620;&#44397;&#51473;&#44277;&#50629;&#49884;&#494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54620;&#44397;&#51473;&#44277;&#50629;&#48372;&#505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47196;&#45812;&#53076;&#52509;&#44292;&#51228;&#50504;&#44204;&#51201;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120;&#53000;&#46976;/&#44033;&#51333;&#51228;&#50504;&#49436;/2005/&#51204;&#51452;&#53076;&#50517;&#49660;&#54609;&#47792;/&#50696;&#49328;(&#53076;&#50517;&#49660;&#54609;&#47792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단중표"/>
      <sheetName val="표지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인건비"/>
      <sheetName val="요약&amp;결과"/>
      <sheetName val="2공구산출내역"/>
      <sheetName val="첨부1-1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인원계획-미화"/>
      <sheetName val="기본사항"/>
      <sheetName val="단가목록"/>
      <sheetName val="단위단가"/>
      <sheetName val="기초일위대가"/>
      <sheetName val="식재일위대가"/>
      <sheetName val="단가대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9C348-FD91-4227-8032-36417D04F2E6}">
  <dimension ref="A1:I39"/>
  <sheetViews>
    <sheetView tabSelected="1" view="pageBreakPreview" zoomScale="125" zoomScaleNormal="110" zoomScaleSheetLayoutView="125" workbookViewId="0">
      <selection activeCell="D7" sqref="D7"/>
    </sheetView>
  </sheetViews>
  <sheetFormatPr defaultRowHeight="13.5" x14ac:dyDescent="0.3"/>
  <cols>
    <col min="1" max="1" width="7.25" style="28" customWidth="1"/>
    <col min="2" max="2" width="5.5" style="28" customWidth="1"/>
    <col min="3" max="3" width="18.375" style="28" customWidth="1"/>
    <col min="4" max="4" width="21.125" style="28" customWidth="1"/>
    <col min="5" max="5" width="26.5" style="110" customWidth="1"/>
    <col min="6" max="6" width="7.25" style="30" customWidth="1"/>
    <col min="7" max="7" width="11.875" style="28" customWidth="1"/>
    <col min="8" max="8" width="30" style="28" customWidth="1"/>
    <col min="9" max="256" width="9" style="28"/>
    <col min="257" max="257" width="7.25" style="28" customWidth="1"/>
    <col min="258" max="258" width="5.5" style="28" customWidth="1"/>
    <col min="259" max="259" width="18.375" style="28" customWidth="1"/>
    <col min="260" max="260" width="21.125" style="28" customWidth="1"/>
    <col min="261" max="261" width="26.5" style="28" customWidth="1"/>
    <col min="262" max="262" width="7.25" style="28" customWidth="1"/>
    <col min="263" max="263" width="11.875" style="28" customWidth="1"/>
    <col min="264" max="264" width="30" style="28" customWidth="1"/>
    <col min="265" max="512" width="9" style="28"/>
    <col min="513" max="513" width="7.25" style="28" customWidth="1"/>
    <col min="514" max="514" width="5.5" style="28" customWidth="1"/>
    <col min="515" max="515" width="18.375" style="28" customWidth="1"/>
    <col min="516" max="516" width="21.125" style="28" customWidth="1"/>
    <col min="517" max="517" width="26.5" style="28" customWidth="1"/>
    <col min="518" max="518" width="7.25" style="28" customWidth="1"/>
    <col min="519" max="519" width="11.875" style="28" customWidth="1"/>
    <col min="520" max="520" width="30" style="28" customWidth="1"/>
    <col min="521" max="768" width="9" style="28"/>
    <col min="769" max="769" width="7.25" style="28" customWidth="1"/>
    <col min="770" max="770" width="5.5" style="28" customWidth="1"/>
    <col min="771" max="771" width="18.375" style="28" customWidth="1"/>
    <col min="772" max="772" width="21.125" style="28" customWidth="1"/>
    <col min="773" max="773" width="26.5" style="28" customWidth="1"/>
    <col min="774" max="774" width="7.25" style="28" customWidth="1"/>
    <col min="775" max="775" width="11.875" style="28" customWidth="1"/>
    <col min="776" max="776" width="30" style="28" customWidth="1"/>
    <col min="777" max="1024" width="9" style="28"/>
    <col min="1025" max="1025" width="7.25" style="28" customWidth="1"/>
    <col min="1026" max="1026" width="5.5" style="28" customWidth="1"/>
    <col min="1027" max="1027" width="18.375" style="28" customWidth="1"/>
    <col min="1028" max="1028" width="21.125" style="28" customWidth="1"/>
    <col min="1029" max="1029" width="26.5" style="28" customWidth="1"/>
    <col min="1030" max="1030" width="7.25" style="28" customWidth="1"/>
    <col min="1031" max="1031" width="11.875" style="28" customWidth="1"/>
    <col min="1032" max="1032" width="30" style="28" customWidth="1"/>
    <col min="1033" max="1280" width="9" style="28"/>
    <col min="1281" max="1281" width="7.25" style="28" customWidth="1"/>
    <col min="1282" max="1282" width="5.5" style="28" customWidth="1"/>
    <col min="1283" max="1283" width="18.375" style="28" customWidth="1"/>
    <col min="1284" max="1284" width="21.125" style="28" customWidth="1"/>
    <col min="1285" max="1285" width="26.5" style="28" customWidth="1"/>
    <col min="1286" max="1286" width="7.25" style="28" customWidth="1"/>
    <col min="1287" max="1287" width="11.875" style="28" customWidth="1"/>
    <col min="1288" max="1288" width="30" style="28" customWidth="1"/>
    <col min="1289" max="1536" width="9" style="28"/>
    <col min="1537" max="1537" width="7.25" style="28" customWidth="1"/>
    <col min="1538" max="1538" width="5.5" style="28" customWidth="1"/>
    <col min="1539" max="1539" width="18.375" style="28" customWidth="1"/>
    <col min="1540" max="1540" width="21.125" style="28" customWidth="1"/>
    <col min="1541" max="1541" width="26.5" style="28" customWidth="1"/>
    <col min="1542" max="1542" width="7.25" style="28" customWidth="1"/>
    <col min="1543" max="1543" width="11.875" style="28" customWidth="1"/>
    <col min="1544" max="1544" width="30" style="28" customWidth="1"/>
    <col min="1545" max="1792" width="9" style="28"/>
    <col min="1793" max="1793" width="7.25" style="28" customWidth="1"/>
    <col min="1794" max="1794" width="5.5" style="28" customWidth="1"/>
    <col min="1795" max="1795" width="18.375" style="28" customWidth="1"/>
    <col min="1796" max="1796" width="21.125" style="28" customWidth="1"/>
    <col min="1797" max="1797" width="26.5" style="28" customWidth="1"/>
    <col min="1798" max="1798" width="7.25" style="28" customWidth="1"/>
    <col min="1799" max="1799" width="11.875" style="28" customWidth="1"/>
    <col min="1800" max="1800" width="30" style="28" customWidth="1"/>
    <col min="1801" max="2048" width="9" style="28"/>
    <col min="2049" max="2049" width="7.25" style="28" customWidth="1"/>
    <col min="2050" max="2050" width="5.5" style="28" customWidth="1"/>
    <col min="2051" max="2051" width="18.375" style="28" customWidth="1"/>
    <col min="2052" max="2052" width="21.125" style="28" customWidth="1"/>
    <col min="2053" max="2053" width="26.5" style="28" customWidth="1"/>
    <col min="2054" max="2054" width="7.25" style="28" customWidth="1"/>
    <col min="2055" max="2055" width="11.875" style="28" customWidth="1"/>
    <col min="2056" max="2056" width="30" style="28" customWidth="1"/>
    <col min="2057" max="2304" width="9" style="28"/>
    <col min="2305" max="2305" width="7.25" style="28" customWidth="1"/>
    <col min="2306" max="2306" width="5.5" style="28" customWidth="1"/>
    <col min="2307" max="2307" width="18.375" style="28" customWidth="1"/>
    <col min="2308" max="2308" width="21.125" style="28" customWidth="1"/>
    <col min="2309" max="2309" width="26.5" style="28" customWidth="1"/>
    <col min="2310" max="2310" width="7.25" style="28" customWidth="1"/>
    <col min="2311" max="2311" width="11.875" style="28" customWidth="1"/>
    <col min="2312" max="2312" width="30" style="28" customWidth="1"/>
    <col min="2313" max="2560" width="9" style="28"/>
    <col min="2561" max="2561" width="7.25" style="28" customWidth="1"/>
    <col min="2562" max="2562" width="5.5" style="28" customWidth="1"/>
    <col min="2563" max="2563" width="18.375" style="28" customWidth="1"/>
    <col min="2564" max="2564" width="21.125" style="28" customWidth="1"/>
    <col min="2565" max="2565" width="26.5" style="28" customWidth="1"/>
    <col min="2566" max="2566" width="7.25" style="28" customWidth="1"/>
    <col min="2567" max="2567" width="11.875" style="28" customWidth="1"/>
    <col min="2568" max="2568" width="30" style="28" customWidth="1"/>
    <col min="2569" max="2816" width="9" style="28"/>
    <col min="2817" max="2817" width="7.25" style="28" customWidth="1"/>
    <col min="2818" max="2818" width="5.5" style="28" customWidth="1"/>
    <col min="2819" max="2819" width="18.375" style="28" customWidth="1"/>
    <col min="2820" max="2820" width="21.125" style="28" customWidth="1"/>
    <col min="2821" max="2821" width="26.5" style="28" customWidth="1"/>
    <col min="2822" max="2822" width="7.25" style="28" customWidth="1"/>
    <col min="2823" max="2823" width="11.875" style="28" customWidth="1"/>
    <col min="2824" max="2824" width="30" style="28" customWidth="1"/>
    <col min="2825" max="3072" width="9" style="28"/>
    <col min="3073" max="3073" width="7.25" style="28" customWidth="1"/>
    <col min="3074" max="3074" width="5.5" style="28" customWidth="1"/>
    <col min="3075" max="3075" width="18.375" style="28" customWidth="1"/>
    <col min="3076" max="3076" width="21.125" style="28" customWidth="1"/>
    <col min="3077" max="3077" width="26.5" style="28" customWidth="1"/>
    <col min="3078" max="3078" width="7.25" style="28" customWidth="1"/>
    <col min="3079" max="3079" width="11.875" style="28" customWidth="1"/>
    <col min="3080" max="3080" width="30" style="28" customWidth="1"/>
    <col min="3081" max="3328" width="9" style="28"/>
    <col min="3329" max="3329" width="7.25" style="28" customWidth="1"/>
    <col min="3330" max="3330" width="5.5" style="28" customWidth="1"/>
    <col min="3331" max="3331" width="18.375" style="28" customWidth="1"/>
    <col min="3332" max="3332" width="21.125" style="28" customWidth="1"/>
    <col min="3333" max="3333" width="26.5" style="28" customWidth="1"/>
    <col min="3334" max="3334" width="7.25" style="28" customWidth="1"/>
    <col min="3335" max="3335" width="11.875" style="28" customWidth="1"/>
    <col min="3336" max="3336" width="30" style="28" customWidth="1"/>
    <col min="3337" max="3584" width="9" style="28"/>
    <col min="3585" max="3585" width="7.25" style="28" customWidth="1"/>
    <col min="3586" max="3586" width="5.5" style="28" customWidth="1"/>
    <col min="3587" max="3587" width="18.375" style="28" customWidth="1"/>
    <col min="3588" max="3588" width="21.125" style="28" customWidth="1"/>
    <col min="3589" max="3589" width="26.5" style="28" customWidth="1"/>
    <col min="3590" max="3590" width="7.25" style="28" customWidth="1"/>
    <col min="3591" max="3591" width="11.875" style="28" customWidth="1"/>
    <col min="3592" max="3592" width="30" style="28" customWidth="1"/>
    <col min="3593" max="3840" width="9" style="28"/>
    <col min="3841" max="3841" width="7.25" style="28" customWidth="1"/>
    <col min="3842" max="3842" width="5.5" style="28" customWidth="1"/>
    <col min="3843" max="3843" width="18.375" style="28" customWidth="1"/>
    <col min="3844" max="3844" width="21.125" style="28" customWidth="1"/>
    <col min="3845" max="3845" width="26.5" style="28" customWidth="1"/>
    <col min="3846" max="3846" width="7.25" style="28" customWidth="1"/>
    <col min="3847" max="3847" width="11.875" style="28" customWidth="1"/>
    <col min="3848" max="3848" width="30" style="28" customWidth="1"/>
    <col min="3849" max="4096" width="9" style="28"/>
    <col min="4097" max="4097" width="7.25" style="28" customWidth="1"/>
    <col min="4098" max="4098" width="5.5" style="28" customWidth="1"/>
    <col min="4099" max="4099" width="18.375" style="28" customWidth="1"/>
    <col min="4100" max="4100" width="21.125" style="28" customWidth="1"/>
    <col min="4101" max="4101" width="26.5" style="28" customWidth="1"/>
    <col min="4102" max="4102" width="7.25" style="28" customWidth="1"/>
    <col min="4103" max="4103" width="11.875" style="28" customWidth="1"/>
    <col min="4104" max="4104" width="30" style="28" customWidth="1"/>
    <col min="4105" max="4352" width="9" style="28"/>
    <col min="4353" max="4353" width="7.25" style="28" customWidth="1"/>
    <col min="4354" max="4354" width="5.5" style="28" customWidth="1"/>
    <col min="4355" max="4355" width="18.375" style="28" customWidth="1"/>
    <col min="4356" max="4356" width="21.125" style="28" customWidth="1"/>
    <col min="4357" max="4357" width="26.5" style="28" customWidth="1"/>
    <col min="4358" max="4358" width="7.25" style="28" customWidth="1"/>
    <col min="4359" max="4359" width="11.875" style="28" customWidth="1"/>
    <col min="4360" max="4360" width="30" style="28" customWidth="1"/>
    <col min="4361" max="4608" width="9" style="28"/>
    <col min="4609" max="4609" width="7.25" style="28" customWidth="1"/>
    <col min="4610" max="4610" width="5.5" style="28" customWidth="1"/>
    <col min="4611" max="4611" width="18.375" style="28" customWidth="1"/>
    <col min="4612" max="4612" width="21.125" style="28" customWidth="1"/>
    <col min="4613" max="4613" width="26.5" style="28" customWidth="1"/>
    <col min="4614" max="4614" width="7.25" style="28" customWidth="1"/>
    <col min="4615" max="4615" width="11.875" style="28" customWidth="1"/>
    <col min="4616" max="4616" width="30" style="28" customWidth="1"/>
    <col min="4617" max="4864" width="9" style="28"/>
    <col min="4865" max="4865" width="7.25" style="28" customWidth="1"/>
    <col min="4866" max="4866" width="5.5" style="28" customWidth="1"/>
    <col min="4867" max="4867" width="18.375" style="28" customWidth="1"/>
    <col min="4868" max="4868" width="21.125" style="28" customWidth="1"/>
    <col min="4869" max="4869" width="26.5" style="28" customWidth="1"/>
    <col min="4870" max="4870" width="7.25" style="28" customWidth="1"/>
    <col min="4871" max="4871" width="11.875" style="28" customWidth="1"/>
    <col min="4872" max="4872" width="30" style="28" customWidth="1"/>
    <col min="4873" max="5120" width="9" style="28"/>
    <col min="5121" max="5121" width="7.25" style="28" customWidth="1"/>
    <col min="5122" max="5122" width="5.5" style="28" customWidth="1"/>
    <col min="5123" max="5123" width="18.375" style="28" customWidth="1"/>
    <col min="5124" max="5124" width="21.125" style="28" customWidth="1"/>
    <col min="5125" max="5125" width="26.5" style="28" customWidth="1"/>
    <col min="5126" max="5126" width="7.25" style="28" customWidth="1"/>
    <col min="5127" max="5127" width="11.875" style="28" customWidth="1"/>
    <col min="5128" max="5128" width="30" style="28" customWidth="1"/>
    <col min="5129" max="5376" width="9" style="28"/>
    <col min="5377" max="5377" width="7.25" style="28" customWidth="1"/>
    <col min="5378" max="5378" width="5.5" style="28" customWidth="1"/>
    <col min="5379" max="5379" width="18.375" style="28" customWidth="1"/>
    <col min="5380" max="5380" width="21.125" style="28" customWidth="1"/>
    <col min="5381" max="5381" width="26.5" style="28" customWidth="1"/>
    <col min="5382" max="5382" width="7.25" style="28" customWidth="1"/>
    <col min="5383" max="5383" width="11.875" style="28" customWidth="1"/>
    <col min="5384" max="5384" width="30" style="28" customWidth="1"/>
    <col min="5385" max="5632" width="9" style="28"/>
    <col min="5633" max="5633" width="7.25" style="28" customWidth="1"/>
    <col min="5634" max="5634" width="5.5" style="28" customWidth="1"/>
    <col min="5635" max="5635" width="18.375" style="28" customWidth="1"/>
    <col min="5636" max="5636" width="21.125" style="28" customWidth="1"/>
    <col min="5637" max="5637" width="26.5" style="28" customWidth="1"/>
    <col min="5638" max="5638" width="7.25" style="28" customWidth="1"/>
    <col min="5639" max="5639" width="11.875" style="28" customWidth="1"/>
    <col min="5640" max="5640" width="30" style="28" customWidth="1"/>
    <col min="5641" max="5888" width="9" style="28"/>
    <col min="5889" max="5889" width="7.25" style="28" customWidth="1"/>
    <col min="5890" max="5890" width="5.5" style="28" customWidth="1"/>
    <col min="5891" max="5891" width="18.375" style="28" customWidth="1"/>
    <col min="5892" max="5892" width="21.125" style="28" customWidth="1"/>
    <col min="5893" max="5893" width="26.5" style="28" customWidth="1"/>
    <col min="5894" max="5894" width="7.25" style="28" customWidth="1"/>
    <col min="5895" max="5895" width="11.875" style="28" customWidth="1"/>
    <col min="5896" max="5896" width="30" style="28" customWidth="1"/>
    <col min="5897" max="6144" width="9" style="28"/>
    <col min="6145" max="6145" width="7.25" style="28" customWidth="1"/>
    <col min="6146" max="6146" width="5.5" style="28" customWidth="1"/>
    <col min="6147" max="6147" width="18.375" style="28" customWidth="1"/>
    <col min="6148" max="6148" width="21.125" style="28" customWidth="1"/>
    <col min="6149" max="6149" width="26.5" style="28" customWidth="1"/>
    <col min="6150" max="6150" width="7.25" style="28" customWidth="1"/>
    <col min="6151" max="6151" width="11.875" style="28" customWidth="1"/>
    <col min="6152" max="6152" width="30" style="28" customWidth="1"/>
    <col min="6153" max="6400" width="9" style="28"/>
    <col min="6401" max="6401" width="7.25" style="28" customWidth="1"/>
    <col min="6402" max="6402" width="5.5" style="28" customWidth="1"/>
    <col min="6403" max="6403" width="18.375" style="28" customWidth="1"/>
    <col min="6404" max="6404" width="21.125" style="28" customWidth="1"/>
    <col min="6405" max="6405" width="26.5" style="28" customWidth="1"/>
    <col min="6406" max="6406" width="7.25" style="28" customWidth="1"/>
    <col min="6407" max="6407" width="11.875" style="28" customWidth="1"/>
    <col min="6408" max="6408" width="30" style="28" customWidth="1"/>
    <col min="6409" max="6656" width="9" style="28"/>
    <col min="6657" max="6657" width="7.25" style="28" customWidth="1"/>
    <col min="6658" max="6658" width="5.5" style="28" customWidth="1"/>
    <col min="6659" max="6659" width="18.375" style="28" customWidth="1"/>
    <col min="6660" max="6660" width="21.125" style="28" customWidth="1"/>
    <col min="6661" max="6661" width="26.5" style="28" customWidth="1"/>
    <col min="6662" max="6662" width="7.25" style="28" customWidth="1"/>
    <col min="6663" max="6663" width="11.875" style="28" customWidth="1"/>
    <col min="6664" max="6664" width="30" style="28" customWidth="1"/>
    <col min="6665" max="6912" width="9" style="28"/>
    <col min="6913" max="6913" width="7.25" style="28" customWidth="1"/>
    <col min="6914" max="6914" width="5.5" style="28" customWidth="1"/>
    <col min="6915" max="6915" width="18.375" style="28" customWidth="1"/>
    <col min="6916" max="6916" width="21.125" style="28" customWidth="1"/>
    <col min="6917" max="6917" width="26.5" style="28" customWidth="1"/>
    <col min="6918" max="6918" width="7.25" style="28" customWidth="1"/>
    <col min="6919" max="6919" width="11.875" style="28" customWidth="1"/>
    <col min="6920" max="6920" width="30" style="28" customWidth="1"/>
    <col min="6921" max="7168" width="9" style="28"/>
    <col min="7169" max="7169" width="7.25" style="28" customWidth="1"/>
    <col min="7170" max="7170" width="5.5" style="28" customWidth="1"/>
    <col min="7171" max="7171" width="18.375" style="28" customWidth="1"/>
    <col min="7172" max="7172" width="21.125" style="28" customWidth="1"/>
    <col min="7173" max="7173" width="26.5" style="28" customWidth="1"/>
    <col min="7174" max="7174" width="7.25" style="28" customWidth="1"/>
    <col min="7175" max="7175" width="11.875" style="28" customWidth="1"/>
    <col min="7176" max="7176" width="30" style="28" customWidth="1"/>
    <col min="7177" max="7424" width="9" style="28"/>
    <col min="7425" max="7425" width="7.25" style="28" customWidth="1"/>
    <col min="7426" max="7426" width="5.5" style="28" customWidth="1"/>
    <col min="7427" max="7427" width="18.375" style="28" customWidth="1"/>
    <col min="7428" max="7428" width="21.125" style="28" customWidth="1"/>
    <col min="7429" max="7429" width="26.5" style="28" customWidth="1"/>
    <col min="7430" max="7430" width="7.25" style="28" customWidth="1"/>
    <col min="7431" max="7431" width="11.875" style="28" customWidth="1"/>
    <col min="7432" max="7432" width="30" style="28" customWidth="1"/>
    <col min="7433" max="7680" width="9" style="28"/>
    <col min="7681" max="7681" width="7.25" style="28" customWidth="1"/>
    <col min="7682" max="7682" width="5.5" style="28" customWidth="1"/>
    <col min="7683" max="7683" width="18.375" style="28" customWidth="1"/>
    <col min="7684" max="7684" width="21.125" style="28" customWidth="1"/>
    <col min="7685" max="7685" width="26.5" style="28" customWidth="1"/>
    <col min="7686" max="7686" width="7.25" style="28" customWidth="1"/>
    <col min="7687" max="7687" width="11.875" style="28" customWidth="1"/>
    <col min="7688" max="7688" width="30" style="28" customWidth="1"/>
    <col min="7689" max="7936" width="9" style="28"/>
    <col min="7937" max="7937" width="7.25" style="28" customWidth="1"/>
    <col min="7938" max="7938" width="5.5" style="28" customWidth="1"/>
    <col min="7939" max="7939" width="18.375" style="28" customWidth="1"/>
    <col min="7940" max="7940" width="21.125" style="28" customWidth="1"/>
    <col min="7941" max="7941" width="26.5" style="28" customWidth="1"/>
    <col min="7942" max="7942" width="7.25" style="28" customWidth="1"/>
    <col min="7943" max="7943" width="11.875" style="28" customWidth="1"/>
    <col min="7944" max="7944" width="30" style="28" customWidth="1"/>
    <col min="7945" max="8192" width="9" style="28"/>
    <col min="8193" max="8193" width="7.25" style="28" customWidth="1"/>
    <col min="8194" max="8194" width="5.5" style="28" customWidth="1"/>
    <col min="8195" max="8195" width="18.375" style="28" customWidth="1"/>
    <col min="8196" max="8196" width="21.125" style="28" customWidth="1"/>
    <col min="8197" max="8197" width="26.5" style="28" customWidth="1"/>
    <col min="8198" max="8198" width="7.25" style="28" customWidth="1"/>
    <col min="8199" max="8199" width="11.875" style="28" customWidth="1"/>
    <col min="8200" max="8200" width="30" style="28" customWidth="1"/>
    <col min="8201" max="8448" width="9" style="28"/>
    <col min="8449" max="8449" width="7.25" style="28" customWidth="1"/>
    <col min="8450" max="8450" width="5.5" style="28" customWidth="1"/>
    <col min="8451" max="8451" width="18.375" style="28" customWidth="1"/>
    <col min="8452" max="8452" width="21.125" style="28" customWidth="1"/>
    <col min="8453" max="8453" width="26.5" style="28" customWidth="1"/>
    <col min="8454" max="8454" width="7.25" style="28" customWidth="1"/>
    <col min="8455" max="8455" width="11.875" style="28" customWidth="1"/>
    <col min="8456" max="8456" width="30" style="28" customWidth="1"/>
    <col min="8457" max="8704" width="9" style="28"/>
    <col min="8705" max="8705" width="7.25" style="28" customWidth="1"/>
    <col min="8706" max="8706" width="5.5" style="28" customWidth="1"/>
    <col min="8707" max="8707" width="18.375" style="28" customWidth="1"/>
    <col min="8708" max="8708" width="21.125" style="28" customWidth="1"/>
    <col min="8709" max="8709" width="26.5" style="28" customWidth="1"/>
    <col min="8710" max="8710" width="7.25" style="28" customWidth="1"/>
    <col min="8711" max="8711" width="11.875" style="28" customWidth="1"/>
    <col min="8712" max="8712" width="30" style="28" customWidth="1"/>
    <col min="8713" max="8960" width="9" style="28"/>
    <col min="8961" max="8961" width="7.25" style="28" customWidth="1"/>
    <col min="8962" max="8962" width="5.5" style="28" customWidth="1"/>
    <col min="8963" max="8963" width="18.375" style="28" customWidth="1"/>
    <col min="8964" max="8964" width="21.125" style="28" customWidth="1"/>
    <col min="8965" max="8965" width="26.5" style="28" customWidth="1"/>
    <col min="8966" max="8966" width="7.25" style="28" customWidth="1"/>
    <col min="8967" max="8967" width="11.875" style="28" customWidth="1"/>
    <col min="8968" max="8968" width="30" style="28" customWidth="1"/>
    <col min="8969" max="9216" width="9" style="28"/>
    <col min="9217" max="9217" width="7.25" style="28" customWidth="1"/>
    <col min="9218" max="9218" width="5.5" style="28" customWidth="1"/>
    <col min="9219" max="9219" width="18.375" style="28" customWidth="1"/>
    <col min="9220" max="9220" width="21.125" style="28" customWidth="1"/>
    <col min="9221" max="9221" width="26.5" style="28" customWidth="1"/>
    <col min="9222" max="9222" width="7.25" style="28" customWidth="1"/>
    <col min="9223" max="9223" width="11.875" style="28" customWidth="1"/>
    <col min="9224" max="9224" width="30" style="28" customWidth="1"/>
    <col min="9225" max="9472" width="9" style="28"/>
    <col min="9473" max="9473" width="7.25" style="28" customWidth="1"/>
    <col min="9474" max="9474" width="5.5" style="28" customWidth="1"/>
    <col min="9475" max="9475" width="18.375" style="28" customWidth="1"/>
    <col min="9476" max="9476" width="21.125" style="28" customWidth="1"/>
    <col min="9477" max="9477" width="26.5" style="28" customWidth="1"/>
    <col min="9478" max="9478" width="7.25" style="28" customWidth="1"/>
    <col min="9479" max="9479" width="11.875" style="28" customWidth="1"/>
    <col min="9480" max="9480" width="30" style="28" customWidth="1"/>
    <col min="9481" max="9728" width="9" style="28"/>
    <col min="9729" max="9729" width="7.25" style="28" customWidth="1"/>
    <col min="9730" max="9730" width="5.5" style="28" customWidth="1"/>
    <col min="9731" max="9731" width="18.375" style="28" customWidth="1"/>
    <col min="9732" max="9732" width="21.125" style="28" customWidth="1"/>
    <col min="9733" max="9733" width="26.5" style="28" customWidth="1"/>
    <col min="9734" max="9734" width="7.25" style="28" customWidth="1"/>
    <col min="9735" max="9735" width="11.875" style="28" customWidth="1"/>
    <col min="9736" max="9736" width="30" style="28" customWidth="1"/>
    <col min="9737" max="9984" width="9" style="28"/>
    <col min="9985" max="9985" width="7.25" style="28" customWidth="1"/>
    <col min="9986" max="9986" width="5.5" style="28" customWidth="1"/>
    <col min="9987" max="9987" width="18.375" style="28" customWidth="1"/>
    <col min="9988" max="9988" width="21.125" style="28" customWidth="1"/>
    <col min="9989" max="9989" width="26.5" style="28" customWidth="1"/>
    <col min="9990" max="9990" width="7.25" style="28" customWidth="1"/>
    <col min="9991" max="9991" width="11.875" style="28" customWidth="1"/>
    <col min="9992" max="9992" width="30" style="28" customWidth="1"/>
    <col min="9993" max="10240" width="9" style="28"/>
    <col min="10241" max="10241" width="7.25" style="28" customWidth="1"/>
    <col min="10242" max="10242" width="5.5" style="28" customWidth="1"/>
    <col min="10243" max="10243" width="18.375" style="28" customWidth="1"/>
    <col min="10244" max="10244" width="21.125" style="28" customWidth="1"/>
    <col min="10245" max="10245" width="26.5" style="28" customWidth="1"/>
    <col min="10246" max="10246" width="7.25" style="28" customWidth="1"/>
    <col min="10247" max="10247" width="11.875" style="28" customWidth="1"/>
    <col min="10248" max="10248" width="30" style="28" customWidth="1"/>
    <col min="10249" max="10496" width="9" style="28"/>
    <col min="10497" max="10497" width="7.25" style="28" customWidth="1"/>
    <col min="10498" max="10498" width="5.5" style="28" customWidth="1"/>
    <col min="10499" max="10499" width="18.375" style="28" customWidth="1"/>
    <col min="10500" max="10500" width="21.125" style="28" customWidth="1"/>
    <col min="10501" max="10501" width="26.5" style="28" customWidth="1"/>
    <col min="10502" max="10502" width="7.25" style="28" customWidth="1"/>
    <col min="10503" max="10503" width="11.875" style="28" customWidth="1"/>
    <col min="10504" max="10504" width="30" style="28" customWidth="1"/>
    <col min="10505" max="10752" width="9" style="28"/>
    <col min="10753" max="10753" width="7.25" style="28" customWidth="1"/>
    <col min="10754" max="10754" width="5.5" style="28" customWidth="1"/>
    <col min="10755" max="10755" width="18.375" style="28" customWidth="1"/>
    <col min="10756" max="10756" width="21.125" style="28" customWidth="1"/>
    <col min="10757" max="10757" width="26.5" style="28" customWidth="1"/>
    <col min="10758" max="10758" width="7.25" style="28" customWidth="1"/>
    <col min="10759" max="10759" width="11.875" style="28" customWidth="1"/>
    <col min="10760" max="10760" width="30" style="28" customWidth="1"/>
    <col min="10761" max="11008" width="9" style="28"/>
    <col min="11009" max="11009" width="7.25" style="28" customWidth="1"/>
    <col min="11010" max="11010" width="5.5" style="28" customWidth="1"/>
    <col min="11011" max="11011" width="18.375" style="28" customWidth="1"/>
    <col min="11012" max="11012" width="21.125" style="28" customWidth="1"/>
    <col min="11013" max="11013" width="26.5" style="28" customWidth="1"/>
    <col min="11014" max="11014" width="7.25" style="28" customWidth="1"/>
    <col min="11015" max="11015" width="11.875" style="28" customWidth="1"/>
    <col min="11016" max="11016" width="30" style="28" customWidth="1"/>
    <col min="11017" max="11264" width="9" style="28"/>
    <col min="11265" max="11265" width="7.25" style="28" customWidth="1"/>
    <col min="11266" max="11266" width="5.5" style="28" customWidth="1"/>
    <col min="11267" max="11267" width="18.375" style="28" customWidth="1"/>
    <col min="11268" max="11268" width="21.125" style="28" customWidth="1"/>
    <col min="11269" max="11269" width="26.5" style="28" customWidth="1"/>
    <col min="11270" max="11270" width="7.25" style="28" customWidth="1"/>
    <col min="11271" max="11271" width="11.875" style="28" customWidth="1"/>
    <col min="11272" max="11272" width="30" style="28" customWidth="1"/>
    <col min="11273" max="11520" width="9" style="28"/>
    <col min="11521" max="11521" width="7.25" style="28" customWidth="1"/>
    <col min="11522" max="11522" width="5.5" style="28" customWidth="1"/>
    <col min="11523" max="11523" width="18.375" style="28" customWidth="1"/>
    <col min="11524" max="11524" width="21.125" style="28" customWidth="1"/>
    <col min="11525" max="11525" width="26.5" style="28" customWidth="1"/>
    <col min="11526" max="11526" width="7.25" style="28" customWidth="1"/>
    <col min="11527" max="11527" width="11.875" style="28" customWidth="1"/>
    <col min="11528" max="11528" width="30" style="28" customWidth="1"/>
    <col min="11529" max="11776" width="9" style="28"/>
    <col min="11777" max="11777" width="7.25" style="28" customWidth="1"/>
    <col min="11778" max="11778" width="5.5" style="28" customWidth="1"/>
    <col min="11779" max="11779" width="18.375" style="28" customWidth="1"/>
    <col min="11780" max="11780" width="21.125" style="28" customWidth="1"/>
    <col min="11781" max="11781" width="26.5" style="28" customWidth="1"/>
    <col min="11782" max="11782" width="7.25" style="28" customWidth="1"/>
    <col min="11783" max="11783" width="11.875" style="28" customWidth="1"/>
    <col min="11784" max="11784" width="30" style="28" customWidth="1"/>
    <col min="11785" max="12032" width="9" style="28"/>
    <col min="12033" max="12033" width="7.25" style="28" customWidth="1"/>
    <col min="12034" max="12034" width="5.5" style="28" customWidth="1"/>
    <col min="12035" max="12035" width="18.375" style="28" customWidth="1"/>
    <col min="12036" max="12036" width="21.125" style="28" customWidth="1"/>
    <col min="12037" max="12037" width="26.5" style="28" customWidth="1"/>
    <col min="12038" max="12038" width="7.25" style="28" customWidth="1"/>
    <col min="12039" max="12039" width="11.875" style="28" customWidth="1"/>
    <col min="12040" max="12040" width="30" style="28" customWidth="1"/>
    <col min="12041" max="12288" width="9" style="28"/>
    <col min="12289" max="12289" width="7.25" style="28" customWidth="1"/>
    <col min="12290" max="12290" width="5.5" style="28" customWidth="1"/>
    <col min="12291" max="12291" width="18.375" style="28" customWidth="1"/>
    <col min="12292" max="12292" width="21.125" style="28" customWidth="1"/>
    <col min="12293" max="12293" width="26.5" style="28" customWidth="1"/>
    <col min="12294" max="12294" width="7.25" style="28" customWidth="1"/>
    <col min="12295" max="12295" width="11.875" style="28" customWidth="1"/>
    <col min="12296" max="12296" width="30" style="28" customWidth="1"/>
    <col min="12297" max="12544" width="9" style="28"/>
    <col min="12545" max="12545" width="7.25" style="28" customWidth="1"/>
    <col min="12546" max="12546" width="5.5" style="28" customWidth="1"/>
    <col min="12547" max="12547" width="18.375" style="28" customWidth="1"/>
    <col min="12548" max="12548" width="21.125" style="28" customWidth="1"/>
    <col min="12549" max="12549" width="26.5" style="28" customWidth="1"/>
    <col min="12550" max="12550" width="7.25" style="28" customWidth="1"/>
    <col min="12551" max="12551" width="11.875" style="28" customWidth="1"/>
    <col min="12552" max="12552" width="30" style="28" customWidth="1"/>
    <col min="12553" max="12800" width="9" style="28"/>
    <col min="12801" max="12801" width="7.25" style="28" customWidth="1"/>
    <col min="12802" max="12802" width="5.5" style="28" customWidth="1"/>
    <col min="12803" max="12803" width="18.375" style="28" customWidth="1"/>
    <col min="12804" max="12804" width="21.125" style="28" customWidth="1"/>
    <col min="12805" max="12805" width="26.5" style="28" customWidth="1"/>
    <col min="12806" max="12806" width="7.25" style="28" customWidth="1"/>
    <col min="12807" max="12807" width="11.875" style="28" customWidth="1"/>
    <col min="12808" max="12808" width="30" style="28" customWidth="1"/>
    <col min="12809" max="13056" width="9" style="28"/>
    <col min="13057" max="13057" width="7.25" style="28" customWidth="1"/>
    <col min="13058" max="13058" width="5.5" style="28" customWidth="1"/>
    <col min="13059" max="13059" width="18.375" style="28" customWidth="1"/>
    <col min="13060" max="13060" width="21.125" style="28" customWidth="1"/>
    <col min="13061" max="13061" width="26.5" style="28" customWidth="1"/>
    <col min="13062" max="13062" width="7.25" style="28" customWidth="1"/>
    <col min="13063" max="13063" width="11.875" style="28" customWidth="1"/>
    <col min="13064" max="13064" width="30" style="28" customWidth="1"/>
    <col min="13065" max="13312" width="9" style="28"/>
    <col min="13313" max="13313" width="7.25" style="28" customWidth="1"/>
    <col min="13314" max="13314" width="5.5" style="28" customWidth="1"/>
    <col min="13315" max="13315" width="18.375" style="28" customWidth="1"/>
    <col min="13316" max="13316" width="21.125" style="28" customWidth="1"/>
    <col min="13317" max="13317" width="26.5" style="28" customWidth="1"/>
    <col min="13318" max="13318" width="7.25" style="28" customWidth="1"/>
    <col min="13319" max="13319" width="11.875" style="28" customWidth="1"/>
    <col min="13320" max="13320" width="30" style="28" customWidth="1"/>
    <col min="13321" max="13568" width="9" style="28"/>
    <col min="13569" max="13569" width="7.25" style="28" customWidth="1"/>
    <col min="13570" max="13570" width="5.5" style="28" customWidth="1"/>
    <col min="13571" max="13571" width="18.375" style="28" customWidth="1"/>
    <col min="13572" max="13572" width="21.125" style="28" customWidth="1"/>
    <col min="13573" max="13573" width="26.5" style="28" customWidth="1"/>
    <col min="13574" max="13574" width="7.25" style="28" customWidth="1"/>
    <col min="13575" max="13575" width="11.875" style="28" customWidth="1"/>
    <col min="13576" max="13576" width="30" style="28" customWidth="1"/>
    <col min="13577" max="13824" width="9" style="28"/>
    <col min="13825" max="13825" width="7.25" style="28" customWidth="1"/>
    <col min="13826" max="13826" width="5.5" style="28" customWidth="1"/>
    <col min="13827" max="13827" width="18.375" style="28" customWidth="1"/>
    <col min="13828" max="13828" width="21.125" style="28" customWidth="1"/>
    <col min="13829" max="13829" width="26.5" style="28" customWidth="1"/>
    <col min="13830" max="13830" width="7.25" style="28" customWidth="1"/>
    <col min="13831" max="13831" width="11.875" style="28" customWidth="1"/>
    <col min="13832" max="13832" width="30" style="28" customWidth="1"/>
    <col min="13833" max="14080" width="9" style="28"/>
    <col min="14081" max="14081" width="7.25" style="28" customWidth="1"/>
    <col min="14082" max="14082" width="5.5" style="28" customWidth="1"/>
    <col min="14083" max="14083" width="18.375" style="28" customWidth="1"/>
    <col min="14084" max="14084" width="21.125" style="28" customWidth="1"/>
    <col min="14085" max="14085" width="26.5" style="28" customWidth="1"/>
    <col min="14086" max="14086" width="7.25" style="28" customWidth="1"/>
    <col min="14087" max="14087" width="11.875" style="28" customWidth="1"/>
    <col min="14088" max="14088" width="30" style="28" customWidth="1"/>
    <col min="14089" max="14336" width="9" style="28"/>
    <col min="14337" max="14337" width="7.25" style="28" customWidth="1"/>
    <col min="14338" max="14338" width="5.5" style="28" customWidth="1"/>
    <col min="14339" max="14339" width="18.375" style="28" customWidth="1"/>
    <col min="14340" max="14340" width="21.125" style="28" customWidth="1"/>
    <col min="14341" max="14341" width="26.5" style="28" customWidth="1"/>
    <col min="14342" max="14342" width="7.25" style="28" customWidth="1"/>
    <col min="14343" max="14343" width="11.875" style="28" customWidth="1"/>
    <col min="14344" max="14344" width="30" style="28" customWidth="1"/>
    <col min="14345" max="14592" width="9" style="28"/>
    <col min="14593" max="14593" width="7.25" style="28" customWidth="1"/>
    <col min="14594" max="14594" width="5.5" style="28" customWidth="1"/>
    <col min="14595" max="14595" width="18.375" style="28" customWidth="1"/>
    <col min="14596" max="14596" width="21.125" style="28" customWidth="1"/>
    <col min="14597" max="14597" width="26.5" style="28" customWidth="1"/>
    <col min="14598" max="14598" width="7.25" style="28" customWidth="1"/>
    <col min="14599" max="14599" width="11.875" style="28" customWidth="1"/>
    <col min="14600" max="14600" width="30" style="28" customWidth="1"/>
    <col min="14601" max="14848" width="9" style="28"/>
    <col min="14849" max="14849" width="7.25" style="28" customWidth="1"/>
    <col min="14850" max="14850" width="5.5" style="28" customWidth="1"/>
    <col min="14851" max="14851" width="18.375" style="28" customWidth="1"/>
    <col min="14852" max="14852" width="21.125" style="28" customWidth="1"/>
    <col min="14853" max="14853" width="26.5" style="28" customWidth="1"/>
    <col min="14854" max="14854" width="7.25" style="28" customWidth="1"/>
    <col min="14855" max="14855" width="11.875" style="28" customWidth="1"/>
    <col min="14856" max="14856" width="30" style="28" customWidth="1"/>
    <col min="14857" max="15104" width="9" style="28"/>
    <col min="15105" max="15105" width="7.25" style="28" customWidth="1"/>
    <col min="15106" max="15106" width="5.5" style="28" customWidth="1"/>
    <col min="15107" max="15107" width="18.375" style="28" customWidth="1"/>
    <col min="15108" max="15108" width="21.125" style="28" customWidth="1"/>
    <col min="15109" max="15109" width="26.5" style="28" customWidth="1"/>
    <col min="15110" max="15110" width="7.25" style="28" customWidth="1"/>
    <col min="15111" max="15111" width="11.875" style="28" customWidth="1"/>
    <col min="15112" max="15112" width="30" style="28" customWidth="1"/>
    <col min="15113" max="15360" width="9" style="28"/>
    <col min="15361" max="15361" width="7.25" style="28" customWidth="1"/>
    <col min="15362" max="15362" width="5.5" style="28" customWidth="1"/>
    <col min="15363" max="15363" width="18.375" style="28" customWidth="1"/>
    <col min="15364" max="15364" width="21.125" style="28" customWidth="1"/>
    <col min="15365" max="15365" width="26.5" style="28" customWidth="1"/>
    <col min="15366" max="15366" width="7.25" style="28" customWidth="1"/>
    <col min="15367" max="15367" width="11.875" style="28" customWidth="1"/>
    <col min="15368" max="15368" width="30" style="28" customWidth="1"/>
    <col min="15369" max="15616" width="9" style="28"/>
    <col min="15617" max="15617" width="7.25" style="28" customWidth="1"/>
    <col min="15618" max="15618" width="5.5" style="28" customWidth="1"/>
    <col min="15619" max="15619" width="18.375" style="28" customWidth="1"/>
    <col min="15620" max="15620" width="21.125" style="28" customWidth="1"/>
    <col min="15621" max="15621" width="26.5" style="28" customWidth="1"/>
    <col min="15622" max="15622" width="7.25" style="28" customWidth="1"/>
    <col min="15623" max="15623" width="11.875" style="28" customWidth="1"/>
    <col min="15624" max="15624" width="30" style="28" customWidth="1"/>
    <col min="15625" max="15872" width="9" style="28"/>
    <col min="15873" max="15873" width="7.25" style="28" customWidth="1"/>
    <col min="15874" max="15874" width="5.5" style="28" customWidth="1"/>
    <col min="15875" max="15875" width="18.375" style="28" customWidth="1"/>
    <col min="15876" max="15876" width="21.125" style="28" customWidth="1"/>
    <col min="15877" max="15877" width="26.5" style="28" customWidth="1"/>
    <col min="15878" max="15878" width="7.25" style="28" customWidth="1"/>
    <col min="15879" max="15879" width="11.875" style="28" customWidth="1"/>
    <col min="15880" max="15880" width="30" style="28" customWidth="1"/>
    <col min="15881" max="16128" width="9" style="28"/>
    <col min="16129" max="16129" width="7.25" style="28" customWidth="1"/>
    <col min="16130" max="16130" width="5.5" style="28" customWidth="1"/>
    <col min="16131" max="16131" width="18.375" style="28" customWidth="1"/>
    <col min="16132" max="16132" width="21.125" style="28" customWidth="1"/>
    <col min="16133" max="16133" width="26.5" style="28" customWidth="1"/>
    <col min="16134" max="16134" width="7.25" style="28" customWidth="1"/>
    <col min="16135" max="16135" width="11.875" style="28" customWidth="1"/>
    <col min="16136" max="16136" width="30" style="28" customWidth="1"/>
    <col min="16137" max="16384" width="9" style="28"/>
  </cols>
  <sheetData>
    <row r="1" spans="1:8" s="27" customFormat="1" ht="22.5" customHeight="1" x14ac:dyDescent="0.3">
      <c r="A1" s="119" t="s">
        <v>534</v>
      </c>
      <c r="B1" s="120"/>
      <c r="C1" s="120"/>
      <c r="D1" s="120"/>
      <c r="E1" s="120"/>
      <c r="F1" s="120"/>
      <c r="G1" s="120"/>
      <c r="H1" s="120"/>
    </row>
    <row r="2" spans="1:8" ht="22.5" customHeight="1" thickBot="1" x14ac:dyDescent="0.35">
      <c r="A2" s="121" t="s">
        <v>535</v>
      </c>
      <c r="B2" s="121"/>
      <c r="C2" s="28" t="s">
        <v>596</v>
      </c>
      <c r="E2" s="29"/>
      <c r="H2" s="31"/>
    </row>
    <row r="3" spans="1:8" ht="20.100000000000001" customHeight="1" x14ac:dyDescent="0.3">
      <c r="A3" s="122" t="s">
        <v>536</v>
      </c>
      <c r="B3" s="123"/>
      <c r="C3" s="124"/>
      <c r="D3" s="32" t="s">
        <v>537</v>
      </c>
      <c r="E3" s="125" t="s">
        <v>538</v>
      </c>
      <c r="F3" s="123"/>
      <c r="G3" s="124"/>
      <c r="H3" s="33" t="s">
        <v>539</v>
      </c>
    </row>
    <row r="4" spans="1:8" s="41" customFormat="1" ht="15.95" customHeight="1" x14ac:dyDescent="0.3">
      <c r="A4" s="34"/>
      <c r="B4" s="126" t="s">
        <v>540</v>
      </c>
      <c r="C4" s="35" t="s">
        <v>541</v>
      </c>
      <c r="D4" s="36">
        <f>공종별집계표!F6</f>
        <v>0</v>
      </c>
      <c r="E4" s="37"/>
      <c r="F4" s="38"/>
      <c r="G4" s="39"/>
      <c r="H4" s="40"/>
    </row>
    <row r="5" spans="1:8" s="41" customFormat="1" ht="15.95" customHeight="1" x14ac:dyDescent="0.3">
      <c r="A5" s="42" t="s">
        <v>542</v>
      </c>
      <c r="B5" s="127"/>
      <c r="C5" s="43" t="s">
        <v>543</v>
      </c>
      <c r="D5" s="44"/>
      <c r="E5" s="45"/>
      <c r="F5" s="46"/>
      <c r="G5" s="47"/>
      <c r="H5" s="48"/>
    </row>
    <row r="6" spans="1:8" s="41" customFormat="1" ht="15.95" customHeight="1" x14ac:dyDescent="0.3">
      <c r="A6" s="42"/>
      <c r="B6" s="127"/>
      <c r="C6" s="43" t="s">
        <v>544</v>
      </c>
      <c r="D6" s="49"/>
      <c r="E6" s="45"/>
      <c r="F6" s="46"/>
      <c r="G6" s="47"/>
      <c r="H6" s="48"/>
    </row>
    <row r="7" spans="1:8" s="41" customFormat="1" ht="15.95" customHeight="1" x14ac:dyDescent="0.3">
      <c r="A7" s="42"/>
      <c r="B7" s="128"/>
      <c r="C7" s="50" t="s">
        <v>545</v>
      </c>
      <c r="D7" s="51">
        <f>SUM(D4:D6)</f>
        <v>0</v>
      </c>
      <c r="E7" s="52"/>
      <c r="F7" s="53"/>
      <c r="G7" s="54"/>
      <c r="H7" s="55"/>
    </row>
    <row r="8" spans="1:8" s="41" customFormat="1" ht="15.95" customHeight="1" x14ac:dyDescent="0.3">
      <c r="A8" s="42" t="s">
        <v>546</v>
      </c>
      <c r="B8" s="56" t="s">
        <v>547</v>
      </c>
      <c r="C8" s="57" t="s">
        <v>548</v>
      </c>
      <c r="D8" s="58">
        <f>공종별집계표!H6</f>
        <v>0</v>
      </c>
      <c r="E8" s="59"/>
      <c r="F8" s="60"/>
      <c r="G8" s="61"/>
      <c r="H8" s="40"/>
    </row>
    <row r="9" spans="1:8" s="41" customFormat="1" ht="15.95" customHeight="1" x14ac:dyDescent="0.3">
      <c r="A9" s="42"/>
      <c r="B9" s="56" t="s">
        <v>549</v>
      </c>
      <c r="C9" s="43" t="s">
        <v>550</v>
      </c>
      <c r="D9" s="44">
        <f>INT(D8*F9)</f>
        <v>0</v>
      </c>
      <c r="E9" s="62" t="s">
        <v>551</v>
      </c>
      <c r="F9" s="46">
        <v>0.17499999999999999</v>
      </c>
      <c r="G9" s="47"/>
      <c r="H9" s="48" t="s">
        <v>552</v>
      </c>
    </row>
    <row r="10" spans="1:8" s="41" customFormat="1" ht="15.95" customHeight="1" x14ac:dyDescent="0.3">
      <c r="A10" s="42"/>
      <c r="B10" s="56" t="s">
        <v>553</v>
      </c>
      <c r="C10" s="63" t="s">
        <v>545</v>
      </c>
      <c r="D10" s="64">
        <f>INT((D8+D9)*1)</f>
        <v>0</v>
      </c>
      <c r="E10" s="65"/>
      <c r="F10" s="66"/>
      <c r="G10" s="67"/>
      <c r="H10" s="68"/>
    </row>
    <row r="11" spans="1:8" s="41" customFormat="1" ht="15.95" customHeight="1" x14ac:dyDescent="0.3">
      <c r="A11" s="42"/>
      <c r="B11" s="69"/>
      <c r="C11" s="35" t="s">
        <v>554</v>
      </c>
      <c r="D11" s="36">
        <v>0</v>
      </c>
      <c r="E11" s="70"/>
      <c r="F11" s="38"/>
      <c r="G11" s="39"/>
      <c r="H11" s="71"/>
    </row>
    <row r="12" spans="1:8" s="41" customFormat="1" ht="15.95" customHeight="1" x14ac:dyDescent="0.3">
      <c r="A12" s="42" t="s">
        <v>555</v>
      </c>
      <c r="B12" s="72" t="s">
        <v>556</v>
      </c>
      <c r="C12" s="43" t="s">
        <v>557</v>
      </c>
      <c r="D12" s="73">
        <f>공종별집계표!J6</f>
        <v>0</v>
      </c>
      <c r="E12" s="62"/>
      <c r="F12" s="46"/>
      <c r="G12" s="47"/>
      <c r="H12" s="48"/>
    </row>
    <row r="13" spans="1:8" s="41" customFormat="1" ht="15.95" customHeight="1" x14ac:dyDescent="0.3">
      <c r="A13" s="42"/>
      <c r="B13" s="72"/>
      <c r="C13" s="43" t="s">
        <v>558</v>
      </c>
      <c r="D13" s="44">
        <f>INT(D10*F13)</f>
        <v>0</v>
      </c>
      <c r="E13" s="62" t="s">
        <v>559</v>
      </c>
      <c r="F13" s="46">
        <v>3.56E-2</v>
      </c>
      <c r="G13" s="47"/>
      <c r="H13" s="48"/>
    </row>
    <row r="14" spans="1:8" s="41" customFormat="1" ht="15.95" customHeight="1" x14ac:dyDescent="0.3">
      <c r="A14" s="42"/>
      <c r="B14" s="72"/>
      <c r="C14" s="43" t="s">
        <v>560</v>
      </c>
      <c r="D14" s="44">
        <f>INT(D10*F14)</f>
        <v>0</v>
      </c>
      <c r="E14" s="62" t="s">
        <v>559</v>
      </c>
      <c r="F14" s="46">
        <v>1.01E-2</v>
      </c>
      <c r="G14" s="47"/>
      <c r="H14" s="48"/>
    </row>
    <row r="15" spans="1:8" s="41" customFormat="1" ht="15.95" customHeight="1" x14ac:dyDescent="0.3">
      <c r="A15" s="42"/>
      <c r="B15" s="72"/>
      <c r="C15" s="43" t="s">
        <v>561</v>
      </c>
      <c r="D15" s="44">
        <f>INT(D8*F15)</f>
        <v>0</v>
      </c>
      <c r="E15" s="62" t="s">
        <v>551</v>
      </c>
      <c r="F15" s="46">
        <v>2.3E-2</v>
      </c>
      <c r="G15" s="47"/>
      <c r="H15" s="48" t="s">
        <v>562</v>
      </c>
    </row>
    <row r="16" spans="1:8" s="41" customFormat="1" ht="15.95" customHeight="1" x14ac:dyDescent="0.3">
      <c r="A16" s="42"/>
      <c r="B16" s="72"/>
      <c r="C16" s="63" t="s">
        <v>563</v>
      </c>
      <c r="D16" s="44">
        <f>INT(D8*F16)</f>
        <v>0</v>
      </c>
      <c r="E16" s="62" t="s">
        <v>551</v>
      </c>
      <c r="F16" s="74">
        <v>3.5950000000000003E-2</v>
      </c>
      <c r="G16" s="67"/>
      <c r="H16" s="55"/>
    </row>
    <row r="17" spans="1:9" s="41" customFormat="1" ht="15.95" customHeight="1" x14ac:dyDescent="0.3">
      <c r="A17" s="42" t="s">
        <v>564</v>
      </c>
      <c r="B17" s="72"/>
      <c r="C17" s="63" t="s">
        <v>565</v>
      </c>
      <c r="D17" s="44">
        <f>INT(D8*F17)</f>
        <v>0</v>
      </c>
      <c r="E17" s="62" t="s">
        <v>551</v>
      </c>
      <c r="F17" s="46">
        <v>4.7500000000000001E-2</v>
      </c>
      <c r="G17" s="67"/>
      <c r="H17" s="55"/>
    </row>
    <row r="18" spans="1:9" s="41" customFormat="1" ht="15.95" customHeight="1" x14ac:dyDescent="0.3">
      <c r="A18" s="42"/>
      <c r="B18" s="72"/>
      <c r="C18" s="63" t="s">
        <v>566</v>
      </c>
      <c r="D18" s="64">
        <f>D16*F18</f>
        <v>0</v>
      </c>
      <c r="E18" s="65" t="s">
        <v>567</v>
      </c>
      <c r="F18" s="66">
        <v>0.13139999999999999</v>
      </c>
      <c r="G18" s="67"/>
      <c r="H18" s="55"/>
    </row>
    <row r="19" spans="1:9" s="41" customFormat="1" ht="20.100000000000001" customHeight="1" x14ac:dyDescent="0.3">
      <c r="A19" s="42"/>
      <c r="B19" s="72"/>
      <c r="C19" s="63" t="s">
        <v>568</v>
      </c>
      <c r="D19" s="64">
        <f>INT(SUM(+D7+D8+D12)*F19)</f>
        <v>0</v>
      </c>
      <c r="E19" s="65" t="s">
        <v>569</v>
      </c>
      <c r="F19" s="75"/>
      <c r="G19" s="67"/>
      <c r="H19" s="48" t="s">
        <v>570</v>
      </c>
    </row>
    <row r="20" spans="1:9" s="41" customFormat="1" ht="20.100000000000001" customHeight="1" x14ac:dyDescent="0.3">
      <c r="A20" s="42"/>
      <c r="B20" s="72"/>
      <c r="C20" s="76" t="s">
        <v>571</v>
      </c>
      <c r="D20" s="64">
        <f>INT(SUM(+D7+D8+D12)*F20)</f>
        <v>0</v>
      </c>
      <c r="E20" s="65" t="s">
        <v>569</v>
      </c>
      <c r="F20" s="75"/>
      <c r="G20" s="67"/>
      <c r="H20" s="55"/>
    </row>
    <row r="21" spans="1:9" s="41" customFormat="1" ht="15.95" customHeight="1" x14ac:dyDescent="0.3">
      <c r="A21" s="42" t="s">
        <v>572</v>
      </c>
      <c r="B21" s="72"/>
      <c r="C21" s="43" t="s">
        <v>573</v>
      </c>
      <c r="D21" s="44">
        <f>((D7+D8))*F21</f>
        <v>0</v>
      </c>
      <c r="E21" s="62" t="s">
        <v>574</v>
      </c>
      <c r="F21" s="46">
        <v>3.1099999999999999E-2</v>
      </c>
      <c r="G21" s="77"/>
      <c r="H21" s="48" t="s">
        <v>575</v>
      </c>
    </row>
    <row r="22" spans="1:9" s="41" customFormat="1" ht="15.95" customHeight="1" x14ac:dyDescent="0.3">
      <c r="A22" s="42" t="s">
        <v>576</v>
      </c>
      <c r="B22" s="72" t="s">
        <v>553</v>
      </c>
      <c r="C22" s="43" t="s">
        <v>577</v>
      </c>
      <c r="D22" s="44">
        <f>INT((D7+D10)*F22)</f>
        <v>0</v>
      </c>
      <c r="E22" s="62" t="s">
        <v>578</v>
      </c>
      <c r="F22" s="46">
        <v>0.05</v>
      </c>
      <c r="G22" s="47"/>
      <c r="H22" s="48" t="s">
        <v>552</v>
      </c>
    </row>
    <row r="23" spans="1:9" s="41" customFormat="1" ht="15.95" customHeight="1" x14ac:dyDescent="0.3">
      <c r="A23" s="42"/>
      <c r="B23" s="72"/>
      <c r="C23" s="43" t="s">
        <v>579</v>
      </c>
      <c r="D23" s="44">
        <f>INT(SUM(D4+D8+D12)*F23)</f>
        <v>0</v>
      </c>
      <c r="E23" s="62" t="s">
        <v>569</v>
      </c>
      <c r="F23" s="46">
        <v>3.0000000000000001E-3</v>
      </c>
      <c r="G23" s="47"/>
      <c r="H23" s="55"/>
    </row>
    <row r="24" spans="1:9" s="41" customFormat="1" ht="15.95" customHeight="1" x14ac:dyDescent="0.3">
      <c r="A24" s="42"/>
      <c r="B24" s="72"/>
      <c r="C24" s="43" t="s">
        <v>580</v>
      </c>
      <c r="D24" s="44">
        <f>INT(D10*F24)</f>
        <v>0</v>
      </c>
      <c r="E24" s="62" t="s">
        <v>559</v>
      </c>
      <c r="F24" s="74">
        <v>6.0000000000000002E-5</v>
      </c>
      <c r="G24" s="47"/>
      <c r="H24" s="55"/>
    </row>
    <row r="25" spans="1:9" s="41" customFormat="1" ht="15.95" customHeight="1" x14ac:dyDescent="0.3">
      <c r="A25" s="42"/>
      <c r="B25" s="72"/>
      <c r="C25" s="43" t="s">
        <v>581</v>
      </c>
      <c r="D25" s="44">
        <f>INT(D10*F25)</f>
        <v>0</v>
      </c>
      <c r="E25" s="62" t="s">
        <v>559</v>
      </c>
      <c r="F25" s="46">
        <v>8.9999999999999998E-4</v>
      </c>
      <c r="G25" s="47"/>
      <c r="H25" s="55"/>
    </row>
    <row r="26" spans="1:9" s="41" customFormat="1" ht="15.95" customHeight="1" x14ac:dyDescent="0.3">
      <c r="A26" s="78"/>
      <c r="B26" s="79"/>
      <c r="C26" s="50" t="s">
        <v>545</v>
      </c>
      <c r="D26" s="51">
        <f>SUM(D11:D25)</f>
        <v>0</v>
      </c>
      <c r="E26" s="52"/>
      <c r="F26" s="53"/>
      <c r="G26" s="54"/>
      <c r="H26" s="80"/>
    </row>
    <row r="27" spans="1:9" s="41" customFormat="1" ht="15.95" customHeight="1" x14ac:dyDescent="0.3">
      <c r="A27" s="116" t="s">
        <v>582</v>
      </c>
      <c r="B27" s="117"/>
      <c r="C27" s="118"/>
      <c r="D27" s="81">
        <f>INT((D7+D10+D26)*1)</f>
        <v>0</v>
      </c>
      <c r="E27" s="37"/>
      <c r="F27" s="38"/>
      <c r="G27" s="39"/>
      <c r="H27" s="40"/>
    </row>
    <row r="28" spans="1:9" s="41" customFormat="1" ht="15.95" customHeight="1" x14ac:dyDescent="0.3">
      <c r="A28" s="132" t="s">
        <v>583</v>
      </c>
      <c r="B28" s="133"/>
      <c r="C28" s="134"/>
      <c r="D28" s="82">
        <f>INT(D27*F28)</f>
        <v>0</v>
      </c>
      <c r="E28" s="62" t="s">
        <v>584</v>
      </c>
      <c r="F28" s="46">
        <v>6.5000000000000002E-2</v>
      </c>
      <c r="G28" s="47"/>
      <c r="H28" s="48" t="s">
        <v>595</v>
      </c>
    </row>
    <row r="29" spans="1:9" s="41" customFormat="1" ht="15.95" customHeight="1" x14ac:dyDescent="0.3">
      <c r="A29" s="132" t="s">
        <v>585</v>
      </c>
      <c r="B29" s="133"/>
      <c r="C29" s="134"/>
      <c r="D29" s="82">
        <f>INT(((D10+D26+D28)*F29)*1)</f>
        <v>0</v>
      </c>
      <c r="E29" s="62" t="s">
        <v>586</v>
      </c>
      <c r="F29" s="74">
        <v>0.15</v>
      </c>
      <c r="G29" s="47"/>
      <c r="H29" s="48" t="s">
        <v>570</v>
      </c>
      <c r="I29" s="41" t="s">
        <v>587</v>
      </c>
    </row>
    <row r="30" spans="1:9" s="41" customFormat="1" ht="15.95" customHeight="1" x14ac:dyDescent="0.3">
      <c r="A30" s="132" t="s">
        <v>588</v>
      </c>
      <c r="B30" s="133"/>
      <c r="C30" s="134"/>
      <c r="D30" s="82">
        <f>SUM(D27:D29)</f>
        <v>0</v>
      </c>
      <c r="E30" s="45"/>
      <c r="F30" s="83"/>
      <c r="G30" s="47"/>
      <c r="H30" s="48"/>
    </row>
    <row r="31" spans="1:9" s="41" customFormat="1" ht="15.95" customHeight="1" x14ac:dyDescent="0.3">
      <c r="A31" s="135" t="s">
        <v>589</v>
      </c>
      <c r="B31" s="133"/>
      <c r="C31" s="134"/>
      <c r="D31" s="73">
        <f>공종별집계표!L19</f>
        <v>0</v>
      </c>
      <c r="E31" s="84"/>
      <c r="F31" s="85"/>
      <c r="G31" s="86"/>
      <c r="H31" s="87"/>
    </row>
    <row r="32" spans="1:9" s="41" customFormat="1" ht="15.95" customHeight="1" x14ac:dyDescent="0.3">
      <c r="A32" s="135" t="s">
        <v>590</v>
      </c>
      <c r="B32" s="133"/>
      <c r="C32" s="134"/>
      <c r="D32" s="88">
        <f>INT(SUM(D30+D31)*F32)</f>
        <v>0</v>
      </c>
      <c r="E32" s="89" t="s">
        <v>591</v>
      </c>
      <c r="F32" s="90">
        <v>0.1</v>
      </c>
      <c r="G32" s="91"/>
      <c r="H32" s="92"/>
    </row>
    <row r="33" spans="1:9" s="98" customFormat="1" ht="15.95" customHeight="1" x14ac:dyDescent="0.3">
      <c r="A33" s="136" t="s">
        <v>592</v>
      </c>
      <c r="B33" s="137"/>
      <c r="C33" s="138"/>
      <c r="D33" s="93">
        <f>INT(SUM(D30:D32)/1000)*1000</f>
        <v>0</v>
      </c>
      <c r="E33" s="94"/>
      <c r="F33" s="95"/>
      <c r="G33" s="96"/>
      <c r="H33" s="97"/>
    </row>
    <row r="34" spans="1:9" s="104" customFormat="1" ht="15.95" customHeight="1" thickBot="1" x14ac:dyDescent="0.35">
      <c r="A34" s="129" t="s">
        <v>593</v>
      </c>
      <c r="B34" s="130"/>
      <c r="C34" s="131"/>
      <c r="D34" s="99">
        <f>SUM(D33:D33)</f>
        <v>0</v>
      </c>
      <c r="E34" s="100"/>
      <c r="F34" s="101"/>
      <c r="G34" s="102"/>
      <c r="H34" s="103"/>
    </row>
    <row r="35" spans="1:9" x14ac:dyDescent="0.3">
      <c r="A35" s="105"/>
      <c r="B35" s="105"/>
      <c r="C35" s="105"/>
      <c r="D35" s="106" t="s">
        <v>594</v>
      </c>
      <c r="E35" s="107"/>
      <c r="G35" s="105"/>
      <c r="H35" s="105"/>
    </row>
    <row r="36" spans="1:9" s="110" customFormat="1" x14ac:dyDescent="0.3">
      <c r="A36" s="28"/>
      <c r="B36" s="28"/>
      <c r="C36" s="108"/>
      <c r="D36" s="109"/>
      <c r="F36" s="30"/>
      <c r="G36" s="28"/>
      <c r="H36" s="28"/>
      <c r="I36" s="28"/>
    </row>
    <row r="37" spans="1:9" s="110" customFormat="1" x14ac:dyDescent="0.3">
      <c r="A37" s="28"/>
      <c r="B37" s="28"/>
      <c r="C37" s="28"/>
      <c r="D37" s="111"/>
      <c r="F37" s="30"/>
      <c r="G37" s="28"/>
      <c r="H37" s="28"/>
      <c r="I37" s="28"/>
    </row>
    <row r="38" spans="1:9" s="110" customFormat="1" x14ac:dyDescent="0.3">
      <c r="A38" s="28"/>
      <c r="B38" s="28"/>
      <c r="C38" s="108"/>
      <c r="D38" s="112"/>
      <c r="F38" s="30"/>
      <c r="G38" s="28"/>
      <c r="H38" s="28"/>
      <c r="I38" s="28"/>
    </row>
    <row r="39" spans="1:9" s="110" customFormat="1" x14ac:dyDescent="0.3">
      <c r="A39" s="28"/>
      <c r="B39" s="28"/>
      <c r="C39" s="28"/>
      <c r="D39" s="111"/>
      <c r="F39" s="30"/>
      <c r="G39" s="28"/>
      <c r="H39" s="28"/>
      <c r="I39" s="28"/>
    </row>
  </sheetData>
  <mergeCells count="13">
    <mergeCell ref="A34:C34"/>
    <mergeCell ref="A28:C28"/>
    <mergeCell ref="A29:C29"/>
    <mergeCell ref="A30:C30"/>
    <mergeCell ref="A31:C31"/>
    <mergeCell ref="A32:C32"/>
    <mergeCell ref="A33:C33"/>
    <mergeCell ref="A27:C27"/>
    <mergeCell ref="A1:H1"/>
    <mergeCell ref="A2:B2"/>
    <mergeCell ref="A3:C3"/>
    <mergeCell ref="E3:G3"/>
    <mergeCell ref="B4:B7"/>
  </mergeCells>
  <phoneticPr fontId="1" type="noConversion"/>
  <pageMargins left="0.88" right="0.21" top="0.24" bottom="0.27" header="0.23" footer="0.22"/>
  <pageSetup paperSize="9" scale="94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1F042-4E23-46B5-B4EC-14469001E1D4}">
  <sheetPr>
    <pageSetUpPr fitToPage="1"/>
  </sheetPr>
  <dimension ref="A1:T27"/>
  <sheetViews>
    <sheetView view="pageBreakPreview" zoomScale="85" zoomScaleNormal="100" zoomScaleSheetLayoutView="85" workbookViewId="0">
      <selection activeCell="F9" sqref="F9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597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40" t="s">
        <v>1</v>
      </c>
      <c r="B3" s="140" t="s">
        <v>2</v>
      </c>
      <c r="C3" s="140" t="s">
        <v>3</v>
      </c>
      <c r="D3" s="140" t="s">
        <v>4</v>
      </c>
      <c r="E3" s="140" t="s">
        <v>5</v>
      </c>
      <c r="F3" s="140"/>
      <c r="G3" s="140" t="s">
        <v>8</v>
      </c>
      <c r="H3" s="140"/>
      <c r="I3" s="140" t="s">
        <v>9</v>
      </c>
      <c r="J3" s="140"/>
      <c r="K3" s="140" t="s">
        <v>10</v>
      </c>
      <c r="L3" s="140"/>
      <c r="M3" s="140" t="s">
        <v>11</v>
      </c>
      <c r="N3" s="139" t="s">
        <v>12</v>
      </c>
      <c r="O3" s="139" t="s">
        <v>13</v>
      </c>
      <c r="P3" s="139" t="s">
        <v>14</v>
      </c>
      <c r="Q3" s="139" t="s">
        <v>15</v>
      </c>
      <c r="R3" s="139" t="s">
        <v>16</v>
      </c>
      <c r="S3" s="139" t="s">
        <v>17</v>
      </c>
      <c r="T3" s="139" t="s">
        <v>18</v>
      </c>
    </row>
    <row r="4" spans="1:20" ht="30" customHeight="1" x14ac:dyDescent="0.3">
      <c r="A4" s="141"/>
      <c r="B4" s="141"/>
      <c r="C4" s="141"/>
      <c r="D4" s="141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141"/>
      <c r="N4" s="139"/>
      <c r="O4" s="139"/>
      <c r="P4" s="139"/>
      <c r="Q4" s="139"/>
      <c r="R4" s="139"/>
      <c r="S4" s="139"/>
      <c r="T4" s="139"/>
    </row>
    <row r="5" spans="1:20" s="19" customFormat="1" ht="30" customHeight="1" x14ac:dyDescent="0.3">
      <c r="A5" s="15" t="s">
        <v>50</v>
      </c>
      <c r="B5" s="15" t="s">
        <v>51</v>
      </c>
      <c r="C5" s="15" t="s">
        <v>51</v>
      </c>
      <c r="D5" s="16">
        <v>1</v>
      </c>
      <c r="E5" s="17">
        <f>F6+F19+F21</f>
        <v>0</v>
      </c>
      <c r="F5" s="17">
        <f t="shared" ref="F5:F22" si="0">E5*D5</f>
        <v>0</v>
      </c>
      <c r="G5" s="17">
        <f>H6+H19+H21</f>
        <v>0</v>
      </c>
      <c r="H5" s="17">
        <f t="shared" ref="H5:H22" si="1">G5*D5</f>
        <v>0</v>
      </c>
      <c r="I5" s="17">
        <f>J6+J19+J21</f>
        <v>0</v>
      </c>
      <c r="J5" s="17">
        <f t="shared" ref="J5:J22" si="2">I5*D5</f>
        <v>0</v>
      </c>
      <c r="K5" s="17">
        <f t="shared" ref="K5:K22" si="3">E5+G5+I5</f>
        <v>0</v>
      </c>
      <c r="L5" s="17">
        <f t="shared" ref="L5:L22" si="4">F5+H5+J5</f>
        <v>0</v>
      </c>
      <c r="M5" s="15" t="s">
        <v>51</v>
      </c>
      <c r="N5" s="18" t="s">
        <v>52</v>
      </c>
      <c r="O5" s="18" t="s">
        <v>51</v>
      </c>
      <c r="P5" s="18" t="s">
        <v>51</v>
      </c>
      <c r="Q5" s="18" t="s">
        <v>51</v>
      </c>
      <c r="R5" s="19">
        <v>1</v>
      </c>
      <c r="S5" s="18" t="s">
        <v>51</v>
      </c>
      <c r="T5" s="20"/>
    </row>
    <row r="6" spans="1:20" s="25" customFormat="1" ht="30" customHeight="1" x14ac:dyDescent="0.3">
      <c r="A6" s="21" t="s">
        <v>53</v>
      </c>
      <c r="B6" s="21" t="s">
        <v>51</v>
      </c>
      <c r="C6" s="21" t="s">
        <v>51</v>
      </c>
      <c r="D6" s="22">
        <v>1</v>
      </c>
      <c r="E6" s="23">
        <f>F7+F8+F9+F10+F11+F12+F13+F14+F15+F16+F17+F18</f>
        <v>0</v>
      </c>
      <c r="F6" s="23">
        <f t="shared" si="0"/>
        <v>0</v>
      </c>
      <c r="G6" s="23">
        <f>H7+H8+H9+H10+H11+H12+H13+H14+H15+H16+H17+H18</f>
        <v>0</v>
      </c>
      <c r="H6" s="23">
        <f t="shared" si="1"/>
        <v>0</v>
      </c>
      <c r="I6" s="23">
        <f>J7+J8+J9+J10+J11+J12+J13+J14+J15+J16+J17+J18</f>
        <v>0</v>
      </c>
      <c r="J6" s="23">
        <f t="shared" si="2"/>
        <v>0</v>
      </c>
      <c r="K6" s="23">
        <f t="shared" si="3"/>
        <v>0</v>
      </c>
      <c r="L6" s="23">
        <f t="shared" si="4"/>
        <v>0</v>
      </c>
      <c r="M6" s="21" t="s">
        <v>51</v>
      </c>
      <c r="N6" s="24" t="s">
        <v>54</v>
      </c>
      <c r="O6" s="24" t="s">
        <v>51</v>
      </c>
      <c r="P6" s="24" t="s">
        <v>52</v>
      </c>
      <c r="Q6" s="24" t="s">
        <v>51</v>
      </c>
      <c r="R6" s="25">
        <v>2</v>
      </c>
      <c r="S6" s="24" t="s">
        <v>51</v>
      </c>
      <c r="T6" s="26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>
        <f>공종별내역서!F27</f>
        <v>0</v>
      </c>
      <c r="F7" s="12">
        <f t="shared" si="0"/>
        <v>0</v>
      </c>
      <c r="G7" s="12">
        <f>공종별내역서!H27</f>
        <v>0</v>
      </c>
      <c r="H7" s="12">
        <f t="shared" si="1"/>
        <v>0</v>
      </c>
      <c r="I7" s="12">
        <f>공종별내역서!J27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81</v>
      </c>
      <c r="B8" s="10" t="s">
        <v>51</v>
      </c>
      <c r="C8" s="10" t="s">
        <v>51</v>
      </c>
      <c r="D8" s="11">
        <v>1</v>
      </c>
      <c r="E8" s="12">
        <f>공종별내역서!F51</f>
        <v>0</v>
      </c>
      <c r="F8" s="12">
        <f t="shared" si="0"/>
        <v>0</v>
      </c>
      <c r="G8" s="12">
        <f>공종별내역서!H51</f>
        <v>0</v>
      </c>
      <c r="H8" s="12">
        <f t="shared" si="1"/>
        <v>0</v>
      </c>
      <c r="I8" s="12">
        <f>공종별내역서!J51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51</v>
      </c>
      <c r="N8" s="1" t="s">
        <v>82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106</v>
      </c>
      <c r="B9" s="10" t="s">
        <v>51</v>
      </c>
      <c r="C9" s="10" t="s">
        <v>51</v>
      </c>
      <c r="D9" s="11">
        <v>1</v>
      </c>
      <c r="E9" s="12">
        <f>공종별내역서!F123</f>
        <v>0</v>
      </c>
      <c r="F9" s="12">
        <f t="shared" si="0"/>
        <v>0</v>
      </c>
      <c r="G9" s="12">
        <f>공종별내역서!H123</f>
        <v>0</v>
      </c>
      <c r="H9" s="12">
        <f t="shared" si="1"/>
        <v>0</v>
      </c>
      <c r="I9" s="12">
        <f>공종별내역서!J123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51</v>
      </c>
      <c r="N9" s="1" t="s">
        <v>107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 x14ac:dyDescent="0.3">
      <c r="A10" s="10" t="s">
        <v>183</v>
      </c>
      <c r="B10" s="10" t="s">
        <v>51</v>
      </c>
      <c r="C10" s="10" t="s">
        <v>51</v>
      </c>
      <c r="D10" s="11">
        <v>1</v>
      </c>
      <c r="E10" s="12">
        <f>공종별내역서!F147</f>
        <v>0</v>
      </c>
      <c r="F10" s="12">
        <f t="shared" si="0"/>
        <v>0</v>
      </c>
      <c r="G10" s="12">
        <f>공종별내역서!H147</f>
        <v>0</v>
      </c>
      <c r="H10" s="12">
        <f t="shared" si="1"/>
        <v>0</v>
      </c>
      <c r="I10" s="12">
        <f>공종별내역서!J147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51</v>
      </c>
      <c r="N10" s="1" t="s">
        <v>184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30" customHeight="1" x14ac:dyDescent="0.3">
      <c r="A11" s="10" t="s">
        <v>193</v>
      </c>
      <c r="B11" s="10" t="s">
        <v>51</v>
      </c>
      <c r="C11" s="10" t="s">
        <v>51</v>
      </c>
      <c r="D11" s="11">
        <v>1</v>
      </c>
      <c r="E11" s="12">
        <f>공종별내역서!F291</f>
        <v>0</v>
      </c>
      <c r="F11" s="12">
        <f t="shared" si="0"/>
        <v>0</v>
      </c>
      <c r="G11" s="12">
        <f>공종별내역서!H291</f>
        <v>0</v>
      </c>
      <c r="H11" s="12">
        <f t="shared" si="1"/>
        <v>0</v>
      </c>
      <c r="I11" s="12">
        <f>공종별내역서!J291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51</v>
      </c>
      <c r="N11" s="1" t="s">
        <v>194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8"/>
    </row>
    <row r="12" spans="1:20" ht="30" customHeight="1" x14ac:dyDescent="0.3">
      <c r="A12" s="10" t="s">
        <v>271</v>
      </c>
      <c r="B12" s="10" t="s">
        <v>51</v>
      </c>
      <c r="C12" s="10" t="s">
        <v>51</v>
      </c>
      <c r="D12" s="11">
        <v>1</v>
      </c>
      <c r="E12" s="12">
        <f>공종별내역서!F363</f>
        <v>0</v>
      </c>
      <c r="F12" s="12">
        <f t="shared" si="0"/>
        <v>0</v>
      </c>
      <c r="G12" s="12">
        <f>공종별내역서!H363</f>
        <v>0</v>
      </c>
      <c r="H12" s="12">
        <f t="shared" si="1"/>
        <v>0</v>
      </c>
      <c r="I12" s="12">
        <f>공종별내역서!J363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51</v>
      </c>
      <c r="N12" s="1" t="s">
        <v>272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8"/>
    </row>
    <row r="13" spans="1:20" ht="30" customHeight="1" x14ac:dyDescent="0.3">
      <c r="A13" s="10" t="s">
        <v>323</v>
      </c>
      <c r="B13" s="10" t="s">
        <v>51</v>
      </c>
      <c r="C13" s="10" t="s">
        <v>51</v>
      </c>
      <c r="D13" s="11">
        <v>1</v>
      </c>
      <c r="E13" s="12">
        <f>공종별내역서!F387</f>
        <v>0</v>
      </c>
      <c r="F13" s="12">
        <f t="shared" si="0"/>
        <v>0</v>
      </c>
      <c r="G13" s="12">
        <f>공종별내역서!H387</f>
        <v>0</v>
      </c>
      <c r="H13" s="12">
        <f t="shared" si="1"/>
        <v>0</v>
      </c>
      <c r="I13" s="12">
        <f>공종별내역서!J387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51</v>
      </c>
      <c r="N13" s="1" t="s">
        <v>324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8"/>
    </row>
    <row r="14" spans="1:20" ht="30" customHeight="1" x14ac:dyDescent="0.3">
      <c r="A14" s="10" t="s">
        <v>330</v>
      </c>
      <c r="B14" s="10" t="s">
        <v>51</v>
      </c>
      <c r="C14" s="10" t="s">
        <v>51</v>
      </c>
      <c r="D14" s="11">
        <v>1</v>
      </c>
      <c r="E14" s="12">
        <f>공종별내역서!F459</f>
        <v>0</v>
      </c>
      <c r="F14" s="12">
        <f t="shared" si="0"/>
        <v>0</v>
      </c>
      <c r="G14" s="12">
        <f>공종별내역서!H459</f>
        <v>0</v>
      </c>
      <c r="H14" s="12">
        <f t="shared" si="1"/>
        <v>0</v>
      </c>
      <c r="I14" s="12">
        <f>공종별내역서!J459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51</v>
      </c>
      <c r="N14" s="1" t="s">
        <v>331</v>
      </c>
      <c r="O14" s="1" t="s">
        <v>51</v>
      </c>
      <c r="P14" s="1" t="s">
        <v>54</v>
      </c>
      <c r="Q14" s="1" t="s">
        <v>51</v>
      </c>
      <c r="R14">
        <v>3</v>
      </c>
      <c r="S14" s="1" t="s">
        <v>51</v>
      </c>
      <c r="T14" s="8"/>
    </row>
    <row r="15" spans="1:20" ht="30" customHeight="1" x14ac:dyDescent="0.3">
      <c r="A15" s="10" t="s">
        <v>391</v>
      </c>
      <c r="B15" s="10" t="s">
        <v>51</v>
      </c>
      <c r="C15" s="10" t="s">
        <v>51</v>
      </c>
      <c r="D15" s="11">
        <v>1</v>
      </c>
      <c r="E15" s="12">
        <f>공종별내역서!F483</f>
        <v>0</v>
      </c>
      <c r="F15" s="12">
        <f t="shared" si="0"/>
        <v>0</v>
      </c>
      <c r="G15" s="12">
        <f>공종별내역서!H483</f>
        <v>0</v>
      </c>
      <c r="H15" s="12">
        <f t="shared" si="1"/>
        <v>0</v>
      </c>
      <c r="I15" s="12">
        <f>공종별내역서!J483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51</v>
      </c>
      <c r="N15" s="1" t="s">
        <v>392</v>
      </c>
      <c r="O15" s="1" t="s">
        <v>51</v>
      </c>
      <c r="P15" s="1" t="s">
        <v>54</v>
      </c>
      <c r="Q15" s="1" t="s">
        <v>51</v>
      </c>
      <c r="R15">
        <v>3</v>
      </c>
      <c r="S15" s="1" t="s">
        <v>51</v>
      </c>
      <c r="T15" s="8"/>
    </row>
    <row r="16" spans="1:20" ht="30" customHeight="1" x14ac:dyDescent="0.3">
      <c r="A16" s="10" t="s">
        <v>401</v>
      </c>
      <c r="B16" s="10" t="s">
        <v>51</v>
      </c>
      <c r="C16" s="10" t="s">
        <v>51</v>
      </c>
      <c r="D16" s="11">
        <v>1</v>
      </c>
      <c r="E16" s="12">
        <f>공종별내역서!F507</f>
        <v>0</v>
      </c>
      <c r="F16" s="12">
        <f t="shared" si="0"/>
        <v>0</v>
      </c>
      <c r="G16" s="12">
        <f>공종별내역서!H507</f>
        <v>0</v>
      </c>
      <c r="H16" s="12">
        <f t="shared" si="1"/>
        <v>0</v>
      </c>
      <c r="I16" s="12">
        <f>공종별내역서!J507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51</v>
      </c>
      <c r="N16" s="1" t="s">
        <v>402</v>
      </c>
      <c r="O16" s="1" t="s">
        <v>51</v>
      </c>
      <c r="P16" s="1" t="s">
        <v>54</v>
      </c>
      <c r="Q16" s="1" t="s">
        <v>51</v>
      </c>
      <c r="R16">
        <v>3</v>
      </c>
      <c r="S16" s="1" t="s">
        <v>51</v>
      </c>
      <c r="T16" s="8"/>
    </row>
    <row r="17" spans="1:20" ht="30" customHeight="1" x14ac:dyDescent="0.3">
      <c r="A17" s="10" t="s">
        <v>421</v>
      </c>
      <c r="B17" s="10" t="s">
        <v>51</v>
      </c>
      <c r="C17" s="10" t="s">
        <v>51</v>
      </c>
      <c r="D17" s="11">
        <v>1</v>
      </c>
      <c r="E17" s="12">
        <f>공종별내역서!F555</f>
        <v>0</v>
      </c>
      <c r="F17" s="12">
        <f t="shared" si="0"/>
        <v>0</v>
      </c>
      <c r="G17" s="12">
        <f>공종별내역서!H555</f>
        <v>0</v>
      </c>
      <c r="H17" s="12">
        <f t="shared" si="1"/>
        <v>0</v>
      </c>
      <c r="I17" s="12">
        <f>공종별내역서!J555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51</v>
      </c>
      <c r="N17" s="1" t="s">
        <v>422</v>
      </c>
      <c r="O17" s="1" t="s">
        <v>51</v>
      </c>
      <c r="P17" s="1" t="s">
        <v>54</v>
      </c>
      <c r="Q17" s="1" t="s">
        <v>51</v>
      </c>
      <c r="R17">
        <v>3</v>
      </c>
      <c r="S17" s="1" t="s">
        <v>51</v>
      </c>
      <c r="T17" s="8"/>
    </row>
    <row r="18" spans="1:20" ht="30" customHeight="1" x14ac:dyDescent="0.3">
      <c r="A18" s="10" t="s">
        <v>440</v>
      </c>
      <c r="B18" s="10" t="s">
        <v>51</v>
      </c>
      <c r="C18" s="10" t="s">
        <v>51</v>
      </c>
      <c r="D18" s="11">
        <v>1</v>
      </c>
      <c r="E18" s="12">
        <f>공종별내역서!F603</f>
        <v>0</v>
      </c>
      <c r="F18" s="12">
        <f t="shared" si="0"/>
        <v>0</v>
      </c>
      <c r="G18" s="12">
        <f>공종별내역서!H603</f>
        <v>0</v>
      </c>
      <c r="H18" s="12">
        <f t="shared" si="1"/>
        <v>0</v>
      </c>
      <c r="I18" s="12">
        <f>공종별내역서!J603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51</v>
      </c>
      <c r="N18" s="1" t="s">
        <v>441</v>
      </c>
      <c r="O18" s="1" t="s">
        <v>51</v>
      </c>
      <c r="P18" s="1" t="s">
        <v>54</v>
      </c>
      <c r="Q18" s="1" t="s">
        <v>51</v>
      </c>
      <c r="R18">
        <v>3</v>
      </c>
      <c r="S18" s="1" t="s">
        <v>51</v>
      </c>
      <c r="T18" s="8"/>
    </row>
    <row r="19" spans="1:20" s="25" customFormat="1" ht="30" customHeight="1" x14ac:dyDescent="0.3">
      <c r="A19" s="21" t="s">
        <v>467</v>
      </c>
      <c r="B19" s="21" t="s">
        <v>51</v>
      </c>
      <c r="C19" s="21" t="s">
        <v>51</v>
      </c>
      <c r="D19" s="22">
        <v>1</v>
      </c>
      <c r="E19" s="23">
        <f>F20</f>
        <v>0</v>
      </c>
      <c r="F19" s="23">
        <f t="shared" si="0"/>
        <v>0</v>
      </c>
      <c r="G19" s="23">
        <f>H20</f>
        <v>0</v>
      </c>
      <c r="H19" s="23">
        <f t="shared" si="1"/>
        <v>0</v>
      </c>
      <c r="I19" s="23">
        <f>J20</f>
        <v>0</v>
      </c>
      <c r="J19" s="23">
        <f t="shared" si="2"/>
        <v>0</v>
      </c>
      <c r="K19" s="23">
        <f t="shared" si="3"/>
        <v>0</v>
      </c>
      <c r="L19" s="23">
        <f t="shared" si="4"/>
        <v>0</v>
      </c>
      <c r="M19" s="21" t="s">
        <v>51</v>
      </c>
      <c r="N19" s="24" t="s">
        <v>468</v>
      </c>
      <c r="O19" s="24" t="s">
        <v>51</v>
      </c>
      <c r="P19" s="24" t="s">
        <v>52</v>
      </c>
      <c r="Q19" s="24" t="s">
        <v>51</v>
      </c>
      <c r="R19" s="25">
        <v>2</v>
      </c>
      <c r="S19" s="24" t="s">
        <v>51</v>
      </c>
      <c r="T19" s="26"/>
    </row>
    <row r="20" spans="1:20" ht="30" customHeight="1" x14ac:dyDescent="0.3">
      <c r="A20" s="10" t="s">
        <v>469</v>
      </c>
      <c r="B20" s="10" t="s">
        <v>51</v>
      </c>
      <c r="C20" s="10" t="s">
        <v>51</v>
      </c>
      <c r="D20" s="11">
        <v>1</v>
      </c>
      <c r="E20" s="12">
        <f>공종별내역서!F627</f>
        <v>0</v>
      </c>
      <c r="F20" s="12">
        <f t="shared" si="0"/>
        <v>0</v>
      </c>
      <c r="G20" s="12">
        <f>공종별내역서!H627</f>
        <v>0</v>
      </c>
      <c r="H20" s="12">
        <f t="shared" si="1"/>
        <v>0</v>
      </c>
      <c r="I20" s="12">
        <f>공종별내역서!J627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51</v>
      </c>
      <c r="N20" s="1" t="s">
        <v>470</v>
      </c>
      <c r="O20" s="1" t="s">
        <v>51</v>
      </c>
      <c r="P20" s="1" t="s">
        <v>468</v>
      </c>
      <c r="Q20" s="1" t="s">
        <v>51</v>
      </c>
      <c r="R20">
        <v>3</v>
      </c>
      <c r="S20" s="1" t="s">
        <v>51</v>
      </c>
      <c r="T20" s="8"/>
    </row>
    <row r="21" spans="1:20" s="25" customFormat="1" ht="30" customHeight="1" x14ac:dyDescent="0.3">
      <c r="A21" s="21" t="s">
        <v>474</v>
      </c>
      <c r="B21" s="21" t="s">
        <v>51</v>
      </c>
      <c r="C21" s="21" t="s">
        <v>51</v>
      </c>
      <c r="D21" s="22">
        <v>1</v>
      </c>
      <c r="E21" s="23">
        <f>F22</f>
        <v>0</v>
      </c>
      <c r="F21" s="23">
        <f t="shared" si="0"/>
        <v>0</v>
      </c>
      <c r="G21" s="23">
        <f>H22</f>
        <v>0</v>
      </c>
      <c r="H21" s="23">
        <f t="shared" si="1"/>
        <v>0</v>
      </c>
      <c r="I21" s="23">
        <f>J22</f>
        <v>0</v>
      </c>
      <c r="J21" s="23">
        <f t="shared" si="2"/>
        <v>0</v>
      </c>
      <c r="K21" s="23">
        <f t="shared" si="3"/>
        <v>0</v>
      </c>
      <c r="L21" s="23">
        <f t="shared" si="4"/>
        <v>0</v>
      </c>
      <c r="M21" s="21" t="s">
        <v>51</v>
      </c>
      <c r="N21" s="24" t="s">
        <v>475</v>
      </c>
      <c r="O21" s="24" t="s">
        <v>51</v>
      </c>
      <c r="P21" s="24" t="s">
        <v>52</v>
      </c>
      <c r="Q21" s="24" t="s">
        <v>51</v>
      </c>
      <c r="R21" s="25">
        <v>2</v>
      </c>
      <c r="S21" s="24" t="s">
        <v>51</v>
      </c>
      <c r="T21" s="26"/>
    </row>
    <row r="22" spans="1:20" ht="30" customHeight="1" x14ac:dyDescent="0.3">
      <c r="A22" s="10" t="s">
        <v>476</v>
      </c>
      <c r="B22" s="10" t="s">
        <v>51</v>
      </c>
      <c r="C22" s="10" t="s">
        <v>51</v>
      </c>
      <c r="D22" s="11">
        <v>1</v>
      </c>
      <c r="E22" s="12">
        <f>공종별내역서!F651</f>
        <v>0</v>
      </c>
      <c r="F22" s="12">
        <f t="shared" si="0"/>
        <v>0</v>
      </c>
      <c r="G22" s="12">
        <f>공종별내역서!H651</f>
        <v>0</v>
      </c>
      <c r="H22" s="12">
        <f t="shared" si="1"/>
        <v>0</v>
      </c>
      <c r="I22" s="12">
        <f>공종별내역서!J651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 t="s">
        <v>51</v>
      </c>
      <c r="N22" s="1" t="s">
        <v>477</v>
      </c>
      <c r="O22" s="1" t="s">
        <v>51</v>
      </c>
      <c r="P22" s="1" t="s">
        <v>475</v>
      </c>
      <c r="Q22" s="1" t="s">
        <v>51</v>
      </c>
      <c r="R22">
        <v>3</v>
      </c>
      <c r="S22" s="1" t="s">
        <v>51</v>
      </c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79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66649-3E88-4B28-B109-AD467D9C6AF0}">
  <sheetPr>
    <pageSetUpPr fitToPage="1"/>
  </sheetPr>
  <dimension ref="A1:AV651"/>
  <sheetViews>
    <sheetView view="pageBreakPreview" zoomScale="70" zoomScaleNormal="100" zoomScaleSheetLayoutView="70" workbookViewId="0">
      <selection activeCell="B6" sqref="B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597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140" t="s">
        <v>1</v>
      </c>
      <c r="B2" s="140" t="s">
        <v>2</v>
      </c>
      <c r="C2" s="140" t="s">
        <v>3</v>
      </c>
      <c r="D2" s="140" t="s">
        <v>4</v>
      </c>
      <c r="E2" s="140" t="s">
        <v>5</v>
      </c>
      <c r="F2" s="140"/>
      <c r="G2" s="140" t="s">
        <v>8</v>
      </c>
      <c r="H2" s="140"/>
      <c r="I2" s="140" t="s">
        <v>9</v>
      </c>
      <c r="J2" s="140"/>
      <c r="K2" s="140" t="s">
        <v>10</v>
      </c>
      <c r="L2" s="140"/>
      <c r="M2" s="140" t="s">
        <v>11</v>
      </c>
      <c r="N2" s="139" t="s">
        <v>19</v>
      </c>
      <c r="O2" s="139" t="s">
        <v>13</v>
      </c>
      <c r="P2" s="139" t="s">
        <v>20</v>
      </c>
      <c r="Q2" s="139" t="s">
        <v>12</v>
      </c>
      <c r="R2" s="139" t="s">
        <v>21</v>
      </c>
      <c r="S2" s="139" t="s">
        <v>22</v>
      </c>
      <c r="T2" s="139" t="s">
        <v>23</v>
      </c>
      <c r="U2" s="139" t="s">
        <v>24</v>
      </c>
      <c r="V2" s="139" t="s">
        <v>25</v>
      </c>
      <c r="W2" s="139" t="s">
        <v>26</v>
      </c>
      <c r="X2" s="139" t="s">
        <v>27</v>
      </c>
      <c r="Y2" s="139" t="s">
        <v>28</v>
      </c>
      <c r="Z2" s="139" t="s">
        <v>29</v>
      </c>
      <c r="AA2" s="139" t="s">
        <v>30</v>
      </c>
      <c r="AB2" s="139" t="s">
        <v>31</v>
      </c>
      <c r="AC2" s="139" t="s">
        <v>32</v>
      </c>
      <c r="AD2" s="139" t="s">
        <v>33</v>
      </c>
      <c r="AE2" s="139" t="s">
        <v>34</v>
      </c>
      <c r="AF2" s="139" t="s">
        <v>35</v>
      </c>
      <c r="AG2" s="139" t="s">
        <v>36</v>
      </c>
      <c r="AH2" s="139" t="s">
        <v>37</v>
      </c>
      <c r="AI2" s="139" t="s">
        <v>38</v>
      </c>
      <c r="AJ2" s="139" t="s">
        <v>39</v>
      </c>
      <c r="AK2" s="139" t="s">
        <v>40</v>
      </c>
      <c r="AL2" s="139" t="s">
        <v>41</v>
      </c>
      <c r="AM2" s="139" t="s">
        <v>42</v>
      </c>
      <c r="AN2" s="139" t="s">
        <v>43</v>
      </c>
      <c r="AO2" s="139" t="s">
        <v>44</v>
      </c>
      <c r="AP2" s="139" t="s">
        <v>45</v>
      </c>
      <c r="AQ2" s="139" t="s">
        <v>46</v>
      </c>
      <c r="AR2" s="139" t="s">
        <v>47</v>
      </c>
      <c r="AS2" s="139" t="s">
        <v>15</v>
      </c>
      <c r="AT2" s="139" t="s">
        <v>16</v>
      </c>
      <c r="AU2" s="139" t="s">
        <v>48</v>
      </c>
      <c r="AV2" s="139" t="s">
        <v>49</v>
      </c>
    </row>
    <row r="3" spans="1:48" ht="30" customHeight="1" x14ac:dyDescent="0.3">
      <c r="A3" s="140"/>
      <c r="B3" s="140"/>
      <c r="C3" s="140"/>
      <c r="D3" s="140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140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</row>
    <row r="4" spans="1:48" ht="30" customHeight="1" x14ac:dyDescent="0.3">
      <c r="A4" s="13" t="s">
        <v>55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 x14ac:dyDescent="0.3">
      <c r="A5" s="13" t="s">
        <v>57</v>
      </c>
      <c r="B5" s="13" t="s">
        <v>58</v>
      </c>
      <c r="C5" s="13" t="s">
        <v>59</v>
      </c>
      <c r="D5" s="11">
        <v>4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60</v>
      </c>
      <c r="O5" s="1" t="s">
        <v>51</v>
      </c>
      <c r="P5" s="1" t="s">
        <v>51</v>
      </c>
      <c r="Q5" s="1" t="s">
        <v>56</v>
      </c>
      <c r="R5" s="1" t="s">
        <v>61</v>
      </c>
      <c r="S5" s="1" t="s">
        <v>62</v>
      </c>
      <c r="T5" s="1" t="s">
        <v>62</v>
      </c>
      <c r="AR5" s="1" t="s">
        <v>51</v>
      </c>
      <c r="AS5" s="1" t="s">
        <v>51</v>
      </c>
      <c r="AU5" s="1" t="s">
        <v>63</v>
      </c>
      <c r="AV5">
        <v>5915</v>
      </c>
    </row>
    <row r="6" spans="1:48" ht="30" customHeight="1" x14ac:dyDescent="0.3">
      <c r="A6" s="13" t="s">
        <v>64</v>
      </c>
      <c r="B6" s="13" t="s">
        <v>58</v>
      </c>
      <c r="C6" s="13" t="s">
        <v>59</v>
      </c>
      <c r="D6" s="11">
        <v>4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65</v>
      </c>
      <c r="O6" s="1" t="s">
        <v>51</v>
      </c>
      <c r="P6" s="1" t="s">
        <v>51</v>
      </c>
      <c r="Q6" s="1" t="s">
        <v>56</v>
      </c>
      <c r="R6" s="1" t="s">
        <v>61</v>
      </c>
      <c r="S6" s="1" t="s">
        <v>62</v>
      </c>
      <c r="T6" s="1" t="s">
        <v>62</v>
      </c>
      <c r="AR6" s="1" t="s">
        <v>51</v>
      </c>
      <c r="AS6" s="1" t="s">
        <v>51</v>
      </c>
      <c r="AU6" s="1" t="s">
        <v>66</v>
      </c>
      <c r="AV6">
        <v>5916</v>
      </c>
    </row>
    <row r="7" spans="1:48" ht="30" customHeight="1" x14ac:dyDescent="0.3">
      <c r="A7" s="13" t="s">
        <v>67</v>
      </c>
      <c r="B7" s="13" t="s">
        <v>68</v>
      </c>
      <c r="C7" s="13" t="s">
        <v>59</v>
      </c>
      <c r="D7" s="11">
        <v>49</v>
      </c>
      <c r="E7" s="12"/>
      <c r="F7" s="12"/>
      <c r="G7" s="12"/>
      <c r="H7" s="12"/>
      <c r="I7" s="12"/>
      <c r="J7" s="12"/>
      <c r="K7" s="12"/>
      <c r="L7" s="12"/>
      <c r="M7" s="13"/>
      <c r="N7" s="1" t="s">
        <v>69</v>
      </c>
      <c r="O7" s="1" t="s">
        <v>51</v>
      </c>
      <c r="P7" s="1" t="s">
        <v>51</v>
      </c>
      <c r="Q7" s="1" t="s">
        <v>56</v>
      </c>
      <c r="R7" s="1" t="s">
        <v>61</v>
      </c>
      <c r="S7" s="1" t="s">
        <v>62</v>
      </c>
      <c r="T7" s="1" t="s">
        <v>62</v>
      </c>
      <c r="AR7" s="1" t="s">
        <v>51</v>
      </c>
      <c r="AS7" s="1" t="s">
        <v>51</v>
      </c>
      <c r="AU7" s="1" t="s">
        <v>70</v>
      </c>
      <c r="AV7">
        <v>5917</v>
      </c>
    </row>
    <row r="8" spans="1:48" ht="30" customHeight="1" x14ac:dyDescent="0.3">
      <c r="A8" s="13" t="s">
        <v>71</v>
      </c>
      <c r="B8" s="13" t="s">
        <v>72</v>
      </c>
      <c r="C8" s="13" t="s">
        <v>59</v>
      </c>
      <c r="D8" s="11">
        <v>4</v>
      </c>
      <c r="E8" s="12"/>
      <c r="F8" s="12"/>
      <c r="G8" s="12"/>
      <c r="H8" s="12"/>
      <c r="I8" s="12"/>
      <c r="J8" s="12"/>
      <c r="K8" s="12"/>
      <c r="L8" s="12"/>
      <c r="M8" s="13"/>
      <c r="N8" s="1" t="s">
        <v>73</v>
      </c>
      <c r="O8" s="1" t="s">
        <v>51</v>
      </c>
      <c r="P8" s="1" t="s">
        <v>51</v>
      </c>
      <c r="Q8" s="1" t="s">
        <v>56</v>
      </c>
      <c r="R8" s="1" t="s">
        <v>61</v>
      </c>
      <c r="S8" s="1" t="s">
        <v>62</v>
      </c>
      <c r="T8" s="1" t="s">
        <v>62</v>
      </c>
      <c r="AR8" s="1" t="s">
        <v>51</v>
      </c>
      <c r="AS8" s="1" t="s">
        <v>51</v>
      </c>
      <c r="AU8" s="1" t="s">
        <v>74</v>
      </c>
      <c r="AV8">
        <v>5605</v>
      </c>
    </row>
    <row r="9" spans="1:48" ht="30" customHeight="1" x14ac:dyDescent="0.3">
      <c r="A9" s="13" t="s">
        <v>75</v>
      </c>
      <c r="B9" s="13" t="s">
        <v>76</v>
      </c>
      <c r="C9" s="13" t="s">
        <v>59</v>
      </c>
      <c r="D9" s="11">
        <v>37</v>
      </c>
      <c r="E9" s="12"/>
      <c r="F9" s="12"/>
      <c r="G9" s="12"/>
      <c r="H9" s="12"/>
      <c r="I9" s="12"/>
      <c r="J9" s="12"/>
      <c r="K9" s="12"/>
      <c r="L9" s="12"/>
      <c r="M9" s="13"/>
      <c r="N9" s="1" t="s">
        <v>77</v>
      </c>
      <c r="O9" s="1" t="s">
        <v>51</v>
      </c>
      <c r="P9" s="1" t="s">
        <v>51</v>
      </c>
      <c r="Q9" s="1" t="s">
        <v>56</v>
      </c>
      <c r="R9" s="1" t="s">
        <v>61</v>
      </c>
      <c r="S9" s="1" t="s">
        <v>62</v>
      </c>
      <c r="T9" s="1" t="s">
        <v>62</v>
      </c>
      <c r="AR9" s="1" t="s">
        <v>51</v>
      </c>
      <c r="AS9" s="1" t="s">
        <v>51</v>
      </c>
      <c r="AU9" s="1" t="s">
        <v>78</v>
      </c>
      <c r="AV9">
        <v>5918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56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56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56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56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56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56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56</v>
      </c>
    </row>
    <row r="17" spans="1:47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56</v>
      </c>
    </row>
    <row r="18" spans="1:47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56</v>
      </c>
    </row>
    <row r="19" spans="1:47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56</v>
      </c>
    </row>
    <row r="20" spans="1:47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56</v>
      </c>
    </row>
    <row r="21" spans="1:47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56</v>
      </c>
    </row>
    <row r="22" spans="1:47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56</v>
      </c>
    </row>
    <row r="23" spans="1:47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56</v>
      </c>
    </row>
    <row r="24" spans="1:47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56</v>
      </c>
    </row>
    <row r="25" spans="1:47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56</v>
      </c>
    </row>
    <row r="26" spans="1:47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56</v>
      </c>
    </row>
    <row r="27" spans="1:47" ht="30" customHeight="1" x14ac:dyDescent="0.3">
      <c r="A27" s="13" t="s">
        <v>79</v>
      </c>
      <c r="B27" s="11"/>
      <c r="C27" s="11"/>
      <c r="D27" s="11"/>
      <c r="E27" s="12"/>
      <c r="F27" s="12">
        <f>SUMIF(Q5:Q26,"010101",F5:F26)</f>
        <v>0</v>
      </c>
      <c r="G27" s="12"/>
      <c r="H27" s="12">
        <f>SUMIF(Q5:Q26,"010101",H5:H26)</f>
        <v>0</v>
      </c>
      <c r="I27" s="12"/>
      <c r="J27" s="12">
        <f>SUMIF(Q5:Q26,"010101",J5:J26)</f>
        <v>0</v>
      </c>
      <c r="K27" s="12"/>
      <c r="L27" s="12">
        <f>SUMIF(Q5:Q26,"010101",L5:L26)</f>
        <v>0</v>
      </c>
      <c r="M27" s="11"/>
      <c r="N27" t="s">
        <v>80</v>
      </c>
    </row>
    <row r="28" spans="1:47" ht="30" customHeight="1" x14ac:dyDescent="0.3">
      <c r="A28" s="13" t="s">
        <v>81</v>
      </c>
      <c r="B28" s="13" t="s">
        <v>51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82</v>
      </c>
    </row>
    <row r="29" spans="1:47" ht="30" customHeight="1" x14ac:dyDescent="0.3">
      <c r="A29" s="13" t="s">
        <v>83</v>
      </c>
      <c r="B29" s="13" t="s">
        <v>84</v>
      </c>
      <c r="C29" s="13" t="s">
        <v>85</v>
      </c>
      <c r="D29" s="11">
        <v>42</v>
      </c>
      <c r="E29" s="12"/>
      <c r="F29" s="12"/>
      <c r="G29" s="12"/>
      <c r="H29" s="12"/>
      <c r="I29" s="12"/>
      <c r="J29" s="12"/>
      <c r="K29" s="12"/>
      <c r="L29" s="12"/>
      <c r="M29" s="13"/>
      <c r="N29" s="1"/>
      <c r="O29" s="1"/>
      <c r="P29" s="1"/>
      <c r="Q29" s="1"/>
      <c r="R29" s="1"/>
      <c r="S29" s="1"/>
      <c r="T29" s="1"/>
      <c r="AR29" s="1"/>
      <c r="AS29" s="1"/>
      <c r="AU29" s="1"/>
    </row>
    <row r="30" spans="1:47" ht="30" customHeight="1" x14ac:dyDescent="0.3">
      <c r="A30" s="13" t="s">
        <v>86</v>
      </c>
      <c r="B30" s="13" t="s">
        <v>87</v>
      </c>
      <c r="C30" s="13" t="s">
        <v>85</v>
      </c>
      <c r="D30" s="11">
        <v>2</v>
      </c>
      <c r="E30" s="12"/>
      <c r="F30" s="12"/>
      <c r="G30" s="12"/>
      <c r="H30" s="12"/>
      <c r="I30" s="12"/>
      <c r="J30" s="12"/>
      <c r="K30" s="12"/>
      <c r="L30" s="12"/>
      <c r="M30" s="13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7" ht="30" customHeight="1" x14ac:dyDescent="0.3">
      <c r="A31" s="13" t="s">
        <v>88</v>
      </c>
      <c r="B31" s="13" t="s">
        <v>89</v>
      </c>
      <c r="C31" s="13" t="s">
        <v>90</v>
      </c>
      <c r="D31" s="11">
        <v>1</v>
      </c>
      <c r="E31" s="12"/>
      <c r="F31" s="12"/>
      <c r="G31" s="12"/>
      <c r="H31" s="12"/>
      <c r="I31" s="12"/>
      <c r="J31" s="12"/>
      <c r="K31" s="12"/>
      <c r="L31" s="12"/>
      <c r="M31" s="13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7" ht="30" customHeight="1" x14ac:dyDescent="0.3">
      <c r="A32" s="13" t="s">
        <v>91</v>
      </c>
      <c r="B32" s="13" t="s">
        <v>92</v>
      </c>
      <c r="C32" s="13" t="s">
        <v>90</v>
      </c>
      <c r="D32" s="11">
        <v>2</v>
      </c>
      <c r="E32" s="12"/>
      <c r="F32" s="12"/>
      <c r="G32" s="12"/>
      <c r="H32" s="12"/>
      <c r="I32" s="12"/>
      <c r="J32" s="12"/>
      <c r="K32" s="12"/>
      <c r="L32" s="12"/>
      <c r="M32" s="13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47" ht="30" customHeight="1" x14ac:dyDescent="0.3">
      <c r="A33" s="13" t="s">
        <v>93</v>
      </c>
      <c r="B33" s="13" t="s">
        <v>94</v>
      </c>
      <c r="C33" s="13" t="s">
        <v>90</v>
      </c>
      <c r="D33" s="11">
        <v>37</v>
      </c>
      <c r="E33" s="12"/>
      <c r="F33" s="12"/>
      <c r="G33" s="12"/>
      <c r="H33" s="12"/>
      <c r="I33" s="12"/>
      <c r="J33" s="12"/>
      <c r="K33" s="12"/>
      <c r="L33" s="12"/>
      <c r="M33" s="13"/>
      <c r="N33" s="1"/>
      <c r="O33" s="1"/>
      <c r="P33" s="1"/>
      <c r="Q33" s="1"/>
      <c r="R33" s="1"/>
      <c r="S33" s="1"/>
      <c r="T33" s="1"/>
      <c r="AR33" s="1"/>
      <c r="AS33" s="1"/>
      <c r="AU33" s="1"/>
    </row>
    <row r="34" spans="1:47" ht="30" customHeight="1" x14ac:dyDescent="0.3">
      <c r="A34" s="13" t="s">
        <v>93</v>
      </c>
      <c r="B34" s="13" t="s">
        <v>95</v>
      </c>
      <c r="C34" s="13" t="s">
        <v>90</v>
      </c>
      <c r="D34" s="11">
        <v>2</v>
      </c>
      <c r="E34" s="12"/>
      <c r="F34" s="12"/>
      <c r="G34" s="12"/>
      <c r="H34" s="12"/>
      <c r="I34" s="12"/>
      <c r="J34" s="12"/>
      <c r="K34" s="12"/>
      <c r="L34" s="12"/>
      <c r="M34" s="13"/>
      <c r="N34" s="1"/>
      <c r="O34" s="1"/>
      <c r="P34" s="1"/>
      <c r="Q34" s="1"/>
      <c r="R34" s="1"/>
      <c r="S34" s="1"/>
      <c r="T34" s="1"/>
      <c r="AR34" s="1"/>
      <c r="AS34" s="1"/>
      <c r="AU34" s="1"/>
    </row>
    <row r="35" spans="1:47" ht="30" customHeight="1" x14ac:dyDescent="0.3">
      <c r="A35" s="13" t="s">
        <v>96</v>
      </c>
      <c r="B35" s="13" t="s">
        <v>97</v>
      </c>
      <c r="C35" s="13" t="s">
        <v>90</v>
      </c>
      <c r="D35" s="11">
        <v>2</v>
      </c>
      <c r="E35" s="12"/>
      <c r="F35" s="12"/>
      <c r="G35" s="12"/>
      <c r="H35" s="12"/>
      <c r="I35" s="12"/>
      <c r="J35" s="12"/>
      <c r="K35" s="12"/>
      <c r="L35" s="12"/>
      <c r="M35" s="13"/>
      <c r="N35" s="1"/>
      <c r="O35" s="1"/>
      <c r="P35" s="1"/>
      <c r="Q35" s="1"/>
      <c r="R35" s="1"/>
      <c r="S35" s="1"/>
      <c r="T35" s="1"/>
      <c r="AR35" s="1"/>
      <c r="AS35" s="1"/>
      <c r="AU35" s="1"/>
    </row>
    <row r="36" spans="1:47" ht="30" customHeight="1" x14ac:dyDescent="0.3">
      <c r="A36" s="13" t="s">
        <v>98</v>
      </c>
      <c r="B36" s="13" t="s">
        <v>97</v>
      </c>
      <c r="C36" s="13" t="s">
        <v>90</v>
      </c>
      <c r="D36" s="11">
        <v>2</v>
      </c>
      <c r="E36" s="12"/>
      <c r="F36" s="12"/>
      <c r="G36" s="12"/>
      <c r="H36" s="12"/>
      <c r="I36" s="12"/>
      <c r="J36" s="12"/>
      <c r="K36" s="12"/>
      <c r="L36" s="12"/>
      <c r="M36" s="13"/>
      <c r="N36" s="1"/>
      <c r="O36" s="1"/>
      <c r="P36" s="1"/>
      <c r="Q36" s="1"/>
      <c r="R36" s="1"/>
      <c r="S36" s="1"/>
      <c r="T36" s="1"/>
      <c r="AR36" s="1"/>
      <c r="AS36" s="1"/>
      <c r="AU36" s="1"/>
    </row>
    <row r="37" spans="1:47" ht="30" customHeight="1" x14ac:dyDescent="0.3">
      <c r="A37" s="13" t="s">
        <v>99</v>
      </c>
      <c r="B37" s="13" t="s">
        <v>100</v>
      </c>
      <c r="C37" s="13" t="s">
        <v>90</v>
      </c>
      <c r="D37" s="11">
        <v>42</v>
      </c>
      <c r="E37" s="12"/>
      <c r="F37" s="12"/>
      <c r="G37" s="12"/>
      <c r="H37" s="12"/>
      <c r="I37" s="12"/>
      <c r="J37" s="12"/>
      <c r="K37" s="12"/>
      <c r="L37" s="12"/>
      <c r="M37" s="13"/>
      <c r="N37" s="1"/>
      <c r="O37" s="1"/>
      <c r="P37" s="1"/>
      <c r="Q37" s="1"/>
      <c r="R37" s="1"/>
      <c r="S37" s="1"/>
      <c r="T37" s="1"/>
      <c r="AR37" s="1"/>
      <c r="AS37" s="1"/>
      <c r="AU37" s="1"/>
    </row>
    <row r="38" spans="1:47" ht="30" customHeight="1" x14ac:dyDescent="0.3">
      <c r="A38" s="13" t="s">
        <v>101</v>
      </c>
      <c r="B38" s="13" t="s">
        <v>102</v>
      </c>
      <c r="C38" s="13" t="s">
        <v>90</v>
      </c>
      <c r="D38" s="11">
        <v>2</v>
      </c>
      <c r="E38" s="12"/>
      <c r="F38" s="12"/>
      <c r="G38" s="12"/>
      <c r="H38" s="12"/>
      <c r="I38" s="12"/>
      <c r="J38" s="12"/>
      <c r="K38" s="12"/>
      <c r="L38" s="12"/>
      <c r="M38" s="13"/>
      <c r="N38" s="1"/>
      <c r="O38" s="1"/>
      <c r="P38" s="1"/>
      <c r="Q38" s="1"/>
      <c r="R38" s="1"/>
      <c r="S38" s="1"/>
      <c r="T38" s="1"/>
      <c r="AR38" s="1"/>
      <c r="AS38" s="1"/>
      <c r="AU38" s="1"/>
    </row>
    <row r="39" spans="1:47" ht="30" customHeight="1" x14ac:dyDescent="0.3">
      <c r="A39" s="13" t="s">
        <v>103</v>
      </c>
      <c r="B39" s="13" t="s">
        <v>51</v>
      </c>
      <c r="C39" s="13" t="s">
        <v>90</v>
      </c>
      <c r="D39" s="11">
        <v>2</v>
      </c>
      <c r="E39" s="12"/>
      <c r="F39" s="12"/>
      <c r="G39" s="12"/>
      <c r="H39" s="12"/>
      <c r="I39" s="12"/>
      <c r="J39" s="12"/>
      <c r="K39" s="12"/>
      <c r="L39" s="12"/>
      <c r="M39" s="13"/>
      <c r="N39" s="1"/>
      <c r="O39" s="1"/>
      <c r="P39" s="1"/>
      <c r="Q39" s="1"/>
      <c r="R39" s="1"/>
      <c r="S39" s="1"/>
      <c r="T39" s="1"/>
      <c r="AR39" s="1"/>
      <c r="AS39" s="1"/>
      <c r="AU39" s="1"/>
    </row>
    <row r="40" spans="1:47" ht="30" customHeight="1" x14ac:dyDescent="0.3">
      <c r="A40" s="13" t="s">
        <v>104</v>
      </c>
      <c r="B40" s="13" t="s">
        <v>105</v>
      </c>
      <c r="C40" s="13" t="s">
        <v>90</v>
      </c>
      <c r="D40" s="11">
        <v>2</v>
      </c>
      <c r="E40" s="12"/>
      <c r="F40" s="12"/>
      <c r="G40" s="12"/>
      <c r="H40" s="12"/>
      <c r="I40" s="12"/>
      <c r="J40" s="12"/>
      <c r="K40" s="12"/>
      <c r="L40" s="12"/>
      <c r="M40" s="13"/>
      <c r="N40" s="1"/>
      <c r="O40" s="1"/>
      <c r="P40" s="1"/>
      <c r="Q40" s="1"/>
      <c r="R40" s="1"/>
      <c r="S40" s="1"/>
      <c r="T40" s="1"/>
      <c r="AR40" s="1"/>
      <c r="AS40" s="1"/>
      <c r="AU40" s="1"/>
    </row>
    <row r="41" spans="1:4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82</v>
      </c>
    </row>
    <row r="42" spans="1:4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82</v>
      </c>
    </row>
    <row r="43" spans="1:4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82</v>
      </c>
    </row>
    <row r="44" spans="1:4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82</v>
      </c>
    </row>
    <row r="45" spans="1:4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82</v>
      </c>
    </row>
    <row r="46" spans="1:4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82</v>
      </c>
    </row>
    <row r="47" spans="1:4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82</v>
      </c>
    </row>
    <row r="48" spans="1:4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82</v>
      </c>
    </row>
    <row r="49" spans="1:47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82</v>
      </c>
    </row>
    <row r="50" spans="1:47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82</v>
      </c>
    </row>
    <row r="51" spans="1:47" ht="30" customHeight="1" x14ac:dyDescent="0.3">
      <c r="A51" s="13" t="s">
        <v>79</v>
      </c>
      <c r="B51" s="11"/>
      <c r="C51" s="11"/>
      <c r="D51" s="11"/>
      <c r="E51" s="12"/>
      <c r="F51" s="12">
        <f>SUMIF(Q29:Q50,"010102",F29:F50)</f>
        <v>0</v>
      </c>
      <c r="G51" s="12"/>
      <c r="H51" s="12">
        <f>SUMIF(Q29:Q50,"010102",H29:H50)</f>
        <v>0</v>
      </c>
      <c r="I51" s="12"/>
      <c r="J51" s="12">
        <f>SUMIF(Q29:Q50,"010102",J29:J50)</f>
        <v>0</v>
      </c>
      <c r="K51" s="12"/>
      <c r="L51" s="12">
        <f>SUMIF(Q29:Q50,"010102",L29:L50)</f>
        <v>0</v>
      </c>
      <c r="M51" s="11"/>
      <c r="N51" t="s">
        <v>80</v>
      </c>
    </row>
    <row r="52" spans="1:47" ht="30" customHeight="1" x14ac:dyDescent="0.3">
      <c r="A52" s="13" t="s">
        <v>106</v>
      </c>
      <c r="B52" s="13" t="s">
        <v>51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/>
    </row>
    <row r="53" spans="1:47" ht="30" customHeight="1" x14ac:dyDescent="0.3">
      <c r="A53" s="13" t="s">
        <v>108</v>
      </c>
      <c r="B53" s="13" t="s">
        <v>109</v>
      </c>
      <c r="C53" s="13" t="s">
        <v>110</v>
      </c>
      <c r="D53" s="11">
        <v>24</v>
      </c>
      <c r="E53" s="12"/>
      <c r="F53" s="12"/>
      <c r="G53" s="12"/>
      <c r="H53" s="12"/>
      <c r="I53" s="12"/>
      <c r="J53" s="12"/>
      <c r="K53" s="12"/>
      <c r="L53" s="12"/>
      <c r="M53" s="13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 x14ac:dyDescent="0.3">
      <c r="A54" s="13" t="s">
        <v>108</v>
      </c>
      <c r="B54" s="13" t="s">
        <v>111</v>
      </c>
      <c r="C54" s="13" t="s">
        <v>110</v>
      </c>
      <c r="D54" s="11">
        <v>6</v>
      </c>
      <c r="E54" s="12"/>
      <c r="F54" s="12"/>
      <c r="G54" s="12"/>
      <c r="H54" s="12"/>
      <c r="I54" s="12"/>
      <c r="J54" s="12"/>
      <c r="K54" s="12"/>
      <c r="L54" s="12"/>
      <c r="M54" s="13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 x14ac:dyDescent="0.3">
      <c r="A55" s="13" t="s">
        <v>108</v>
      </c>
      <c r="B55" s="13" t="s">
        <v>112</v>
      </c>
      <c r="C55" s="13" t="s">
        <v>110</v>
      </c>
      <c r="D55" s="11">
        <v>3</v>
      </c>
      <c r="E55" s="12"/>
      <c r="F55" s="12"/>
      <c r="G55" s="12"/>
      <c r="H55" s="12"/>
      <c r="I55" s="12"/>
      <c r="J55" s="12"/>
      <c r="K55" s="12"/>
      <c r="L55" s="12"/>
      <c r="M55" s="13"/>
      <c r="N55" s="1"/>
      <c r="O55" s="1"/>
      <c r="P55" s="1"/>
      <c r="Q55" s="1"/>
      <c r="R55" s="1"/>
      <c r="S55" s="1"/>
      <c r="T55" s="1"/>
      <c r="AR55" s="1"/>
      <c r="AS55" s="1"/>
      <c r="AU55" s="1"/>
    </row>
    <row r="56" spans="1:47" ht="30" customHeight="1" x14ac:dyDescent="0.3">
      <c r="A56" s="13" t="s">
        <v>108</v>
      </c>
      <c r="B56" s="13" t="s">
        <v>113</v>
      </c>
      <c r="C56" s="13" t="s">
        <v>110</v>
      </c>
      <c r="D56" s="11">
        <v>49</v>
      </c>
      <c r="E56" s="12"/>
      <c r="F56" s="12"/>
      <c r="G56" s="12"/>
      <c r="H56" s="12"/>
      <c r="I56" s="12"/>
      <c r="J56" s="12"/>
      <c r="K56" s="12"/>
      <c r="L56" s="12"/>
      <c r="M56" s="13"/>
      <c r="N56" s="1"/>
      <c r="O56" s="1"/>
      <c r="P56" s="1"/>
      <c r="Q56" s="1"/>
      <c r="R56" s="1"/>
      <c r="S56" s="1"/>
      <c r="T56" s="1"/>
      <c r="AR56" s="1"/>
      <c r="AS56" s="1"/>
      <c r="AU56" s="1"/>
    </row>
    <row r="57" spans="1:47" ht="30" customHeight="1" x14ac:dyDescent="0.3">
      <c r="A57" s="13" t="s">
        <v>108</v>
      </c>
      <c r="B57" s="13" t="s">
        <v>114</v>
      </c>
      <c r="C57" s="13" t="s">
        <v>110</v>
      </c>
      <c r="D57" s="11">
        <v>7</v>
      </c>
      <c r="E57" s="12"/>
      <c r="F57" s="12"/>
      <c r="G57" s="12"/>
      <c r="H57" s="12"/>
      <c r="I57" s="12"/>
      <c r="J57" s="12"/>
      <c r="K57" s="12"/>
      <c r="L57" s="12"/>
      <c r="M57" s="13"/>
      <c r="N57" s="1"/>
      <c r="O57" s="1"/>
      <c r="P57" s="1"/>
      <c r="Q57" s="1"/>
      <c r="R57" s="1"/>
      <c r="S57" s="1"/>
      <c r="T57" s="1"/>
      <c r="AR57" s="1"/>
      <c r="AS57" s="1"/>
      <c r="AU57" s="1"/>
    </row>
    <row r="58" spans="1:47" ht="30" customHeight="1" x14ac:dyDescent="0.3">
      <c r="A58" s="13" t="s">
        <v>108</v>
      </c>
      <c r="B58" s="13" t="s">
        <v>115</v>
      </c>
      <c r="C58" s="13" t="s">
        <v>110</v>
      </c>
      <c r="D58" s="11">
        <v>7</v>
      </c>
      <c r="E58" s="12"/>
      <c r="F58" s="12"/>
      <c r="G58" s="12"/>
      <c r="H58" s="12"/>
      <c r="I58" s="12"/>
      <c r="J58" s="12"/>
      <c r="K58" s="12"/>
      <c r="L58" s="12"/>
      <c r="M58" s="13"/>
      <c r="N58" s="1"/>
      <c r="O58" s="1"/>
      <c r="P58" s="1"/>
      <c r="Q58" s="1"/>
      <c r="R58" s="1"/>
      <c r="S58" s="1"/>
      <c r="T58" s="1"/>
      <c r="AR58" s="1"/>
      <c r="AS58" s="1"/>
      <c r="AU58" s="1"/>
    </row>
    <row r="59" spans="1:47" ht="30" customHeight="1" x14ac:dyDescent="0.3">
      <c r="A59" s="13" t="s">
        <v>116</v>
      </c>
      <c r="B59" s="13" t="s">
        <v>117</v>
      </c>
      <c r="C59" s="13" t="s">
        <v>110</v>
      </c>
      <c r="D59" s="11">
        <v>17</v>
      </c>
      <c r="E59" s="12"/>
      <c r="F59" s="12"/>
      <c r="G59" s="12"/>
      <c r="H59" s="12"/>
      <c r="I59" s="12"/>
      <c r="J59" s="12"/>
      <c r="K59" s="12"/>
      <c r="L59" s="12"/>
      <c r="M59" s="13"/>
      <c r="N59" s="1"/>
      <c r="O59" s="1"/>
      <c r="P59" s="1"/>
      <c r="Q59" s="1"/>
      <c r="R59" s="1"/>
      <c r="S59" s="1"/>
      <c r="T59" s="1"/>
      <c r="AR59" s="1"/>
      <c r="AS59" s="1"/>
      <c r="AU59" s="1"/>
    </row>
    <row r="60" spans="1:47" ht="30" customHeight="1" x14ac:dyDescent="0.3">
      <c r="A60" s="13" t="s">
        <v>118</v>
      </c>
      <c r="B60" s="13" t="s">
        <v>119</v>
      </c>
      <c r="C60" s="13" t="s">
        <v>110</v>
      </c>
      <c r="D60" s="11">
        <v>24</v>
      </c>
      <c r="E60" s="12"/>
      <c r="F60" s="12"/>
      <c r="G60" s="12"/>
      <c r="H60" s="12"/>
      <c r="I60" s="12"/>
      <c r="J60" s="12"/>
      <c r="K60" s="12"/>
      <c r="L60" s="12"/>
      <c r="M60" s="13"/>
      <c r="N60" s="1"/>
      <c r="O60" s="1"/>
      <c r="P60" s="1"/>
      <c r="Q60" s="1"/>
      <c r="R60" s="1"/>
      <c r="S60" s="1"/>
      <c r="T60" s="1"/>
      <c r="AR60" s="1"/>
      <c r="AS60" s="1"/>
      <c r="AU60" s="1"/>
    </row>
    <row r="61" spans="1:47" ht="30" customHeight="1" x14ac:dyDescent="0.3">
      <c r="A61" s="13" t="s">
        <v>118</v>
      </c>
      <c r="B61" s="13" t="s">
        <v>120</v>
      </c>
      <c r="C61" s="13" t="s">
        <v>110</v>
      </c>
      <c r="D61" s="11">
        <v>3</v>
      </c>
      <c r="E61" s="12"/>
      <c r="F61" s="12"/>
      <c r="G61" s="12"/>
      <c r="H61" s="12"/>
      <c r="I61" s="12"/>
      <c r="J61" s="12"/>
      <c r="K61" s="12"/>
      <c r="L61" s="12"/>
      <c r="M61" s="13"/>
      <c r="N61" s="1"/>
      <c r="O61" s="1"/>
      <c r="P61" s="1"/>
      <c r="Q61" s="1"/>
      <c r="R61" s="1"/>
      <c r="S61" s="1"/>
      <c r="T61" s="1"/>
      <c r="AR61" s="1"/>
      <c r="AS61" s="1"/>
      <c r="AU61" s="1"/>
    </row>
    <row r="62" spans="1:47" ht="30" customHeight="1" x14ac:dyDescent="0.3">
      <c r="A62" s="13" t="s">
        <v>118</v>
      </c>
      <c r="B62" s="13" t="s">
        <v>121</v>
      </c>
      <c r="C62" s="13" t="s">
        <v>110</v>
      </c>
      <c r="D62" s="11">
        <v>44</v>
      </c>
      <c r="E62" s="12"/>
      <c r="F62" s="12"/>
      <c r="G62" s="12"/>
      <c r="H62" s="12"/>
      <c r="I62" s="12"/>
      <c r="J62" s="12"/>
      <c r="K62" s="12"/>
      <c r="L62" s="12"/>
      <c r="M62" s="13"/>
      <c r="N62" s="1"/>
      <c r="O62" s="1"/>
      <c r="P62" s="1"/>
      <c r="Q62" s="1"/>
      <c r="R62" s="1"/>
      <c r="S62" s="1"/>
      <c r="T62" s="1"/>
      <c r="AR62" s="1"/>
      <c r="AS62" s="1"/>
      <c r="AU62" s="1"/>
    </row>
    <row r="63" spans="1:47" ht="30" customHeight="1" x14ac:dyDescent="0.3">
      <c r="A63" s="13" t="s">
        <v>118</v>
      </c>
      <c r="B63" s="13" t="s">
        <v>122</v>
      </c>
      <c r="C63" s="13" t="s">
        <v>110</v>
      </c>
      <c r="D63" s="11">
        <v>7</v>
      </c>
      <c r="E63" s="12"/>
      <c r="F63" s="12"/>
      <c r="G63" s="12"/>
      <c r="H63" s="12"/>
      <c r="I63" s="12"/>
      <c r="J63" s="12"/>
      <c r="K63" s="12"/>
      <c r="L63" s="12"/>
      <c r="M63" s="13"/>
      <c r="N63" s="1"/>
      <c r="O63" s="1"/>
      <c r="P63" s="1"/>
      <c r="Q63" s="1"/>
      <c r="R63" s="1"/>
      <c r="S63" s="1"/>
      <c r="T63" s="1"/>
      <c r="AR63" s="1"/>
      <c r="AS63" s="1"/>
      <c r="AU63" s="1"/>
    </row>
    <row r="64" spans="1:47" ht="30" customHeight="1" x14ac:dyDescent="0.3">
      <c r="A64" s="13" t="s">
        <v>118</v>
      </c>
      <c r="B64" s="13" t="s">
        <v>123</v>
      </c>
      <c r="C64" s="13" t="s">
        <v>110</v>
      </c>
      <c r="D64" s="11">
        <v>17</v>
      </c>
      <c r="E64" s="12"/>
      <c r="F64" s="12"/>
      <c r="G64" s="12"/>
      <c r="H64" s="12"/>
      <c r="I64" s="12"/>
      <c r="J64" s="12"/>
      <c r="K64" s="12"/>
      <c r="L64" s="12"/>
      <c r="M64" s="13"/>
      <c r="N64" s="1"/>
      <c r="O64" s="1"/>
      <c r="P64" s="1"/>
      <c r="Q64" s="1"/>
      <c r="R64" s="1"/>
      <c r="S64" s="1"/>
      <c r="T64" s="1"/>
      <c r="AR64" s="1"/>
      <c r="AS64" s="1"/>
      <c r="AU64" s="1"/>
    </row>
    <row r="65" spans="1:47" ht="30" customHeight="1" x14ac:dyDescent="0.3">
      <c r="A65" s="13" t="s">
        <v>124</v>
      </c>
      <c r="B65" s="13" t="s">
        <v>125</v>
      </c>
      <c r="C65" s="13" t="s">
        <v>90</v>
      </c>
      <c r="D65" s="11">
        <v>10</v>
      </c>
      <c r="E65" s="12"/>
      <c r="F65" s="12"/>
      <c r="G65" s="12"/>
      <c r="H65" s="12"/>
      <c r="I65" s="12"/>
      <c r="J65" s="12"/>
      <c r="K65" s="12"/>
      <c r="L65" s="12"/>
      <c r="M65" s="13"/>
      <c r="N65" s="1"/>
      <c r="O65" s="1"/>
      <c r="P65" s="1"/>
      <c r="Q65" s="1"/>
      <c r="R65" s="1"/>
      <c r="S65" s="1"/>
      <c r="T65" s="1"/>
      <c r="AR65" s="1"/>
      <c r="AS65" s="1"/>
      <c r="AU65" s="1"/>
    </row>
    <row r="66" spans="1:47" ht="30" customHeight="1" x14ac:dyDescent="0.3">
      <c r="A66" s="13" t="s">
        <v>124</v>
      </c>
      <c r="B66" s="13" t="s">
        <v>126</v>
      </c>
      <c r="C66" s="13" t="s">
        <v>90</v>
      </c>
      <c r="D66" s="11">
        <v>4</v>
      </c>
      <c r="E66" s="12"/>
      <c r="F66" s="12"/>
      <c r="G66" s="12"/>
      <c r="H66" s="12"/>
      <c r="I66" s="12"/>
      <c r="J66" s="12"/>
      <c r="K66" s="12"/>
      <c r="L66" s="12"/>
      <c r="M66" s="13"/>
      <c r="N66" s="1"/>
      <c r="O66" s="1"/>
      <c r="P66" s="1"/>
      <c r="Q66" s="1"/>
      <c r="R66" s="1"/>
      <c r="S66" s="1"/>
      <c r="T66" s="1"/>
      <c r="AR66" s="1"/>
      <c r="AS66" s="1"/>
      <c r="AU66" s="1"/>
    </row>
    <row r="67" spans="1:47" ht="30" customHeight="1" x14ac:dyDescent="0.3">
      <c r="A67" s="13" t="s">
        <v>124</v>
      </c>
      <c r="B67" s="13" t="s">
        <v>127</v>
      </c>
      <c r="C67" s="13" t="s">
        <v>90</v>
      </c>
      <c r="D67" s="11">
        <v>1</v>
      </c>
      <c r="E67" s="12"/>
      <c r="F67" s="12"/>
      <c r="G67" s="12"/>
      <c r="H67" s="12"/>
      <c r="I67" s="12"/>
      <c r="J67" s="12"/>
      <c r="K67" s="12"/>
      <c r="L67" s="12"/>
      <c r="M67" s="13"/>
      <c r="N67" s="1"/>
      <c r="O67" s="1"/>
      <c r="P67" s="1"/>
      <c r="Q67" s="1"/>
      <c r="R67" s="1"/>
      <c r="S67" s="1"/>
      <c r="T67" s="1"/>
      <c r="AR67" s="1"/>
      <c r="AS67" s="1"/>
      <c r="AU67" s="1"/>
    </row>
    <row r="68" spans="1:47" ht="30" customHeight="1" x14ac:dyDescent="0.3">
      <c r="A68" s="13" t="s">
        <v>124</v>
      </c>
      <c r="B68" s="13" t="s">
        <v>128</v>
      </c>
      <c r="C68" s="13" t="s">
        <v>90</v>
      </c>
      <c r="D68" s="11">
        <v>16</v>
      </c>
      <c r="E68" s="12"/>
      <c r="F68" s="12"/>
      <c r="G68" s="12"/>
      <c r="H68" s="12"/>
      <c r="I68" s="12"/>
      <c r="J68" s="12"/>
      <c r="K68" s="12"/>
      <c r="L68" s="12"/>
      <c r="M68" s="13"/>
      <c r="N68" s="1"/>
      <c r="O68" s="1"/>
      <c r="P68" s="1"/>
      <c r="Q68" s="1"/>
      <c r="R68" s="1"/>
      <c r="S68" s="1"/>
      <c r="T68" s="1"/>
      <c r="AR68" s="1"/>
      <c r="AS68" s="1"/>
      <c r="AU68" s="1"/>
    </row>
    <row r="69" spans="1:47" ht="30" customHeight="1" x14ac:dyDescent="0.3">
      <c r="A69" s="13" t="s">
        <v>124</v>
      </c>
      <c r="B69" s="13" t="s">
        <v>129</v>
      </c>
      <c r="C69" s="13" t="s">
        <v>90</v>
      </c>
      <c r="D69" s="11">
        <v>6</v>
      </c>
      <c r="E69" s="12"/>
      <c r="F69" s="12"/>
      <c r="G69" s="12"/>
      <c r="H69" s="12"/>
      <c r="I69" s="12"/>
      <c r="J69" s="12"/>
      <c r="K69" s="12"/>
      <c r="L69" s="12"/>
      <c r="M69" s="13"/>
      <c r="N69" s="1"/>
      <c r="O69" s="1"/>
      <c r="P69" s="1"/>
      <c r="Q69" s="1"/>
      <c r="R69" s="1"/>
      <c r="S69" s="1"/>
      <c r="T69" s="1"/>
      <c r="AR69" s="1"/>
      <c r="AS69" s="1"/>
      <c r="AU69" s="1"/>
    </row>
    <row r="70" spans="1:47" ht="30" customHeight="1" x14ac:dyDescent="0.3">
      <c r="A70" s="13" t="s">
        <v>124</v>
      </c>
      <c r="B70" s="13" t="s">
        <v>130</v>
      </c>
      <c r="C70" s="13" t="s">
        <v>90</v>
      </c>
      <c r="D70" s="11">
        <v>2</v>
      </c>
      <c r="E70" s="12"/>
      <c r="F70" s="12"/>
      <c r="G70" s="12"/>
      <c r="H70" s="12"/>
      <c r="I70" s="12"/>
      <c r="J70" s="12"/>
      <c r="K70" s="12"/>
      <c r="L70" s="12"/>
      <c r="M70" s="13"/>
      <c r="N70" s="1"/>
      <c r="O70" s="1"/>
      <c r="P70" s="1"/>
      <c r="Q70" s="1"/>
      <c r="R70" s="1"/>
      <c r="S70" s="1"/>
      <c r="T70" s="1"/>
      <c r="AR70" s="1"/>
      <c r="AS70" s="1"/>
      <c r="AU70" s="1"/>
    </row>
    <row r="71" spans="1:47" ht="30" customHeight="1" x14ac:dyDescent="0.3">
      <c r="A71" s="13" t="s">
        <v>124</v>
      </c>
      <c r="B71" s="13" t="s">
        <v>131</v>
      </c>
      <c r="C71" s="13" t="s">
        <v>90</v>
      </c>
      <c r="D71" s="11">
        <v>3</v>
      </c>
      <c r="E71" s="12"/>
      <c r="F71" s="12"/>
      <c r="G71" s="12"/>
      <c r="H71" s="12"/>
      <c r="I71" s="12"/>
      <c r="J71" s="12"/>
      <c r="K71" s="12"/>
      <c r="L71" s="12"/>
      <c r="M71" s="13"/>
      <c r="N71" s="1"/>
      <c r="O71" s="1"/>
      <c r="P71" s="1"/>
      <c r="Q71" s="1"/>
      <c r="R71" s="1"/>
      <c r="S71" s="1"/>
      <c r="T71" s="1"/>
      <c r="AR71" s="1"/>
      <c r="AS71" s="1"/>
      <c r="AU71" s="1"/>
    </row>
    <row r="72" spans="1:47" ht="30" customHeight="1" x14ac:dyDescent="0.3">
      <c r="A72" s="13" t="s">
        <v>124</v>
      </c>
      <c r="B72" s="13" t="s">
        <v>132</v>
      </c>
      <c r="C72" s="13" t="s">
        <v>90</v>
      </c>
      <c r="D72" s="11">
        <v>6</v>
      </c>
      <c r="E72" s="12"/>
      <c r="F72" s="12"/>
      <c r="G72" s="12"/>
      <c r="H72" s="12"/>
      <c r="I72" s="12"/>
      <c r="J72" s="12"/>
      <c r="K72" s="12"/>
      <c r="L72" s="12"/>
      <c r="M72" s="13"/>
      <c r="N72" s="1"/>
      <c r="O72" s="1"/>
      <c r="P72" s="1"/>
      <c r="Q72" s="1"/>
      <c r="R72" s="1"/>
      <c r="S72" s="1"/>
      <c r="T72" s="1"/>
      <c r="AR72" s="1"/>
      <c r="AS72" s="1"/>
      <c r="AU72" s="1"/>
    </row>
    <row r="73" spans="1:47" ht="30" customHeight="1" x14ac:dyDescent="0.3">
      <c r="A73" s="13" t="s">
        <v>124</v>
      </c>
      <c r="B73" s="13" t="s">
        <v>133</v>
      </c>
      <c r="C73" s="13" t="s">
        <v>90</v>
      </c>
      <c r="D73" s="11">
        <v>2</v>
      </c>
      <c r="E73" s="12"/>
      <c r="F73" s="12"/>
      <c r="G73" s="12"/>
      <c r="H73" s="12"/>
      <c r="I73" s="12"/>
      <c r="J73" s="12"/>
      <c r="K73" s="12"/>
      <c r="L73" s="12"/>
      <c r="M73" s="13"/>
      <c r="N73" s="1"/>
      <c r="O73" s="1"/>
      <c r="P73" s="1"/>
      <c r="Q73" s="1"/>
      <c r="R73" s="1"/>
      <c r="S73" s="1"/>
      <c r="T73" s="1"/>
      <c r="AR73" s="1"/>
      <c r="AS73" s="1"/>
      <c r="AU73" s="1"/>
    </row>
    <row r="74" spans="1:47" ht="30" customHeight="1" x14ac:dyDescent="0.3">
      <c r="A74" s="13" t="s">
        <v>124</v>
      </c>
      <c r="B74" s="13" t="s">
        <v>134</v>
      </c>
      <c r="C74" s="13" t="s">
        <v>90</v>
      </c>
      <c r="D74" s="11">
        <v>7</v>
      </c>
      <c r="E74" s="12"/>
      <c r="F74" s="12"/>
      <c r="G74" s="12"/>
      <c r="H74" s="12"/>
      <c r="I74" s="12"/>
      <c r="J74" s="12"/>
      <c r="K74" s="12"/>
      <c r="L74" s="12"/>
      <c r="M74" s="13"/>
      <c r="N74" s="1"/>
      <c r="O74" s="1"/>
      <c r="P74" s="1"/>
      <c r="Q74" s="1"/>
      <c r="R74" s="1"/>
      <c r="S74" s="1"/>
      <c r="T74" s="1"/>
      <c r="AR74" s="1"/>
      <c r="AS74" s="1"/>
      <c r="AU74" s="1"/>
    </row>
    <row r="75" spans="1:47" ht="30" customHeight="1" x14ac:dyDescent="0.3">
      <c r="A75" s="13" t="s">
        <v>124</v>
      </c>
      <c r="B75" s="13" t="s">
        <v>135</v>
      </c>
      <c r="C75" s="13" t="s">
        <v>90</v>
      </c>
      <c r="D75" s="11">
        <v>4</v>
      </c>
      <c r="E75" s="12"/>
      <c r="F75" s="12"/>
      <c r="G75" s="12"/>
      <c r="H75" s="12"/>
      <c r="I75" s="12"/>
      <c r="J75" s="12"/>
      <c r="K75" s="12"/>
      <c r="L75" s="12"/>
      <c r="M75" s="13"/>
      <c r="N75" s="1"/>
      <c r="O75" s="1"/>
      <c r="P75" s="1"/>
      <c r="Q75" s="1"/>
      <c r="R75" s="1"/>
      <c r="S75" s="1"/>
      <c r="T75" s="1"/>
      <c r="AR75" s="1"/>
      <c r="AS75" s="1"/>
      <c r="AU75" s="1"/>
    </row>
    <row r="76" spans="1:47" ht="30" customHeight="1" x14ac:dyDescent="0.3">
      <c r="A76" s="13" t="s">
        <v>124</v>
      </c>
      <c r="B76" s="13" t="s">
        <v>136</v>
      </c>
      <c r="C76" s="13" t="s">
        <v>90</v>
      </c>
      <c r="D76" s="11">
        <v>5</v>
      </c>
      <c r="E76" s="12"/>
      <c r="F76" s="12"/>
      <c r="G76" s="12"/>
      <c r="H76" s="12"/>
      <c r="I76" s="12"/>
      <c r="J76" s="12"/>
      <c r="K76" s="12"/>
      <c r="L76" s="12"/>
      <c r="M76" s="13"/>
      <c r="N76" s="1"/>
      <c r="O76" s="1"/>
      <c r="P76" s="1"/>
      <c r="Q76" s="1"/>
      <c r="R76" s="1"/>
      <c r="S76" s="1"/>
      <c r="T76" s="1"/>
      <c r="AR76" s="1"/>
      <c r="AS76" s="1"/>
      <c r="AU76" s="1"/>
    </row>
    <row r="77" spans="1:47" ht="30" customHeight="1" x14ac:dyDescent="0.3">
      <c r="A77" s="13" t="s">
        <v>124</v>
      </c>
      <c r="B77" s="13" t="s">
        <v>137</v>
      </c>
      <c r="C77" s="13" t="s">
        <v>90</v>
      </c>
      <c r="D77" s="11">
        <v>3</v>
      </c>
      <c r="E77" s="12"/>
      <c r="F77" s="12"/>
      <c r="G77" s="12"/>
      <c r="H77" s="12"/>
      <c r="I77" s="12"/>
      <c r="J77" s="12"/>
      <c r="K77" s="12"/>
      <c r="L77" s="12"/>
      <c r="M77" s="13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13" t="s">
        <v>124</v>
      </c>
      <c r="B78" s="13" t="s">
        <v>138</v>
      </c>
      <c r="C78" s="13" t="s">
        <v>90</v>
      </c>
      <c r="D78" s="11">
        <v>1</v>
      </c>
      <c r="E78" s="12"/>
      <c r="F78" s="12"/>
      <c r="G78" s="12"/>
      <c r="H78" s="12"/>
      <c r="I78" s="12"/>
      <c r="J78" s="12"/>
      <c r="K78" s="12"/>
      <c r="L78" s="12"/>
      <c r="M78" s="13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13" t="s">
        <v>124</v>
      </c>
      <c r="B79" s="13" t="s">
        <v>139</v>
      </c>
      <c r="C79" s="13" t="s">
        <v>90</v>
      </c>
      <c r="D79" s="11">
        <v>2</v>
      </c>
      <c r="E79" s="12"/>
      <c r="F79" s="12"/>
      <c r="G79" s="12"/>
      <c r="H79" s="12"/>
      <c r="I79" s="12"/>
      <c r="J79" s="12"/>
      <c r="K79" s="12"/>
      <c r="L79" s="12"/>
      <c r="M79" s="13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13" t="s">
        <v>124</v>
      </c>
      <c r="B80" s="13" t="s">
        <v>140</v>
      </c>
      <c r="C80" s="13" t="s">
        <v>90</v>
      </c>
      <c r="D80" s="11">
        <v>2</v>
      </c>
      <c r="E80" s="12"/>
      <c r="F80" s="12"/>
      <c r="G80" s="12"/>
      <c r="H80" s="12"/>
      <c r="I80" s="12"/>
      <c r="J80" s="12"/>
      <c r="K80" s="12"/>
      <c r="L80" s="12"/>
      <c r="M80" s="13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 x14ac:dyDescent="0.3">
      <c r="A81" s="13" t="s">
        <v>124</v>
      </c>
      <c r="B81" s="13" t="s">
        <v>141</v>
      </c>
      <c r="C81" s="13" t="s">
        <v>90</v>
      </c>
      <c r="D81" s="11">
        <v>5</v>
      </c>
      <c r="E81" s="12"/>
      <c r="F81" s="12"/>
      <c r="G81" s="12"/>
      <c r="H81" s="12"/>
      <c r="I81" s="12"/>
      <c r="J81" s="12"/>
      <c r="K81" s="12"/>
      <c r="L81" s="12"/>
      <c r="M81" s="13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 x14ac:dyDescent="0.3">
      <c r="A82" s="13" t="s">
        <v>124</v>
      </c>
      <c r="B82" s="13" t="s">
        <v>142</v>
      </c>
      <c r="C82" s="13" t="s">
        <v>90</v>
      </c>
      <c r="D82" s="11">
        <v>5</v>
      </c>
      <c r="E82" s="12"/>
      <c r="F82" s="12"/>
      <c r="G82" s="12"/>
      <c r="H82" s="12"/>
      <c r="I82" s="12"/>
      <c r="J82" s="12"/>
      <c r="K82" s="12"/>
      <c r="L82" s="12"/>
      <c r="M82" s="13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7" ht="30" customHeight="1" x14ac:dyDescent="0.3">
      <c r="A83" s="13" t="s">
        <v>124</v>
      </c>
      <c r="B83" s="13" t="s">
        <v>143</v>
      </c>
      <c r="C83" s="13" t="s">
        <v>90</v>
      </c>
      <c r="D83" s="11">
        <v>2</v>
      </c>
      <c r="E83" s="12"/>
      <c r="F83" s="12"/>
      <c r="G83" s="12"/>
      <c r="H83" s="12"/>
      <c r="I83" s="12"/>
      <c r="J83" s="12"/>
      <c r="K83" s="12"/>
      <c r="L83" s="12"/>
      <c r="M83" s="13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7" ht="30" customHeight="1" x14ac:dyDescent="0.3">
      <c r="A84" s="13" t="s">
        <v>124</v>
      </c>
      <c r="B84" s="13" t="s">
        <v>144</v>
      </c>
      <c r="C84" s="13" t="s">
        <v>90</v>
      </c>
      <c r="D84" s="11">
        <v>1</v>
      </c>
      <c r="E84" s="12"/>
      <c r="F84" s="12"/>
      <c r="G84" s="12"/>
      <c r="H84" s="12"/>
      <c r="I84" s="12"/>
      <c r="J84" s="12"/>
      <c r="K84" s="12"/>
      <c r="L84" s="12"/>
      <c r="M84" s="13"/>
      <c r="N84" s="1"/>
      <c r="O84" s="1"/>
      <c r="P84" s="1"/>
      <c r="Q84" s="1"/>
      <c r="R84" s="1"/>
      <c r="S84" s="1"/>
      <c r="T84" s="1"/>
      <c r="AR84" s="1"/>
      <c r="AS84" s="1"/>
      <c r="AU84" s="1"/>
    </row>
    <row r="85" spans="1:47" ht="30" customHeight="1" x14ac:dyDescent="0.3">
      <c r="A85" s="13" t="s">
        <v>145</v>
      </c>
      <c r="B85" s="13" t="s">
        <v>146</v>
      </c>
      <c r="C85" s="13" t="s">
        <v>147</v>
      </c>
      <c r="D85" s="11">
        <v>2</v>
      </c>
      <c r="E85" s="12"/>
      <c r="F85" s="12"/>
      <c r="G85" s="12"/>
      <c r="H85" s="12"/>
      <c r="I85" s="12"/>
      <c r="J85" s="12"/>
      <c r="K85" s="12"/>
      <c r="L85" s="12"/>
      <c r="M85" s="13"/>
      <c r="N85" s="1"/>
      <c r="O85" s="1"/>
      <c r="P85" s="1"/>
      <c r="Q85" s="1"/>
      <c r="R85" s="1"/>
      <c r="S85" s="1"/>
      <c r="T85" s="1"/>
      <c r="AR85" s="1"/>
      <c r="AS85" s="1"/>
      <c r="AU85" s="1"/>
    </row>
    <row r="86" spans="1:47" ht="30" customHeight="1" x14ac:dyDescent="0.3">
      <c r="A86" s="13" t="s">
        <v>145</v>
      </c>
      <c r="B86" s="13" t="s">
        <v>148</v>
      </c>
      <c r="C86" s="13" t="s">
        <v>147</v>
      </c>
      <c r="D86" s="11">
        <v>2</v>
      </c>
      <c r="E86" s="12"/>
      <c r="F86" s="12"/>
      <c r="G86" s="12"/>
      <c r="H86" s="12"/>
      <c r="I86" s="12"/>
      <c r="J86" s="12"/>
      <c r="K86" s="12"/>
      <c r="L86" s="12"/>
      <c r="M86" s="13"/>
      <c r="N86" s="1"/>
      <c r="O86" s="1"/>
      <c r="P86" s="1"/>
      <c r="Q86" s="1"/>
      <c r="R86" s="1"/>
      <c r="S86" s="1"/>
      <c r="T86" s="1"/>
      <c r="AR86" s="1"/>
      <c r="AS86" s="1"/>
      <c r="AU86" s="1"/>
    </row>
    <row r="87" spans="1:47" ht="30" customHeight="1" x14ac:dyDescent="0.3">
      <c r="A87" s="13" t="s">
        <v>145</v>
      </c>
      <c r="B87" s="13" t="s">
        <v>112</v>
      </c>
      <c r="C87" s="13" t="s">
        <v>147</v>
      </c>
      <c r="D87" s="11">
        <v>1</v>
      </c>
      <c r="E87" s="12"/>
      <c r="F87" s="12"/>
      <c r="G87" s="12"/>
      <c r="H87" s="12"/>
      <c r="I87" s="12"/>
      <c r="J87" s="12"/>
      <c r="K87" s="12"/>
      <c r="L87" s="12"/>
      <c r="M87" s="13"/>
      <c r="N87" s="1"/>
      <c r="O87" s="1"/>
      <c r="P87" s="1"/>
      <c r="Q87" s="1"/>
      <c r="R87" s="1"/>
      <c r="S87" s="1"/>
      <c r="T87" s="1"/>
      <c r="AR87" s="1"/>
      <c r="AS87" s="1"/>
      <c r="AU87" s="1"/>
    </row>
    <row r="88" spans="1:47" ht="30" customHeight="1" x14ac:dyDescent="0.3">
      <c r="A88" s="13" t="s">
        <v>145</v>
      </c>
      <c r="B88" s="13" t="s">
        <v>149</v>
      </c>
      <c r="C88" s="13" t="s">
        <v>147</v>
      </c>
      <c r="D88" s="11">
        <v>18</v>
      </c>
      <c r="E88" s="12"/>
      <c r="F88" s="12"/>
      <c r="G88" s="12"/>
      <c r="H88" s="12"/>
      <c r="I88" s="12"/>
      <c r="J88" s="12"/>
      <c r="K88" s="12"/>
      <c r="L88" s="12"/>
      <c r="M88" s="13"/>
      <c r="N88" s="1"/>
      <c r="O88" s="1"/>
      <c r="P88" s="1"/>
      <c r="Q88" s="1"/>
      <c r="R88" s="1"/>
      <c r="S88" s="1"/>
      <c r="T88" s="1"/>
      <c r="AR88" s="1"/>
      <c r="AS88" s="1"/>
      <c r="AU88" s="1"/>
    </row>
    <row r="89" spans="1:47" ht="30" customHeight="1" x14ac:dyDescent="0.3">
      <c r="A89" s="13" t="s">
        <v>145</v>
      </c>
      <c r="B89" s="13" t="s">
        <v>114</v>
      </c>
      <c r="C89" s="13" t="s">
        <v>147</v>
      </c>
      <c r="D89" s="11">
        <v>4</v>
      </c>
      <c r="E89" s="12"/>
      <c r="F89" s="12"/>
      <c r="G89" s="12"/>
      <c r="H89" s="12"/>
      <c r="I89" s="12"/>
      <c r="J89" s="12"/>
      <c r="K89" s="12"/>
      <c r="L89" s="12"/>
      <c r="M89" s="13"/>
      <c r="N89" s="1"/>
      <c r="O89" s="1"/>
      <c r="P89" s="1"/>
      <c r="Q89" s="1"/>
      <c r="R89" s="1"/>
      <c r="S89" s="1"/>
      <c r="T89" s="1"/>
      <c r="AR89" s="1"/>
      <c r="AS89" s="1"/>
      <c r="AU89" s="1"/>
    </row>
    <row r="90" spans="1:47" ht="30" customHeight="1" x14ac:dyDescent="0.3">
      <c r="A90" s="13" t="s">
        <v>145</v>
      </c>
      <c r="B90" s="13" t="s">
        <v>115</v>
      </c>
      <c r="C90" s="13" t="s">
        <v>147</v>
      </c>
      <c r="D90" s="11">
        <v>4</v>
      </c>
      <c r="E90" s="12"/>
      <c r="F90" s="12"/>
      <c r="G90" s="12"/>
      <c r="H90" s="12"/>
      <c r="I90" s="12"/>
      <c r="J90" s="12"/>
      <c r="K90" s="12"/>
      <c r="L90" s="12"/>
      <c r="M90" s="13"/>
      <c r="N90" s="1"/>
      <c r="O90" s="1"/>
      <c r="P90" s="1"/>
      <c r="Q90" s="1"/>
      <c r="R90" s="1"/>
      <c r="S90" s="1"/>
      <c r="T90" s="1"/>
      <c r="AR90" s="1"/>
      <c r="AS90" s="1"/>
      <c r="AU90" s="1"/>
    </row>
    <row r="91" spans="1:47" ht="30" customHeight="1" x14ac:dyDescent="0.3">
      <c r="A91" s="13" t="s">
        <v>150</v>
      </c>
      <c r="B91" s="13" t="s">
        <v>151</v>
      </c>
      <c r="C91" s="13" t="s">
        <v>147</v>
      </c>
      <c r="D91" s="11">
        <v>21</v>
      </c>
      <c r="E91" s="12"/>
      <c r="F91" s="12"/>
      <c r="G91" s="12"/>
      <c r="H91" s="12"/>
      <c r="I91" s="12"/>
      <c r="J91" s="12"/>
      <c r="K91" s="12"/>
      <c r="L91" s="12"/>
      <c r="M91" s="13"/>
      <c r="N91" s="1"/>
      <c r="O91" s="1"/>
      <c r="P91" s="1"/>
      <c r="Q91" s="1"/>
      <c r="R91" s="1"/>
      <c r="S91" s="1"/>
      <c r="T91" s="1"/>
      <c r="AR91" s="1"/>
      <c r="AS91" s="1"/>
      <c r="AU91" s="1"/>
    </row>
    <row r="92" spans="1:47" ht="30" customHeight="1" x14ac:dyDescent="0.3">
      <c r="A92" s="13" t="s">
        <v>152</v>
      </c>
      <c r="B92" s="13" t="s">
        <v>153</v>
      </c>
      <c r="C92" s="13" t="s">
        <v>90</v>
      </c>
      <c r="D92" s="11">
        <v>2</v>
      </c>
      <c r="E92" s="12"/>
      <c r="F92" s="12"/>
      <c r="G92" s="12"/>
      <c r="H92" s="12"/>
      <c r="I92" s="12"/>
      <c r="J92" s="12"/>
      <c r="K92" s="12"/>
      <c r="L92" s="12"/>
      <c r="M92" s="13"/>
      <c r="N92" s="1"/>
      <c r="O92" s="1"/>
      <c r="P92" s="1"/>
      <c r="Q92" s="1"/>
      <c r="R92" s="1"/>
      <c r="S92" s="1"/>
      <c r="T92" s="1"/>
      <c r="AR92" s="1"/>
      <c r="AS92" s="1"/>
      <c r="AU92" s="1"/>
    </row>
    <row r="93" spans="1:47" ht="30" customHeight="1" x14ac:dyDescent="0.3">
      <c r="A93" s="13" t="s">
        <v>154</v>
      </c>
      <c r="B93" s="13" t="s">
        <v>149</v>
      </c>
      <c r="C93" s="13" t="s">
        <v>90</v>
      </c>
      <c r="D93" s="11">
        <v>6</v>
      </c>
      <c r="E93" s="12"/>
      <c r="F93" s="12"/>
      <c r="G93" s="12"/>
      <c r="H93" s="12"/>
      <c r="I93" s="12"/>
      <c r="J93" s="12"/>
      <c r="K93" s="12"/>
      <c r="L93" s="12"/>
      <c r="M93" s="13"/>
      <c r="N93" s="1"/>
      <c r="O93" s="1"/>
      <c r="P93" s="1"/>
      <c r="Q93" s="1"/>
      <c r="R93" s="1"/>
      <c r="S93" s="1"/>
      <c r="T93" s="1"/>
      <c r="AR93" s="1"/>
      <c r="AS93" s="1"/>
      <c r="AU93" s="1"/>
    </row>
    <row r="94" spans="1:47" ht="30" customHeight="1" x14ac:dyDescent="0.3">
      <c r="A94" s="13" t="s">
        <v>154</v>
      </c>
      <c r="B94" s="13" t="s">
        <v>114</v>
      </c>
      <c r="C94" s="13" t="s">
        <v>90</v>
      </c>
      <c r="D94" s="11">
        <v>2</v>
      </c>
      <c r="E94" s="12"/>
      <c r="F94" s="12"/>
      <c r="G94" s="12"/>
      <c r="H94" s="12"/>
      <c r="I94" s="12"/>
      <c r="J94" s="12"/>
      <c r="K94" s="12"/>
      <c r="L94" s="12"/>
      <c r="M94" s="13"/>
      <c r="N94" s="1"/>
      <c r="O94" s="1"/>
      <c r="P94" s="1"/>
      <c r="Q94" s="1"/>
      <c r="R94" s="1"/>
      <c r="S94" s="1"/>
      <c r="T94" s="1"/>
      <c r="AR94" s="1"/>
      <c r="AS94" s="1"/>
      <c r="AU94" s="1"/>
    </row>
    <row r="95" spans="1:47" ht="30" customHeight="1" x14ac:dyDescent="0.3">
      <c r="A95" s="13" t="s">
        <v>154</v>
      </c>
      <c r="B95" s="13" t="s">
        <v>151</v>
      </c>
      <c r="C95" s="13" t="s">
        <v>90</v>
      </c>
      <c r="D95" s="11">
        <v>4</v>
      </c>
      <c r="E95" s="12"/>
      <c r="F95" s="12"/>
      <c r="G95" s="12"/>
      <c r="H95" s="12"/>
      <c r="I95" s="12"/>
      <c r="J95" s="12"/>
      <c r="K95" s="12"/>
      <c r="L95" s="12"/>
      <c r="M95" s="13"/>
      <c r="N95" s="1"/>
      <c r="O95" s="1"/>
      <c r="P95" s="1"/>
      <c r="Q95" s="1"/>
      <c r="R95" s="1"/>
      <c r="S95" s="1"/>
      <c r="T95" s="1"/>
      <c r="AR95" s="1"/>
      <c r="AS95" s="1"/>
      <c r="AU95" s="1"/>
    </row>
    <row r="96" spans="1:47" ht="30" customHeight="1" x14ac:dyDescent="0.3">
      <c r="A96" s="13" t="s">
        <v>155</v>
      </c>
      <c r="B96" s="13" t="s">
        <v>156</v>
      </c>
      <c r="C96" s="13" t="s">
        <v>90</v>
      </c>
      <c r="D96" s="11">
        <v>1</v>
      </c>
      <c r="E96" s="12"/>
      <c r="F96" s="12"/>
      <c r="G96" s="12"/>
      <c r="H96" s="12"/>
      <c r="I96" s="12"/>
      <c r="J96" s="12"/>
      <c r="K96" s="12"/>
      <c r="L96" s="12"/>
      <c r="M96" s="13"/>
      <c r="N96" s="1"/>
      <c r="O96" s="1"/>
      <c r="P96" s="1"/>
      <c r="Q96" s="1"/>
      <c r="R96" s="1"/>
      <c r="S96" s="1"/>
      <c r="T96" s="1"/>
      <c r="AR96" s="1"/>
      <c r="AS96" s="1"/>
      <c r="AU96" s="1"/>
    </row>
    <row r="97" spans="1:47" ht="30" customHeight="1" x14ac:dyDescent="0.3">
      <c r="A97" s="13" t="s">
        <v>155</v>
      </c>
      <c r="B97" s="13" t="s">
        <v>157</v>
      </c>
      <c r="C97" s="13" t="s">
        <v>90</v>
      </c>
      <c r="D97" s="11">
        <v>1</v>
      </c>
      <c r="E97" s="12"/>
      <c r="F97" s="12"/>
      <c r="G97" s="12"/>
      <c r="H97" s="12"/>
      <c r="I97" s="12"/>
      <c r="J97" s="12"/>
      <c r="K97" s="12"/>
      <c r="L97" s="12"/>
      <c r="M97" s="13"/>
      <c r="N97" s="1"/>
      <c r="O97" s="1"/>
      <c r="P97" s="1"/>
      <c r="Q97" s="1"/>
      <c r="R97" s="1"/>
      <c r="S97" s="1"/>
      <c r="T97" s="1"/>
      <c r="AR97" s="1"/>
      <c r="AS97" s="1"/>
      <c r="AU97" s="1"/>
    </row>
    <row r="98" spans="1:47" ht="30" customHeight="1" x14ac:dyDescent="0.3">
      <c r="A98" s="13" t="s">
        <v>158</v>
      </c>
      <c r="B98" s="13" t="s">
        <v>151</v>
      </c>
      <c r="C98" s="13" t="s">
        <v>90</v>
      </c>
      <c r="D98" s="11">
        <v>1</v>
      </c>
      <c r="E98" s="12"/>
      <c r="F98" s="12"/>
      <c r="G98" s="12"/>
      <c r="H98" s="12"/>
      <c r="I98" s="12"/>
      <c r="J98" s="12"/>
      <c r="K98" s="12"/>
      <c r="L98" s="12"/>
      <c r="M98" s="13"/>
      <c r="N98" s="1"/>
      <c r="O98" s="1"/>
      <c r="P98" s="1"/>
      <c r="Q98" s="1"/>
      <c r="R98" s="1"/>
      <c r="S98" s="1"/>
      <c r="T98" s="1"/>
      <c r="AR98" s="1"/>
      <c r="AS98" s="1"/>
      <c r="AU98" s="1"/>
    </row>
    <row r="99" spans="1:47" ht="30" customHeight="1" x14ac:dyDescent="0.3">
      <c r="A99" s="13" t="s">
        <v>159</v>
      </c>
      <c r="B99" s="13" t="s">
        <v>146</v>
      </c>
      <c r="C99" s="13" t="s">
        <v>90</v>
      </c>
      <c r="D99" s="11">
        <v>5</v>
      </c>
      <c r="E99" s="12"/>
      <c r="F99" s="12"/>
      <c r="G99" s="12"/>
      <c r="H99" s="12"/>
      <c r="I99" s="12"/>
      <c r="J99" s="12"/>
      <c r="K99" s="12"/>
      <c r="L99" s="12"/>
      <c r="M99" s="13"/>
      <c r="N99" s="1"/>
      <c r="O99" s="1"/>
      <c r="P99" s="1"/>
      <c r="Q99" s="1"/>
      <c r="R99" s="1"/>
      <c r="S99" s="1"/>
      <c r="T99" s="1"/>
      <c r="AR99" s="1"/>
      <c r="AS99" s="1"/>
      <c r="AU99" s="1"/>
    </row>
    <row r="100" spans="1:47" ht="30" customHeight="1" x14ac:dyDescent="0.3">
      <c r="A100" s="13" t="s">
        <v>159</v>
      </c>
      <c r="B100" s="13" t="s">
        <v>148</v>
      </c>
      <c r="C100" s="13" t="s">
        <v>90</v>
      </c>
      <c r="D100" s="11">
        <v>2</v>
      </c>
      <c r="E100" s="12"/>
      <c r="F100" s="12"/>
      <c r="G100" s="12"/>
      <c r="H100" s="12"/>
      <c r="I100" s="12"/>
      <c r="J100" s="12"/>
      <c r="K100" s="12"/>
      <c r="L100" s="12"/>
      <c r="M100" s="13"/>
      <c r="N100" s="1"/>
      <c r="O100" s="1"/>
      <c r="P100" s="1"/>
      <c r="Q100" s="1"/>
      <c r="R100" s="1"/>
      <c r="S100" s="1"/>
      <c r="T100" s="1"/>
      <c r="AR100" s="1"/>
      <c r="AS100" s="1"/>
      <c r="AU100" s="1"/>
    </row>
    <row r="101" spans="1:47" ht="30" customHeight="1" x14ac:dyDescent="0.3">
      <c r="A101" s="13" t="s">
        <v>160</v>
      </c>
      <c r="B101" s="13" t="s">
        <v>151</v>
      </c>
      <c r="C101" s="13" t="s">
        <v>90</v>
      </c>
      <c r="D101" s="11">
        <v>1</v>
      </c>
      <c r="E101" s="12"/>
      <c r="F101" s="12"/>
      <c r="G101" s="12"/>
      <c r="H101" s="12"/>
      <c r="I101" s="12"/>
      <c r="J101" s="12"/>
      <c r="K101" s="12"/>
      <c r="L101" s="12"/>
      <c r="M101" s="13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 x14ac:dyDescent="0.3">
      <c r="A102" s="13" t="s">
        <v>161</v>
      </c>
      <c r="B102" s="13" t="s">
        <v>162</v>
      </c>
      <c r="C102" s="13" t="s">
        <v>90</v>
      </c>
      <c r="D102" s="11">
        <v>2</v>
      </c>
      <c r="E102" s="12"/>
      <c r="F102" s="12"/>
      <c r="G102" s="12"/>
      <c r="H102" s="12"/>
      <c r="I102" s="12"/>
      <c r="J102" s="12"/>
      <c r="K102" s="12"/>
      <c r="L102" s="12"/>
      <c r="M102" s="13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 x14ac:dyDescent="0.3">
      <c r="A103" s="13" t="s">
        <v>163</v>
      </c>
      <c r="B103" s="13" t="s">
        <v>146</v>
      </c>
      <c r="C103" s="13" t="s">
        <v>90</v>
      </c>
      <c r="D103" s="11">
        <v>2</v>
      </c>
      <c r="E103" s="12"/>
      <c r="F103" s="12"/>
      <c r="G103" s="12"/>
      <c r="H103" s="12"/>
      <c r="I103" s="12"/>
      <c r="J103" s="12"/>
      <c r="K103" s="12"/>
      <c r="L103" s="12"/>
      <c r="M103" s="13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 x14ac:dyDescent="0.3">
      <c r="A104" s="13" t="s">
        <v>163</v>
      </c>
      <c r="B104" s="13" t="s">
        <v>148</v>
      </c>
      <c r="C104" s="13" t="s">
        <v>90</v>
      </c>
      <c r="D104" s="11">
        <v>1</v>
      </c>
      <c r="E104" s="12"/>
      <c r="F104" s="12"/>
      <c r="G104" s="12"/>
      <c r="H104" s="12"/>
      <c r="I104" s="12"/>
      <c r="J104" s="12"/>
      <c r="K104" s="12"/>
      <c r="L104" s="12"/>
      <c r="M104" s="13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 x14ac:dyDescent="0.3">
      <c r="A105" s="13" t="s">
        <v>164</v>
      </c>
      <c r="B105" s="13" t="s">
        <v>148</v>
      </c>
      <c r="C105" s="13" t="s">
        <v>90</v>
      </c>
      <c r="D105" s="11">
        <v>1</v>
      </c>
      <c r="E105" s="12"/>
      <c r="F105" s="12"/>
      <c r="G105" s="12"/>
      <c r="H105" s="12"/>
      <c r="I105" s="12"/>
      <c r="J105" s="12"/>
      <c r="K105" s="12"/>
      <c r="L105" s="12"/>
      <c r="M105" s="13"/>
      <c r="N105" s="1"/>
      <c r="O105" s="1"/>
      <c r="P105" s="1"/>
      <c r="Q105" s="1"/>
      <c r="R105" s="1"/>
      <c r="S105" s="1"/>
      <c r="T105" s="1"/>
      <c r="AR105" s="1"/>
      <c r="AS105" s="1"/>
      <c r="AU105" s="1"/>
    </row>
    <row r="106" spans="1:47" ht="30" customHeight="1" x14ac:dyDescent="0.3">
      <c r="A106" s="13" t="s">
        <v>165</v>
      </c>
      <c r="B106" s="13" t="s">
        <v>166</v>
      </c>
      <c r="C106" s="13" t="s">
        <v>147</v>
      </c>
      <c r="D106" s="11">
        <v>1</v>
      </c>
      <c r="E106" s="12"/>
      <c r="F106" s="12"/>
      <c r="G106" s="12"/>
      <c r="H106" s="12"/>
      <c r="I106" s="12"/>
      <c r="J106" s="12"/>
      <c r="K106" s="12"/>
      <c r="L106" s="12"/>
      <c r="M106" s="13"/>
      <c r="N106" s="1"/>
      <c r="O106" s="1"/>
      <c r="P106" s="1"/>
      <c r="Q106" s="1"/>
      <c r="R106" s="1"/>
      <c r="S106" s="1"/>
      <c r="T106" s="1"/>
      <c r="AR106" s="1"/>
      <c r="AS106" s="1"/>
      <c r="AU106" s="1"/>
    </row>
    <row r="107" spans="1:47" ht="30" customHeight="1" x14ac:dyDescent="0.3">
      <c r="A107" s="13" t="s">
        <v>167</v>
      </c>
      <c r="B107" s="13" t="s">
        <v>166</v>
      </c>
      <c r="C107" s="13" t="s">
        <v>147</v>
      </c>
      <c r="D107" s="11">
        <v>1</v>
      </c>
      <c r="E107" s="12"/>
      <c r="F107" s="12"/>
      <c r="G107" s="12"/>
      <c r="H107" s="12"/>
      <c r="I107" s="12"/>
      <c r="J107" s="12"/>
      <c r="K107" s="12"/>
      <c r="L107" s="12"/>
      <c r="M107" s="13"/>
      <c r="N107" s="1"/>
      <c r="O107" s="1"/>
      <c r="P107" s="1"/>
      <c r="Q107" s="1"/>
      <c r="R107" s="1"/>
      <c r="S107" s="1"/>
      <c r="T107" s="1"/>
      <c r="AR107" s="1"/>
      <c r="AS107" s="1"/>
      <c r="AU107" s="1"/>
    </row>
    <row r="108" spans="1:47" ht="30" customHeight="1" x14ac:dyDescent="0.3">
      <c r="A108" s="13" t="s">
        <v>168</v>
      </c>
      <c r="B108" s="13" t="s">
        <v>51</v>
      </c>
      <c r="C108" s="13" t="s">
        <v>85</v>
      </c>
      <c r="D108" s="11">
        <v>1</v>
      </c>
      <c r="E108" s="12"/>
      <c r="F108" s="12"/>
      <c r="G108" s="12"/>
      <c r="H108" s="12"/>
      <c r="I108" s="12"/>
      <c r="J108" s="12"/>
      <c r="K108" s="12"/>
      <c r="L108" s="12"/>
      <c r="M108" s="13"/>
      <c r="N108" s="1"/>
      <c r="O108" s="1"/>
      <c r="P108" s="1"/>
      <c r="Q108" s="1"/>
      <c r="R108" s="1"/>
      <c r="S108" s="1"/>
      <c r="T108" s="1"/>
      <c r="AR108" s="1"/>
      <c r="AS108" s="1"/>
      <c r="AU108" s="1"/>
    </row>
    <row r="109" spans="1:47" ht="30" customHeight="1" x14ac:dyDescent="0.3">
      <c r="A109" s="13" t="s">
        <v>169</v>
      </c>
      <c r="B109" s="13" t="s">
        <v>120</v>
      </c>
      <c r="C109" s="13" t="s">
        <v>147</v>
      </c>
      <c r="D109" s="11">
        <v>2</v>
      </c>
      <c r="E109" s="12"/>
      <c r="F109" s="12"/>
      <c r="G109" s="12"/>
      <c r="H109" s="12"/>
      <c r="I109" s="12"/>
      <c r="J109" s="12"/>
      <c r="K109" s="12"/>
      <c r="L109" s="12"/>
      <c r="M109" s="13"/>
      <c r="N109" s="1"/>
      <c r="O109" s="1"/>
      <c r="P109" s="1"/>
      <c r="Q109" s="1"/>
      <c r="R109" s="1"/>
      <c r="S109" s="1"/>
      <c r="T109" s="1"/>
      <c r="AR109" s="1"/>
      <c r="AS109" s="1"/>
      <c r="AU109" s="1"/>
    </row>
    <row r="110" spans="1:47" ht="30" customHeight="1" x14ac:dyDescent="0.3">
      <c r="A110" s="13" t="s">
        <v>169</v>
      </c>
      <c r="B110" s="13" t="s">
        <v>121</v>
      </c>
      <c r="C110" s="13" t="s">
        <v>147</v>
      </c>
      <c r="D110" s="11">
        <v>5</v>
      </c>
      <c r="E110" s="12"/>
      <c r="F110" s="12"/>
      <c r="G110" s="12"/>
      <c r="H110" s="12"/>
      <c r="I110" s="12"/>
      <c r="J110" s="12"/>
      <c r="K110" s="12"/>
      <c r="L110" s="12"/>
      <c r="M110" s="13"/>
      <c r="N110" s="1"/>
      <c r="O110" s="1"/>
      <c r="P110" s="1"/>
      <c r="Q110" s="1"/>
      <c r="R110" s="1"/>
      <c r="S110" s="1"/>
      <c r="T110" s="1"/>
      <c r="AR110" s="1"/>
      <c r="AS110" s="1"/>
      <c r="AU110" s="1"/>
    </row>
    <row r="111" spans="1:47" ht="30" customHeight="1" x14ac:dyDescent="0.3">
      <c r="A111" s="13" t="s">
        <v>169</v>
      </c>
      <c r="B111" s="13" t="s">
        <v>122</v>
      </c>
      <c r="C111" s="13" t="s">
        <v>147</v>
      </c>
      <c r="D111" s="11">
        <v>2</v>
      </c>
      <c r="E111" s="12"/>
      <c r="F111" s="12"/>
      <c r="G111" s="12"/>
      <c r="H111" s="12"/>
      <c r="I111" s="12"/>
      <c r="J111" s="12"/>
      <c r="K111" s="12"/>
      <c r="L111" s="12"/>
      <c r="M111" s="13"/>
      <c r="N111" s="1"/>
      <c r="O111" s="1"/>
      <c r="P111" s="1"/>
      <c r="Q111" s="1"/>
      <c r="R111" s="1"/>
      <c r="S111" s="1"/>
      <c r="T111" s="1"/>
      <c r="AR111" s="1"/>
      <c r="AS111" s="1"/>
      <c r="AU111" s="1"/>
    </row>
    <row r="112" spans="1:47" ht="30" customHeight="1" x14ac:dyDescent="0.3">
      <c r="A112" s="13" t="s">
        <v>169</v>
      </c>
      <c r="B112" s="13" t="s">
        <v>123</v>
      </c>
      <c r="C112" s="13" t="s">
        <v>147</v>
      </c>
      <c r="D112" s="11">
        <v>6</v>
      </c>
      <c r="E112" s="12"/>
      <c r="F112" s="12"/>
      <c r="G112" s="12"/>
      <c r="H112" s="12"/>
      <c r="I112" s="12"/>
      <c r="J112" s="12"/>
      <c r="K112" s="12"/>
      <c r="L112" s="12"/>
      <c r="M112" s="13"/>
      <c r="N112" s="1"/>
      <c r="O112" s="1"/>
      <c r="P112" s="1"/>
      <c r="Q112" s="1"/>
      <c r="R112" s="1"/>
      <c r="S112" s="1"/>
      <c r="T112" s="1"/>
      <c r="AR112" s="1"/>
      <c r="AS112" s="1"/>
      <c r="AU112" s="1"/>
    </row>
    <row r="113" spans="1:47" ht="30" customHeight="1" x14ac:dyDescent="0.3">
      <c r="A113" s="13" t="s">
        <v>170</v>
      </c>
      <c r="B113" s="13" t="s">
        <v>171</v>
      </c>
      <c r="C113" s="13" t="s">
        <v>172</v>
      </c>
      <c r="D113" s="11">
        <v>31</v>
      </c>
      <c r="E113" s="12"/>
      <c r="F113" s="12"/>
      <c r="G113" s="12"/>
      <c r="H113" s="12"/>
      <c r="I113" s="12"/>
      <c r="J113" s="12"/>
      <c r="K113" s="12"/>
      <c r="L113" s="12"/>
      <c r="M113" s="13"/>
      <c r="N113" s="1"/>
      <c r="O113" s="1"/>
      <c r="P113" s="1"/>
      <c r="Q113" s="1"/>
      <c r="R113" s="1"/>
      <c r="S113" s="1"/>
      <c r="T113" s="1"/>
      <c r="AR113" s="1"/>
      <c r="AS113" s="1"/>
      <c r="AU113" s="1"/>
    </row>
    <row r="114" spans="1:47" ht="30" customHeight="1" x14ac:dyDescent="0.3">
      <c r="A114" s="13" t="s">
        <v>173</v>
      </c>
      <c r="B114" s="13" t="s">
        <v>174</v>
      </c>
      <c r="C114" s="13" t="s">
        <v>175</v>
      </c>
      <c r="D114" s="11">
        <v>31</v>
      </c>
      <c r="E114" s="12"/>
      <c r="F114" s="12"/>
      <c r="G114" s="12"/>
      <c r="H114" s="12"/>
      <c r="I114" s="12"/>
      <c r="J114" s="12"/>
      <c r="K114" s="12"/>
      <c r="L114" s="12"/>
      <c r="M114" s="13"/>
      <c r="N114" s="1"/>
      <c r="O114" s="1"/>
      <c r="P114" s="1"/>
      <c r="Q114" s="1"/>
      <c r="R114" s="1"/>
      <c r="S114" s="1"/>
      <c r="T114" s="1"/>
      <c r="AR114" s="1"/>
      <c r="AS114" s="1"/>
      <c r="AU114" s="1"/>
    </row>
    <row r="115" spans="1:47" ht="30" customHeight="1" x14ac:dyDescent="0.3">
      <c r="A115" s="13" t="s">
        <v>176</v>
      </c>
      <c r="B115" s="13" t="s">
        <v>177</v>
      </c>
      <c r="C115" s="13" t="s">
        <v>178</v>
      </c>
      <c r="D115" s="11">
        <v>2</v>
      </c>
      <c r="E115" s="12"/>
      <c r="F115" s="12"/>
      <c r="G115" s="12"/>
      <c r="H115" s="12"/>
      <c r="I115" s="12"/>
      <c r="J115" s="12"/>
      <c r="K115" s="12"/>
      <c r="L115" s="12"/>
      <c r="M115" s="13"/>
      <c r="N115" s="1"/>
      <c r="O115" s="1"/>
      <c r="P115" s="1"/>
      <c r="Q115" s="1"/>
      <c r="R115" s="1"/>
      <c r="S115" s="1"/>
      <c r="T115" s="1"/>
      <c r="AR115" s="1"/>
      <c r="AS115" s="1"/>
      <c r="AU115" s="1"/>
    </row>
    <row r="116" spans="1:47" ht="30" customHeight="1" x14ac:dyDescent="0.3">
      <c r="A116" s="13" t="s">
        <v>179</v>
      </c>
      <c r="B116" s="13" t="s">
        <v>180</v>
      </c>
      <c r="C116" s="13" t="s">
        <v>178</v>
      </c>
      <c r="D116" s="11">
        <v>2</v>
      </c>
      <c r="E116" s="12"/>
      <c r="F116" s="12"/>
      <c r="G116" s="12"/>
      <c r="H116" s="12"/>
      <c r="I116" s="12"/>
      <c r="J116" s="12"/>
      <c r="K116" s="12"/>
      <c r="L116" s="12"/>
      <c r="M116" s="13"/>
      <c r="N116" s="1"/>
      <c r="O116" s="1"/>
      <c r="P116" s="1"/>
      <c r="Q116" s="1"/>
      <c r="R116" s="1"/>
      <c r="S116" s="1"/>
      <c r="T116" s="1"/>
      <c r="AR116" s="1"/>
      <c r="AS116" s="1"/>
      <c r="AU116" s="1"/>
    </row>
    <row r="117" spans="1:47" ht="30" customHeight="1" x14ac:dyDescent="0.3">
      <c r="A117" s="13" t="s">
        <v>181</v>
      </c>
      <c r="B117" s="13" t="s">
        <v>146</v>
      </c>
      <c r="C117" s="13" t="s">
        <v>147</v>
      </c>
      <c r="D117" s="11">
        <v>16</v>
      </c>
      <c r="E117" s="12"/>
      <c r="F117" s="12"/>
      <c r="G117" s="12"/>
      <c r="H117" s="12"/>
      <c r="I117" s="12"/>
      <c r="J117" s="12"/>
      <c r="K117" s="12"/>
      <c r="L117" s="12"/>
      <c r="M117" s="13"/>
      <c r="N117" s="1"/>
      <c r="O117" s="1"/>
      <c r="P117" s="1"/>
      <c r="Q117" s="1"/>
      <c r="R117" s="1"/>
      <c r="S117" s="1"/>
      <c r="T117" s="1"/>
      <c r="AR117" s="1"/>
      <c r="AS117" s="1"/>
      <c r="AU117" s="1"/>
    </row>
    <row r="118" spans="1:47" ht="30" customHeight="1" x14ac:dyDescent="0.3">
      <c r="A118" s="13" t="s">
        <v>181</v>
      </c>
      <c r="B118" s="13" t="s">
        <v>148</v>
      </c>
      <c r="C118" s="13" t="s">
        <v>147</v>
      </c>
      <c r="D118" s="11">
        <v>2</v>
      </c>
      <c r="E118" s="12"/>
      <c r="F118" s="12"/>
      <c r="G118" s="12"/>
      <c r="H118" s="12"/>
      <c r="I118" s="12"/>
      <c r="J118" s="12"/>
      <c r="K118" s="12"/>
      <c r="L118" s="12"/>
      <c r="M118" s="13"/>
      <c r="N118" s="1"/>
      <c r="O118" s="1"/>
      <c r="P118" s="1"/>
      <c r="Q118" s="1"/>
      <c r="R118" s="1"/>
      <c r="S118" s="1"/>
      <c r="T118" s="1"/>
      <c r="AR118" s="1"/>
      <c r="AS118" s="1"/>
      <c r="AU118" s="1"/>
    </row>
    <row r="119" spans="1:47" ht="30" customHeight="1" x14ac:dyDescent="0.3">
      <c r="A119" s="13" t="s">
        <v>181</v>
      </c>
      <c r="B119" s="13" t="s">
        <v>149</v>
      </c>
      <c r="C119" s="13" t="s">
        <v>147</v>
      </c>
      <c r="D119" s="11">
        <v>22</v>
      </c>
      <c r="E119" s="12"/>
      <c r="F119" s="12"/>
      <c r="G119" s="12"/>
      <c r="H119" s="12"/>
      <c r="I119" s="12"/>
      <c r="J119" s="12"/>
      <c r="K119" s="12"/>
      <c r="L119" s="12"/>
      <c r="M119" s="13"/>
      <c r="N119" s="1"/>
      <c r="O119" s="1"/>
      <c r="P119" s="1"/>
      <c r="Q119" s="1"/>
      <c r="R119" s="1"/>
      <c r="S119" s="1"/>
      <c r="T119" s="1"/>
      <c r="AR119" s="1"/>
      <c r="AS119" s="1"/>
      <c r="AU119" s="1"/>
    </row>
    <row r="120" spans="1:47" ht="30" customHeight="1" x14ac:dyDescent="0.3">
      <c r="A120" s="13" t="s">
        <v>181</v>
      </c>
      <c r="B120" s="13" t="s">
        <v>114</v>
      </c>
      <c r="C120" s="13" t="s">
        <v>147</v>
      </c>
      <c r="D120" s="11">
        <v>4</v>
      </c>
      <c r="E120" s="12"/>
      <c r="F120" s="12"/>
      <c r="G120" s="12"/>
      <c r="H120" s="12"/>
      <c r="I120" s="12"/>
      <c r="J120" s="12"/>
      <c r="K120" s="12"/>
      <c r="L120" s="12"/>
      <c r="M120" s="13"/>
      <c r="N120" s="1"/>
      <c r="O120" s="1"/>
      <c r="P120" s="1"/>
      <c r="Q120" s="1"/>
      <c r="R120" s="1"/>
      <c r="S120" s="1"/>
      <c r="T120" s="1"/>
      <c r="AR120" s="1"/>
      <c r="AS120" s="1"/>
      <c r="AU120" s="1"/>
    </row>
    <row r="121" spans="1:47" ht="30" customHeight="1" x14ac:dyDescent="0.3">
      <c r="A121" s="13" t="s">
        <v>181</v>
      </c>
      <c r="B121" s="13" t="s">
        <v>151</v>
      </c>
      <c r="C121" s="13" t="s">
        <v>147</v>
      </c>
      <c r="D121" s="11">
        <v>9</v>
      </c>
      <c r="E121" s="12"/>
      <c r="F121" s="12"/>
      <c r="G121" s="12"/>
      <c r="H121" s="12"/>
      <c r="I121" s="12"/>
      <c r="J121" s="12"/>
      <c r="K121" s="12"/>
      <c r="L121" s="12"/>
      <c r="M121" s="13"/>
      <c r="N121" s="1"/>
      <c r="O121" s="1"/>
      <c r="P121" s="1"/>
      <c r="Q121" s="1"/>
      <c r="R121" s="1"/>
      <c r="S121" s="1"/>
      <c r="T121" s="1"/>
      <c r="AR121" s="1"/>
      <c r="AS121" s="1"/>
      <c r="AU121" s="1"/>
    </row>
    <row r="122" spans="1:47" ht="30" customHeight="1" x14ac:dyDescent="0.3">
      <c r="A122" s="13" t="s">
        <v>182</v>
      </c>
      <c r="B122" s="13" t="s">
        <v>151</v>
      </c>
      <c r="C122" s="13" t="s">
        <v>147</v>
      </c>
      <c r="D122" s="11">
        <v>30</v>
      </c>
      <c r="E122" s="12"/>
      <c r="F122" s="12"/>
      <c r="G122" s="12"/>
      <c r="H122" s="12"/>
      <c r="I122" s="12"/>
      <c r="J122" s="12"/>
      <c r="K122" s="12"/>
      <c r="L122" s="12"/>
      <c r="M122" s="13"/>
      <c r="N122" s="1"/>
      <c r="O122" s="1"/>
      <c r="P122" s="1"/>
      <c r="Q122" s="1"/>
      <c r="R122" s="1"/>
      <c r="S122" s="1"/>
      <c r="T122" s="1"/>
      <c r="AR122" s="1"/>
      <c r="AS122" s="1"/>
      <c r="AU122" s="1"/>
    </row>
    <row r="123" spans="1:47" ht="30" customHeight="1" x14ac:dyDescent="0.3">
      <c r="A123" s="13" t="s">
        <v>79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</row>
    <row r="124" spans="1:47" ht="30" customHeight="1" x14ac:dyDescent="0.3">
      <c r="A124" s="13" t="s">
        <v>183</v>
      </c>
      <c r="B124" s="13" t="s">
        <v>51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/>
    </row>
    <row r="125" spans="1:47" ht="30" customHeight="1" x14ac:dyDescent="0.3">
      <c r="A125" s="13" t="s">
        <v>185</v>
      </c>
      <c r="B125" s="13" t="s">
        <v>186</v>
      </c>
      <c r="C125" s="13" t="s">
        <v>187</v>
      </c>
      <c r="D125" s="11">
        <v>472</v>
      </c>
      <c r="E125" s="12"/>
      <c r="F125" s="12"/>
      <c r="G125" s="12"/>
      <c r="H125" s="12"/>
      <c r="I125" s="12"/>
      <c r="J125" s="12"/>
      <c r="K125" s="12"/>
      <c r="L125" s="12"/>
      <c r="M125" s="13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7" ht="30" customHeight="1" x14ac:dyDescent="0.3">
      <c r="A126" s="13" t="s">
        <v>188</v>
      </c>
      <c r="B126" s="13" t="s">
        <v>189</v>
      </c>
      <c r="C126" s="13" t="s">
        <v>90</v>
      </c>
      <c r="D126" s="11">
        <v>472</v>
      </c>
      <c r="E126" s="12"/>
      <c r="F126" s="12"/>
      <c r="G126" s="12"/>
      <c r="H126" s="12"/>
      <c r="I126" s="12"/>
      <c r="J126" s="12"/>
      <c r="K126" s="12"/>
      <c r="L126" s="12"/>
      <c r="M126" s="13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7" ht="30" customHeight="1" x14ac:dyDescent="0.3">
      <c r="A127" s="13" t="s">
        <v>188</v>
      </c>
      <c r="B127" s="13" t="s">
        <v>190</v>
      </c>
      <c r="C127" s="13" t="s">
        <v>90</v>
      </c>
      <c r="D127" s="11">
        <v>472</v>
      </c>
      <c r="E127" s="12"/>
      <c r="F127" s="12"/>
      <c r="G127" s="12"/>
      <c r="H127" s="12"/>
      <c r="I127" s="12"/>
      <c r="J127" s="12"/>
      <c r="K127" s="12"/>
      <c r="L127" s="12"/>
      <c r="M127" s="13"/>
      <c r="N127" s="1"/>
      <c r="O127" s="1"/>
      <c r="P127" s="1"/>
      <c r="Q127" s="1"/>
      <c r="R127" s="1"/>
      <c r="S127" s="1"/>
      <c r="T127" s="1"/>
      <c r="AR127" s="1"/>
      <c r="AS127" s="1"/>
      <c r="AU127" s="1"/>
    </row>
    <row r="128" spans="1:47" ht="30" customHeight="1" x14ac:dyDescent="0.3">
      <c r="A128" s="13" t="s">
        <v>191</v>
      </c>
      <c r="B128" s="13" t="s">
        <v>192</v>
      </c>
      <c r="C128" s="13" t="s">
        <v>90</v>
      </c>
      <c r="D128" s="11">
        <v>36</v>
      </c>
      <c r="E128" s="12"/>
      <c r="F128" s="12"/>
      <c r="G128" s="12"/>
      <c r="H128" s="12"/>
      <c r="I128" s="12"/>
      <c r="J128" s="12"/>
      <c r="K128" s="12"/>
      <c r="L128" s="12"/>
      <c r="M128" s="13"/>
      <c r="N128" s="1"/>
      <c r="O128" s="1"/>
      <c r="P128" s="1"/>
      <c r="Q128" s="1"/>
      <c r="R128" s="1"/>
      <c r="S128" s="1"/>
      <c r="T128" s="1"/>
      <c r="AR128" s="1"/>
      <c r="AS128" s="1"/>
      <c r="AU128" s="1"/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/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/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/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/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/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/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/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/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/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/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/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/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/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/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/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/>
    </row>
    <row r="145" spans="1:47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/>
    </row>
    <row r="146" spans="1:47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/>
    </row>
    <row r="147" spans="1:47" ht="30" customHeight="1" x14ac:dyDescent="0.3">
      <c r="A147" s="13" t="s">
        <v>79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</row>
    <row r="148" spans="1:47" ht="30" customHeight="1" x14ac:dyDescent="0.3">
      <c r="A148" s="13" t="s">
        <v>193</v>
      </c>
      <c r="B148" s="13" t="s">
        <v>51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/>
    </row>
    <row r="149" spans="1:47" ht="30" customHeight="1" x14ac:dyDescent="0.3">
      <c r="A149" s="13" t="s">
        <v>108</v>
      </c>
      <c r="B149" s="13" t="s">
        <v>109</v>
      </c>
      <c r="C149" s="13" t="s">
        <v>110</v>
      </c>
      <c r="D149" s="11">
        <v>1193</v>
      </c>
      <c r="E149" s="12"/>
      <c r="F149" s="12"/>
      <c r="G149" s="12"/>
      <c r="H149" s="12"/>
      <c r="I149" s="12"/>
      <c r="J149" s="12"/>
      <c r="K149" s="12"/>
      <c r="L149" s="12"/>
      <c r="M149" s="13"/>
      <c r="N149" s="1"/>
      <c r="O149" s="1"/>
      <c r="P149" s="1"/>
      <c r="Q149" s="1"/>
      <c r="R149" s="1"/>
      <c r="S149" s="1"/>
      <c r="T149" s="1"/>
      <c r="AR149" s="1"/>
      <c r="AS149" s="1"/>
      <c r="AU149" s="1"/>
    </row>
    <row r="150" spans="1:47" ht="30" customHeight="1" x14ac:dyDescent="0.3">
      <c r="A150" s="13" t="s">
        <v>108</v>
      </c>
      <c r="B150" s="13" t="s">
        <v>195</v>
      </c>
      <c r="C150" s="13" t="s">
        <v>110</v>
      </c>
      <c r="D150" s="11">
        <v>505</v>
      </c>
      <c r="E150" s="12"/>
      <c r="F150" s="12"/>
      <c r="G150" s="12"/>
      <c r="H150" s="12"/>
      <c r="I150" s="12"/>
      <c r="J150" s="12"/>
      <c r="K150" s="12"/>
      <c r="L150" s="12"/>
      <c r="M150" s="13"/>
      <c r="N150" s="1"/>
      <c r="O150" s="1"/>
      <c r="P150" s="1"/>
      <c r="Q150" s="1"/>
      <c r="R150" s="1"/>
      <c r="S150" s="1"/>
      <c r="T150" s="1"/>
      <c r="AR150" s="1"/>
      <c r="AS150" s="1"/>
      <c r="AU150" s="1"/>
    </row>
    <row r="151" spans="1:47" ht="30" customHeight="1" x14ac:dyDescent="0.3">
      <c r="A151" s="13" t="s">
        <v>108</v>
      </c>
      <c r="B151" s="13" t="s">
        <v>196</v>
      </c>
      <c r="C151" s="13" t="s">
        <v>110</v>
      </c>
      <c r="D151" s="11">
        <v>430</v>
      </c>
      <c r="E151" s="12"/>
      <c r="F151" s="12"/>
      <c r="G151" s="12"/>
      <c r="H151" s="12"/>
      <c r="I151" s="12"/>
      <c r="J151" s="12"/>
      <c r="K151" s="12"/>
      <c r="L151" s="12"/>
      <c r="M151" s="13"/>
      <c r="N151" s="1"/>
      <c r="O151" s="1"/>
      <c r="P151" s="1"/>
      <c r="Q151" s="1"/>
      <c r="R151" s="1"/>
      <c r="S151" s="1"/>
      <c r="T151" s="1"/>
      <c r="AR151" s="1"/>
      <c r="AS151" s="1"/>
      <c r="AU151" s="1"/>
    </row>
    <row r="152" spans="1:47" ht="30" customHeight="1" x14ac:dyDescent="0.3">
      <c r="A152" s="13" t="s">
        <v>108</v>
      </c>
      <c r="B152" s="13" t="s">
        <v>111</v>
      </c>
      <c r="C152" s="13" t="s">
        <v>110</v>
      </c>
      <c r="D152" s="11">
        <v>114</v>
      </c>
      <c r="E152" s="12"/>
      <c r="F152" s="12"/>
      <c r="G152" s="12"/>
      <c r="H152" s="12"/>
      <c r="I152" s="12"/>
      <c r="J152" s="12"/>
      <c r="K152" s="12"/>
      <c r="L152" s="12"/>
      <c r="M152" s="13"/>
      <c r="N152" s="1"/>
      <c r="O152" s="1"/>
      <c r="P152" s="1"/>
      <c r="Q152" s="1"/>
      <c r="R152" s="1"/>
      <c r="S152" s="1"/>
      <c r="T152" s="1"/>
      <c r="AR152" s="1"/>
      <c r="AS152" s="1"/>
      <c r="AU152" s="1"/>
    </row>
    <row r="153" spans="1:47" ht="30" customHeight="1" x14ac:dyDescent="0.3">
      <c r="A153" s="13" t="s">
        <v>108</v>
      </c>
      <c r="B153" s="13" t="s">
        <v>197</v>
      </c>
      <c r="C153" s="13" t="s">
        <v>110</v>
      </c>
      <c r="D153" s="11">
        <v>101</v>
      </c>
      <c r="E153" s="12"/>
      <c r="F153" s="12"/>
      <c r="G153" s="12"/>
      <c r="H153" s="12"/>
      <c r="I153" s="12"/>
      <c r="J153" s="12"/>
      <c r="K153" s="12"/>
      <c r="L153" s="12"/>
      <c r="M153" s="13"/>
      <c r="N153" s="1"/>
      <c r="O153" s="1"/>
      <c r="P153" s="1"/>
      <c r="Q153" s="1"/>
      <c r="R153" s="1"/>
      <c r="S153" s="1"/>
      <c r="T153" s="1"/>
      <c r="AR153" s="1"/>
      <c r="AS153" s="1"/>
      <c r="AU153" s="1"/>
    </row>
    <row r="154" spans="1:47" ht="30" customHeight="1" x14ac:dyDescent="0.3">
      <c r="A154" s="13" t="s">
        <v>108</v>
      </c>
      <c r="B154" s="13" t="s">
        <v>112</v>
      </c>
      <c r="C154" s="13" t="s">
        <v>110</v>
      </c>
      <c r="D154" s="11">
        <v>51</v>
      </c>
      <c r="E154" s="12"/>
      <c r="F154" s="12"/>
      <c r="G154" s="12"/>
      <c r="H154" s="12"/>
      <c r="I154" s="12"/>
      <c r="J154" s="12"/>
      <c r="K154" s="12"/>
      <c r="L154" s="12"/>
      <c r="M154" s="13"/>
      <c r="N154" s="1"/>
      <c r="O154" s="1"/>
      <c r="P154" s="1"/>
      <c r="Q154" s="1"/>
      <c r="R154" s="1"/>
      <c r="S154" s="1"/>
      <c r="T154" s="1"/>
      <c r="AR154" s="1"/>
      <c r="AS154" s="1"/>
      <c r="AU154" s="1"/>
    </row>
    <row r="155" spans="1:47" ht="30" customHeight="1" x14ac:dyDescent="0.3">
      <c r="A155" s="13" t="s">
        <v>108</v>
      </c>
      <c r="B155" s="13" t="s">
        <v>113</v>
      </c>
      <c r="C155" s="13" t="s">
        <v>110</v>
      </c>
      <c r="D155" s="11">
        <v>60</v>
      </c>
      <c r="E155" s="12"/>
      <c r="F155" s="12"/>
      <c r="G155" s="12"/>
      <c r="H155" s="12"/>
      <c r="I155" s="12"/>
      <c r="J155" s="12"/>
      <c r="K155" s="12"/>
      <c r="L155" s="12"/>
      <c r="M155" s="13"/>
      <c r="N155" s="1"/>
      <c r="O155" s="1"/>
      <c r="P155" s="1"/>
      <c r="Q155" s="1"/>
      <c r="R155" s="1"/>
      <c r="S155" s="1"/>
      <c r="T155" s="1"/>
      <c r="AR155" s="1"/>
      <c r="AS155" s="1"/>
      <c r="AU155" s="1"/>
    </row>
    <row r="156" spans="1:47" ht="30" customHeight="1" x14ac:dyDescent="0.3">
      <c r="A156" s="13" t="s">
        <v>108</v>
      </c>
      <c r="B156" s="13" t="s">
        <v>114</v>
      </c>
      <c r="C156" s="13" t="s">
        <v>110</v>
      </c>
      <c r="D156" s="11">
        <v>112</v>
      </c>
      <c r="E156" s="12"/>
      <c r="F156" s="12"/>
      <c r="G156" s="12"/>
      <c r="H156" s="12"/>
      <c r="I156" s="12"/>
      <c r="J156" s="12"/>
      <c r="K156" s="12"/>
      <c r="L156" s="12"/>
      <c r="M156" s="13"/>
      <c r="N156" s="1"/>
      <c r="O156" s="1"/>
      <c r="P156" s="1"/>
      <c r="Q156" s="1"/>
      <c r="R156" s="1"/>
      <c r="S156" s="1"/>
      <c r="T156" s="1"/>
      <c r="AR156" s="1"/>
      <c r="AS156" s="1"/>
      <c r="AU156" s="1"/>
    </row>
    <row r="157" spans="1:47" ht="30" customHeight="1" x14ac:dyDescent="0.3">
      <c r="A157" s="13" t="s">
        <v>118</v>
      </c>
      <c r="B157" s="13" t="s">
        <v>119</v>
      </c>
      <c r="C157" s="13" t="s">
        <v>110</v>
      </c>
      <c r="D157" s="11">
        <v>1193</v>
      </c>
      <c r="E157" s="12"/>
      <c r="F157" s="12"/>
      <c r="G157" s="12"/>
      <c r="H157" s="12"/>
      <c r="I157" s="12"/>
      <c r="J157" s="12"/>
      <c r="K157" s="12"/>
      <c r="L157" s="12"/>
      <c r="M157" s="13"/>
      <c r="N157" s="1"/>
      <c r="O157" s="1"/>
      <c r="P157" s="1"/>
      <c r="Q157" s="1"/>
      <c r="R157" s="1"/>
      <c r="S157" s="1"/>
      <c r="T157" s="1"/>
      <c r="AR157" s="1"/>
      <c r="AS157" s="1"/>
      <c r="AU157" s="1"/>
    </row>
    <row r="158" spans="1:47" ht="30" customHeight="1" x14ac:dyDescent="0.3">
      <c r="A158" s="13" t="s">
        <v>118</v>
      </c>
      <c r="B158" s="13" t="s">
        <v>198</v>
      </c>
      <c r="C158" s="13" t="s">
        <v>110</v>
      </c>
      <c r="D158" s="11">
        <v>505</v>
      </c>
      <c r="E158" s="12"/>
      <c r="F158" s="12"/>
      <c r="G158" s="12"/>
      <c r="H158" s="12"/>
      <c r="I158" s="12"/>
      <c r="J158" s="12"/>
      <c r="K158" s="12"/>
      <c r="L158" s="12"/>
      <c r="M158" s="13"/>
      <c r="N158" s="1"/>
      <c r="O158" s="1"/>
      <c r="P158" s="1"/>
      <c r="Q158" s="1"/>
      <c r="R158" s="1"/>
      <c r="S158" s="1"/>
      <c r="T158" s="1"/>
      <c r="AR158" s="1"/>
      <c r="AS158" s="1"/>
      <c r="AU158" s="1"/>
    </row>
    <row r="159" spans="1:47" ht="30" customHeight="1" x14ac:dyDescent="0.3">
      <c r="A159" s="13" t="s">
        <v>118</v>
      </c>
      <c r="B159" s="13" t="s">
        <v>199</v>
      </c>
      <c r="C159" s="13" t="s">
        <v>110</v>
      </c>
      <c r="D159" s="11">
        <v>430</v>
      </c>
      <c r="E159" s="12"/>
      <c r="F159" s="12"/>
      <c r="G159" s="12"/>
      <c r="H159" s="12"/>
      <c r="I159" s="12"/>
      <c r="J159" s="12"/>
      <c r="K159" s="12"/>
      <c r="L159" s="12"/>
      <c r="M159" s="13"/>
      <c r="N159" s="1"/>
      <c r="O159" s="1"/>
      <c r="P159" s="1"/>
      <c r="Q159" s="1"/>
      <c r="R159" s="1"/>
      <c r="S159" s="1"/>
      <c r="T159" s="1"/>
      <c r="AR159" s="1"/>
      <c r="AS159" s="1"/>
      <c r="AU159" s="1"/>
    </row>
    <row r="160" spans="1:47" ht="30" customHeight="1" x14ac:dyDescent="0.3">
      <c r="A160" s="13" t="s">
        <v>118</v>
      </c>
      <c r="B160" s="13" t="s">
        <v>120</v>
      </c>
      <c r="C160" s="13" t="s">
        <v>110</v>
      </c>
      <c r="D160" s="11">
        <v>114</v>
      </c>
      <c r="E160" s="12"/>
      <c r="F160" s="12"/>
      <c r="G160" s="12"/>
      <c r="H160" s="12"/>
      <c r="I160" s="12"/>
      <c r="J160" s="12"/>
      <c r="K160" s="12"/>
      <c r="L160" s="12"/>
      <c r="M160" s="13"/>
      <c r="N160" s="1"/>
      <c r="O160" s="1"/>
      <c r="P160" s="1"/>
      <c r="Q160" s="1"/>
      <c r="R160" s="1"/>
      <c r="S160" s="1"/>
      <c r="T160" s="1"/>
      <c r="AR160" s="1"/>
      <c r="AS160" s="1"/>
      <c r="AU160" s="1"/>
    </row>
    <row r="161" spans="1:47" ht="30" customHeight="1" x14ac:dyDescent="0.3">
      <c r="A161" s="13" t="s">
        <v>118</v>
      </c>
      <c r="B161" s="13" t="s">
        <v>200</v>
      </c>
      <c r="C161" s="13" t="s">
        <v>110</v>
      </c>
      <c r="D161" s="11">
        <v>101</v>
      </c>
      <c r="E161" s="12"/>
      <c r="F161" s="12"/>
      <c r="G161" s="12"/>
      <c r="H161" s="12"/>
      <c r="I161" s="12"/>
      <c r="J161" s="12"/>
      <c r="K161" s="12"/>
      <c r="L161" s="12"/>
      <c r="M161" s="13"/>
      <c r="N161" s="1"/>
      <c r="O161" s="1"/>
      <c r="P161" s="1"/>
      <c r="Q161" s="1"/>
      <c r="R161" s="1"/>
      <c r="S161" s="1"/>
      <c r="T161" s="1"/>
      <c r="AR161" s="1"/>
      <c r="AS161" s="1"/>
      <c r="AU161" s="1"/>
    </row>
    <row r="162" spans="1:47" ht="30" customHeight="1" x14ac:dyDescent="0.3">
      <c r="A162" s="13" t="s">
        <v>118</v>
      </c>
      <c r="B162" s="13" t="s">
        <v>201</v>
      </c>
      <c r="C162" s="13" t="s">
        <v>110</v>
      </c>
      <c r="D162" s="11">
        <v>51</v>
      </c>
      <c r="E162" s="12"/>
      <c r="F162" s="12"/>
      <c r="G162" s="12"/>
      <c r="H162" s="12"/>
      <c r="I162" s="12"/>
      <c r="J162" s="12"/>
      <c r="K162" s="12"/>
      <c r="L162" s="12"/>
      <c r="M162" s="13"/>
      <c r="N162" s="1"/>
      <c r="O162" s="1"/>
      <c r="P162" s="1"/>
      <c r="Q162" s="1"/>
      <c r="R162" s="1"/>
      <c r="S162" s="1"/>
      <c r="T162" s="1"/>
      <c r="AR162" s="1"/>
      <c r="AS162" s="1"/>
      <c r="AU162" s="1"/>
    </row>
    <row r="163" spans="1:47" ht="30" customHeight="1" x14ac:dyDescent="0.3">
      <c r="A163" s="13" t="s">
        <v>118</v>
      </c>
      <c r="B163" s="13" t="s">
        <v>121</v>
      </c>
      <c r="C163" s="13" t="s">
        <v>110</v>
      </c>
      <c r="D163" s="11">
        <v>60</v>
      </c>
      <c r="E163" s="12"/>
      <c r="F163" s="12"/>
      <c r="G163" s="12"/>
      <c r="H163" s="12"/>
      <c r="I163" s="12"/>
      <c r="J163" s="12"/>
      <c r="K163" s="12"/>
      <c r="L163" s="12"/>
      <c r="M163" s="13"/>
      <c r="N163" s="1"/>
      <c r="O163" s="1"/>
      <c r="P163" s="1"/>
      <c r="Q163" s="1"/>
      <c r="R163" s="1"/>
      <c r="S163" s="1"/>
      <c r="T163" s="1"/>
      <c r="AR163" s="1"/>
      <c r="AS163" s="1"/>
      <c r="AU163" s="1"/>
    </row>
    <row r="164" spans="1:47" ht="30" customHeight="1" x14ac:dyDescent="0.3">
      <c r="A164" s="13" t="s">
        <v>118</v>
      </c>
      <c r="B164" s="13" t="s">
        <v>122</v>
      </c>
      <c r="C164" s="13" t="s">
        <v>110</v>
      </c>
      <c r="D164" s="11">
        <v>112</v>
      </c>
      <c r="E164" s="12"/>
      <c r="F164" s="12"/>
      <c r="G164" s="12"/>
      <c r="H164" s="12"/>
      <c r="I164" s="12"/>
      <c r="J164" s="12"/>
      <c r="K164" s="12"/>
      <c r="L164" s="12"/>
      <c r="M164" s="13"/>
      <c r="N164" s="1"/>
      <c r="O164" s="1"/>
      <c r="P164" s="1"/>
      <c r="Q164" s="1"/>
      <c r="R164" s="1"/>
      <c r="S164" s="1"/>
      <c r="T164" s="1"/>
      <c r="AR164" s="1"/>
      <c r="AS164" s="1"/>
      <c r="AU164" s="1"/>
    </row>
    <row r="165" spans="1:47" ht="30" customHeight="1" x14ac:dyDescent="0.3">
      <c r="A165" s="13" t="s">
        <v>124</v>
      </c>
      <c r="B165" s="13" t="s">
        <v>125</v>
      </c>
      <c r="C165" s="13" t="s">
        <v>90</v>
      </c>
      <c r="D165" s="11">
        <v>998</v>
      </c>
      <c r="E165" s="12"/>
      <c r="F165" s="12"/>
      <c r="G165" s="12"/>
      <c r="H165" s="12"/>
      <c r="I165" s="12"/>
      <c r="J165" s="12"/>
      <c r="K165" s="12"/>
      <c r="L165" s="12"/>
      <c r="M165" s="13"/>
      <c r="N165" s="1"/>
      <c r="O165" s="1"/>
      <c r="P165" s="1"/>
      <c r="Q165" s="1"/>
      <c r="R165" s="1"/>
      <c r="S165" s="1"/>
      <c r="T165" s="1"/>
      <c r="AR165" s="1"/>
      <c r="AS165" s="1"/>
      <c r="AU165" s="1"/>
    </row>
    <row r="166" spans="1:47" ht="30" customHeight="1" x14ac:dyDescent="0.3">
      <c r="A166" s="13" t="s">
        <v>124</v>
      </c>
      <c r="B166" s="13" t="s">
        <v>202</v>
      </c>
      <c r="C166" s="13" t="s">
        <v>90</v>
      </c>
      <c r="D166" s="11">
        <v>94</v>
      </c>
      <c r="E166" s="12"/>
      <c r="F166" s="12"/>
      <c r="G166" s="12"/>
      <c r="H166" s="12"/>
      <c r="I166" s="12"/>
      <c r="J166" s="12"/>
      <c r="K166" s="12"/>
      <c r="L166" s="12"/>
      <c r="M166" s="13"/>
      <c r="N166" s="1"/>
      <c r="O166" s="1"/>
      <c r="P166" s="1"/>
      <c r="Q166" s="1"/>
      <c r="R166" s="1"/>
      <c r="S166" s="1"/>
      <c r="T166" s="1"/>
      <c r="AR166" s="1"/>
      <c r="AS166" s="1"/>
      <c r="AU166" s="1"/>
    </row>
    <row r="167" spans="1:47" ht="30" customHeight="1" x14ac:dyDescent="0.3">
      <c r="A167" s="13" t="s">
        <v>124</v>
      </c>
      <c r="B167" s="13" t="s">
        <v>203</v>
      </c>
      <c r="C167" s="13" t="s">
        <v>90</v>
      </c>
      <c r="D167" s="11">
        <v>158</v>
      </c>
      <c r="E167" s="12"/>
      <c r="F167" s="12"/>
      <c r="G167" s="12"/>
      <c r="H167" s="12"/>
      <c r="I167" s="12"/>
      <c r="J167" s="12"/>
      <c r="K167" s="12"/>
      <c r="L167" s="12"/>
      <c r="M167" s="13"/>
      <c r="N167" s="1"/>
      <c r="O167" s="1"/>
      <c r="P167" s="1"/>
      <c r="Q167" s="1"/>
      <c r="R167" s="1"/>
      <c r="S167" s="1"/>
      <c r="T167" s="1"/>
      <c r="AR167" s="1"/>
      <c r="AS167" s="1"/>
      <c r="AU167" s="1"/>
    </row>
    <row r="168" spans="1:47" ht="30" customHeight="1" x14ac:dyDescent="0.3">
      <c r="A168" s="13" t="s">
        <v>124</v>
      </c>
      <c r="B168" s="13" t="s">
        <v>126</v>
      </c>
      <c r="C168" s="13" t="s">
        <v>90</v>
      </c>
      <c r="D168" s="11">
        <v>16</v>
      </c>
      <c r="E168" s="12"/>
      <c r="F168" s="12"/>
      <c r="G168" s="12"/>
      <c r="H168" s="12"/>
      <c r="I168" s="12"/>
      <c r="J168" s="12"/>
      <c r="K168" s="12"/>
      <c r="L168" s="12"/>
      <c r="M168" s="13"/>
      <c r="N168" s="1"/>
      <c r="O168" s="1"/>
      <c r="P168" s="1"/>
      <c r="Q168" s="1"/>
      <c r="R168" s="1"/>
      <c r="S168" s="1"/>
      <c r="T168" s="1"/>
      <c r="AR168" s="1"/>
      <c r="AS168" s="1"/>
      <c r="AU168" s="1"/>
    </row>
    <row r="169" spans="1:47" ht="30" customHeight="1" x14ac:dyDescent="0.3">
      <c r="A169" s="13" t="s">
        <v>124</v>
      </c>
      <c r="B169" s="13" t="s">
        <v>204</v>
      </c>
      <c r="C169" s="13" t="s">
        <v>90</v>
      </c>
      <c r="D169" s="11">
        <v>55</v>
      </c>
      <c r="E169" s="12"/>
      <c r="F169" s="12"/>
      <c r="G169" s="12"/>
      <c r="H169" s="12"/>
      <c r="I169" s="12"/>
      <c r="J169" s="12"/>
      <c r="K169" s="12"/>
      <c r="L169" s="12"/>
      <c r="M169" s="13"/>
      <c r="N169" s="1"/>
      <c r="O169" s="1"/>
      <c r="P169" s="1"/>
      <c r="Q169" s="1"/>
      <c r="R169" s="1"/>
      <c r="S169" s="1"/>
      <c r="T169" s="1"/>
      <c r="AR169" s="1"/>
      <c r="AS169" s="1"/>
      <c r="AU169" s="1"/>
    </row>
    <row r="170" spans="1:47" ht="30" customHeight="1" x14ac:dyDescent="0.3">
      <c r="A170" s="13" t="s">
        <v>124</v>
      </c>
      <c r="B170" s="13" t="s">
        <v>127</v>
      </c>
      <c r="C170" s="13" t="s">
        <v>90</v>
      </c>
      <c r="D170" s="11">
        <v>25</v>
      </c>
      <c r="E170" s="12"/>
      <c r="F170" s="12"/>
      <c r="G170" s="12"/>
      <c r="H170" s="12"/>
      <c r="I170" s="12"/>
      <c r="J170" s="12"/>
      <c r="K170" s="12"/>
      <c r="L170" s="12"/>
      <c r="M170" s="13"/>
      <c r="N170" s="1"/>
      <c r="O170" s="1"/>
      <c r="P170" s="1"/>
      <c r="Q170" s="1"/>
      <c r="R170" s="1"/>
      <c r="S170" s="1"/>
      <c r="T170" s="1"/>
      <c r="AR170" s="1"/>
      <c r="AS170" s="1"/>
      <c r="AU170" s="1"/>
    </row>
    <row r="171" spans="1:47" ht="30" customHeight="1" x14ac:dyDescent="0.3">
      <c r="A171" s="13" t="s">
        <v>124</v>
      </c>
      <c r="B171" s="13" t="s">
        <v>128</v>
      </c>
      <c r="C171" s="13" t="s">
        <v>90</v>
      </c>
      <c r="D171" s="11">
        <v>4</v>
      </c>
      <c r="E171" s="12"/>
      <c r="F171" s="12"/>
      <c r="G171" s="12"/>
      <c r="H171" s="12"/>
      <c r="I171" s="12"/>
      <c r="J171" s="12"/>
      <c r="K171" s="12"/>
      <c r="L171" s="12"/>
      <c r="M171" s="13"/>
      <c r="N171" s="1"/>
      <c r="O171" s="1"/>
      <c r="P171" s="1"/>
      <c r="Q171" s="1"/>
      <c r="R171" s="1"/>
      <c r="S171" s="1"/>
      <c r="T171" s="1"/>
      <c r="AR171" s="1"/>
      <c r="AS171" s="1"/>
      <c r="AU171" s="1"/>
    </row>
    <row r="172" spans="1:47" ht="30" customHeight="1" x14ac:dyDescent="0.3">
      <c r="A172" s="13" t="s">
        <v>124</v>
      </c>
      <c r="B172" s="13" t="s">
        <v>129</v>
      </c>
      <c r="C172" s="13" t="s">
        <v>90</v>
      </c>
      <c r="D172" s="11">
        <v>8</v>
      </c>
      <c r="E172" s="12"/>
      <c r="F172" s="12"/>
      <c r="G172" s="12"/>
      <c r="H172" s="12"/>
      <c r="I172" s="12"/>
      <c r="J172" s="12"/>
      <c r="K172" s="12"/>
      <c r="L172" s="12"/>
      <c r="M172" s="13"/>
      <c r="N172" s="1"/>
      <c r="O172" s="1"/>
      <c r="P172" s="1"/>
      <c r="Q172" s="1"/>
      <c r="R172" s="1"/>
      <c r="S172" s="1"/>
      <c r="T172" s="1"/>
      <c r="AR172" s="1"/>
      <c r="AS172" s="1"/>
      <c r="AU172" s="1"/>
    </row>
    <row r="173" spans="1:47" ht="30" customHeight="1" x14ac:dyDescent="0.3">
      <c r="A173" s="13" t="s">
        <v>124</v>
      </c>
      <c r="B173" s="13" t="s">
        <v>131</v>
      </c>
      <c r="C173" s="13" t="s">
        <v>90</v>
      </c>
      <c r="D173" s="11">
        <v>395</v>
      </c>
      <c r="E173" s="12"/>
      <c r="F173" s="12"/>
      <c r="G173" s="12"/>
      <c r="H173" s="12"/>
      <c r="I173" s="12"/>
      <c r="J173" s="12"/>
      <c r="K173" s="12"/>
      <c r="L173" s="12"/>
      <c r="M173" s="13"/>
      <c r="N173" s="1"/>
      <c r="O173" s="1"/>
      <c r="P173" s="1"/>
      <c r="Q173" s="1"/>
      <c r="R173" s="1"/>
      <c r="S173" s="1"/>
      <c r="T173" s="1"/>
      <c r="AR173" s="1"/>
      <c r="AS173" s="1"/>
      <c r="AU173" s="1"/>
    </row>
    <row r="174" spans="1:47" ht="30" customHeight="1" x14ac:dyDescent="0.3">
      <c r="A174" s="13" t="s">
        <v>124</v>
      </c>
      <c r="B174" s="13" t="s">
        <v>205</v>
      </c>
      <c r="C174" s="13" t="s">
        <v>90</v>
      </c>
      <c r="D174" s="11">
        <v>57</v>
      </c>
      <c r="E174" s="12"/>
      <c r="F174" s="12"/>
      <c r="G174" s="12"/>
      <c r="H174" s="12"/>
      <c r="I174" s="12"/>
      <c r="J174" s="12"/>
      <c r="K174" s="12"/>
      <c r="L174" s="12"/>
      <c r="M174" s="13"/>
      <c r="N174" s="1"/>
      <c r="O174" s="1"/>
      <c r="P174" s="1"/>
      <c r="Q174" s="1"/>
      <c r="R174" s="1"/>
      <c r="S174" s="1"/>
      <c r="T174" s="1"/>
      <c r="AR174" s="1"/>
      <c r="AS174" s="1"/>
      <c r="AU174" s="1"/>
    </row>
    <row r="175" spans="1:47" ht="30" customHeight="1" x14ac:dyDescent="0.3">
      <c r="A175" s="13" t="s">
        <v>124</v>
      </c>
      <c r="B175" s="13" t="s">
        <v>206</v>
      </c>
      <c r="C175" s="13" t="s">
        <v>90</v>
      </c>
      <c r="D175" s="11">
        <v>118</v>
      </c>
      <c r="E175" s="12"/>
      <c r="F175" s="12"/>
      <c r="G175" s="12"/>
      <c r="H175" s="12"/>
      <c r="I175" s="12"/>
      <c r="J175" s="12"/>
      <c r="K175" s="12"/>
      <c r="L175" s="12"/>
      <c r="M175" s="13"/>
      <c r="N175" s="1"/>
      <c r="O175" s="1"/>
      <c r="P175" s="1"/>
      <c r="Q175" s="1"/>
      <c r="R175" s="1"/>
      <c r="S175" s="1"/>
      <c r="T175" s="1"/>
      <c r="AR175" s="1"/>
      <c r="AS175" s="1"/>
      <c r="AU175" s="1"/>
    </row>
    <row r="176" spans="1:47" ht="30" customHeight="1" x14ac:dyDescent="0.3">
      <c r="A176" s="13" t="s">
        <v>124</v>
      </c>
      <c r="B176" s="13" t="s">
        <v>207</v>
      </c>
      <c r="C176" s="13" t="s">
        <v>90</v>
      </c>
      <c r="D176" s="11">
        <v>34</v>
      </c>
      <c r="E176" s="12"/>
      <c r="F176" s="12"/>
      <c r="G176" s="12"/>
      <c r="H176" s="12"/>
      <c r="I176" s="12"/>
      <c r="J176" s="12"/>
      <c r="K176" s="12"/>
      <c r="L176" s="12"/>
      <c r="M176" s="13"/>
      <c r="N176" s="1"/>
      <c r="O176" s="1"/>
      <c r="P176" s="1"/>
      <c r="Q176" s="1"/>
      <c r="R176" s="1"/>
      <c r="S176" s="1"/>
      <c r="T176" s="1"/>
      <c r="AR176" s="1"/>
      <c r="AS176" s="1"/>
      <c r="AU176" s="1"/>
    </row>
    <row r="177" spans="1:47" ht="30" customHeight="1" x14ac:dyDescent="0.3">
      <c r="A177" s="13" t="s">
        <v>124</v>
      </c>
      <c r="B177" s="13" t="s">
        <v>208</v>
      </c>
      <c r="C177" s="13" t="s">
        <v>90</v>
      </c>
      <c r="D177" s="11">
        <v>32</v>
      </c>
      <c r="E177" s="12"/>
      <c r="F177" s="12"/>
      <c r="G177" s="12"/>
      <c r="H177" s="12"/>
      <c r="I177" s="12"/>
      <c r="J177" s="12"/>
      <c r="K177" s="12"/>
      <c r="L177" s="12"/>
      <c r="M177" s="13"/>
      <c r="N177" s="1"/>
      <c r="O177" s="1"/>
      <c r="P177" s="1"/>
      <c r="Q177" s="1"/>
      <c r="R177" s="1"/>
      <c r="S177" s="1"/>
      <c r="T177" s="1"/>
      <c r="AR177" s="1"/>
      <c r="AS177" s="1"/>
      <c r="AU177" s="1"/>
    </row>
    <row r="178" spans="1:47" ht="30" customHeight="1" x14ac:dyDescent="0.3">
      <c r="A178" s="13" t="s">
        <v>124</v>
      </c>
      <c r="B178" s="13" t="s">
        <v>209</v>
      </c>
      <c r="C178" s="13" t="s">
        <v>90</v>
      </c>
      <c r="D178" s="11">
        <v>24</v>
      </c>
      <c r="E178" s="12"/>
      <c r="F178" s="12"/>
      <c r="G178" s="12"/>
      <c r="H178" s="12"/>
      <c r="I178" s="12"/>
      <c r="J178" s="12"/>
      <c r="K178" s="12"/>
      <c r="L178" s="12"/>
      <c r="M178" s="13"/>
      <c r="N178" s="1"/>
      <c r="O178" s="1"/>
      <c r="P178" s="1"/>
      <c r="Q178" s="1"/>
      <c r="R178" s="1"/>
      <c r="S178" s="1"/>
      <c r="T178" s="1"/>
      <c r="AR178" s="1"/>
      <c r="AS178" s="1"/>
      <c r="AU178" s="1"/>
    </row>
    <row r="179" spans="1:47" ht="30" customHeight="1" x14ac:dyDescent="0.3">
      <c r="A179" s="13" t="s">
        <v>124</v>
      </c>
      <c r="B179" s="13" t="s">
        <v>132</v>
      </c>
      <c r="C179" s="13" t="s">
        <v>90</v>
      </c>
      <c r="D179" s="11">
        <v>2</v>
      </c>
      <c r="E179" s="12"/>
      <c r="F179" s="12"/>
      <c r="G179" s="12"/>
      <c r="H179" s="12"/>
      <c r="I179" s="12"/>
      <c r="J179" s="12"/>
      <c r="K179" s="12"/>
      <c r="L179" s="12"/>
      <c r="M179" s="13"/>
      <c r="N179" s="1"/>
      <c r="O179" s="1"/>
      <c r="P179" s="1"/>
      <c r="Q179" s="1"/>
      <c r="R179" s="1"/>
      <c r="S179" s="1"/>
      <c r="T179" s="1"/>
      <c r="AR179" s="1"/>
      <c r="AS179" s="1"/>
      <c r="AU179" s="1"/>
    </row>
    <row r="180" spans="1:47" ht="30" customHeight="1" x14ac:dyDescent="0.3">
      <c r="A180" s="13" t="s">
        <v>124</v>
      </c>
      <c r="B180" s="13" t="s">
        <v>133</v>
      </c>
      <c r="C180" s="13" t="s">
        <v>90</v>
      </c>
      <c r="D180" s="11">
        <v>22</v>
      </c>
      <c r="E180" s="12"/>
      <c r="F180" s="12"/>
      <c r="G180" s="12"/>
      <c r="H180" s="12"/>
      <c r="I180" s="12"/>
      <c r="J180" s="12"/>
      <c r="K180" s="12"/>
      <c r="L180" s="12"/>
      <c r="M180" s="13"/>
      <c r="N180" s="1"/>
      <c r="O180" s="1"/>
      <c r="P180" s="1"/>
      <c r="Q180" s="1"/>
      <c r="R180" s="1"/>
      <c r="S180" s="1"/>
      <c r="T180" s="1"/>
      <c r="AR180" s="1"/>
      <c r="AS180" s="1"/>
      <c r="AU180" s="1"/>
    </row>
    <row r="181" spans="1:47" ht="30" customHeight="1" x14ac:dyDescent="0.3">
      <c r="A181" s="13" t="s">
        <v>124</v>
      </c>
      <c r="B181" s="13" t="s">
        <v>210</v>
      </c>
      <c r="C181" s="13" t="s">
        <v>90</v>
      </c>
      <c r="D181" s="11">
        <v>12</v>
      </c>
      <c r="E181" s="12"/>
      <c r="F181" s="12"/>
      <c r="G181" s="12"/>
      <c r="H181" s="12"/>
      <c r="I181" s="12"/>
      <c r="J181" s="12"/>
      <c r="K181" s="12"/>
      <c r="L181" s="12"/>
      <c r="M181" s="13"/>
      <c r="N181" s="1"/>
      <c r="O181" s="1"/>
      <c r="P181" s="1"/>
      <c r="Q181" s="1"/>
      <c r="R181" s="1"/>
      <c r="S181" s="1"/>
      <c r="T181" s="1"/>
      <c r="AR181" s="1"/>
      <c r="AS181" s="1"/>
      <c r="AU181" s="1"/>
    </row>
    <row r="182" spans="1:47" ht="30" customHeight="1" x14ac:dyDescent="0.3">
      <c r="A182" s="13" t="s">
        <v>124</v>
      </c>
      <c r="B182" s="13" t="s">
        <v>211</v>
      </c>
      <c r="C182" s="13" t="s">
        <v>90</v>
      </c>
      <c r="D182" s="11">
        <v>3</v>
      </c>
      <c r="E182" s="12"/>
      <c r="F182" s="12"/>
      <c r="G182" s="12"/>
      <c r="H182" s="12"/>
      <c r="I182" s="12"/>
      <c r="J182" s="12"/>
      <c r="K182" s="12"/>
      <c r="L182" s="12"/>
      <c r="M182" s="13"/>
      <c r="N182" s="1"/>
      <c r="O182" s="1"/>
      <c r="P182" s="1"/>
      <c r="Q182" s="1"/>
      <c r="R182" s="1"/>
      <c r="S182" s="1"/>
      <c r="T182" s="1"/>
      <c r="AR182" s="1"/>
      <c r="AS182" s="1"/>
      <c r="AU182" s="1"/>
    </row>
    <row r="183" spans="1:47" ht="30" customHeight="1" x14ac:dyDescent="0.3">
      <c r="A183" s="13" t="s">
        <v>124</v>
      </c>
      <c r="B183" s="13" t="s">
        <v>212</v>
      </c>
      <c r="C183" s="13" t="s">
        <v>90</v>
      </c>
      <c r="D183" s="11">
        <v>41</v>
      </c>
      <c r="E183" s="12"/>
      <c r="F183" s="12"/>
      <c r="G183" s="12"/>
      <c r="H183" s="12"/>
      <c r="I183" s="12"/>
      <c r="J183" s="12"/>
      <c r="K183" s="12"/>
      <c r="L183" s="12"/>
      <c r="M183" s="13"/>
      <c r="N183" s="1"/>
      <c r="O183" s="1"/>
      <c r="P183" s="1"/>
      <c r="Q183" s="1"/>
      <c r="R183" s="1"/>
      <c r="S183" s="1"/>
      <c r="T183" s="1"/>
      <c r="AR183" s="1"/>
      <c r="AS183" s="1"/>
      <c r="AU183" s="1"/>
    </row>
    <row r="184" spans="1:47" ht="30" customHeight="1" x14ac:dyDescent="0.3">
      <c r="A184" s="13" t="s">
        <v>124</v>
      </c>
      <c r="B184" s="13" t="s">
        <v>213</v>
      </c>
      <c r="C184" s="13" t="s">
        <v>90</v>
      </c>
      <c r="D184" s="11">
        <v>14</v>
      </c>
      <c r="E184" s="12"/>
      <c r="F184" s="12"/>
      <c r="G184" s="12"/>
      <c r="H184" s="12"/>
      <c r="I184" s="12"/>
      <c r="J184" s="12"/>
      <c r="K184" s="12"/>
      <c r="L184" s="12"/>
      <c r="M184" s="13"/>
      <c r="N184" s="1"/>
      <c r="O184" s="1"/>
      <c r="P184" s="1"/>
      <c r="Q184" s="1"/>
      <c r="R184" s="1"/>
      <c r="S184" s="1"/>
      <c r="T184" s="1"/>
      <c r="AR184" s="1"/>
      <c r="AS184" s="1"/>
      <c r="AU184" s="1"/>
    </row>
    <row r="185" spans="1:47" ht="30" customHeight="1" x14ac:dyDescent="0.3">
      <c r="A185" s="13" t="s">
        <v>124</v>
      </c>
      <c r="B185" s="13" t="s">
        <v>214</v>
      </c>
      <c r="C185" s="13" t="s">
        <v>90</v>
      </c>
      <c r="D185" s="11">
        <v>17</v>
      </c>
      <c r="E185" s="12"/>
      <c r="F185" s="12"/>
      <c r="G185" s="12"/>
      <c r="H185" s="12"/>
      <c r="I185" s="12"/>
      <c r="J185" s="12"/>
      <c r="K185" s="12"/>
      <c r="L185" s="12"/>
      <c r="M185" s="13"/>
      <c r="N185" s="1"/>
      <c r="O185" s="1"/>
      <c r="P185" s="1"/>
      <c r="Q185" s="1"/>
      <c r="R185" s="1"/>
      <c r="S185" s="1"/>
      <c r="T185" s="1"/>
      <c r="AR185" s="1"/>
      <c r="AS185" s="1"/>
      <c r="AU185" s="1"/>
    </row>
    <row r="186" spans="1:47" ht="30" customHeight="1" x14ac:dyDescent="0.3">
      <c r="A186" s="13" t="s">
        <v>124</v>
      </c>
      <c r="B186" s="13" t="s">
        <v>215</v>
      </c>
      <c r="C186" s="13" t="s">
        <v>90</v>
      </c>
      <c r="D186" s="11">
        <v>4</v>
      </c>
      <c r="E186" s="12"/>
      <c r="F186" s="12"/>
      <c r="G186" s="12"/>
      <c r="H186" s="12"/>
      <c r="I186" s="12"/>
      <c r="J186" s="12"/>
      <c r="K186" s="12"/>
      <c r="L186" s="12"/>
      <c r="M186" s="13"/>
      <c r="N186" s="1"/>
      <c r="O186" s="1"/>
      <c r="P186" s="1"/>
      <c r="Q186" s="1"/>
      <c r="R186" s="1"/>
      <c r="S186" s="1"/>
      <c r="T186" s="1"/>
      <c r="AR186" s="1"/>
      <c r="AS186" s="1"/>
      <c r="AU186" s="1"/>
    </row>
    <row r="187" spans="1:47" ht="30" customHeight="1" x14ac:dyDescent="0.3">
      <c r="A187" s="13" t="s">
        <v>124</v>
      </c>
      <c r="B187" s="13" t="s">
        <v>216</v>
      </c>
      <c r="C187" s="13" t="s">
        <v>90</v>
      </c>
      <c r="D187" s="11">
        <v>1</v>
      </c>
      <c r="E187" s="12"/>
      <c r="F187" s="12"/>
      <c r="G187" s="12"/>
      <c r="H187" s="12"/>
      <c r="I187" s="12"/>
      <c r="J187" s="12"/>
      <c r="K187" s="12"/>
      <c r="L187" s="12"/>
      <c r="M187" s="13"/>
      <c r="N187" s="1"/>
      <c r="O187" s="1"/>
      <c r="P187" s="1"/>
      <c r="Q187" s="1"/>
      <c r="R187" s="1"/>
      <c r="S187" s="1"/>
      <c r="T187" s="1"/>
      <c r="AR187" s="1"/>
      <c r="AS187" s="1"/>
      <c r="AU187" s="1"/>
    </row>
    <row r="188" spans="1:47" ht="30" customHeight="1" x14ac:dyDescent="0.3">
      <c r="A188" s="13" t="s">
        <v>124</v>
      </c>
      <c r="B188" s="13" t="s">
        <v>217</v>
      </c>
      <c r="C188" s="13" t="s">
        <v>90</v>
      </c>
      <c r="D188" s="11">
        <v>4</v>
      </c>
      <c r="E188" s="12"/>
      <c r="F188" s="12"/>
      <c r="G188" s="12"/>
      <c r="H188" s="12"/>
      <c r="I188" s="12"/>
      <c r="J188" s="12"/>
      <c r="K188" s="12"/>
      <c r="L188" s="12"/>
      <c r="M188" s="13"/>
      <c r="N188" s="1"/>
      <c r="O188" s="1"/>
      <c r="P188" s="1"/>
      <c r="Q188" s="1"/>
      <c r="R188" s="1"/>
      <c r="S188" s="1"/>
      <c r="T188" s="1"/>
      <c r="AR188" s="1"/>
      <c r="AS188" s="1"/>
      <c r="AU188" s="1"/>
    </row>
    <row r="189" spans="1:47" ht="30" customHeight="1" x14ac:dyDescent="0.3">
      <c r="A189" s="13" t="s">
        <v>124</v>
      </c>
      <c r="B189" s="13" t="s">
        <v>134</v>
      </c>
      <c r="C189" s="13" t="s">
        <v>90</v>
      </c>
      <c r="D189" s="11">
        <v>445</v>
      </c>
      <c r="E189" s="12"/>
      <c r="F189" s="12"/>
      <c r="G189" s="12"/>
      <c r="H189" s="12"/>
      <c r="I189" s="12"/>
      <c r="J189" s="12"/>
      <c r="K189" s="12"/>
      <c r="L189" s="12"/>
      <c r="M189" s="13"/>
      <c r="N189" s="1"/>
      <c r="O189" s="1"/>
      <c r="P189" s="1"/>
      <c r="Q189" s="1"/>
      <c r="R189" s="1"/>
      <c r="S189" s="1"/>
      <c r="T189" s="1"/>
      <c r="AR189" s="1"/>
      <c r="AS189" s="1"/>
      <c r="AU189" s="1"/>
    </row>
    <row r="190" spans="1:47" ht="30" customHeight="1" x14ac:dyDescent="0.3">
      <c r="A190" s="13" t="s">
        <v>124</v>
      </c>
      <c r="B190" s="13" t="s">
        <v>218</v>
      </c>
      <c r="C190" s="13" t="s">
        <v>90</v>
      </c>
      <c r="D190" s="11">
        <v>22</v>
      </c>
      <c r="E190" s="12"/>
      <c r="F190" s="12"/>
      <c r="G190" s="12"/>
      <c r="H190" s="12"/>
      <c r="I190" s="12"/>
      <c r="J190" s="12"/>
      <c r="K190" s="12"/>
      <c r="L190" s="12"/>
      <c r="M190" s="13"/>
      <c r="N190" s="1"/>
      <c r="O190" s="1"/>
      <c r="P190" s="1"/>
      <c r="Q190" s="1"/>
      <c r="R190" s="1"/>
      <c r="S190" s="1"/>
      <c r="T190" s="1"/>
      <c r="AR190" s="1"/>
      <c r="AS190" s="1"/>
      <c r="AU190" s="1"/>
    </row>
    <row r="191" spans="1:47" ht="30" customHeight="1" x14ac:dyDescent="0.3">
      <c r="A191" s="13" t="s">
        <v>124</v>
      </c>
      <c r="B191" s="13" t="s">
        <v>219</v>
      </c>
      <c r="C191" s="13" t="s">
        <v>90</v>
      </c>
      <c r="D191" s="11">
        <v>83</v>
      </c>
      <c r="E191" s="12"/>
      <c r="F191" s="12"/>
      <c r="G191" s="12"/>
      <c r="H191" s="12"/>
      <c r="I191" s="12"/>
      <c r="J191" s="12"/>
      <c r="K191" s="12"/>
      <c r="L191" s="12"/>
      <c r="M191" s="13"/>
      <c r="N191" s="1"/>
      <c r="O191" s="1"/>
      <c r="P191" s="1"/>
      <c r="Q191" s="1"/>
      <c r="R191" s="1"/>
      <c r="S191" s="1"/>
      <c r="T191" s="1"/>
      <c r="AR191" s="1"/>
      <c r="AS191" s="1"/>
      <c r="AU191" s="1"/>
    </row>
    <row r="192" spans="1:47" ht="30" customHeight="1" x14ac:dyDescent="0.3">
      <c r="A192" s="13" t="s">
        <v>124</v>
      </c>
      <c r="B192" s="13" t="s">
        <v>135</v>
      </c>
      <c r="C192" s="13" t="s">
        <v>90</v>
      </c>
      <c r="D192" s="11">
        <v>5</v>
      </c>
      <c r="E192" s="12"/>
      <c r="F192" s="12"/>
      <c r="G192" s="12"/>
      <c r="H192" s="12"/>
      <c r="I192" s="12"/>
      <c r="J192" s="12"/>
      <c r="K192" s="12"/>
      <c r="L192" s="12"/>
      <c r="M192" s="13"/>
      <c r="N192" s="1"/>
      <c r="O192" s="1"/>
      <c r="P192" s="1"/>
      <c r="Q192" s="1"/>
      <c r="R192" s="1"/>
      <c r="S192" s="1"/>
      <c r="T192" s="1"/>
      <c r="AR192" s="1"/>
      <c r="AS192" s="1"/>
      <c r="AU192" s="1"/>
    </row>
    <row r="193" spans="1:47" ht="30" customHeight="1" x14ac:dyDescent="0.3">
      <c r="A193" s="13" t="s">
        <v>124</v>
      </c>
      <c r="B193" s="13" t="s">
        <v>220</v>
      </c>
      <c r="C193" s="13" t="s">
        <v>90</v>
      </c>
      <c r="D193" s="11">
        <v>10</v>
      </c>
      <c r="E193" s="12"/>
      <c r="F193" s="12"/>
      <c r="G193" s="12"/>
      <c r="H193" s="12"/>
      <c r="I193" s="12"/>
      <c r="J193" s="12"/>
      <c r="K193" s="12"/>
      <c r="L193" s="12"/>
      <c r="M193" s="13"/>
      <c r="N193" s="1"/>
      <c r="O193" s="1"/>
      <c r="P193" s="1"/>
      <c r="Q193" s="1"/>
      <c r="R193" s="1"/>
      <c r="S193" s="1"/>
      <c r="T193" s="1"/>
      <c r="AR193" s="1"/>
      <c r="AS193" s="1"/>
      <c r="AU193" s="1"/>
    </row>
    <row r="194" spans="1:47" ht="30" customHeight="1" x14ac:dyDescent="0.3">
      <c r="A194" s="13" t="s">
        <v>124</v>
      </c>
      <c r="B194" s="13" t="s">
        <v>221</v>
      </c>
      <c r="C194" s="13" t="s">
        <v>90</v>
      </c>
      <c r="D194" s="11">
        <v>5</v>
      </c>
      <c r="E194" s="12"/>
      <c r="F194" s="12"/>
      <c r="G194" s="12"/>
      <c r="H194" s="12"/>
      <c r="I194" s="12"/>
      <c r="J194" s="12"/>
      <c r="K194" s="12"/>
      <c r="L194" s="12"/>
      <c r="M194" s="13"/>
      <c r="N194" s="1"/>
      <c r="O194" s="1"/>
      <c r="P194" s="1"/>
      <c r="Q194" s="1"/>
      <c r="R194" s="1"/>
      <c r="S194" s="1"/>
      <c r="T194" s="1"/>
      <c r="AR194" s="1"/>
      <c r="AS194" s="1"/>
      <c r="AU194" s="1"/>
    </row>
    <row r="195" spans="1:47" ht="30" customHeight="1" x14ac:dyDescent="0.3">
      <c r="A195" s="13" t="s">
        <v>124</v>
      </c>
      <c r="B195" s="13" t="s">
        <v>136</v>
      </c>
      <c r="C195" s="13" t="s">
        <v>90</v>
      </c>
      <c r="D195" s="11">
        <v>145</v>
      </c>
      <c r="E195" s="12"/>
      <c r="F195" s="12"/>
      <c r="G195" s="12"/>
      <c r="H195" s="12"/>
      <c r="I195" s="12"/>
      <c r="J195" s="12"/>
      <c r="K195" s="12"/>
      <c r="L195" s="12"/>
      <c r="M195" s="13"/>
      <c r="N195" s="1"/>
      <c r="O195" s="1"/>
      <c r="P195" s="1"/>
      <c r="Q195" s="1"/>
      <c r="R195" s="1"/>
      <c r="S195" s="1"/>
      <c r="T195" s="1"/>
      <c r="AR195" s="1"/>
      <c r="AS195" s="1"/>
      <c r="AU195" s="1"/>
    </row>
    <row r="196" spans="1:47" ht="30" customHeight="1" x14ac:dyDescent="0.3">
      <c r="A196" s="13" t="s">
        <v>124</v>
      </c>
      <c r="B196" s="13" t="s">
        <v>222</v>
      </c>
      <c r="C196" s="13" t="s">
        <v>90</v>
      </c>
      <c r="D196" s="11">
        <v>12</v>
      </c>
      <c r="E196" s="12"/>
      <c r="F196" s="12"/>
      <c r="G196" s="12"/>
      <c r="H196" s="12"/>
      <c r="I196" s="12"/>
      <c r="J196" s="12"/>
      <c r="K196" s="12"/>
      <c r="L196" s="12"/>
      <c r="M196" s="13"/>
      <c r="N196" s="1"/>
      <c r="O196" s="1"/>
      <c r="P196" s="1"/>
      <c r="Q196" s="1"/>
      <c r="R196" s="1"/>
      <c r="S196" s="1"/>
      <c r="T196" s="1"/>
      <c r="AR196" s="1"/>
      <c r="AS196" s="1"/>
      <c r="AU196" s="1"/>
    </row>
    <row r="197" spans="1:47" ht="30" customHeight="1" x14ac:dyDescent="0.3">
      <c r="A197" s="13" t="s">
        <v>124</v>
      </c>
      <c r="B197" s="13" t="s">
        <v>223</v>
      </c>
      <c r="C197" s="13" t="s">
        <v>90</v>
      </c>
      <c r="D197" s="11">
        <v>62</v>
      </c>
      <c r="E197" s="12"/>
      <c r="F197" s="12"/>
      <c r="G197" s="12"/>
      <c r="H197" s="12"/>
      <c r="I197" s="12"/>
      <c r="J197" s="12"/>
      <c r="K197" s="12"/>
      <c r="L197" s="12"/>
      <c r="M197" s="13"/>
      <c r="N197" s="1"/>
      <c r="O197" s="1"/>
      <c r="P197" s="1"/>
      <c r="Q197" s="1"/>
      <c r="R197" s="1"/>
      <c r="S197" s="1"/>
      <c r="T197" s="1"/>
      <c r="AR197" s="1"/>
      <c r="AS197" s="1"/>
      <c r="AU197" s="1"/>
    </row>
    <row r="198" spans="1:47" ht="30" customHeight="1" x14ac:dyDescent="0.3">
      <c r="A198" s="13" t="s">
        <v>124</v>
      </c>
      <c r="B198" s="13" t="s">
        <v>224</v>
      </c>
      <c r="C198" s="13" t="s">
        <v>90</v>
      </c>
      <c r="D198" s="11">
        <v>13</v>
      </c>
      <c r="E198" s="12"/>
      <c r="F198" s="12"/>
      <c r="G198" s="12"/>
      <c r="H198" s="12"/>
      <c r="I198" s="12"/>
      <c r="J198" s="12"/>
      <c r="K198" s="12"/>
      <c r="L198" s="12"/>
      <c r="M198" s="13"/>
      <c r="N198" s="1"/>
      <c r="O198" s="1"/>
      <c r="P198" s="1"/>
      <c r="Q198" s="1"/>
      <c r="R198" s="1"/>
      <c r="S198" s="1"/>
      <c r="T198" s="1"/>
      <c r="AR198" s="1"/>
      <c r="AS198" s="1"/>
      <c r="AU198" s="1"/>
    </row>
    <row r="199" spans="1:47" ht="30" customHeight="1" x14ac:dyDescent="0.3">
      <c r="A199" s="13" t="s">
        <v>124</v>
      </c>
      <c r="B199" s="13" t="s">
        <v>225</v>
      </c>
      <c r="C199" s="13" t="s">
        <v>90</v>
      </c>
      <c r="D199" s="11">
        <v>5</v>
      </c>
      <c r="E199" s="12"/>
      <c r="F199" s="12"/>
      <c r="G199" s="12"/>
      <c r="H199" s="12"/>
      <c r="I199" s="12"/>
      <c r="J199" s="12"/>
      <c r="K199" s="12"/>
      <c r="L199" s="12"/>
      <c r="M199" s="13"/>
      <c r="N199" s="1"/>
      <c r="O199" s="1"/>
      <c r="P199" s="1"/>
      <c r="Q199" s="1"/>
      <c r="R199" s="1"/>
      <c r="S199" s="1"/>
      <c r="T199" s="1"/>
      <c r="AR199" s="1"/>
      <c r="AS199" s="1"/>
      <c r="AU199" s="1"/>
    </row>
    <row r="200" spans="1:47" ht="30" customHeight="1" x14ac:dyDescent="0.3">
      <c r="A200" s="13" t="s">
        <v>124</v>
      </c>
      <c r="B200" s="13" t="s">
        <v>226</v>
      </c>
      <c r="C200" s="13" t="s">
        <v>90</v>
      </c>
      <c r="D200" s="11">
        <v>15</v>
      </c>
      <c r="E200" s="12"/>
      <c r="F200" s="12"/>
      <c r="G200" s="12"/>
      <c r="H200" s="12"/>
      <c r="I200" s="12"/>
      <c r="J200" s="12"/>
      <c r="K200" s="12"/>
      <c r="L200" s="12"/>
      <c r="M200" s="13"/>
      <c r="N200" s="1"/>
      <c r="O200" s="1"/>
      <c r="P200" s="1"/>
      <c r="Q200" s="1"/>
      <c r="R200" s="1"/>
      <c r="S200" s="1"/>
      <c r="T200" s="1"/>
      <c r="AR200" s="1"/>
      <c r="AS200" s="1"/>
      <c r="AU200" s="1"/>
    </row>
    <row r="201" spans="1:47" ht="30" customHeight="1" x14ac:dyDescent="0.3">
      <c r="A201" s="13" t="s">
        <v>124</v>
      </c>
      <c r="B201" s="13" t="s">
        <v>227</v>
      </c>
      <c r="C201" s="13" t="s">
        <v>90</v>
      </c>
      <c r="D201" s="11">
        <v>45</v>
      </c>
      <c r="E201" s="12"/>
      <c r="F201" s="12"/>
      <c r="G201" s="12"/>
      <c r="H201" s="12"/>
      <c r="I201" s="12"/>
      <c r="J201" s="12"/>
      <c r="K201" s="12"/>
      <c r="L201" s="12"/>
      <c r="M201" s="13"/>
      <c r="N201" s="1"/>
      <c r="O201" s="1"/>
      <c r="P201" s="1"/>
      <c r="Q201" s="1"/>
      <c r="R201" s="1"/>
      <c r="S201" s="1"/>
      <c r="T201" s="1"/>
      <c r="AR201" s="1"/>
      <c r="AS201" s="1"/>
      <c r="AU201" s="1"/>
    </row>
    <row r="202" spans="1:47" ht="30" customHeight="1" x14ac:dyDescent="0.3">
      <c r="A202" s="13" t="s">
        <v>124</v>
      </c>
      <c r="B202" s="13" t="s">
        <v>228</v>
      </c>
      <c r="C202" s="13" t="s">
        <v>90</v>
      </c>
      <c r="D202" s="11">
        <v>21</v>
      </c>
      <c r="E202" s="12"/>
      <c r="F202" s="12"/>
      <c r="G202" s="12"/>
      <c r="H202" s="12"/>
      <c r="I202" s="12"/>
      <c r="J202" s="12"/>
      <c r="K202" s="12"/>
      <c r="L202" s="12"/>
      <c r="M202" s="13"/>
      <c r="N202" s="1"/>
      <c r="O202" s="1"/>
      <c r="P202" s="1"/>
      <c r="Q202" s="1"/>
      <c r="R202" s="1"/>
      <c r="S202" s="1"/>
      <c r="T202" s="1"/>
      <c r="AR202" s="1"/>
      <c r="AS202" s="1"/>
      <c r="AU202" s="1"/>
    </row>
    <row r="203" spans="1:47" ht="30" customHeight="1" x14ac:dyDescent="0.3">
      <c r="A203" s="13" t="s">
        <v>124</v>
      </c>
      <c r="B203" s="13" t="s">
        <v>229</v>
      </c>
      <c r="C203" s="13" t="s">
        <v>90</v>
      </c>
      <c r="D203" s="11">
        <v>9</v>
      </c>
      <c r="E203" s="12"/>
      <c r="F203" s="12"/>
      <c r="G203" s="12"/>
      <c r="H203" s="12"/>
      <c r="I203" s="12"/>
      <c r="J203" s="12"/>
      <c r="K203" s="12"/>
      <c r="L203" s="12"/>
      <c r="M203" s="13"/>
      <c r="N203" s="1"/>
      <c r="O203" s="1"/>
      <c r="P203" s="1"/>
      <c r="Q203" s="1"/>
      <c r="R203" s="1"/>
      <c r="S203" s="1"/>
      <c r="T203" s="1"/>
      <c r="AR203" s="1"/>
      <c r="AS203" s="1"/>
      <c r="AU203" s="1"/>
    </row>
    <row r="204" spans="1:47" ht="30" customHeight="1" x14ac:dyDescent="0.3">
      <c r="A204" s="13" t="s">
        <v>124</v>
      </c>
      <c r="B204" s="13" t="s">
        <v>138</v>
      </c>
      <c r="C204" s="13" t="s">
        <v>90</v>
      </c>
      <c r="D204" s="11">
        <v>10</v>
      </c>
      <c r="E204" s="12"/>
      <c r="F204" s="12"/>
      <c r="G204" s="12"/>
      <c r="H204" s="12"/>
      <c r="I204" s="12"/>
      <c r="J204" s="12"/>
      <c r="K204" s="12"/>
      <c r="L204" s="12"/>
      <c r="M204" s="13"/>
      <c r="N204" s="1"/>
      <c r="O204" s="1"/>
      <c r="P204" s="1"/>
      <c r="Q204" s="1"/>
      <c r="R204" s="1"/>
      <c r="S204" s="1"/>
      <c r="T204" s="1"/>
      <c r="AR204" s="1"/>
      <c r="AS204" s="1"/>
      <c r="AU204" s="1"/>
    </row>
    <row r="205" spans="1:47" ht="30" customHeight="1" x14ac:dyDescent="0.3">
      <c r="A205" s="13" t="s">
        <v>124</v>
      </c>
      <c r="B205" s="13" t="s">
        <v>230</v>
      </c>
      <c r="C205" s="13" t="s">
        <v>90</v>
      </c>
      <c r="D205" s="11">
        <v>8</v>
      </c>
      <c r="E205" s="12"/>
      <c r="F205" s="12"/>
      <c r="G205" s="12"/>
      <c r="H205" s="12"/>
      <c r="I205" s="12"/>
      <c r="J205" s="12"/>
      <c r="K205" s="12"/>
      <c r="L205" s="12"/>
      <c r="M205" s="13"/>
      <c r="N205" s="1"/>
      <c r="O205" s="1"/>
      <c r="P205" s="1"/>
      <c r="Q205" s="1"/>
      <c r="R205" s="1"/>
      <c r="S205" s="1"/>
      <c r="T205" s="1"/>
      <c r="AR205" s="1"/>
      <c r="AS205" s="1"/>
      <c r="AU205" s="1"/>
    </row>
    <row r="206" spans="1:47" ht="30" customHeight="1" x14ac:dyDescent="0.3">
      <c r="A206" s="13" t="s">
        <v>124</v>
      </c>
      <c r="B206" s="13" t="s">
        <v>139</v>
      </c>
      <c r="C206" s="13" t="s">
        <v>90</v>
      </c>
      <c r="D206" s="11">
        <v>214</v>
      </c>
      <c r="E206" s="12"/>
      <c r="F206" s="12"/>
      <c r="G206" s="12"/>
      <c r="H206" s="12"/>
      <c r="I206" s="12"/>
      <c r="J206" s="12"/>
      <c r="K206" s="12"/>
      <c r="L206" s="12"/>
      <c r="M206" s="13"/>
      <c r="N206" s="1"/>
      <c r="O206" s="1"/>
      <c r="P206" s="1"/>
      <c r="Q206" s="1"/>
      <c r="R206" s="1"/>
      <c r="S206" s="1"/>
      <c r="T206" s="1"/>
      <c r="AR206" s="1"/>
      <c r="AS206" s="1"/>
      <c r="AU206" s="1"/>
    </row>
    <row r="207" spans="1:47" ht="30" customHeight="1" x14ac:dyDescent="0.3">
      <c r="A207" s="13" t="s">
        <v>124</v>
      </c>
      <c r="B207" s="13" t="s">
        <v>231</v>
      </c>
      <c r="C207" s="13" t="s">
        <v>90</v>
      </c>
      <c r="D207" s="11">
        <v>21</v>
      </c>
      <c r="E207" s="12"/>
      <c r="F207" s="12"/>
      <c r="G207" s="12"/>
      <c r="H207" s="12"/>
      <c r="I207" s="12"/>
      <c r="J207" s="12"/>
      <c r="K207" s="12"/>
      <c r="L207" s="12"/>
      <c r="M207" s="13"/>
      <c r="N207" s="1"/>
      <c r="O207" s="1"/>
      <c r="P207" s="1"/>
      <c r="Q207" s="1"/>
      <c r="R207" s="1"/>
      <c r="S207" s="1"/>
      <c r="T207" s="1"/>
      <c r="AR207" s="1"/>
      <c r="AS207" s="1"/>
      <c r="AU207" s="1"/>
    </row>
    <row r="208" spans="1:47" ht="30" customHeight="1" x14ac:dyDescent="0.3">
      <c r="A208" s="13" t="s">
        <v>124</v>
      </c>
      <c r="B208" s="13" t="s">
        <v>232</v>
      </c>
      <c r="C208" s="13" t="s">
        <v>90</v>
      </c>
      <c r="D208" s="11">
        <v>7</v>
      </c>
      <c r="E208" s="12"/>
      <c r="F208" s="12"/>
      <c r="G208" s="12"/>
      <c r="H208" s="12"/>
      <c r="I208" s="12"/>
      <c r="J208" s="12"/>
      <c r="K208" s="12"/>
      <c r="L208" s="12"/>
      <c r="M208" s="13"/>
      <c r="N208" s="1"/>
      <c r="O208" s="1"/>
      <c r="P208" s="1"/>
      <c r="Q208" s="1"/>
      <c r="R208" s="1"/>
      <c r="S208" s="1"/>
      <c r="T208" s="1"/>
      <c r="AR208" s="1"/>
      <c r="AS208" s="1"/>
      <c r="AU208" s="1"/>
    </row>
    <row r="209" spans="1:47" ht="30" customHeight="1" x14ac:dyDescent="0.3">
      <c r="A209" s="13" t="s">
        <v>124</v>
      </c>
      <c r="B209" s="13" t="s">
        <v>233</v>
      </c>
      <c r="C209" s="13" t="s">
        <v>90</v>
      </c>
      <c r="D209" s="11">
        <v>3</v>
      </c>
      <c r="E209" s="12"/>
      <c r="F209" s="12"/>
      <c r="G209" s="12"/>
      <c r="H209" s="12"/>
      <c r="I209" s="12"/>
      <c r="J209" s="12"/>
      <c r="K209" s="12"/>
      <c r="L209" s="12"/>
      <c r="M209" s="13"/>
      <c r="N209" s="1"/>
      <c r="O209" s="1"/>
      <c r="P209" s="1"/>
      <c r="Q209" s="1"/>
      <c r="R209" s="1"/>
      <c r="S209" s="1"/>
      <c r="T209" s="1"/>
      <c r="AR209" s="1"/>
      <c r="AS209" s="1"/>
      <c r="AU209" s="1"/>
    </row>
    <row r="210" spans="1:47" ht="30" customHeight="1" x14ac:dyDescent="0.3">
      <c r="A210" s="13" t="s">
        <v>145</v>
      </c>
      <c r="B210" s="13" t="s">
        <v>196</v>
      </c>
      <c r="C210" s="13" t="s">
        <v>147</v>
      </c>
      <c r="D210" s="11">
        <v>15</v>
      </c>
      <c r="E210" s="12"/>
      <c r="F210" s="12"/>
      <c r="G210" s="12"/>
      <c r="H210" s="12"/>
      <c r="I210" s="12"/>
      <c r="J210" s="12"/>
      <c r="K210" s="12"/>
      <c r="L210" s="12"/>
      <c r="M210" s="13"/>
      <c r="N210" s="1"/>
      <c r="O210" s="1"/>
      <c r="P210" s="1"/>
      <c r="Q210" s="1"/>
      <c r="R210" s="1"/>
      <c r="S210" s="1"/>
      <c r="T210" s="1"/>
      <c r="AR210" s="1"/>
      <c r="AS210" s="1"/>
      <c r="AU210" s="1"/>
    </row>
    <row r="211" spans="1:47" ht="30" customHeight="1" x14ac:dyDescent="0.3">
      <c r="A211" s="13" t="s">
        <v>145</v>
      </c>
      <c r="B211" s="13" t="s">
        <v>197</v>
      </c>
      <c r="C211" s="13" t="s">
        <v>147</v>
      </c>
      <c r="D211" s="11">
        <v>7</v>
      </c>
      <c r="E211" s="12"/>
      <c r="F211" s="12"/>
      <c r="G211" s="12"/>
      <c r="H211" s="12"/>
      <c r="I211" s="12"/>
      <c r="J211" s="12"/>
      <c r="K211" s="12"/>
      <c r="L211" s="12"/>
      <c r="M211" s="13"/>
      <c r="N211" s="1"/>
      <c r="O211" s="1"/>
      <c r="P211" s="1"/>
      <c r="Q211" s="1"/>
      <c r="R211" s="1"/>
      <c r="S211" s="1"/>
      <c r="T211" s="1"/>
      <c r="AR211" s="1"/>
      <c r="AS211" s="1"/>
      <c r="AU211" s="1"/>
    </row>
    <row r="212" spans="1:47" ht="30" customHeight="1" x14ac:dyDescent="0.3">
      <c r="A212" s="13" t="s">
        <v>145</v>
      </c>
      <c r="B212" s="13" t="s">
        <v>149</v>
      </c>
      <c r="C212" s="13" t="s">
        <v>147</v>
      </c>
      <c r="D212" s="11">
        <v>3</v>
      </c>
      <c r="E212" s="12"/>
      <c r="F212" s="12"/>
      <c r="G212" s="12"/>
      <c r="H212" s="12"/>
      <c r="I212" s="12"/>
      <c r="J212" s="12"/>
      <c r="K212" s="12"/>
      <c r="L212" s="12"/>
      <c r="M212" s="13"/>
      <c r="N212" s="1"/>
      <c r="O212" s="1"/>
      <c r="P212" s="1"/>
      <c r="Q212" s="1"/>
      <c r="R212" s="1"/>
      <c r="S212" s="1"/>
      <c r="T212" s="1"/>
      <c r="AR212" s="1"/>
      <c r="AS212" s="1"/>
      <c r="AU212" s="1"/>
    </row>
    <row r="213" spans="1:47" ht="30" customHeight="1" x14ac:dyDescent="0.3">
      <c r="A213" s="13" t="s">
        <v>234</v>
      </c>
      <c r="B213" s="13" t="s">
        <v>149</v>
      </c>
      <c r="C213" s="13" t="s">
        <v>147</v>
      </c>
      <c r="D213" s="11">
        <v>1</v>
      </c>
      <c r="E213" s="12"/>
      <c r="F213" s="12"/>
      <c r="G213" s="12"/>
      <c r="H213" s="12"/>
      <c r="I213" s="12"/>
      <c r="J213" s="12"/>
      <c r="K213" s="12"/>
      <c r="L213" s="12"/>
      <c r="M213" s="13"/>
      <c r="N213" s="1"/>
      <c r="O213" s="1"/>
      <c r="P213" s="1"/>
      <c r="Q213" s="1"/>
      <c r="R213" s="1"/>
      <c r="S213" s="1"/>
      <c r="T213" s="1"/>
      <c r="AR213" s="1"/>
      <c r="AS213" s="1"/>
      <c r="AU213" s="1"/>
    </row>
    <row r="214" spans="1:47" ht="30" customHeight="1" x14ac:dyDescent="0.3">
      <c r="A214" s="13" t="s">
        <v>235</v>
      </c>
      <c r="B214" s="13" t="s">
        <v>236</v>
      </c>
      <c r="C214" s="13" t="s">
        <v>90</v>
      </c>
      <c r="D214" s="11">
        <v>291</v>
      </c>
      <c r="E214" s="12"/>
      <c r="F214" s="12"/>
      <c r="G214" s="12"/>
      <c r="H214" s="12"/>
      <c r="I214" s="12"/>
      <c r="J214" s="12"/>
      <c r="K214" s="12"/>
      <c r="L214" s="12"/>
      <c r="M214" s="13"/>
      <c r="N214" s="1"/>
      <c r="O214" s="1"/>
      <c r="P214" s="1"/>
      <c r="Q214" s="1"/>
      <c r="R214" s="1"/>
      <c r="S214" s="1"/>
      <c r="T214" s="1"/>
      <c r="AR214" s="1"/>
      <c r="AS214" s="1"/>
      <c r="AU214" s="1"/>
    </row>
    <row r="215" spans="1:47" ht="30" customHeight="1" x14ac:dyDescent="0.3">
      <c r="A215" s="13" t="s">
        <v>235</v>
      </c>
      <c r="B215" s="13" t="s">
        <v>237</v>
      </c>
      <c r="C215" s="13" t="s">
        <v>90</v>
      </c>
      <c r="D215" s="11">
        <v>2</v>
      </c>
      <c r="E215" s="12"/>
      <c r="F215" s="12"/>
      <c r="G215" s="12"/>
      <c r="H215" s="12"/>
      <c r="I215" s="12"/>
      <c r="J215" s="12"/>
      <c r="K215" s="12"/>
      <c r="L215" s="12"/>
      <c r="M215" s="13"/>
      <c r="N215" s="1"/>
      <c r="O215" s="1"/>
      <c r="P215" s="1"/>
      <c r="Q215" s="1"/>
      <c r="R215" s="1"/>
      <c r="S215" s="1"/>
      <c r="T215" s="1"/>
      <c r="AR215" s="1"/>
      <c r="AS215" s="1"/>
      <c r="AU215" s="1"/>
    </row>
    <row r="216" spans="1:47" ht="30" customHeight="1" x14ac:dyDescent="0.3">
      <c r="A216" s="13" t="s">
        <v>235</v>
      </c>
      <c r="B216" s="13" t="s">
        <v>238</v>
      </c>
      <c r="C216" s="13" t="s">
        <v>90</v>
      </c>
      <c r="D216" s="11">
        <v>13</v>
      </c>
      <c r="E216" s="12"/>
      <c r="F216" s="12"/>
      <c r="G216" s="12"/>
      <c r="H216" s="12"/>
      <c r="I216" s="12"/>
      <c r="J216" s="12"/>
      <c r="K216" s="12"/>
      <c r="L216" s="12"/>
      <c r="M216" s="13"/>
      <c r="N216" s="1"/>
      <c r="O216" s="1"/>
      <c r="P216" s="1"/>
      <c r="Q216" s="1"/>
      <c r="R216" s="1"/>
      <c r="S216" s="1"/>
      <c r="T216" s="1"/>
      <c r="AR216" s="1"/>
      <c r="AS216" s="1"/>
      <c r="AU216" s="1"/>
    </row>
    <row r="217" spans="1:47" ht="30" customHeight="1" x14ac:dyDescent="0.3">
      <c r="A217" s="13" t="s">
        <v>235</v>
      </c>
      <c r="B217" s="13" t="s">
        <v>239</v>
      </c>
      <c r="C217" s="13" t="s">
        <v>90</v>
      </c>
      <c r="D217" s="11">
        <v>1</v>
      </c>
      <c r="E217" s="12"/>
      <c r="F217" s="12"/>
      <c r="G217" s="12"/>
      <c r="H217" s="12"/>
      <c r="I217" s="12"/>
      <c r="J217" s="12"/>
      <c r="K217" s="12"/>
      <c r="L217" s="12"/>
      <c r="M217" s="13"/>
      <c r="N217" s="1"/>
      <c r="O217" s="1"/>
      <c r="P217" s="1"/>
      <c r="Q217" s="1"/>
      <c r="R217" s="1"/>
      <c r="S217" s="1"/>
      <c r="T217" s="1"/>
      <c r="AR217" s="1"/>
      <c r="AS217" s="1"/>
      <c r="AU217" s="1"/>
    </row>
    <row r="218" spans="1:47" ht="30" customHeight="1" x14ac:dyDescent="0.3">
      <c r="A218" s="13" t="s">
        <v>240</v>
      </c>
      <c r="B218" s="13" t="s">
        <v>146</v>
      </c>
      <c r="C218" s="13" t="s">
        <v>147</v>
      </c>
      <c r="D218" s="11">
        <v>291</v>
      </c>
      <c r="E218" s="12"/>
      <c r="F218" s="12"/>
      <c r="G218" s="12"/>
      <c r="H218" s="12"/>
      <c r="I218" s="12"/>
      <c r="J218" s="12"/>
      <c r="K218" s="12"/>
      <c r="L218" s="12"/>
      <c r="M218" s="13"/>
      <c r="N218" s="1"/>
      <c r="O218" s="1"/>
      <c r="P218" s="1"/>
      <c r="Q218" s="1"/>
      <c r="R218" s="1"/>
      <c r="S218" s="1"/>
      <c r="T218" s="1"/>
      <c r="AR218" s="1"/>
      <c r="AS218" s="1"/>
      <c r="AU218" s="1"/>
    </row>
    <row r="219" spans="1:47" ht="30" customHeight="1" x14ac:dyDescent="0.3">
      <c r="A219" s="13" t="s">
        <v>240</v>
      </c>
      <c r="B219" s="13" t="s">
        <v>195</v>
      </c>
      <c r="C219" s="13" t="s">
        <v>147</v>
      </c>
      <c r="D219" s="11">
        <v>2</v>
      </c>
      <c r="E219" s="12"/>
      <c r="F219" s="12"/>
      <c r="G219" s="12"/>
      <c r="H219" s="12"/>
      <c r="I219" s="12"/>
      <c r="J219" s="12"/>
      <c r="K219" s="12"/>
      <c r="L219" s="12"/>
      <c r="M219" s="13"/>
      <c r="N219" s="1"/>
      <c r="O219" s="1"/>
      <c r="P219" s="1"/>
      <c r="Q219" s="1"/>
      <c r="R219" s="1"/>
      <c r="S219" s="1"/>
      <c r="T219" s="1"/>
      <c r="AR219" s="1"/>
      <c r="AS219" s="1"/>
      <c r="AU219" s="1"/>
    </row>
    <row r="220" spans="1:47" ht="30" customHeight="1" x14ac:dyDescent="0.3">
      <c r="A220" s="13" t="s">
        <v>240</v>
      </c>
      <c r="B220" s="13" t="s">
        <v>196</v>
      </c>
      <c r="C220" s="13" t="s">
        <v>147</v>
      </c>
      <c r="D220" s="11">
        <v>13</v>
      </c>
      <c r="E220" s="12"/>
      <c r="F220" s="12"/>
      <c r="G220" s="12"/>
      <c r="H220" s="12"/>
      <c r="I220" s="12"/>
      <c r="J220" s="12"/>
      <c r="K220" s="12"/>
      <c r="L220" s="12"/>
      <c r="M220" s="13"/>
      <c r="N220" s="1"/>
      <c r="O220" s="1"/>
      <c r="P220" s="1"/>
      <c r="Q220" s="1"/>
      <c r="R220" s="1"/>
      <c r="S220" s="1"/>
      <c r="T220" s="1"/>
      <c r="AR220" s="1"/>
      <c r="AS220" s="1"/>
      <c r="AU220" s="1"/>
    </row>
    <row r="221" spans="1:47" ht="30" customHeight="1" x14ac:dyDescent="0.3">
      <c r="A221" s="13" t="s">
        <v>240</v>
      </c>
      <c r="B221" s="13" t="s">
        <v>148</v>
      </c>
      <c r="C221" s="13" t="s">
        <v>147</v>
      </c>
      <c r="D221" s="11">
        <v>1</v>
      </c>
      <c r="E221" s="12"/>
      <c r="F221" s="12"/>
      <c r="G221" s="12"/>
      <c r="H221" s="12"/>
      <c r="I221" s="12"/>
      <c r="J221" s="12"/>
      <c r="K221" s="12"/>
      <c r="L221" s="12"/>
      <c r="M221" s="13"/>
      <c r="N221" s="1"/>
      <c r="O221" s="1"/>
      <c r="P221" s="1"/>
      <c r="Q221" s="1"/>
      <c r="R221" s="1"/>
      <c r="S221" s="1"/>
      <c r="T221" s="1"/>
      <c r="AR221" s="1"/>
      <c r="AS221" s="1"/>
      <c r="AU221" s="1"/>
    </row>
    <row r="222" spans="1:47" ht="30" customHeight="1" x14ac:dyDescent="0.3">
      <c r="A222" s="13" t="s">
        <v>241</v>
      </c>
      <c r="B222" s="13" t="s">
        <v>242</v>
      </c>
      <c r="C222" s="13" t="s">
        <v>90</v>
      </c>
      <c r="D222" s="11">
        <v>3</v>
      </c>
      <c r="E222" s="12"/>
      <c r="F222" s="12"/>
      <c r="G222" s="12"/>
      <c r="H222" s="12"/>
      <c r="I222" s="12"/>
      <c r="J222" s="12"/>
      <c r="K222" s="12"/>
      <c r="L222" s="12"/>
      <c r="M222" s="13"/>
      <c r="N222" s="1"/>
      <c r="O222" s="1"/>
      <c r="P222" s="1"/>
      <c r="Q222" s="1"/>
      <c r="R222" s="1"/>
      <c r="S222" s="1"/>
      <c r="T222" s="1"/>
      <c r="AR222" s="1"/>
      <c r="AS222" s="1"/>
      <c r="AU222" s="1"/>
    </row>
    <row r="223" spans="1:47" ht="30" customHeight="1" x14ac:dyDescent="0.3">
      <c r="A223" s="13" t="s">
        <v>241</v>
      </c>
      <c r="B223" s="13" t="s">
        <v>243</v>
      </c>
      <c r="C223" s="13" t="s">
        <v>90</v>
      </c>
      <c r="D223" s="11">
        <v>8</v>
      </c>
      <c r="E223" s="12"/>
      <c r="F223" s="12"/>
      <c r="G223" s="12"/>
      <c r="H223" s="12"/>
      <c r="I223" s="12"/>
      <c r="J223" s="12"/>
      <c r="K223" s="12"/>
      <c r="L223" s="12"/>
      <c r="M223" s="13"/>
      <c r="N223" s="1"/>
      <c r="O223" s="1"/>
      <c r="P223" s="1"/>
      <c r="Q223" s="1"/>
      <c r="R223" s="1"/>
      <c r="S223" s="1"/>
      <c r="T223" s="1"/>
      <c r="AR223" s="1"/>
      <c r="AS223" s="1"/>
      <c r="AU223" s="1"/>
    </row>
    <row r="224" spans="1:47" ht="30" customHeight="1" x14ac:dyDescent="0.3">
      <c r="A224" s="13" t="s">
        <v>241</v>
      </c>
      <c r="B224" s="13" t="s">
        <v>244</v>
      </c>
      <c r="C224" s="13" t="s">
        <v>90</v>
      </c>
      <c r="D224" s="11">
        <v>1</v>
      </c>
      <c r="E224" s="12"/>
      <c r="F224" s="12"/>
      <c r="G224" s="12"/>
      <c r="H224" s="12"/>
      <c r="I224" s="12"/>
      <c r="J224" s="12"/>
      <c r="K224" s="12"/>
      <c r="L224" s="12"/>
      <c r="M224" s="13"/>
      <c r="N224" s="1"/>
      <c r="O224" s="1"/>
      <c r="P224" s="1"/>
      <c r="Q224" s="1"/>
      <c r="R224" s="1"/>
      <c r="S224" s="1"/>
      <c r="T224" s="1"/>
      <c r="AR224" s="1"/>
      <c r="AS224" s="1"/>
      <c r="AU224" s="1"/>
    </row>
    <row r="225" spans="1:47" ht="30" customHeight="1" x14ac:dyDescent="0.3">
      <c r="A225" s="13" t="s">
        <v>241</v>
      </c>
      <c r="B225" s="13" t="s">
        <v>245</v>
      </c>
      <c r="C225" s="13" t="s">
        <v>90</v>
      </c>
      <c r="D225" s="11">
        <v>5</v>
      </c>
      <c r="E225" s="12"/>
      <c r="F225" s="12"/>
      <c r="G225" s="12"/>
      <c r="H225" s="12"/>
      <c r="I225" s="12"/>
      <c r="J225" s="12"/>
      <c r="K225" s="12"/>
      <c r="L225" s="12"/>
      <c r="M225" s="13"/>
      <c r="N225" s="1"/>
      <c r="O225" s="1"/>
      <c r="P225" s="1"/>
      <c r="Q225" s="1"/>
      <c r="R225" s="1"/>
      <c r="S225" s="1"/>
      <c r="T225" s="1"/>
      <c r="AR225" s="1"/>
      <c r="AS225" s="1"/>
      <c r="AU225" s="1"/>
    </row>
    <row r="226" spans="1:47" ht="30" customHeight="1" x14ac:dyDescent="0.3">
      <c r="A226" s="13" t="s">
        <v>241</v>
      </c>
      <c r="B226" s="13" t="s">
        <v>246</v>
      </c>
      <c r="C226" s="13" t="s">
        <v>90</v>
      </c>
      <c r="D226" s="11">
        <v>2</v>
      </c>
      <c r="E226" s="12"/>
      <c r="F226" s="12"/>
      <c r="G226" s="12"/>
      <c r="H226" s="12"/>
      <c r="I226" s="12"/>
      <c r="J226" s="12"/>
      <c r="K226" s="12"/>
      <c r="L226" s="12"/>
      <c r="M226" s="13"/>
      <c r="N226" s="1"/>
      <c r="O226" s="1"/>
      <c r="P226" s="1"/>
      <c r="Q226" s="1"/>
      <c r="R226" s="1"/>
      <c r="S226" s="1"/>
      <c r="T226" s="1"/>
      <c r="AR226" s="1"/>
      <c r="AS226" s="1"/>
      <c r="AU226" s="1"/>
    </row>
    <row r="227" spans="1:47" ht="30" customHeight="1" x14ac:dyDescent="0.3">
      <c r="A227" s="13" t="s">
        <v>241</v>
      </c>
      <c r="B227" s="13" t="s">
        <v>247</v>
      </c>
      <c r="C227" s="13" t="s">
        <v>90</v>
      </c>
      <c r="D227" s="11">
        <v>3</v>
      </c>
      <c r="E227" s="12"/>
      <c r="F227" s="12"/>
      <c r="G227" s="12"/>
      <c r="H227" s="12"/>
      <c r="I227" s="12"/>
      <c r="J227" s="12"/>
      <c r="K227" s="12"/>
      <c r="L227" s="12"/>
      <c r="M227" s="13"/>
      <c r="N227" s="1"/>
      <c r="O227" s="1"/>
      <c r="P227" s="1"/>
      <c r="Q227" s="1"/>
      <c r="R227" s="1"/>
      <c r="S227" s="1"/>
      <c r="T227" s="1"/>
      <c r="AR227" s="1"/>
      <c r="AS227" s="1"/>
      <c r="AU227" s="1"/>
    </row>
    <row r="228" spans="1:47" ht="30" customHeight="1" x14ac:dyDescent="0.3">
      <c r="A228" s="13" t="s">
        <v>248</v>
      </c>
      <c r="B228" s="13" t="s">
        <v>146</v>
      </c>
      <c r="C228" s="13" t="s">
        <v>147</v>
      </c>
      <c r="D228" s="11">
        <v>9</v>
      </c>
      <c r="E228" s="12"/>
      <c r="F228" s="12"/>
      <c r="G228" s="12"/>
      <c r="H228" s="12"/>
      <c r="I228" s="12"/>
      <c r="J228" s="12"/>
      <c r="K228" s="12"/>
      <c r="L228" s="12"/>
      <c r="M228" s="13"/>
      <c r="N228" s="1"/>
      <c r="O228" s="1"/>
      <c r="P228" s="1"/>
      <c r="Q228" s="1"/>
      <c r="R228" s="1"/>
      <c r="S228" s="1"/>
      <c r="T228" s="1"/>
      <c r="AR228" s="1"/>
      <c r="AS228" s="1"/>
      <c r="AU228" s="1"/>
    </row>
    <row r="229" spans="1:47" ht="30" customHeight="1" x14ac:dyDescent="0.3">
      <c r="A229" s="13" t="s">
        <v>154</v>
      </c>
      <c r="B229" s="13" t="s">
        <v>149</v>
      </c>
      <c r="C229" s="13" t="s">
        <v>90</v>
      </c>
      <c r="D229" s="11">
        <v>1</v>
      </c>
      <c r="E229" s="12"/>
      <c r="F229" s="12"/>
      <c r="G229" s="12"/>
      <c r="H229" s="12"/>
      <c r="I229" s="12"/>
      <c r="J229" s="12"/>
      <c r="K229" s="12"/>
      <c r="L229" s="12"/>
      <c r="M229" s="13"/>
      <c r="N229" s="1"/>
      <c r="O229" s="1"/>
      <c r="P229" s="1"/>
      <c r="Q229" s="1"/>
      <c r="R229" s="1"/>
      <c r="S229" s="1"/>
      <c r="T229" s="1"/>
      <c r="AR229" s="1"/>
      <c r="AS229" s="1"/>
      <c r="AU229" s="1"/>
    </row>
    <row r="230" spans="1:47" ht="30" customHeight="1" x14ac:dyDescent="0.3">
      <c r="A230" s="13" t="s">
        <v>249</v>
      </c>
      <c r="B230" s="13" t="s">
        <v>196</v>
      </c>
      <c r="C230" s="13" t="s">
        <v>90</v>
      </c>
      <c r="D230" s="11">
        <v>8</v>
      </c>
      <c r="E230" s="12"/>
      <c r="F230" s="12"/>
      <c r="G230" s="12"/>
      <c r="H230" s="12"/>
      <c r="I230" s="12"/>
      <c r="J230" s="12"/>
      <c r="K230" s="12"/>
      <c r="L230" s="12"/>
      <c r="M230" s="13"/>
      <c r="N230" s="1"/>
      <c r="O230" s="1"/>
      <c r="P230" s="1"/>
      <c r="Q230" s="1"/>
      <c r="R230" s="1"/>
      <c r="S230" s="1"/>
      <c r="T230" s="1"/>
      <c r="AR230" s="1"/>
      <c r="AS230" s="1"/>
      <c r="AU230" s="1"/>
    </row>
    <row r="231" spans="1:47" ht="30" customHeight="1" x14ac:dyDescent="0.3">
      <c r="A231" s="13" t="s">
        <v>249</v>
      </c>
      <c r="B231" s="13" t="s">
        <v>197</v>
      </c>
      <c r="C231" s="13" t="s">
        <v>90</v>
      </c>
      <c r="D231" s="11">
        <v>3</v>
      </c>
      <c r="E231" s="12"/>
      <c r="F231" s="12"/>
      <c r="G231" s="12"/>
      <c r="H231" s="12"/>
      <c r="I231" s="12"/>
      <c r="J231" s="12"/>
      <c r="K231" s="12"/>
      <c r="L231" s="12"/>
      <c r="M231" s="13"/>
      <c r="N231" s="1"/>
      <c r="O231" s="1"/>
      <c r="P231" s="1"/>
      <c r="Q231" s="1"/>
      <c r="R231" s="1"/>
      <c r="S231" s="1"/>
      <c r="T231" s="1"/>
      <c r="AR231" s="1"/>
      <c r="AS231" s="1"/>
      <c r="AU231" s="1"/>
    </row>
    <row r="232" spans="1:47" ht="30" customHeight="1" x14ac:dyDescent="0.3">
      <c r="A232" s="13" t="s">
        <v>250</v>
      </c>
      <c r="B232" s="13" t="s">
        <v>196</v>
      </c>
      <c r="C232" s="13" t="s">
        <v>90</v>
      </c>
      <c r="D232" s="11">
        <v>8</v>
      </c>
      <c r="E232" s="12"/>
      <c r="F232" s="12"/>
      <c r="G232" s="12"/>
      <c r="H232" s="12"/>
      <c r="I232" s="12"/>
      <c r="J232" s="12"/>
      <c r="K232" s="12"/>
      <c r="L232" s="12"/>
      <c r="M232" s="13"/>
      <c r="N232" s="1"/>
      <c r="O232" s="1"/>
      <c r="P232" s="1"/>
      <c r="Q232" s="1"/>
      <c r="R232" s="1"/>
      <c r="S232" s="1"/>
      <c r="T232" s="1"/>
      <c r="AR232" s="1"/>
      <c r="AS232" s="1"/>
      <c r="AU232" s="1"/>
    </row>
    <row r="233" spans="1:47" ht="30" customHeight="1" x14ac:dyDescent="0.3">
      <c r="A233" s="13" t="s">
        <v>159</v>
      </c>
      <c r="B233" s="13" t="s">
        <v>146</v>
      </c>
      <c r="C233" s="13" t="s">
        <v>90</v>
      </c>
      <c r="D233" s="11">
        <v>145</v>
      </c>
      <c r="E233" s="12"/>
      <c r="F233" s="12"/>
      <c r="G233" s="12"/>
      <c r="H233" s="12"/>
      <c r="I233" s="12"/>
      <c r="J233" s="12"/>
      <c r="K233" s="12"/>
      <c r="L233" s="12"/>
      <c r="M233" s="13"/>
      <c r="N233" s="1"/>
      <c r="O233" s="1"/>
      <c r="P233" s="1"/>
      <c r="Q233" s="1"/>
      <c r="R233" s="1"/>
      <c r="S233" s="1"/>
      <c r="T233" s="1"/>
      <c r="AR233" s="1"/>
      <c r="AS233" s="1"/>
      <c r="AU233" s="1"/>
    </row>
    <row r="234" spans="1:47" ht="30" customHeight="1" x14ac:dyDescent="0.3">
      <c r="A234" s="13" t="s">
        <v>159</v>
      </c>
      <c r="B234" s="13" t="s">
        <v>195</v>
      </c>
      <c r="C234" s="13" t="s">
        <v>90</v>
      </c>
      <c r="D234" s="11">
        <v>12</v>
      </c>
      <c r="E234" s="12"/>
      <c r="F234" s="12"/>
      <c r="G234" s="12"/>
      <c r="H234" s="12"/>
      <c r="I234" s="12"/>
      <c r="J234" s="12"/>
      <c r="K234" s="12"/>
      <c r="L234" s="12"/>
      <c r="M234" s="13"/>
      <c r="N234" s="1"/>
      <c r="O234" s="1"/>
      <c r="P234" s="1"/>
      <c r="Q234" s="1"/>
      <c r="R234" s="1"/>
      <c r="S234" s="1"/>
      <c r="T234" s="1"/>
      <c r="AR234" s="1"/>
      <c r="AS234" s="1"/>
      <c r="AU234" s="1"/>
    </row>
    <row r="235" spans="1:47" ht="30" customHeight="1" x14ac:dyDescent="0.3">
      <c r="A235" s="13" t="s">
        <v>159</v>
      </c>
      <c r="B235" s="13" t="s">
        <v>196</v>
      </c>
      <c r="C235" s="13" t="s">
        <v>90</v>
      </c>
      <c r="D235" s="11">
        <v>47</v>
      </c>
      <c r="E235" s="12"/>
      <c r="F235" s="12"/>
      <c r="G235" s="12"/>
      <c r="H235" s="12"/>
      <c r="I235" s="12"/>
      <c r="J235" s="12"/>
      <c r="K235" s="12"/>
      <c r="L235" s="12"/>
      <c r="M235" s="13"/>
      <c r="N235" s="1"/>
      <c r="O235" s="1"/>
      <c r="P235" s="1"/>
      <c r="Q235" s="1"/>
      <c r="R235" s="1"/>
      <c r="S235" s="1"/>
      <c r="T235" s="1"/>
      <c r="AR235" s="1"/>
      <c r="AS235" s="1"/>
      <c r="AU235" s="1"/>
    </row>
    <row r="236" spans="1:47" ht="30" customHeight="1" x14ac:dyDescent="0.3">
      <c r="A236" s="13" t="s">
        <v>159</v>
      </c>
      <c r="B236" s="13" t="s">
        <v>197</v>
      </c>
      <c r="C236" s="13" t="s">
        <v>90</v>
      </c>
      <c r="D236" s="11">
        <v>10</v>
      </c>
      <c r="E236" s="12"/>
      <c r="F236" s="12"/>
      <c r="G236" s="12"/>
      <c r="H236" s="12"/>
      <c r="I236" s="12"/>
      <c r="J236" s="12"/>
      <c r="K236" s="12"/>
      <c r="L236" s="12"/>
      <c r="M236" s="13"/>
      <c r="N236" s="1"/>
      <c r="O236" s="1"/>
      <c r="P236" s="1"/>
      <c r="Q236" s="1"/>
      <c r="R236" s="1"/>
      <c r="S236" s="1"/>
      <c r="T236" s="1"/>
      <c r="AR236" s="1"/>
      <c r="AS236" s="1"/>
      <c r="AU236" s="1"/>
    </row>
    <row r="237" spans="1:47" ht="30" customHeight="1" x14ac:dyDescent="0.3">
      <c r="A237" s="13" t="s">
        <v>159</v>
      </c>
      <c r="B237" s="13" t="s">
        <v>112</v>
      </c>
      <c r="C237" s="13" t="s">
        <v>90</v>
      </c>
      <c r="D237" s="11">
        <v>5</v>
      </c>
      <c r="E237" s="12"/>
      <c r="F237" s="12"/>
      <c r="G237" s="12"/>
      <c r="H237" s="12"/>
      <c r="I237" s="12"/>
      <c r="J237" s="12"/>
      <c r="K237" s="12"/>
      <c r="L237" s="12"/>
      <c r="M237" s="13"/>
      <c r="N237" s="1"/>
      <c r="O237" s="1"/>
      <c r="P237" s="1"/>
      <c r="Q237" s="1"/>
      <c r="R237" s="1"/>
      <c r="S237" s="1"/>
      <c r="T237" s="1"/>
      <c r="AR237" s="1"/>
      <c r="AS237" s="1"/>
      <c r="AU237" s="1"/>
    </row>
    <row r="238" spans="1:47" ht="30" customHeight="1" x14ac:dyDescent="0.3">
      <c r="A238" s="13" t="s">
        <v>165</v>
      </c>
      <c r="B238" s="13" t="s">
        <v>251</v>
      </c>
      <c r="C238" s="13" t="s">
        <v>147</v>
      </c>
      <c r="D238" s="11">
        <v>3</v>
      </c>
      <c r="E238" s="12"/>
      <c r="F238" s="12"/>
      <c r="G238" s="12"/>
      <c r="H238" s="12"/>
      <c r="I238" s="12"/>
      <c r="J238" s="12"/>
      <c r="K238" s="12"/>
      <c r="L238" s="12"/>
      <c r="M238" s="13"/>
      <c r="N238" s="1"/>
      <c r="O238" s="1"/>
      <c r="P238" s="1"/>
      <c r="Q238" s="1"/>
      <c r="R238" s="1"/>
      <c r="S238" s="1"/>
      <c r="T238" s="1"/>
      <c r="AR238" s="1"/>
      <c r="AS238" s="1"/>
      <c r="AU238" s="1"/>
    </row>
    <row r="239" spans="1:47" ht="30" customHeight="1" x14ac:dyDescent="0.3">
      <c r="A239" s="13" t="s">
        <v>160</v>
      </c>
      <c r="B239" s="13" t="s">
        <v>112</v>
      </c>
      <c r="C239" s="13" t="s">
        <v>90</v>
      </c>
      <c r="D239" s="11">
        <v>1</v>
      </c>
      <c r="E239" s="12"/>
      <c r="F239" s="12"/>
      <c r="G239" s="12"/>
      <c r="H239" s="12"/>
      <c r="I239" s="12"/>
      <c r="J239" s="12"/>
      <c r="K239" s="12"/>
      <c r="L239" s="12"/>
      <c r="M239" s="13"/>
      <c r="N239" s="1"/>
      <c r="O239" s="1"/>
      <c r="P239" s="1"/>
      <c r="Q239" s="1"/>
      <c r="R239" s="1"/>
      <c r="S239" s="1"/>
      <c r="T239" s="1"/>
      <c r="AR239" s="1"/>
      <c r="AS239" s="1"/>
      <c r="AU239" s="1"/>
    </row>
    <row r="240" spans="1:47" ht="30" customHeight="1" x14ac:dyDescent="0.3">
      <c r="A240" s="13" t="s">
        <v>252</v>
      </c>
      <c r="B240" s="13" t="s">
        <v>195</v>
      </c>
      <c r="C240" s="13" t="s">
        <v>147</v>
      </c>
      <c r="D240" s="11">
        <v>4</v>
      </c>
      <c r="E240" s="12"/>
      <c r="F240" s="12"/>
      <c r="G240" s="12"/>
      <c r="H240" s="12"/>
      <c r="I240" s="12"/>
      <c r="J240" s="12"/>
      <c r="K240" s="12"/>
      <c r="L240" s="12"/>
      <c r="M240" s="13"/>
      <c r="N240" s="1"/>
      <c r="O240" s="1"/>
      <c r="P240" s="1"/>
      <c r="Q240" s="1"/>
      <c r="R240" s="1"/>
      <c r="S240" s="1"/>
      <c r="T240" s="1"/>
      <c r="AR240" s="1"/>
      <c r="AS240" s="1"/>
      <c r="AU240" s="1"/>
    </row>
    <row r="241" spans="1:47" ht="30" customHeight="1" x14ac:dyDescent="0.3">
      <c r="A241" s="13" t="s">
        <v>252</v>
      </c>
      <c r="B241" s="13" t="s">
        <v>196</v>
      </c>
      <c r="C241" s="13" t="s">
        <v>147</v>
      </c>
      <c r="D241" s="11">
        <v>4</v>
      </c>
      <c r="E241" s="12"/>
      <c r="F241" s="12"/>
      <c r="G241" s="12"/>
      <c r="H241" s="12"/>
      <c r="I241" s="12"/>
      <c r="J241" s="12"/>
      <c r="K241" s="12"/>
      <c r="L241" s="12"/>
      <c r="M241" s="13"/>
      <c r="N241" s="1"/>
      <c r="O241" s="1"/>
      <c r="P241" s="1"/>
      <c r="Q241" s="1"/>
      <c r="R241" s="1"/>
      <c r="S241" s="1"/>
      <c r="T241" s="1"/>
      <c r="AR241" s="1"/>
      <c r="AS241" s="1"/>
      <c r="AU241" s="1"/>
    </row>
    <row r="242" spans="1:47" ht="30" customHeight="1" x14ac:dyDescent="0.3">
      <c r="A242" s="13" t="s">
        <v>253</v>
      </c>
      <c r="B242" s="13" t="s">
        <v>254</v>
      </c>
      <c r="C242" s="13" t="s">
        <v>90</v>
      </c>
      <c r="D242" s="11">
        <v>8</v>
      </c>
      <c r="E242" s="12"/>
      <c r="F242" s="12"/>
      <c r="G242" s="12"/>
      <c r="H242" s="12"/>
      <c r="I242" s="12"/>
      <c r="J242" s="12"/>
      <c r="K242" s="12"/>
      <c r="L242" s="12"/>
      <c r="M242" s="13"/>
      <c r="N242" s="1"/>
      <c r="O242" s="1"/>
      <c r="P242" s="1"/>
      <c r="Q242" s="1"/>
      <c r="R242" s="1"/>
      <c r="S242" s="1"/>
      <c r="T242" s="1"/>
      <c r="AR242" s="1"/>
      <c r="AS242" s="1"/>
      <c r="AU242" s="1"/>
    </row>
    <row r="243" spans="1:47" ht="30" customHeight="1" x14ac:dyDescent="0.3">
      <c r="A243" s="13" t="s">
        <v>253</v>
      </c>
      <c r="B243" s="13" t="s">
        <v>255</v>
      </c>
      <c r="C243" s="13" t="s">
        <v>90</v>
      </c>
      <c r="D243" s="11">
        <v>8</v>
      </c>
      <c r="E243" s="12"/>
      <c r="F243" s="12"/>
      <c r="G243" s="12"/>
      <c r="H243" s="12"/>
      <c r="I243" s="12"/>
      <c r="J243" s="12"/>
      <c r="K243" s="12"/>
      <c r="L243" s="12"/>
      <c r="M243" s="13"/>
      <c r="N243" s="1"/>
      <c r="O243" s="1"/>
      <c r="P243" s="1"/>
      <c r="Q243" s="1"/>
      <c r="R243" s="1"/>
      <c r="S243" s="1"/>
      <c r="T243" s="1"/>
      <c r="AR243" s="1"/>
      <c r="AS243" s="1"/>
      <c r="AU243" s="1"/>
    </row>
    <row r="244" spans="1:47" ht="30" customHeight="1" x14ac:dyDescent="0.3">
      <c r="A244" s="13" t="s">
        <v>253</v>
      </c>
      <c r="B244" s="13" t="s">
        <v>256</v>
      </c>
      <c r="C244" s="13" t="s">
        <v>90</v>
      </c>
      <c r="D244" s="11">
        <v>8</v>
      </c>
      <c r="E244" s="12"/>
      <c r="F244" s="12"/>
      <c r="G244" s="12"/>
      <c r="H244" s="12"/>
      <c r="I244" s="12"/>
      <c r="J244" s="12"/>
      <c r="K244" s="12"/>
      <c r="L244" s="12"/>
      <c r="M244" s="13"/>
      <c r="N244" s="1"/>
      <c r="O244" s="1"/>
      <c r="P244" s="1"/>
      <c r="Q244" s="1"/>
      <c r="R244" s="1"/>
      <c r="S244" s="1"/>
      <c r="T244" s="1"/>
      <c r="AR244" s="1"/>
      <c r="AS244" s="1"/>
      <c r="AU244" s="1"/>
    </row>
    <row r="245" spans="1:47" ht="30" customHeight="1" x14ac:dyDescent="0.3">
      <c r="A245" s="13" t="s">
        <v>253</v>
      </c>
      <c r="B245" s="13" t="s">
        <v>257</v>
      </c>
      <c r="C245" s="13" t="s">
        <v>90</v>
      </c>
      <c r="D245" s="11">
        <v>8</v>
      </c>
      <c r="E245" s="12"/>
      <c r="F245" s="12"/>
      <c r="G245" s="12"/>
      <c r="H245" s="12"/>
      <c r="I245" s="12"/>
      <c r="J245" s="12"/>
      <c r="K245" s="12"/>
      <c r="L245" s="12"/>
      <c r="M245" s="13"/>
      <c r="N245" s="1"/>
      <c r="O245" s="1"/>
      <c r="P245" s="1"/>
      <c r="Q245" s="1"/>
      <c r="R245" s="1"/>
      <c r="S245" s="1"/>
      <c r="T245" s="1"/>
      <c r="AR245" s="1"/>
      <c r="AS245" s="1"/>
      <c r="AU245" s="1"/>
    </row>
    <row r="246" spans="1:47" ht="30" customHeight="1" x14ac:dyDescent="0.3">
      <c r="A246" s="13" t="s">
        <v>168</v>
      </c>
      <c r="B246" s="13" t="s">
        <v>51</v>
      </c>
      <c r="C246" s="13" t="s">
        <v>85</v>
      </c>
      <c r="D246" s="11">
        <v>8</v>
      </c>
      <c r="E246" s="12"/>
      <c r="F246" s="12"/>
      <c r="G246" s="12"/>
      <c r="H246" s="12"/>
      <c r="I246" s="12"/>
      <c r="J246" s="12"/>
      <c r="K246" s="12"/>
      <c r="L246" s="12"/>
      <c r="M246" s="13"/>
      <c r="N246" s="1"/>
      <c r="O246" s="1"/>
      <c r="P246" s="1"/>
      <c r="Q246" s="1"/>
      <c r="R246" s="1"/>
      <c r="S246" s="1"/>
      <c r="T246" s="1"/>
      <c r="AR246" s="1"/>
      <c r="AS246" s="1"/>
      <c r="AU246" s="1"/>
    </row>
    <row r="247" spans="1:47" ht="30" customHeight="1" x14ac:dyDescent="0.3">
      <c r="A247" s="13" t="s">
        <v>258</v>
      </c>
      <c r="B247" s="13" t="s">
        <v>51</v>
      </c>
      <c r="C247" s="13" t="s">
        <v>85</v>
      </c>
      <c r="D247" s="11">
        <v>8</v>
      </c>
      <c r="E247" s="12"/>
      <c r="F247" s="12"/>
      <c r="G247" s="12"/>
      <c r="H247" s="12"/>
      <c r="I247" s="12"/>
      <c r="J247" s="12"/>
      <c r="K247" s="12"/>
      <c r="L247" s="12"/>
      <c r="M247" s="13"/>
      <c r="N247" s="1"/>
      <c r="O247" s="1"/>
      <c r="P247" s="1"/>
      <c r="Q247" s="1"/>
      <c r="R247" s="1"/>
      <c r="S247" s="1"/>
      <c r="T247" s="1"/>
      <c r="AR247" s="1"/>
      <c r="AS247" s="1"/>
      <c r="AU247" s="1"/>
    </row>
    <row r="248" spans="1:47" ht="30" customHeight="1" x14ac:dyDescent="0.3">
      <c r="A248" s="13" t="s">
        <v>259</v>
      </c>
      <c r="B248" s="13" t="s">
        <v>260</v>
      </c>
      <c r="C248" s="13" t="s">
        <v>147</v>
      </c>
      <c r="D248" s="11">
        <v>8</v>
      </c>
      <c r="E248" s="12"/>
      <c r="F248" s="12"/>
      <c r="G248" s="12"/>
      <c r="H248" s="12"/>
      <c r="I248" s="12"/>
      <c r="J248" s="12"/>
      <c r="K248" s="12"/>
      <c r="L248" s="12"/>
      <c r="M248" s="13"/>
      <c r="N248" s="1"/>
      <c r="O248" s="1"/>
      <c r="P248" s="1"/>
      <c r="Q248" s="1"/>
      <c r="R248" s="1"/>
      <c r="S248" s="1"/>
      <c r="T248" s="1"/>
      <c r="AR248" s="1"/>
      <c r="AS248" s="1"/>
      <c r="AU248" s="1"/>
    </row>
    <row r="249" spans="1:47" ht="30" customHeight="1" x14ac:dyDescent="0.3">
      <c r="A249" s="13" t="s">
        <v>261</v>
      </c>
      <c r="B249" s="13" t="s">
        <v>262</v>
      </c>
      <c r="C249" s="13" t="s">
        <v>178</v>
      </c>
      <c r="D249" s="11">
        <v>3</v>
      </c>
      <c r="E249" s="12"/>
      <c r="F249" s="12"/>
      <c r="G249" s="12"/>
      <c r="H249" s="12"/>
      <c r="I249" s="12"/>
      <c r="J249" s="12"/>
      <c r="K249" s="12"/>
      <c r="L249" s="12"/>
      <c r="M249" s="13"/>
      <c r="N249" s="1"/>
      <c r="O249" s="1"/>
      <c r="P249" s="1"/>
      <c r="Q249" s="1"/>
      <c r="R249" s="1"/>
      <c r="S249" s="1"/>
      <c r="T249" s="1"/>
      <c r="AR249" s="1"/>
      <c r="AS249" s="1"/>
      <c r="AU249" s="1"/>
    </row>
    <row r="250" spans="1:47" ht="30" customHeight="1" x14ac:dyDescent="0.3">
      <c r="A250" s="13" t="s">
        <v>169</v>
      </c>
      <c r="B250" s="13" t="s">
        <v>119</v>
      </c>
      <c r="C250" s="13" t="s">
        <v>147</v>
      </c>
      <c r="D250" s="11">
        <v>112</v>
      </c>
      <c r="E250" s="12"/>
      <c r="F250" s="12"/>
      <c r="G250" s="12"/>
      <c r="H250" s="12"/>
      <c r="I250" s="12"/>
      <c r="J250" s="12"/>
      <c r="K250" s="12"/>
      <c r="L250" s="12"/>
      <c r="M250" s="13"/>
      <c r="N250" s="1"/>
      <c r="O250" s="1"/>
      <c r="P250" s="1"/>
      <c r="Q250" s="1"/>
      <c r="R250" s="1"/>
      <c r="S250" s="1"/>
      <c r="T250" s="1"/>
      <c r="AR250" s="1"/>
      <c r="AS250" s="1"/>
      <c r="AU250" s="1"/>
    </row>
    <row r="251" spans="1:47" ht="30" customHeight="1" x14ac:dyDescent="0.3">
      <c r="A251" s="13" t="s">
        <v>169</v>
      </c>
      <c r="B251" s="13" t="s">
        <v>198</v>
      </c>
      <c r="C251" s="13" t="s">
        <v>147</v>
      </c>
      <c r="D251" s="11">
        <v>12</v>
      </c>
      <c r="E251" s="12"/>
      <c r="F251" s="12"/>
      <c r="G251" s="12"/>
      <c r="H251" s="12"/>
      <c r="I251" s="12"/>
      <c r="J251" s="12"/>
      <c r="K251" s="12"/>
      <c r="L251" s="12"/>
      <c r="M251" s="13"/>
      <c r="N251" s="1"/>
      <c r="O251" s="1"/>
      <c r="P251" s="1"/>
      <c r="Q251" s="1"/>
      <c r="R251" s="1"/>
      <c r="S251" s="1"/>
      <c r="T251" s="1"/>
      <c r="AR251" s="1"/>
      <c r="AS251" s="1"/>
      <c r="AU251" s="1"/>
    </row>
    <row r="252" spans="1:47" ht="30" customHeight="1" x14ac:dyDescent="0.3">
      <c r="A252" s="13" t="s">
        <v>169</v>
      </c>
      <c r="B252" s="13" t="s">
        <v>199</v>
      </c>
      <c r="C252" s="13" t="s">
        <v>147</v>
      </c>
      <c r="D252" s="11">
        <v>63</v>
      </c>
      <c r="E252" s="12"/>
      <c r="F252" s="12"/>
      <c r="G252" s="12"/>
      <c r="H252" s="12"/>
      <c r="I252" s="12"/>
      <c r="J252" s="12"/>
      <c r="K252" s="12"/>
      <c r="L252" s="12"/>
      <c r="M252" s="13"/>
      <c r="N252" s="1"/>
      <c r="O252" s="1"/>
      <c r="P252" s="1"/>
      <c r="Q252" s="1"/>
      <c r="R252" s="1"/>
      <c r="S252" s="1"/>
      <c r="T252" s="1"/>
      <c r="AR252" s="1"/>
      <c r="AS252" s="1"/>
      <c r="AU252" s="1"/>
    </row>
    <row r="253" spans="1:47" ht="30" customHeight="1" x14ac:dyDescent="0.3">
      <c r="A253" s="13" t="s">
        <v>169</v>
      </c>
      <c r="B253" s="13" t="s">
        <v>200</v>
      </c>
      <c r="C253" s="13" t="s">
        <v>147</v>
      </c>
      <c r="D253" s="11">
        <v>13</v>
      </c>
      <c r="E253" s="12"/>
      <c r="F253" s="12"/>
      <c r="G253" s="12"/>
      <c r="H253" s="12"/>
      <c r="I253" s="12"/>
      <c r="J253" s="12"/>
      <c r="K253" s="12"/>
      <c r="L253" s="12"/>
      <c r="M253" s="13"/>
      <c r="N253" s="1"/>
      <c r="O253" s="1"/>
      <c r="P253" s="1"/>
      <c r="Q253" s="1"/>
      <c r="R253" s="1"/>
      <c r="S253" s="1"/>
      <c r="T253" s="1"/>
      <c r="AR253" s="1"/>
      <c r="AS253" s="1"/>
      <c r="AU253" s="1"/>
    </row>
    <row r="254" spans="1:47" ht="30" customHeight="1" x14ac:dyDescent="0.3">
      <c r="A254" s="13" t="s">
        <v>169</v>
      </c>
      <c r="B254" s="13" t="s">
        <v>201</v>
      </c>
      <c r="C254" s="13" t="s">
        <v>147</v>
      </c>
      <c r="D254" s="11">
        <v>5</v>
      </c>
      <c r="E254" s="12"/>
      <c r="F254" s="12"/>
      <c r="G254" s="12"/>
      <c r="H254" s="12"/>
      <c r="I254" s="12"/>
      <c r="J254" s="12"/>
      <c r="K254" s="12"/>
      <c r="L254" s="12"/>
      <c r="M254" s="13"/>
      <c r="N254" s="1"/>
      <c r="O254" s="1"/>
      <c r="P254" s="1"/>
      <c r="Q254" s="1"/>
      <c r="R254" s="1"/>
      <c r="S254" s="1"/>
      <c r="T254" s="1"/>
      <c r="AR254" s="1"/>
      <c r="AS254" s="1"/>
      <c r="AU254" s="1"/>
    </row>
    <row r="255" spans="1:47" ht="30" customHeight="1" x14ac:dyDescent="0.3">
      <c r="A255" s="13" t="s">
        <v>169</v>
      </c>
      <c r="B255" s="13" t="s">
        <v>121</v>
      </c>
      <c r="C255" s="13" t="s">
        <v>147</v>
      </c>
      <c r="D255" s="11">
        <v>1</v>
      </c>
      <c r="E255" s="12"/>
      <c r="F255" s="12"/>
      <c r="G255" s="12"/>
      <c r="H255" s="12"/>
      <c r="I255" s="12"/>
      <c r="J255" s="12"/>
      <c r="K255" s="12"/>
      <c r="L255" s="12"/>
      <c r="M255" s="13"/>
      <c r="N255" s="1"/>
      <c r="O255" s="1"/>
      <c r="P255" s="1"/>
      <c r="Q255" s="1"/>
      <c r="R255" s="1"/>
      <c r="S255" s="1"/>
      <c r="T255" s="1"/>
      <c r="AR255" s="1"/>
      <c r="AS255" s="1"/>
      <c r="AU255" s="1"/>
    </row>
    <row r="256" spans="1:47" ht="30" customHeight="1" x14ac:dyDescent="0.3">
      <c r="A256" s="13" t="s">
        <v>263</v>
      </c>
      <c r="B256" s="13" t="s">
        <v>264</v>
      </c>
      <c r="C256" s="13" t="s">
        <v>147</v>
      </c>
      <c r="D256" s="11">
        <v>50</v>
      </c>
      <c r="E256" s="12"/>
      <c r="F256" s="12"/>
      <c r="G256" s="12"/>
      <c r="H256" s="12"/>
      <c r="I256" s="12"/>
      <c r="J256" s="12"/>
      <c r="K256" s="12"/>
      <c r="L256" s="12"/>
      <c r="M256" s="13"/>
      <c r="N256" s="1"/>
      <c r="O256" s="1"/>
      <c r="P256" s="1"/>
      <c r="Q256" s="1"/>
      <c r="R256" s="1"/>
      <c r="S256" s="1"/>
      <c r="T256" s="1"/>
      <c r="AR256" s="1"/>
      <c r="AS256" s="1"/>
      <c r="AU256" s="1"/>
    </row>
    <row r="257" spans="1:47" ht="30" customHeight="1" x14ac:dyDescent="0.3">
      <c r="A257" s="13" t="s">
        <v>263</v>
      </c>
      <c r="B257" s="13" t="s">
        <v>265</v>
      </c>
      <c r="C257" s="13" t="s">
        <v>147</v>
      </c>
      <c r="D257" s="11">
        <v>15</v>
      </c>
      <c r="E257" s="12"/>
      <c r="F257" s="12"/>
      <c r="G257" s="12"/>
      <c r="H257" s="12"/>
      <c r="I257" s="12"/>
      <c r="J257" s="12"/>
      <c r="K257" s="12"/>
      <c r="L257" s="12"/>
      <c r="M257" s="13"/>
      <c r="N257" s="1"/>
      <c r="O257" s="1"/>
      <c r="P257" s="1"/>
      <c r="Q257" s="1"/>
      <c r="R257" s="1"/>
      <c r="S257" s="1"/>
      <c r="T257" s="1"/>
      <c r="AR257" s="1"/>
      <c r="AS257" s="1"/>
      <c r="AU257" s="1"/>
    </row>
    <row r="258" spans="1:47" ht="30" customHeight="1" x14ac:dyDescent="0.3">
      <c r="A258" s="13" t="s">
        <v>170</v>
      </c>
      <c r="B258" s="13" t="s">
        <v>171</v>
      </c>
      <c r="C258" s="13" t="s">
        <v>172</v>
      </c>
      <c r="D258" s="11">
        <v>130</v>
      </c>
      <c r="E258" s="12"/>
      <c r="F258" s="12"/>
      <c r="G258" s="12"/>
      <c r="H258" s="12"/>
      <c r="I258" s="12"/>
      <c r="J258" s="12"/>
      <c r="K258" s="12"/>
      <c r="L258" s="12"/>
      <c r="M258" s="13"/>
      <c r="N258" s="1"/>
      <c r="O258" s="1"/>
      <c r="P258" s="1"/>
      <c r="Q258" s="1"/>
      <c r="R258" s="1"/>
      <c r="S258" s="1"/>
      <c r="T258" s="1"/>
      <c r="AR258" s="1"/>
      <c r="AS258" s="1"/>
      <c r="AU258" s="1"/>
    </row>
    <row r="259" spans="1:47" ht="30" customHeight="1" x14ac:dyDescent="0.3">
      <c r="A259" s="13" t="s">
        <v>173</v>
      </c>
      <c r="B259" s="13" t="s">
        <v>174</v>
      </c>
      <c r="C259" s="13" t="s">
        <v>175</v>
      </c>
      <c r="D259" s="11">
        <v>130</v>
      </c>
      <c r="E259" s="12"/>
      <c r="F259" s="12"/>
      <c r="G259" s="12"/>
      <c r="H259" s="12"/>
      <c r="I259" s="12"/>
      <c r="J259" s="12"/>
      <c r="K259" s="12"/>
      <c r="L259" s="12"/>
      <c r="M259" s="13"/>
      <c r="N259" s="1"/>
      <c r="O259" s="1"/>
      <c r="P259" s="1"/>
      <c r="Q259" s="1"/>
      <c r="R259" s="1"/>
      <c r="S259" s="1"/>
      <c r="T259" s="1"/>
      <c r="AR259" s="1"/>
      <c r="AS259" s="1"/>
      <c r="AU259" s="1"/>
    </row>
    <row r="260" spans="1:47" ht="30" customHeight="1" x14ac:dyDescent="0.3">
      <c r="A260" s="13" t="s">
        <v>176</v>
      </c>
      <c r="B260" s="13" t="s">
        <v>177</v>
      </c>
      <c r="C260" s="13" t="s">
        <v>178</v>
      </c>
      <c r="D260" s="11">
        <v>6</v>
      </c>
      <c r="E260" s="12"/>
      <c r="F260" s="12"/>
      <c r="G260" s="12"/>
      <c r="H260" s="12"/>
      <c r="I260" s="12"/>
      <c r="J260" s="12"/>
      <c r="K260" s="12"/>
      <c r="L260" s="12"/>
      <c r="M260" s="13"/>
      <c r="N260" s="1"/>
      <c r="O260" s="1"/>
      <c r="P260" s="1"/>
      <c r="Q260" s="1"/>
      <c r="R260" s="1"/>
      <c r="S260" s="1"/>
      <c r="T260" s="1"/>
      <c r="AR260" s="1"/>
      <c r="AS260" s="1"/>
      <c r="AU260" s="1"/>
    </row>
    <row r="261" spans="1:47" ht="30" customHeight="1" x14ac:dyDescent="0.3">
      <c r="A261" s="13" t="s">
        <v>179</v>
      </c>
      <c r="B261" s="13" t="s">
        <v>180</v>
      </c>
      <c r="C261" s="13" t="s">
        <v>178</v>
      </c>
      <c r="D261" s="11">
        <v>6</v>
      </c>
      <c r="E261" s="12"/>
      <c r="F261" s="12"/>
      <c r="G261" s="12"/>
      <c r="H261" s="12"/>
      <c r="I261" s="12"/>
      <c r="J261" s="12"/>
      <c r="K261" s="12"/>
      <c r="L261" s="12"/>
      <c r="M261" s="13"/>
      <c r="N261" s="1"/>
      <c r="O261" s="1"/>
      <c r="P261" s="1"/>
      <c r="Q261" s="1"/>
      <c r="R261" s="1"/>
      <c r="S261" s="1"/>
      <c r="T261" s="1"/>
      <c r="AR261" s="1"/>
      <c r="AS261" s="1"/>
      <c r="AU261" s="1"/>
    </row>
    <row r="262" spans="1:47" ht="30" customHeight="1" x14ac:dyDescent="0.3">
      <c r="A262" s="13" t="s">
        <v>266</v>
      </c>
      <c r="B262" s="13" t="s">
        <v>267</v>
      </c>
      <c r="C262" s="13" t="s">
        <v>268</v>
      </c>
      <c r="D262" s="11">
        <v>3.6</v>
      </c>
      <c r="E262" s="12"/>
      <c r="F262" s="12"/>
      <c r="G262" s="12"/>
      <c r="H262" s="12"/>
      <c r="I262" s="12"/>
      <c r="J262" s="12"/>
      <c r="K262" s="12"/>
      <c r="L262" s="12"/>
      <c r="M262" s="13"/>
      <c r="N262" s="1"/>
      <c r="O262" s="1"/>
      <c r="P262" s="1"/>
      <c r="Q262" s="1"/>
      <c r="R262" s="1"/>
      <c r="S262" s="1"/>
      <c r="T262" s="1"/>
      <c r="AR262" s="1"/>
      <c r="AS262" s="1"/>
      <c r="AU262" s="1"/>
    </row>
    <row r="263" spans="1:47" ht="30" customHeight="1" x14ac:dyDescent="0.3">
      <c r="A263" s="13" t="s">
        <v>269</v>
      </c>
      <c r="B263" s="13" t="s">
        <v>270</v>
      </c>
      <c r="C263" s="13" t="s">
        <v>178</v>
      </c>
      <c r="D263" s="11">
        <v>19</v>
      </c>
      <c r="E263" s="12"/>
      <c r="F263" s="12"/>
      <c r="G263" s="12"/>
      <c r="H263" s="12"/>
      <c r="I263" s="12"/>
      <c r="J263" s="12"/>
      <c r="K263" s="12"/>
      <c r="L263" s="12"/>
      <c r="M263" s="13"/>
      <c r="N263" s="1"/>
      <c r="O263" s="1"/>
      <c r="P263" s="1"/>
      <c r="Q263" s="1"/>
      <c r="R263" s="1"/>
      <c r="S263" s="1"/>
      <c r="T263" s="1"/>
      <c r="AR263" s="1"/>
      <c r="AS263" s="1"/>
      <c r="AU263" s="1"/>
    </row>
    <row r="264" spans="1:47" ht="30" customHeight="1" x14ac:dyDescent="0.3">
      <c r="A264" s="13" t="s">
        <v>181</v>
      </c>
      <c r="B264" s="13" t="s">
        <v>146</v>
      </c>
      <c r="C264" s="13" t="s">
        <v>147</v>
      </c>
      <c r="D264" s="11">
        <v>594</v>
      </c>
      <c r="E264" s="12"/>
      <c r="F264" s="12"/>
      <c r="G264" s="12"/>
      <c r="H264" s="12"/>
      <c r="I264" s="12"/>
      <c r="J264" s="12"/>
      <c r="K264" s="12"/>
      <c r="L264" s="12"/>
      <c r="M264" s="13"/>
      <c r="N264" s="1"/>
      <c r="O264" s="1"/>
      <c r="P264" s="1"/>
      <c r="Q264" s="1"/>
      <c r="R264" s="1"/>
      <c r="S264" s="1"/>
      <c r="T264" s="1"/>
      <c r="AR264" s="1"/>
      <c r="AS264" s="1"/>
      <c r="AU264" s="1"/>
    </row>
    <row r="265" spans="1:47" ht="30" customHeight="1" x14ac:dyDescent="0.3">
      <c r="A265" s="13" t="s">
        <v>181</v>
      </c>
      <c r="B265" s="13" t="s">
        <v>195</v>
      </c>
      <c r="C265" s="13" t="s">
        <v>147</v>
      </c>
      <c r="D265" s="11">
        <v>245</v>
      </c>
      <c r="E265" s="12"/>
      <c r="F265" s="12"/>
      <c r="G265" s="12"/>
      <c r="H265" s="12"/>
      <c r="I265" s="12"/>
      <c r="J265" s="12"/>
      <c r="K265" s="12"/>
      <c r="L265" s="12"/>
      <c r="M265" s="13"/>
      <c r="N265" s="1"/>
      <c r="O265" s="1"/>
      <c r="P265" s="1"/>
      <c r="Q265" s="1"/>
      <c r="R265" s="1"/>
      <c r="S265" s="1"/>
      <c r="T265" s="1"/>
      <c r="AR265" s="1"/>
      <c r="AS265" s="1"/>
      <c r="AU265" s="1"/>
    </row>
    <row r="266" spans="1:47" ht="30" customHeight="1" x14ac:dyDescent="0.3">
      <c r="A266" s="13" t="s">
        <v>181</v>
      </c>
      <c r="B266" s="13" t="s">
        <v>196</v>
      </c>
      <c r="C266" s="13" t="s">
        <v>147</v>
      </c>
      <c r="D266" s="11">
        <v>188</v>
      </c>
      <c r="E266" s="12"/>
      <c r="F266" s="12"/>
      <c r="G266" s="12"/>
      <c r="H266" s="12"/>
      <c r="I266" s="12"/>
      <c r="J266" s="12"/>
      <c r="K266" s="12"/>
      <c r="L266" s="12"/>
      <c r="M266" s="13"/>
      <c r="N266" s="1"/>
      <c r="O266" s="1"/>
      <c r="P266" s="1"/>
      <c r="Q266" s="1"/>
      <c r="R266" s="1"/>
      <c r="S266" s="1"/>
      <c r="T266" s="1"/>
      <c r="AR266" s="1"/>
      <c r="AS266" s="1"/>
      <c r="AU266" s="1"/>
    </row>
    <row r="267" spans="1:47" ht="30" customHeight="1" x14ac:dyDescent="0.3">
      <c r="A267" s="13" t="s">
        <v>181</v>
      </c>
      <c r="B267" s="13" t="s">
        <v>148</v>
      </c>
      <c r="C267" s="13" t="s">
        <v>147</v>
      </c>
      <c r="D267" s="11">
        <v>55</v>
      </c>
      <c r="E267" s="12"/>
      <c r="F267" s="12"/>
      <c r="G267" s="12"/>
      <c r="H267" s="12"/>
      <c r="I267" s="12"/>
      <c r="J267" s="12"/>
      <c r="K267" s="12"/>
      <c r="L267" s="12"/>
      <c r="M267" s="13"/>
      <c r="N267" s="1"/>
      <c r="O267" s="1"/>
      <c r="P267" s="1"/>
      <c r="Q267" s="1"/>
      <c r="R267" s="1"/>
      <c r="S267" s="1"/>
      <c r="T267" s="1"/>
      <c r="AR267" s="1"/>
      <c r="AS267" s="1"/>
      <c r="AU267" s="1"/>
    </row>
    <row r="268" spans="1:47" ht="30" customHeight="1" x14ac:dyDescent="0.3">
      <c r="A268" s="13" t="s">
        <v>181</v>
      </c>
      <c r="B268" s="13" t="s">
        <v>197</v>
      </c>
      <c r="C268" s="13" t="s">
        <v>147</v>
      </c>
      <c r="D268" s="11">
        <v>45</v>
      </c>
      <c r="E268" s="12"/>
      <c r="F268" s="12"/>
      <c r="G268" s="12"/>
      <c r="H268" s="12"/>
      <c r="I268" s="12"/>
      <c r="J268" s="12"/>
      <c r="K268" s="12"/>
      <c r="L268" s="12"/>
      <c r="M268" s="13"/>
      <c r="N268" s="1"/>
      <c r="O268" s="1"/>
      <c r="P268" s="1"/>
      <c r="Q268" s="1"/>
      <c r="R268" s="1"/>
      <c r="S268" s="1"/>
      <c r="T268" s="1"/>
      <c r="AR268" s="1"/>
      <c r="AS268" s="1"/>
      <c r="AU268" s="1"/>
    </row>
    <row r="269" spans="1:47" ht="30" customHeight="1" x14ac:dyDescent="0.3">
      <c r="A269" s="13" t="s">
        <v>181</v>
      </c>
      <c r="B269" s="13" t="s">
        <v>112</v>
      </c>
      <c r="C269" s="13" t="s">
        <v>147</v>
      </c>
      <c r="D269" s="11">
        <v>16</v>
      </c>
      <c r="E269" s="12"/>
      <c r="F269" s="12"/>
      <c r="G269" s="12"/>
      <c r="H269" s="12"/>
      <c r="I269" s="12"/>
      <c r="J269" s="12"/>
      <c r="K269" s="12"/>
      <c r="L269" s="12"/>
      <c r="M269" s="13"/>
      <c r="N269" s="1"/>
      <c r="O269" s="1"/>
      <c r="P269" s="1"/>
      <c r="Q269" s="1"/>
      <c r="R269" s="1"/>
      <c r="S269" s="1"/>
      <c r="T269" s="1"/>
      <c r="AR269" s="1"/>
      <c r="AS269" s="1"/>
      <c r="AU269" s="1"/>
    </row>
    <row r="270" spans="1:47" ht="30" customHeight="1" x14ac:dyDescent="0.3">
      <c r="A270" s="13" t="s">
        <v>181</v>
      </c>
      <c r="B270" s="13" t="s">
        <v>149</v>
      </c>
      <c r="C270" s="13" t="s">
        <v>147</v>
      </c>
      <c r="D270" s="11">
        <v>25</v>
      </c>
      <c r="E270" s="12"/>
      <c r="F270" s="12"/>
      <c r="G270" s="12"/>
      <c r="H270" s="12"/>
      <c r="I270" s="12"/>
      <c r="J270" s="12"/>
      <c r="K270" s="12"/>
      <c r="L270" s="12"/>
      <c r="M270" s="13"/>
      <c r="N270" s="1"/>
      <c r="O270" s="1"/>
      <c r="P270" s="1"/>
      <c r="Q270" s="1"/>
      <c r="R270" s="1"/>
      <c r="S270" s="1"/>
      <c r="T270" s="1"/>
      <c r="AR270" s="1"/>
      <c r="AS270" s="1"/>
      <c r="AU270" s="1"/>
    </row>
    <row r="271" spans="1:47" ht="30" customHeight="1" x14ac:dyDescent="0.3">
      <c r="A271" s="13" t="s">
        <v>181</v>
      </c>
      <c r="B271" s="13" t="s">
        <v>114</v>
      </c>
      <c r="C271" s="13" t="s">
        <v>147</v>
      </c>
      <c r="D271" s="11">
        <v>51</v>
      </c>
      <c r="E271" s="12"/>
      <c r="F271" s="12"/>
      <c r="G271" s="12"/>
      <c r="H271" s="12"/>
      <c r="I271" s="12"/>
      <c r="J271" s="12"/>
      <c r="K271" s="12"/>
      <c r="L271" s="12"/>
      <c r="M271" s="13"/>
      <c r="N271" s="1"/>
      <c r="O271" s="1"/>
      <c r="P271" s="1"/>
      <c r="Q271" s="1"/>
      <c r="R271" s="1"/>
      <c r="S271" s="1"/>
      <c r="T271" s="1"/>
      <c r="AR271" s="1"/>
      <c r="AS271" s="1"/>
      <c r="AU271" s="1"/>
    </row>
    <row r="272" spans="1:47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/>
    </row>
    <row r="273" spans="1:17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/>
    </row>
    <row r="274" spans="1:17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/>
    </row>
    <row r="275" spans="1:17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/>
    </row>
    <row r="276" spans="1:1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/>
    </row>
    <row r="277" spans="1:1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/>
    </row>
    <row r="278" spans="1:1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/>
    </row>
    <row r="279" spans="1:1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/>
    </row>
    <row r="280" spans="1:1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/>
    </row>
    <row r="281" spans="1:1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/>
    </row>
    <row r="282" spans="1:1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/>
    </row>
    <row r="283" spans="1:1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/>
    </row>
    <row r="284" spans="1:1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/>
    </row>
    <row r="285" spans="1:1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/>
    </row>
    <row r="286" spans="1:1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/>
    </row>
    <row r="287" spans="1:1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/>
    </row>
    <row r="288" spans="1:1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/>
    </row>
    <row r="289" spans="1:47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/>
    </row>
    <row r="290" spans="1:47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/>
    </row>
    <row r="291" spans="1:47" ht="30" customHeight="1" x14ac:dyDescent="0.3">
      <c r="A291" s="13" t="s">
        <v>79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</row>
    <row r="292" spans="1:47" ht="30" customHeight="1" x14ac:dyDescent="0.3">
      <c r="A292" s="13" t="s">
        <v>271</v>
      </c>
      <c r="B292" s="13" t="s">
        <v>51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/>
    </row>
    <row r="293" spans="1:47" ht="30" customHeight="1" x14ac:dyDescent="0.3">
      <c r="A293" s="13" t="s">
        <v>273</v>
      </c>
      <c r="B293" s="13" t="s">
        <v>274</v>
      </c>
      <c r="C293" s="13" t="s">
        <v>110</v>
      </c>
      <c r="D293" s="11">
        <v>164</v>
      </c>
      <c r="E293" s="12"/>
      <c r="F293" s="12"/>
      <c r="G293" s="12"/>
      <c r="H293" s="12"/>
      <c r="I293" s="12"/>
      <c r="J293" s="12"/>
      <c r="K293" s="12"/>
      <c r="L293" s="12"/>
      <c r="M293" s="13"/>
      <c r="N293" s="1"/>
      <c r="O293" s="1"/>
      <c r="P293" s="1"/>
      <c r="Q293" s="1"/>
      <c r="R293" s="1"/>
      <c r="S293" s="1"/>
      <c r="T293" s="1"/>
      <c r="AR293" s="1"/>
      <c r="AS293" s="1"/>
      <c r="AU293" s="1"/>
    </row>
    <row r="294" spans="1:47" ht="30" customHeight="1" x14ac:dyDescent="0.3">
      <c r="A294" s="13" t="s">
        <v>273</v>
      </c>
      <c r="B294" s="13" t="s">
        <v>275</v>
      </c>
      <c r="C294" s="13" t="s">
        <v>110</v>
      </c>
      <c r="D294" s="11">
        <v>275</v>
      </c>
      <c r="E294" s="12"/>
      <c r="F294" s="12"/>
      <c r="G294" s="12"/>
      <c r="H294" s="12"/>
      <c r="I294" s="12"/>
      <c r="J294" s="12"/>
      <c r="K294" s="12"/>
      <c r="L294" s="12"/>
      <c r="M294" s="13"/>
      <c r="N294" s="1"/>
      <c r="O294" s="1"/>
      <c r="P294" s="1"/>
      <c r="Q294" s="1"/>
      <c r="R294" s="1"/>
      <c r="S294" s="1"/>
      <c r="T294" s="1"/>
      <c r="AR294" s="1"/>
      <c r="AS294" s="1"/>
      <c r="AU294" s="1"/>
    </row>
    <row r="295" spans="1:47" ht="30" customHeight="1" x14ac:dyDescent="0.3">
      <c r="A295" s="13" t="s">
        <v>273</v>
      </c>
      <c r="B295" s="13" t="s">
        <v>276</v>
      </c>
      <c r="C295" s="13" t="s">
        <v>110</v>
      </c>
      <c r="D295" s="11">
        <v>527</v>
      </c>
      <c r="E295" s="12"/>
      <c r="F295" s="12"/>
      <c r="G295" s="12"/>
      <c r="H295" s="12"/>
      <c r="I295" s="12"/>
      <c r="J295" s="12"/>
      <c r="K295" s="12"/>
      <c r="L295" s="12"/>
      <c r="M295" s="13"/>
      <c r="N295" s="1"/>
      <c r="O295" s="1"/>
      <c r="P295" s="1"/>
      <c r="Q295" s="1"/>
      <c r="R295" s="1"/>
      <c r="S295" s="1"/>
      <c r="T295" s="1"/>
      <c r="AR295" s="1"/>
      <c r="AS295" s="1"/>
      <c r="AU295" s="1"/>
    </row>
    <row r="296" spans="1:47" ht="30" customHeight="1" x14ac:dyDescent="0.3">
      <c r="A296" s="13" t="s">
        <v>273</v>
      </c>
      <c r="B296" s="13" t="s">
        <v>277</v>
      </c>
      <c r="C296" s="13" t="s">
        <v>110</v>
      </c>
      <c r="D296" s="11">
        <v>102</v>
      </c>
      <c r="E296" s="12"/>
      <c r="F296" s="12"/>
      <c r="G296" s="12"/>
      <c r="H296" s="12"/>
      <c r="I296" s="12"/>
      <c r="J296" s="12"/>
      <c r="K296" s="12"/>
      <c r="L296" s="12"/>
      <c r="M296" s="13"/>
      <c r="N296" s="1"/>
      <c r="O296" s="1"/>
      <c r="P296" s="1"/>
      <c r="Q296" s="1"/>
      <c r="R296" s="1"/>
      <c r="S296" s="1"/>
      <c r="T296" s="1"/>
      <c r="AR296" s="1"/>
      <c r="AS296" s="1"/>
      <c r="AU296" s="1"/>
    </row>
    <row r="297" spans="1:47" ht="30" customHeight="1" x14ac:dyDescent="0.3">
      <c r="A297" s="13" t="s">
        <v>278</v>
      </c>
      <c r="B297" s="13" t="s">
        <v>279</v>
      </c>
      <c r="C297" s="13" t="s">
        <v>110</v>
      </c>
      <c r="D297" s="11">
        <v>30</v>
      </c>
      <c r="E297" s="12"/>
      <c r="F297" s="12"/>
      <c r="G297" s="12"/>
      <c r="H297" s="12"/>
      <c r="I297" s="12"/>
      <c r="J297" s="12"/>
      <c r="K297" s="12"/>
      <c r="L297" s="12"/>
      <c r="M297" s="13"/>
      <c r="N297" s="1"/>
      <c r="O297" s="1"/>
      <c r="P297" s="1"/>
      <c r="Q297" s="1"/>
      <c r="R297" s="1"/>
      <c r="S297" s="1"/>
      <c r="T297" s="1"/>
      <c r="AR297" s="1"/>
      <c r="AS297" s="1"/>
      <c r="AU297" s="1"/>
    </row>
    <row r="298" spans="1:47" ht="30" customHeight="1" x14ac:dyDescent="0.3">
      <c r="A298" s="13" t="s">
        <v>278</v>
      </c>
      <c r="B298" s="13" t="s">
        <v>280</v>
      </c>
      <c r="C298" s="13" t="s">
        <v>110</v>
      </c>
      <c r="D298" s="11">
        <v>46</v>
      </c>
      <c r="E298" s="12"/>
      <c r="F298" s="12"/>
      <c r="G298" s="12"/>
      <c r="H298" s="12"/>
      <c r="I298" s="12"/>
      <c r="J298" s="12"/>
      <c r="K298" s="12"/>
      <c r="L298" s="12"/>
      <c r="M298" s="13"/>
      <c r="N298" s="1"/>
      <c r="O298" s="1"/>
      <c r="P298" s="1"/>
      <c r="Q298" s="1"/>
      <c r="R298" s="1"/>
      <c r="S298" s="1"/>
      <c r="T298" s="1"/>
      <c r="AR298" s="1"/>
      <c r="AS298" s="1"/>
      <c r="AU298" s="1"/>
    </row>
    <row r="299" spans="1:47" ht="30" customHeight="1" x14ac:dyDescent="0.3">
      <c r="A299" s="13" t="s">
        <v>278</v>
      </c>
      <c r="B299" s="13" t="s">
        <v>281</v>
      </c>
      <c r="C299" s="13" t="s">
        <v>110</v>
      </c>
      <c r="D299" s="11">
        <v>23</v>
      </c>
      <c r="E299" s="12"/>
      <c r="F299" s="12"/>
      <c r="G299" s="12"/>
      <c r="H299" s="12"/>
      <c r="I299" s="12"/>
      <c r="J299" s="12"/>
      <c r="K299" s="12"/>
      <c r="L299" s="12"/>
      <c r="M299" s="13"/>
      <c r="N299" s="1"/>
      <c r="O299" s="1"/>
      <c r="P299" s="1"/>
      <c r="Q299" s="1"/>
      <c r="R299" s="1"/>
      <c r="S299" s="1"/>
      <c r="T299" s="1"/>
      <c r="AR299" s="1"/>
      <c r="AS299" s="1"/>
      <c r="AU299" s="1"/>
    </row>
    <row r="300" spans="1:47" ht="30" customHeight="1" x14ac:dyDescent="0.3">
      <c r="A300" s="13" t="s">
        <v>282</v>
      </c>
      <c r="B300" s="13" t="s">
        <v>283</v>
      </c>
      <c r="C300" s="13" t="s">
        <v>90</v>
      </c>
      <c r="D300" s="11">
        <v>14</v>
      </c>
      <c r="E300" s="12"/>
      <c r="F300" s="12"/>
      <c r="G300" s="12"/>
      <c r="H300" s="12"/>
      <c r="I300" s="12"/>
      <c r="J300" s="12"/>
      <c r="K300" s="12"/>
      <c r="L300" s="12"/>
      <c r="M300" s="13"/>
      <c r="N300" s="1"/>
      <c r="O300" s="1"/>
      <c r="P300" s="1"/>
      <c r="Q300" s="1"/>
      <c r="R300" s="1"/>
      <c r="S300" s="1"/>
      <c r="T300" s="1"/>
      <c r="AR300" s="1"/>
      <c r="AS300" s="1"/>
      <c r="AU300" s="1"/>
    </row>
    <row r="301" spans="1:47" ht="30" customHeight="1" x14ac:dyDescent="0.3">
      <c r="A301" s="13" t="s">
        <v>282</v>
      </c>
      <c r="B301" s="13" t="s">
        <v>284</v>
      </c>
      <c r="C301" s="13" t="s">
        <v>90</v>
      </c>
      <c r="D301" s="11">
        <v>10</v>
      </c>
      <c r="E301" s="12"/>
      <c r="F301" s="12"/>
      <c r="G301" s="12"/>
      <c r="H301" s="12"/>
      <c r="I301" s="12"/>
      <c r="J301" s="12"/>
      <c r="K301" s="12"/>
      <c r="L301" s="12"/>
      <c r="M301" s="13"/>
      <c r="N301" s="1"/>
      <c r="O301" s="1"/>
      <c r="P301" s="1"/>
      <c r="Q301" s="1"/>
      <c r="R301" s="1"/>
      <c r="S301" s="1"/>
      <c r="T301" s="1"/>
      <c r="AR301" s="1"/>
      <c r="AS301" s="1"/>
      <c r="AU301" s="1"/>
    </row>
    <row r="302" spans="1:47" ht="30" customHeight="1" x14ac:dyDescent="0.3">
      <c r="A302" s="13" t="s">
        <v>282</v>
      </c>
      <c r="B302" s="13" t="s">
        <v>285</v>
      </c>
      <c r="C302" s="13" t="s">
        <v>90</v>
      </c>
      <c r="D302" s="11">
        <v>10</v>
      </c>
      <c r="E302" s="12"/>
      <c r="F302" s="12"/>
      <c r="G302" s="12"/>
      <c r="H302" s="12"/>
      <c r="I302" s="12"/>
      <c r="J302" s="12"/>
      <c r="K302" s="12"/>
      <c r="L302" s="12"/>
      <c r="M302" s="13"/>
      <c r="N302" s="1"/>
      <c r="O302" s="1"/>
      <c r="P302" s="1"/>
      <c r="Q302" s="1"/>
      <c r="R302" s="1"/>
      <c r="S302" s="1"/>
      <c r="T302" s="1"/>
      <c r="AR302" s="1"/>
      <c r="AS302" s="1"/>
      <c r="AU302" s="1"/>
    </row>
    <row r="303" spans="1:47" ht="30" customHeight="1" x14ac:dyDescent="0.3">
      <c r="A303" s="13" t="s">
        <v>282</v>
      </c>
      <c r="B303" s="13" t="s">
        <v>286</v>
      </c>
      <c r="C303" s="13" t="s">
        <v>90</v>
      </c>
      <c r="D303" s="11">
        <v>6</v>
      </c>
      <c r="E303" s="12"/>
      <c r="F303" s="12"/>
      <c r="G303" s="12"/>
      <c r="H303" s="12"/>
      <c r="I303" s="12"/>
      <c r="J303" s="12"/>
      <c r="K303" s="12"/>
      <c r="L303" s="12"/>
      <c r="M303" s="13"/>
      <c r="N303" s="1"/>
      <c r="O303" s="1"/>
      <c r="P303" s="1"/>
      <c r="Q303" s="1"/>
      <c r="R303" s="1"/>
      <c r="S303" s="1"/>
      <c r="T303" s="1"/>
      <c r="AR303" s="1"/>
      <c r="AS303" s="1"/>
      <c r="AU303" s="1"/>
    </row>
    <row r="304" spans="1:47" ht="30" customHeight="1" x14ac:dyDescent="0.3">
      <c r="A304" s="13" t="s">
        <v>282</v>
      </c>
      <c r="B304" s="13" t="s">
        <v>287</v>
      </c>
      <c r="C304" s="13" t="s">
        <v>90</v>
      </c>
      <c r="D304" s="11">
        <v>47</v>
      </c>
      <c r="E304" s="12"/>
      <c r="F304" s="12"/>
      <c r="G304" s="12"/>
      <c r="H304" s="12"/>
      <c r="I304" s="12"/>
      <c r="J304" s="12"/>
      <c r="K304" s="12"/>
      <c r="L304" s="12"/>
      <c r="M304" s="13"/>
      <c r="N304" s="1"/>
      <c r="O304" s="1"/>
      <c r="P304" s="1"/>
      <c r="Q304" s="1"/>
      <c r="R304" s="1"/>
      <c r="S304" s="1"/>
      <c r="T304" s="1"/>
      <c r="AR304" s="1"/>
      <c r="AS304" s="1"/>
      <c r="AU304" s="1"/>
    </row>
    <row r="305" spans="1:47" ht="30" customHeight="1" x14ac:dyDescent="0.3">
      <c r="A305" s="13" t="s">
        <v>282</v>
      </c>
      <c r="B305" s="13" t="s">
        <v>288</v>
      </c>
      <c r="C305" s="13" t="s">
        <v>90</v>
      </c>
      <c r="D305" s="11">
        <v>55</v>
      </c>
      <c r="E305" s="12"/>
      <c r="F305" s="12"/>
      <c r="G305" s="12"/>
      <c r="H305" s="12"/>
      <c r="I305" s="12"/>
      <c r="J305" s="12"/>
      <c r="K305" s="12"/>
      <c r="L305" s="12"/>
      <c r="M305" s="13"/>
      <c r="N305" s="1"/>
      <c r="O305" s="1"/>
      <c r="P305" s="1"/>
      <c r="Q305" s="1"/>
      <c r="R305" s="1"/>
      <c r="S305" s="1"/>
      <c r="T305" s="1"/>
      <c r="AR305" s="1"/>
      <c r="AS305" s="1"/>
      <c r="AU305" s="1"/>
    </row>
    <row r="306" spans="1:47" ht="30" customHeight="1" x14ac:dyDescent="0.3">
      <c r="A306" s="13" t="s">
        <v>282</v>
      </c>
      <c r="B306" s="13" t="s">
        <v>289</v>
      </c>
      <c r="C306" s="13" t="s">
        <v>90</v>
      </c>
      <c r="D306" s="11">
        <v>3</v>
      </c>
      <c r="E306" s="12"/>
      <c r="F306" s="12"/>
      <c r="G306" s="12"/>
      <c r="H306" s="12"/>
      <c r="I306" s="12"/>
      <c r="J306" s="12"/>
      <c r="K306" s="12"/>
      <c r="L306" s="12"/>
      <c r="M306" s="13"/>
      <c r="N306" s="1"/>
      <c r="O306" s="1"/>
      <c r="P306" s="1"/>
      <c r="Q306" s="1"/>
      <c r="R306" s="1"/>
      <c r="S306" s="1"/>
      <c r="T306" s="1"/>
      <c r="AR306" s="1"/>
      <c r="AS306" s="1"/>
      <c r="AU306" s="1"/>
    </row>
    <row r="307" spans="1:47" ht="30" customHeight="1" x14ac:dyDescent="0.3">
      <c r="A307" s="13" t="s">
        <v>282</v>
      </c>
      <c r="B307" s="13" t="s">
        <v>290</v>
      </c>
      <c r="C307" s="13" t="s">
        <v>90</v>
      </c>
      <c r="D307" s="11">
        <v>82</v>
      </c>
      <c r="E307" s="12"/>
      <c r="F307" s="12"/>
      <c r="G307" s="12"/>
      <c r="H307" s="12"/>
      <c r="I307" s="12"/>
      <c r="J307" s="12"/>
      <c r="K307" s="12"/>
      <c r="L307" s="12"/>
      <c r="M307" s="13"/>
      <c r="N307" s="1"/>
      <c r="O307" s="1"/>
      <c r="P307" s="1"/>
      <c r="Q307" s="1"/>
      <c r="R307" s="1"/>
      <c r="S307" s="1"/>
      <c r="T307" s="1"/>
      <c r="AR307" s="1"/>
      <c r="AS307" s="1"/>
      <c r="AU307" s="1"/>
    </row>
    <row r="308" spans="1:47" ht="30" customHeight="1" x14ac:dyDescent="0.3">
      <c r="A308" s="13" t="s">
        <v>282</v>
      </c>
      <c r="B308" s="13" t="s">
        <v>291</v>
      </c>
      <c r="C308" s="13" t="s">
        <v>90</v>
      </c>
      <c r="D308" s="11">
        <v>78</v>
      </c>
      <c r="E308" s="12"/>
      <c r="F308" s="12"/>
      <c r="G308" s="12"/>
      <c r="H308" s="12"/>
      <c r="I308" s="12"/>
      <c r="J308" s="12"/>
      <c r="K308" s="12"/>
      <c r="L308" s="12"/>
      <c r="M308" s="13"/>
      <c r="N308" s="1"/>
      <c r="O308" s="1"/>
      <c r="P308" s="1"/>
      <c r="Q308" s="1"/>
      <c r="R308" s="1"/>
      <c r="S308" s="1"/>
      <c r="T308" s="1"/>
      <c r="AR308" s="1"/>
      <c r="AS308" s="1"/>
      <c r="AU308" s="1"/>
    </row>
    <row r="309" spans="1:47" ht="30" customHeight="1" x14ac:dyDescent="0.3">
      <c r="A309" s="13" t="s">
        <v>282</v>
      </c>
      <c r="B309" s="13" t="s">
        <v>292</v>
      </c>
      <c r="C309" s="13" t="s">
        <v>90</v>
      </c>
      <c r="D309" s="11">
        <v>16</v>
      </c>
      <c r="E309" s="12"/>
      <c r="F309" s="12"/>
      <c r="G309" s="12"/>
      <c r="H309" s="12"/>
      <c r="I309" s="12"/>
      <c r="J309" s="12"/>
      <c r="K309" s="12"/>
      <c r="L309" s="12"/>
      <c r="M309" s="13"/>
      <c r="N309" s="1"/>
      <c r="O309" s="1"/>
      <c r="P309" s="1"/>
      <c r="Q309" s="1"/>
      <c r="R309" s="1"/>
      <c r="S309" s="1"/>
      <c r="T309" s="1"/>
      <c r="AR309" s="1"/>
      <c r="AS309" s="1"/>
      <c r="AU309" s="1"/>
    </row>
    <row r="310" spans="1:47" ht="30" customHeight="1" x14ac:dyDescent="0.3">
      <c r="A310" s="13" t="s">
        <v>282</v>
      </c>
      <c r="B310" s="13" t="s">
        <v>293</v>
      </c>
      <c r="C310" s="13" t="s">
        <v>90</v>
      </c>
      <c r="D310" s="11">
        <v>49</v>
      </c>
      <c r="E310" s="12"/>
      <c r="F310" s="12"/>
      <c r="G310" s="12"/>
      <c r="H310" s="12"/>
      <c r="I310" s="12"/>
      <c r="J310" s="12"/>
      <c r="K310" s="12"/>
      <c r="L310" s="12"/>
      <c r="M310" s="13"/>
      <c r="N310" s="1"/>
      <c r="O310" s="1"/>
      <c r="P310" s="1"/>
      <c r="Q310" s="1"/>
      <c r="R310" s="1"/>
      <c r="S310" s="1"/>
      <c r="T310" s="1"/>
      <c r="AR310" s="1"/>
      <c r="AS310" s="1"/>
      <c r="AU310" s="1"/>
    </row>
    <row r="311" spans="1:47" ht="30" customHeight="1" x14ac:dyDescent="0.3">
      <c r="A311" s="13" t="s">
        <v>282</v>
      </c>
      <c r="B311" s="13" t="s">
        <v>294</v>
      </c>
      <c r="C311" s="13" t="s">
        <v>90</v>
      </c>
      <c r="D311" s="11">
        <v>8</v>
      </c>
      <c r="E311" s="12"/>
      <c r="F311" s="12"/>
      <c r="G311" s="12"/>
      <c r="H311" s="12"/>
      <c r="I311" s="12"/>
      <c r="J311" s="12"/>
      <c r="K311" s="12"/>
      <c r="L311" s="12"/>
      <c r="M311" s="13"/>
      <c r="N311" s="1"/>
      <c r="O311" s="1"/>
      <c r="P311" s="1"/>
      <c r="Q311" s="1"/>
      <c r="R311" s="1"/>
      <c r="S311" s="1"/>
      <c r="T311" s="1"/>
      <c r="AR311" s="1"/>
      <c r="AS311" s="1"/>
      <c r="AU311" s="1"/>
    </row>
    <row r="312" spans="1:47" ht="30" customHeight="1" x14ac:dyDescent="0.3">
      <c r="A312" s="13" t="s">
        <v>295</v>
      </c>
      <c r="B312" s="13" t="s">
        <v>112</v>
      </c>
      <c r="C312" s="13" t="s">
        <v>90</v>
      </c>
      <c r="D312" s="11">
        <v>2</v>
      </c>
      <c r="E312" s="12"/>
      <c r="F312" s="12"/>
      <c r="G312" s="12"/>
      <c r="H312" s="12"/>
      <c r="I312" s="12"/>
      <c r="J312" s="12"/>
      <c r="K312" s="12"/>
      <c r="L312" s="12"/>
      <c r="M312" s="13"/>
      <c r="N312" s="1"/>
      <c r="O312" s="1"/>
      <c r="P312" s="1"/>
      <c r="Q312" s="1"/>
      <c r="R312" s="1"/>
      <c r="S312" s="1"/>
      <c r="T312" s="1"/>
      <c r="AR312" s="1"/>
      <c r="AS312" s="1"/>
      <c r="AU312" s="1"/>
    </row>
    <row r="313" spans="1:47" ht="30" customHeight="1" x14ac:dyDescent="0.3">
      <c r="A313" s="13" t="s">
        <v>282</v>
      </c>
      <c r="B313" s="13" t="s">
        <v>296</v>
      </c>
      <c r="C313" s="13" t="s">
        <v>90</v>
      </c>
      <c r="D313" s="11">
        <v>111</v>
      </c>
      <c r="E313" s="12"/>
      <c r="F313" s="12"/>
      <c r="G313" s="12"/>
      <c r="H313" s="12"/>
      <c r="I313" s="12"/>
      <c r="J313" s="12"/>
      <c r="K313" s="12"/>
      <c r="L313" s="12"/>
      <c r="M313" s="13"/>
      <c r="N313" s="1"/>
      <c r="O313" s="1"/>
      <c r="P313" s="1"/>
      <c r="Q313" s="1"/>
      <c r="R313" s="1"/>
      <c r="S313" s="1"/>
      <c r="T313" s="1"/>
      <c r="AR313" s="1"/>
      <c r="AS313" s="1"/>
      <c r="AU313" s="1"/>
    </row>
    <row r="314" spans="1:47" ht="30" customHeight="1" x14ac:dyDescent="0.3">
      <c r="A314" s="13" t="s">
        <v>282</v>
      </c>
      <c r="B314" s="13" t="s">
        <v>297</v>
      </c>
      <c r="C314" s="13" t="s">
        <v>90</v>
      </c>
      <c r="D314" s="11">
        <v>15</v>
      </c>
      <c r="E314" s="12"/>
      <c r="F314" s="12"/>
      <c r="G314" s="12"/>
      <c r="H314" s="12"/>
      <c r="I314" s="12"/>
      <c r="J314" s="12"/>
      <c r="K314" s="12"/>
      <c r="L314" s="12"/>
      <c r="M314" s="13"/>
      <c r="N314" s="1"/>
      <c r="O314" s="1"/>
      <c r="P314" s="1"/>
      <c r="Q314" s="1"/>
      <c r="R314" s="1"/>
      <c r="S314" s="1"/>
      <c r="T314" s="1"/>
      <c r="AR314" s="1"/>
      <c r="AS314" s="1"/>
      <c r="AU314" s="1"/>
    </row>
    <row r="315" spans="1:47" ht="30" customHeight="1" x14ac:dyDescent="0.3">
      <c r="A315" s="13" t="s">
        <v>282</v>
      </c>
      <c r="B315" s="13" t="s">
        <v>298</v>
      </c>
      <c r="C315" s="13" t="s">
        <v>90</v>
      </c>
      <c r="D315" s="11">
        <v>70</v>
      </c>
      <c r="E315" s="12"/>
      <c r="F315" s="12"/>
      <c r="G315" s="12"/>
      <c r="H315" s="12"/>
      <c r="I315" s="12"/>
      <c r="J315" s="12"/>
      <c r="K315" s="12"/>
      <c r="L315" s="12"/>
      <c r="M315" s="13"/>
      <c r="N315" s="1"/>
      <c r="O315" s="1"/>
      <c r="P315" s="1"/>
      <c r="Q315" s="1"/>
      <c r="R315" s="1"/>
      <c r="S315" s="1"/>
      <c r="T315" s="1"/>
      <c r="AR315" s="1"/>
      <c r="AS315" s="1"/>
      <c r="AU315" s="1"/>
    </row>
    <row r="316" spans="1:47" ht="30" customHeight="1" x14ac:dyDescent="0.3">
      <c r="A316" s="13" t="s">
        <v>282</v>
      </c>
      <c r="B316" s="13" t="s">
        <v>299</v>
      </c>
      <c r="C316" s="13" t="s">
        <v>90</v>
      </c>
      <c r="D316" s="11">
        <v>2</v>
      </c>
      <c r="E316" s="12"/>
      <c r="F316" s="12"/>
      <c r="G316" s="12"/>
      <c r="H316" s="12"/>
      <c r="I316" s="12"/>
      <c r="J316" s="12"/>
      <c r="K316" s="12"/>
      <c r="L316" s="12"/>
      <c r="M316" s="13"/>
      <c r="N316" s="1"/>
      <c r="O316" s="1"/>
      <c r="P316" s="1"/>
      <c r="Q316" s="1"/>
      <c r="R316" s="1"/>
      <c r="S316" s="1"/>
      <c r="T316" s="1"/>
      <c r="AR316" s="1"/>
      <c r="AS316" s="1"/>
      <c r="AU316" s="1"/>
    </row>
    <row r="317" spans="1:47" ht="30" customHeight="1" x14ac:dyDescent="0.3">
      <c r="A317" s="13" t="s">
        <v>282</v>
      </c>
      <c r="B317" s="13" t="s">
        <v>300</v>
      </c>
      <c r="C317" s="13" t="s">
        <v>90</v>
      </c>
      <c r="D317" s="11">
        <v>109</v>
      </c>
      <c r="E317" s="12"/>
      <c r="F317" s="12"/>
      <c r="G317" s="12"/>
      <c r="H317" s="12"/>
      <c r="I317" s="12"/>
      <c r="J317" s="12"/>
      <c r="K317" s="12"/>
      <c r="L317" s="12"/>
      <c r="M317" s="13"/>
      <c r="N317" s="1"/>
      <c r="O317" s="1"/>
      <c r="P317" s="1"/>
      <c r="Q317" s="1"/>
      <c r="R317" s="1"/>
      <c r="S317" s="1"/>
      <c r="T317" s="1"/>
      <c r="AR317" s="1"/>
      <c r="AS317" s="1"/>
      <c r="AU317" s="1"/>
    </row>
    <row r="318" spans="1:47" ht="30" customHeight="1" x14ac:dyDescent="0.3">
      <c r="A318" s="13" t="s">
        <v>282</v>
      </c>
      <c r="B318" s="13" t="s">
        <v>301</v>
      </c>
      <c r="C318" s="13" t="s">
        <v>90</v>
      </c>
      <c r="D318" s="11">
        <v>11</v>
      </c>
      <c r="E318" s="12"/>
      <c r="F318" s="12"/>
      <c r="G318" s="12"/>
      <c r="H318" s="12"/>
      <c r="I318" s="12"/>
      <c r="J318" s="12"/>
      <c r="K318" s="12"/>
      <c r="L318" s="12"/>
      <c r="M318" s="13"/>
      <c r="N318" s="1"/>
      <c r="O318" s="1"/>
      <c r="P318" s="1"/>
      <c r="Q318" s="1"/>
      <c r="R318" s="1"/>
      <c r="S318" s="1"/>
      <c r="T318" s="1"/>
      <c r="AR318" s="1"/>
      <c r="AS318" s="1"/>
      <c r="AU318" s="1"/>
    </row>
    <row r="319" spans="1:47" ht="30" customHeight="1" x14ac:dyDescent="0.3">
      <c r="A319" s="13" t="s">
        <v>282</v>
      </c>
      <c r="B319" s="13" t="s">
        <v>302</v>
      </c>
      <c r="C319" s="13" t="s">
        <v>90</v>
      </c>
      <c r="D319" s="11">
        <v>61</v>
      </c>
      <c r="E319" s="12"/>
      <c r="F319" s="12"/>
      <c r="G319" s="12"/>
      <c r="H319" s="12"/>
      <c r="I319" s="12"/>
      <c r="J319" s="12"/>
      <c r="K319" s="12"/>
      <c r="L319" s="12"/>
      <c r="M319" s="13"/>
      <c r="N319" s="1"/>
      <c r="O319" s="1"/>
      <c r="P319" s="1"/>
      <c r="Q319" s="1"/>
      <c r="R319" s="1"/>
      <c r="S319" s="1"/>
      <c r="T319" s="1"/>
      <c r="AR319" s="1"/>
      <c r="AS319" s="1"/>
      <c r="AU319" s="1"/>
    </row>
    <row r="320" spans="1:47" ht="30" customHeight="1" x14ac:dyDescent="0.3">
      <c r="A320" s="13" t="s">
        <v>282</v>
      </c>
      <c r="B320" s="13" t="s">
        <v>303</v>
      </c>
      <c r="C320" s="13" t="s">
        <v>90</v>
      </c>
      <c r="D320" s="11">
        <v>1</v>
      </c>
      <c r="E320" s="12"/>
      <c r="F320" s="12"/>
      <c r="G320" s="12"/>
      <c r="H320" s="12"/>
      <c r="I320" s="12"/>
      <c r="J320" s="12"/>
      <c r="K320" s="12"/>
      <c r="L320" s="12"/>
      <c r="M320" s="13"/>
      <c r="N320" s="1"/>
      <c r="O320" s="1"/>
      <c r="P320" s="1"/>
      <c r="Q320" s="1"/>
      <c r="R320" s="1"/>
      <c r="S320" s="1"/>
      <c r="T320" s="1"/>
      <c r="AR320" s="1"/>
      <c r="AS320" s="1"/>
      <c r="AU320" s="1"/>
    </row>
    <row r="321" spans="1:47" ht="30" customHeight="1" x14ac:dyDescent="0.3">
      <c r="A321" s="13" t="s">
        <v>282</v>
      </c>
      <c r="B321" s="13" t="s">
        <v>304</v>
      </c>
      <c r="C321" s="13" t="s">
        <v>90</v>
      </c>
      <c r="D321" s="11">
        <v>190</v>
      </c>
      <c r="E321" s="12"/>
      <c r="F321" s="12"/>
      <c r="G321" s="12"/>
      <c r="H321" s="12"/>
      <c r="I321" s="12"/>
      <c r="J321" s="12"/>
      <c r="K321" s="12"/>
      <c r="L321" s="12"/>
      <c r="M321" s="13"/>
      <c r="N321" s="1"/>
      <c r="O321" s="1"/>
      <c r="P321" s="1"/>
      <c r="Q321" s="1"/>
      <c r="R321" s="1"/>
      <c r="S321" s="1"/>
      <c r="T321" s="1"/>
      <c r="AR321" s="1"/>
      <c r="AS321" s="1"/>
      <c r="AU321" s="1"/>
    </row>
    <row r="322" spans="1:47" ht="30" customHeight="1" x14ac:dyDescent="0.3">
      <c r="A322" s="13" t="s">
        <v>282</v>
      </c>
      <c r="B322" s="13" t="s">
        <v>305</v>
      </c>
      <c r="C322" s="13" t="s">
        <v>90</v>
      </c>
      <c r="D322" s="11">
        <v>147</v>
      </c>
      <c r="E322" s="12"/>
      <c r="F322" s="12"/>
      <c r="G322" s="12"/>
      <c r="H322" s="12"/>
      <c r="I322" s="12"/>
      <c r="J322" s="12"/>
      <c r="K322" s="12"/>
      <c r="L322" s="12"/>
      <c r="M322" s="13"/>
      <c r="N322" s="1"/>
      <c r="O322" s="1"/>
      <c r="P322" s="1"/>
      <c r="Q322" s="1"/>
      <c r="R322" s="1"/>
      <c r="S322" s="1"/>
      <c r="T322" s="1"/>
      <c r="AR322" s="1"/>
      <c r="AS322" s="1"/>
      <c r="AU322" s="1"/>
    </row>
    <row r="323" spans="1:47" ht="30" customHeight="1" x14ac:dyDescent="0.3">
      <c r="A323" s="13" t="s">
        <v>282</v>
      </c>
      <c r="B323" s="13" t="s">
        <v>306</v>
      </c>
      <c r="C323" s="13" t="s">
        <v>90</v>
      </c>
      <c r="D323" s="11">
        <v>271</v>
      </c>
      <c r="E323" s="12"/>
      <c r="F323" s="12"/>
      <c r="G323" s="12"/>
      <c r="H323" s="12"/>
      <c r="I323" s="12"/>
      <c r="J323" s="12"/>
      <c r="K323" s="12"/>
      <c r="L323" s="12"/>
      <c r="M323" s="13"/>
      <c r="N323" s="1"/>
      <c r="O323" s="1"/>
      <c r="P323" s="1"/>
      <c r="Q323" s="1"/>
      <c r="R323" s="1"/>
      <c r="S323" s="1"/>
      <c r="T323" s="1"/>
      <c r="AR323" s="1"/>
      <c r="AS323" s="1"/>
      <c r="AU323" s="1"/>
    </row>
    <row r="324" spans="1:47" ht="30" customHeight="1" x14ac:dyDescent="0.3">
      <c r="A324" s="13" t="s">
        <v>282</v>
      </c>
      <c r="B324" s="13" t="s">
        <v>307</v>
      </c>
      <c r="C324" s="13" t="s">
        <v>90</v>
      </c>
      <c r="D324" s="11">
        <v>37</v>
      </c>
      <c r="E324" s="12"/>
      <c r="F324" s="12"/>
      <c r="G324" s="12"/>
      <c r="H324" s="12"/>
      <c r="I324" s="12"/>
      <c r="J324" s="12"/>
      <c r="K324" s="12"/>
      <c r="L324" s="12"/>
      <c r="M324" s="13"/>
      <c r="N324" s="1"/>
      <c r="O324" s="1"/>
      <c r="P324" s="1"/>
      <c r="Q324" s="1"/>
      <c r="R324" s="1"/>
      <c r="S324" s="1"/>
      <c r="T324" s="1"/>
      <c r="AR324" s="1"/>
      <c r="AS324" s="1"/>
      <c r="AU324" s="1"/>
    </row>
    <row r="325" spans="1:47" ht="30" customHeight="1" x14ac:dyDescent="0.3">
      <c r="A325" s="13" t="s">
        <v>282</v>
      </c>
      <c r="B325" s="13" t="s">
        <v>308</v>
      </c>
      <c r="C325" s="13" t="s">
        <v>90</v>
      </c>
      <c r="D325" s="11">
        <v>50</v>
      </c>
      <c r="E325" s="12"/>
      <c r="F325" s="12"/>
      <c r="G325" s="12"/>
      <c r="H325" s="12"/>
      <c r="I325" s="12"/>
      <c r="J325" s="12"/>
      <c r="K325" s="12"/>
      <c r="L325" s="12"/>
      <c r="M325" s="13"/>
      <c r="N325" s="1"/>
      <c r="O325" s="1"/>
      <c r="P325" s="1"/>
      <c r="Q325" s="1"/>
      <c r="R325" s="1"/>
      <c r="S325" s="1"/>
      <c r="T325" s="1"/>
      <c r="AR325" s="1"/>
      <c r="AS325" s="1"/>
      <c r="AU325" s="1"/>
    </row>
    <row r="326" spans="1:47" ht="30" customHeight="1" x14ac:dyDescent="0.3">
      <c r="A326" s="13" t="s">
        <v>282</v>
      </c>
      <c r="B326" s="13" t="s">
        <v>309</v>
      </c>
      <c r="C326" s="13" t="s">
        <v>90</v>
      </c>
      <c r="D326" s="11">
        <v>109</v>
      </c>
      <c r="E326" s="12"/>
      <c r="F326" s="12"/>
      <c r="G326" s="12"/>
      <c r="H326" s="12"/>
      <c r="I326" s="12"/>
      <c r="J326" s="12"/>
      <c r="K326" s="12"/>
      <c r="L326" s="12"/>
      <c r="M326" s="13"/>
      <c r="N326" s="1"/>
      <c r="O326" s="1"/>
      <c r="P326" s="1"/>
      <c r="Q326" s="1"/>
      <c r="R326" s="1"/>
      <c r="S326" s="1"/>
      <c r="T326" s="1"/>
      <c r="AR326" s="1"/>
      <c r="AS326" s="1"/>
      <c r="AU326" s="1"/>
    </row>
    <row r="327" spans="1:47" ht="30" customHeight="1" x14ac:dyDescent="0.3">
      <c r="A327" s="13" t="s">
        <v>282</v>
      </c>
      <c r="B327" s="13" t="s">
        <v>310</v>
      </c>
      <c r="C327" s="13" t="s">
        <v>90</v>
      </c>
      <c r="D327" s="11">
        <v>169</v>
      </c>
      <c r="E327" s="12"/>
      <c r="F327" s="12"/>
      <c r="G327" s="12"/>
      <c r="H327" s="12"/>
      <c r="I327" s="12"/>
      <c r="J327" s="12"/>
      <c r="K327" s="12"/>
      <c r="L327" s="12"/>
      <c r="M327" s="13"/>
      <c r="N327" s="1"/>
      <c r="O327" s="1"/>
      <c r="P327" s="1"/>
      <c r="Q327" s="1"/>
      <c r="R327" s="1"/>
      <c r="S327" s="1"/>
      <c r="T327" s="1"/>
      <c r="AR327" s="1"/>
      <c r="AS327" s="1"/>
      <c r="AU327" s="1"/>
    </row>
    <row r="328" spans="1:47" ht="30" customHeight="1" x14ac:dyDescent="0.3">
      <c r="A328" s="13" t="s">
        <v>282</v>
      </c>
      <c r="B328" s="13" t="s">
        <v>311</v>
      </c>
      <c r="C328" s="13" t="s">
        <v>90</v>
      </c>
      <c r="D328" s="11">
        <v>73</v>
      </c>
      <c r="E328" s="12"/>
      <c r="F328" s="12"/>
      <c r="G328" s="12"/>
      <c r="H328" s="12"/>
      <c r="I328" s="12"/>
      <c r="J328" s="12"/>
      <c r="K328" s="12"/>
      <c r="L328" s="12"/>
      <c r="M328" s="13"/>
      <c r="N328" s="1"/>
      <c r="O328" s="1"/>
      <c r="P328" s="1"/>
      <c r="Q328" s="1"/>
      <c r="R328" s="1"/>
      <c r="S328" s="1"/>
      <c r="T328" s="1"/>
      <c r="AR328" s="1"/>
      <c r="AS328" s="1"/>
      <c r="AU328" s="1"/>
    </row>
    <row r="329" spans="1:47" ht="30" customHeight="1" x14ac:dyDescent="0.3">
      <c r="A329" s="13" t="s">
        <v>282</v>
      </c>
      <c r="B329" s="13" t="s">
        <v>312</v>
      </c>
      <c r="C329" s="13" t="s">
        <v>90</v>
      </c>
      <c r="D329" s="11">
        <v>22</v>
      </c>
      <c r="E329" s="12"/>
      <c r="F329" s="12"/>
      <c r="G329" s="12"/>
      <c r="H329" s="12"/>
      <c r="I329" s="12"/>
      <c r="J329" s="12"/>
      <c r="K329" s="12"/>
      <c r="L329" s="12"/>
      <c r="M329" s="13"/>
      <c r="N329" s="1"/>
      <c r="O329" s="1"/>
      <c r="P329" s="1"/>
      <c r="Q329" s="1"/>
      <c r="R329" s="1"/>
      <c r="S329" s="1"/>
      <c r="T329" s="1"/>
      <c r="AR329" s="1"/>
      <c r="AS329" s="1"/>
      <c r="AU329" s="1"/>
    </row>
    <row r="330" spans="1:47" ht="30" customHeight="1" x14ac:dyDescent="0.3">
      <c r="A330" s="13" t="s">
        <v>282</v>
      </c>
      <c r="B330" s="13" t="s">
        <v>313</v>
      </c>
      <c r="C330" s="13" t="s">
        <v>90</v>
      </c>
      <c r="D330" s="11">
        <v>5</v>
      </c>
      <c r="E330" s="12"/>
      <c r="F330" s="12"/>
      <c r="G330" s="12"/>
      <c r="H330" s="12"/>
      <c r="I330" s="12"/>
      <c r="J330" s="12"/>
      <c r="K330" s="12"/>
      <c r="L330" s="12"/>
      <c r="M330" s="13"/>
      <c r="N330" s="1"/>
      <c r="O330" s="1"/>
      <c r="P330" s="1"/>
      <c r="Q330" s="1"/>
      <c r="R330" s="1"/>
      <c r="S330" s="1"/>
      <c r="T330" s="1"/>
      <c r="AR330" s="1"/>
      <c r="AS330" s="1"/>
      <c r="AU330" s="1"/>
    </row>
    <row r="331" spans="1:47" ht="30" customHeight="1" x14ac:dyDescent="0.3">
      <c r="A331" s="13" t="s">
        <v>314</v>
      </c>
      <c r="B331" s="13" t="s">
        <v>112</v>
      </c>
      <c r="C331" s="13" t="s">
        <v>90</v>
      </c>
      <c r="D331" s="11">
        <v>74</v>
      </c>
      <c r="E331" s="12"/>
      <c r="F331" s="12"/>
      <c r="G331" s="12"/>
      <c r="H331" s="12"/>
      <c r="I331" s="12"/>
      <c r="J331" s="12"/>
      <c r="K331" s="12"/>
      <c r="L331" s="12"/>
      <c r="M331" s="13"/>
      <c r="N331" s="1"/>
      <c r="O331" s="1"/>
      <c r="P331" s="1"/>
      <c r="Q331" s="1"/>
      <c r="R331" s="1"/>
      <c r="S331" s="1"/>
      <c r="T331" s="1"/>
      <c r="AR331" s="1"/>
      <c r="AS331" s="1"/>
      <c r="AU331" s="1"/>
    </row>
    <row r="332" spans="1:47" ht="30" customHeight="1" x14ac:dyDescent="0.3">
      <c r="A332" s="13" t="s">
        <v>241</v>
      </c>
      <c r="B332" s="13" t="s">
        <v>315</v>
      </c>
      <c r="C332" s="13" t="s">
        <v>90</v>
      </c>
      <c r="D332" s="11">
        <v>5</v>
      </c>
      <c r="E332" s="12"/>
      <c r="F332" s="12"/>
      <c r="G332" s="12"/>
      <c r="H332" s="12"/>
      <c r="I332" s="12"/>
      <c r="J332" s="12"/>
      <c r="K332" s="12"/>
      <c r="L332" s="12"/>
      <c r="M332" s="13"/>
      <c r="N332" s="1"/>
      <c r="O332" s="1"/>
      <c r="P332" s="1"/>
      <c r="Q332" s="1"/>
      <c r="R332" s="1"/>
      <c r="S332" s="1"/>
      <c r="T332" s="1"/>
      <c r="AR332" s="1"/>
      <c r="AS332" s="1"/>
      <c r="AU332" s="1"/>
    </row>
    <row r="333" spans="1:47" ht="30" customHeight="1" x14ac:dyDescent="0.3">
      <c r="A333" s="13" t="s">
        <v>241</v>
      </c>
      <c r="B333" s="13" t="s">
        <v>316</v>
      </c>
      <c r="C333" s="13" t="s">
        <v>90</v>
      </c>
      <c r="D333" s="11">
        <v>70</v>
      </c>
      <c r="E333" s="12"/>
      <c r="F333" s="12"/>
      <c r="G333" s="12"/>
      <c r="H333" s="12"/>
      <c r="I333" s="12"/>
      <c r="J333" s="12"/>
      <c r="K333" s="12"/>
      <c r="L333" s="12"/>
      <c r="M333" s="13"/>
      <c r="N333" s="1"/>
      <c r="O333" s="1"/>
      <c r="P333" s="1"/>
      <c r="Q333" s="1"/>
      <c r="R333" s="1"/>
      <c r="S333" s="1"/>
      <c r="T333" s="1"/>
      <c r="AR333" s="1"/>
      <c r="AS333" s="1"/>
      <c r="AU333" s="1"/>
    </row>
    <row r="334" spans="1:47" ht="30" customHeight="1" x14ac:dyDescent="0.3">
      <c r="A334" s="13" t="s">
        <v>241</v>
      </c>
      <c r="B334" s="13" t="s">
        <v>317</v>
      </c>
      <c r="C334" s="13" t="s">
        <v>90</v>
      </c>
      <c r="D334" s="11">
        <v>5</v>
      </c>
      <c r="E334" s="12"/>
      <c r="F334" s="12"/>
      <c r="G334" s="12"/>
      <c r="H334" s="12"/>
      <c r="I334" s="12"/>
      <c r="J334" s="12"/>
      <c r="K334" s="12"/>
      <c r="L334" s="12"/>
      <c r="M334" s="13"/>
      <c r="N334" s="1"/>
      <c r="O334" s="1"/>
      <c r="P334" s="1"/>
      <c r="Q334" s="1"/>
      <c r="R334" s="1"/>
      <c r="S334" s="1"/>
      <c r="T334" s="1"/>
      <c r="AR334" s="1"/>
      <c r="AS334" s="1"/>
      <c r="AU334" s="1"/>
    </row>
    <row r="335" spans="1:47" ht="30" customHeight="1" x14ac:dyDescent="0.3">
      <c r="A335" s="13" t="s">
        <v>263</v>
      </c>
      <c r="B335" s="13" t="s">
        <v>318</v>
      </c>
      <c r="C335" s="13" t="s">
        <v>147</v>
      </c>
      <c r="D335" s="11">
        <v>4</v>
      </c>
      <c r="E335" s="12"/>
      <c r="F335" s="12"/>
      <c r="G335" s="12"/>
      <c r="H335" s="12"/>
      <c r="I335" s="12"/>
      <c r="J335" s="12"/>
      <c r="K335" s="12"/>
      <c r="L335" s="12"/>
      <c r="M335" s="13"/>
      <c r="N335" s="1"/>
      <c r="O335" s="1"/>
      <c r="P335" s="1"/>
      <c r="Q335" s="1"/>
      <c r="R335" s="1"/>
      <c r="S335" s="1"/>
      <c r="T335" s="1"/>
      <c r="AR335" s="1"/>
      <c r="AS335" s="1"/>
      <c r="AU335" s="1"/>
    </row>
    <row r="336" spans="1:47" ht="30" customHeight="1" x14ac:dyDescent="0.3">
      <c r="A336" s="13" t="s">
        <v>263</v>
      </c>
      <c r="B336" s="13" t="s">
        <v>319</v>
      </c>
      <c r="C336" s="13" t="s">
        <v>147</v>
      </c>
      <c r="D336" s="11">
        <v>2</v>
      </c>
      <c r="E336" s="12"/>
      <c r="F336" s="12"/>
      <c r="G336" s="12"/>
      <c r="H336" s="12"/>
      <c r="I336" s="12"/>
      <c r="J336" s="12"/>
      <c r="K336" s="12"/>
      <c r="L336" s="12"/>
      <c r="M336" s="13"/>
      <c r="N336" s="1"/>
      <c r="O336" s="1"/>
      <c r="P336" s="1"/>
      <c r="Q336" s="1"/>
      <c r="R336" s="1"/>
      <c r="S336" s="1"/>
      <c r="T336" s="1"/>
      <c r="AR336" s="1"/>
      <c r="AS336" s="1"/>
      <c r="AU336" s="1"/>
    </row>
    <row r="337" spans="1:47" ht="30" customHeight="1" x14ac:dyDescent="0.3">
      <c r="A337" s="13" t="s">
        <v>263</v>
      </c>
      <c r="B337" s="13" t="s">
        <v>265</v>
      </c>
      <c r="C337" s="13" t="s">
        <v>147</v>
      </c>
      <c r="D337" s="11">
        <v>6</v>
      </c>
      <c r="E337" s="12"/>
      <c r="F337" s="12"/>
      <c r="G337" s="12"/>
      <c r="H337" s="12"/>
      <c r="I337" s="12"/>
      <c r="J337" s="12"/>
      <c r="K337" s="12"/>
      <c r="L337" s="12"/>
      <c r="M337" s="13"/>
      <c r="N337" s="1"/>
      <c r="O337" s="1"/>
      <c r="P337" s="1"/>
      <c r="Q337" s="1"/>
      <c r="R337" s="1"/>
      <c r="S337" s="1"/>
      <c r="T337" s="1"/>
      <c r="AR337" s="1"/>
      <c r="AS337" s="1"/>
      <c r="AU337" s="1"/>
    </row>
    <row r="338" spans="1:47" ht="30" customHeight="1" x14ac:dyDescent="0.3">
      <c r="A338" s="13" t="s">
        <v>263</v>
      </c>
      <c r="B338" s="13" t="s">
        <v>320</v>
      </c>
      <c r="C338" s="13" t="s">
        <v>147</v>
      </c>
      <c r="D338" s="11">
        <v>5</v>
      </c>
      <c r="E338" s="12"/>
      <c r="F338" s="12"/>
      <c r="G338" s="12"/>
      <c r="H338" s="12"/>
      <c r="I338" s="12"/>
      <c r="J338" s="12"/>
      <c r="K338" s="12"/>
      <c r="L338" s="12"/>
      <c r="M338" s="13"/>
      <c r="N338" s="1"/>
      <c r="O338" s="1"/>
      <c r="P338" s="1"/>
      <c r="Q338" s="1"/>
      <c r="R338" s="1"/>
      <c r="S338" s="1"/>
      <c r="T338" s="1"/>
      <c r="AR338" s="1"/>
      <c r="AS338" s="1"/>
      <c r="AU338" s="1"/>
    </row>
    <row r="339" spans="1:47" ht="30" customHeight="1" x14ac:dyDescent="0.3">
      <c r="A339" s="13" t="s">
        <v>263</v>
      </c>
      <c r="B339" s="13" t="s">
        <v>321</v>
      </c>
      <c r="C339" s="13" t="s">
        <v>147</v>
      </c>
      <c r="D339" s="11">
        <v>3</v>
      </c>
      <c r="E339" s="12"/>
      <c r="F339" s="12"/>
      <c r="G339" s="12"/>
      <c r="H339" s="12"/>
      <c r="I339" s="12"/>
      <c r="J339" s="12"/>
      <c r="K339" s="12"/>
      <c r="L339" s="12"/>
      <c r="M339" s="13"/>
      <c r="N339" s="1"/>
      <c r="O339" s="1"/>
      <c r="P339" s="1"/>
      <c r="Q339" s="1"/>
      <c r="R339" s="1"/>
      <c r="S339" s="1"/>
      <c r="T339" s="1"/>
      <c r="AR339" s="1"/>
      <c r="AS339" s="1"/>
      <c r="AU339" s="1"/>
    </row>
    <row r="340" spans="1:47" ht="30" customHeight="1" x14ac:dyDescent="0.3">
      <c r="A340" s="13" t="s">
        <v>322</v>
      </c>
      <c r="B340" s="13" t="s">
        <v>112</v>
      </c>
      <c r="C340" s="13" t="s">
        <v>147</v>
      </c>
      <c r="D340" s="11">
        <v>65</v>
      </c>
      <c r="E340" s="12"/>
      <c r="F340" s="12"/>
      <c r="G340" s="12"/>
      <c r="H340" s="12"/>
      <c r="I340" s="12"/>
      <c r="J340" s="12"/>
      <c r="K340" s="12"/>
      <c r="L340" s="12"/>
      <c r="M340" s="13"/>
      <c r="N340" s="1"/>
      <c r="O340" s="1"/>
      <c r="P340" s="1"/>
      <c r="Q340" s="1"/>
      <c r="R340" s="1"/>
      <c r="S340" s="1"/>
      <c r="T340" s="1"/>
      <c r="AR340" s="1"/>
      <c r="AS340" s="1"/>
      <c r="AU340" s="1"/>
    </row>
    <row r="341" spans="1:47" ht="30" customHeight="1" x14ac:dyDescent="0.3">
      <c r="A341" s="13" t="s">
        <v>322</v>
      </c>
      <c r="B341" s="13" t="s">
        <v>114</v>
      </c>
      <c r="C341" s="13" t="s">
        <v>147</v>
      </c>
      <c r="D341" s="11">
        <v>101</v>
      </c>
      <c r="E341" s="12"/>
      <c r="F341" s="12"/>
      <c r="G341" s="12"/>
      <c r="H341" s="12"/>
      <c r="I341" s="12"/>
      <c r="J341" s="12"/>
      <c r="K341" s="12"/>
      <c r="L341" s="12"/>
      <c r="M341" s="13"/>
      <c r="N341" s="1"/>
      <c r="O341" s="1"/>
      <c r="P341" s="1"/>
      <c r="Q341" s="1"/>
      <c r="R341" s="1"/>
      <c r="S341" s="1"/>
      <c r="T341" s="1"/>
      <c r="AR341" s="1"/>
      <c r="AS341" s="1"/>
      <c r="AU341" s="1"/>
    </row>
    <row r="342" spans="1:47" ht="30" customHeight="1" x14ac:dyDescent="0.3">
      <c r="A342" s="13" t="s">
        <v>322</v>
      </c>
      <c r="B342" s="13" t="s">
        <v>115</v>
      </c>
      <c r="C342" s="13" t="s">
        <v>147</v>
      </c>
      <c r="D342" s="11">
        <v>108</v>
      </c>
      <c r="E342" s="12"/>
      <c r="F342" s="12"/>
      <c r="G342" s="12"/>
      <c r="H342" s="12"/>
      <c r="I342" s="12"/>
      <c r="J342" s="12"/>
      <c r="K342" s="12"/>
      <c r="L342" s="12"/>
      <c r="M342" s="13"/>
      <c r="N342" s="1"/>
      <c r="O342" s="1"/>
      <c r="P342" s="1"/>
      <c r="Q342" s="1"/>
      <c r="R342" s="1"/>
      <c r="S342" s="1"/>
      <c r="T342" s="1"/>
      <c r="AR342" s="1"/>
      <c r="AS342" s="1"/>
      <c r="AU342" s="1"/>
    </row>
    <row r="343" spans="1:47" ht="30" customHeight="1" x14ac:dyDescent="0.3">
      <c r="A343" s="13" t="s">
        <v>322</v>
      </c>
      <c r="B343" s="13" t="s">
        <v>151</v>
      </c>
      <c r="C343" s="13" t="s">
        <v>147</v>
      </c>
      <c r="D343" s="11">
        <v>29</v>
      </c>
      <c r="E343" s="12"/>
      <c r="F343" s="12"/>
      <c r="G343" s="12"/>
      <c r="H343" s="12"/>
      <c r="I343" s="12"/>
      <c r="J343" s="12"/>
      <c r="K343" s="12"/>
      <c r="L343" s="12"/>
      <c r="M343" s="13"/>
      <c r="N343" s="1"/>
      <c r="O343" s="1"/>
      <c r="P343" s="1"/>
      <c r="Q343" s="1"/>
      <c r="R343" s="1"/>
      <c r="S343" s="1"/>
      <c r="T343" s="1"/>
      <c r="AR343" s="1"/>
      <c r="AS343" s="1"/>
      <c r="AU343" s="1"/>
    </row>
    <row r="344" spans="1:47" ht="30" customHeight="1" x14ac:dyDescent="0.3">
      <c r="A344" s="11"/>
      <c r="B344" s="11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1"/>
      <c r="Q344" s="1"/>
    </row>
    <row r="345" spans="1:47" ht="30" customHeight="1" x14ac:dyDescent="0.3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/>
    </row>
    <row r="346" spans="1:47" ht="30" customHeight="1" x14ac:dyDescent="0.3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/>
    </row>
    <row r="347" spans="1:47" ht="30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/>
    </row>
    <row r="348" spans="1:47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/>
    </row>
    <row r="349" spans="1:47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/>
    </row>
    <row r="350" spans="1:47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/>
    </row>
    <row r="351" spans="1:47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/>
    </row>
    <row r="352" spans="1:47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/>
    </row>
    <row r="353" spans="1:47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/>
    </row>
    <row r="354" spans="1:47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/>
    </row>
    <row r="355" spans="1:47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/>
    </row>
    <row r="356" spans="1:47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/>
    </row>
    <row r="357" spans="1:47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/>
    </row>
    <row r="358" spans="1:47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/>
    </row>
    <row r="359" spans="1:47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/>
    </row>
    <row r="360" spans="1:47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/>
    </row>
    <row r="361" spans="1:47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/>
    </row>
    <row r="362" spans="1:47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/>
    </row>
    <row r="363" spans="1:47" ht="30" customHeight="1" x14ac:dyDescent="0.3">
      <c r="A363" s="13" t="s">
        <v>79</v>
      </c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</row>
    <row r="364" spans="1:47" ht="30" customHeight="1" x14ac:dyDescent="0.3">
      <c r="A364" s="13" t="s">
        <v>323</v>
      </c>
      <c r="B364" s="13" t="s">
        <v>51</v>
      </c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/>
    </row>
    <row r="365" spans="1:47" ht="30" customHeight="1" x14ac:dyDescent="0.3">
      <c r="A365" s="13" t="s">
        <v>325</v>
      </c>
      <c r="B365" s="13" t="s">
        <v>115</v>
      </c>
      <c r="C365" s="13" t="s">
        <v>110</v>
      </c>
      <c r="D365" s="11">
        <v>169</v>
      </c>
      <c r="E365" s="12"/>
      <c r="F365" s="12"/>
      <c r="G365" s="12"/>
      <c r="H365" s="12"/>
      <c r="I365" s="12"/>
      <c r="J365" s="12"/>
      <c r="K365" s="12"/>
      <c r="L365" s="12"/>
      <c r="M365" s="13"/>
      <c r="N365" s="1"/>
      <c r="O365" s="1"/>
      <c r="P365" s="1"/>
      <c r="Q365" s="1"/>
      <c r="R365" s="1"/>
      <c r="S365" s="1"/>
      <c r="T365" s="1"/>
      <c r="AR365" s="1"/>
      <c r="AS365" s="1"/>
      <c r="AU365" s="1"/>
    </row>
    <row r="366" spans="1:47" ht="30" customHeight="1" x14ac:dyDescent="0.3">
      <c r="A366" s="13" t="s">
        <v>326</v>
      </c>
      <c r="B366" s="13" t="s">
        <v>327</v>
      </c>
      <c r="C366" s="13" t="s">
        <v>90</v>
      </c>
      <c r="D366" s="11">
        <v>4</v>
      </c>
      <c r="E366" s="12"/>
      <c r="F366" s="12"/>
      <c r="G366" s="12"/>
      <c r="H366" s="12"/>
      <c r="I366" s="12"/>
      <c r="J366" s="12"/>
      <c r="K366" s="12"/>
      <c r="L366" s="12"/>
      <c r="M366" s="13"/>
      <c r="N366" s="1"/>
      <c r="O366" s="1"/>
      <c r="P366" s="1"/>
      <c r="Q366" s="1"/>
      <c r="R366" s="1"/>
      <c r="S366" s="1"/>
      <c r="T366" s="1"/>
      <c r="AR366" s="1"/>
      <c r="AS366" s="1"/>
      <c r="AU366" s="1"/>
    </row>
    <row r="367" spans="1:47" ht="30" customHeight="1" x14ac:dyDescent="0.3">
      <c r="A367" s="13" t="s">
        <v>328</v>
      </c>
      <c r="B367" s="13" t="s">
        <v>329</v>
      </c>
      <c r="C367" s="13" t="s">
        <v>90</v>
      </c>
      <c r="D367" s="11">
        <v>90</v>
      </c>
      <c r="E367" s="12"/>
      <c r="F367" s="12"/>
      <c r="G367" s="12"/>
      <c r="H367" s="12"/>
      <c r="I367" s="12"/>
      <c r="J367" s="12"/>
      <c r="K367" s="12"/>
      <c r="L367" s="12"/>
      <c r="M367" s="13"/>
      <c r="N367" s="1"/>
      <c r="O367" s="1"/>
      <c r="P367" s="1"/>
      <c r="Q367" s="1"/>
      <c r="R367" s="1"/>
      <c r="S367" s="1"/>
      <c r="T367" s="1"/>
      <c r="AR367" s="1"/>
      <c r="AS367" s="1"/>
      <c r="AU367" s="1"/>
    </row>
    <row r="368" spans="1:47" ht="30" customHeight="1" x14ac:dyDescent="0.3">
      <c r="A368" s="13" t="s">
        <v>263</v>
      </c>
      <c r="B368" s="13" t="s">
        <v>320</v>
      </c>
      <c r="C368" s="13" t="s">
        <v>147</v>
      </c>
      <c r="D368" s="11">
        <v>2</v>
      </c>
      <c r="E368" s="12"/>
      <c r="F368" s="12"/>
      <c r="G368" s="12"/>
      <c r="H368" s="12"/>
      <c r="I368" s="12"/>
      <c r="J368" s="12"/>
      <c r="K368" s="12"/>
      <c r="L368" s="12"/>
      <c r="M368" s="13"/>
      <c r="N368" s="1"/>
      <c r="O368" s="1"/>
      <c r="P368" s="1"/>
      <c r="Q368" s="1"/>
      <c r="R368" s="1"/>
      <c r="S368" s="1"/>
      <c r="T368" s="1"/>
      <c r="AR368" s="1"/>
      <c r="AS368" s="1"/>
      <c r="AU368" s="1"/>
    </row>
    <row r="369" spans="1:47" ht="30" customHeight="1" x14ac:dyDescent="0.3">
      <c r="A369" s="13" t="s">
        <v>322</v>
      </c>
      <c r="B369" s="13" t="s">
        <v>115</v>
      </c>
      <c r="C369" s="13" t="s">
        <v>147</v>
      </c>
      <c r="D369" s="11">
        <v>122</v>
      </c>
      <c r="E369" s="12"/>
      <c r="F369" s="12"/>
      <c r="G369" s="12"/>
      <c r="H369" s="12"/>
      <c r="I369" s="12"/>
      <c r="J369" s="12"/>
      <c r="K369" s="12"/>
      <c r="L369" s="12"/>
      <c r="M369" s="13"/>
      <c r="N369" s="1"/>
      <c r="O369" s="1"/>
      <c r="P369" s="1"/>
      <c r="Q369" s="1"/>
      <c r="R369" s="1"/>
      <c r="S369" s="1"/>
      <c r="T369" s="1"/>
      <c r="AR369" s="1"/>
      <c r="AS369" s="1"/>
      <c r="AU369" s="1"/>
    </row>
    <row r="370" spans="1:47" ht="30" customHeight="1" x14ac:dyDescent="0.3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Q370" s="1"/>
    </row>
    <row r="371" spans="1:47" ht="30" customHeight="1" x14ac:dyDescent="0.3">
      <c r="A371" s="11"/>
      <c r="B371" s="11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1"/>
      <c r="Q371" s="1"/>
    </row>
    <row r="372" spans="1:47" ht="30" customHeight="1" x14ac:dyDescent="0.3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/>
    </row>
    <row r="373" spans="1:47" ht="30" customHeight="1" x14ac:dyDescent="0.3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  <c r="Q373" s="1"/>
    </row>
    <row r="374" spans="1:47" ht="30" customHeight="1" x14ac:dyDescent="0.3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  <c r="Q374" s="1"/>
    </row>
    <row r="375" spans="1:47" ht="30" customHeight="1" x14ac:dyDescent="0.3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/>
    </row>
    <row r="376" spans="1:47" ht="30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/>
    </row>
    <row r="377" spans="1:47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/>
    </row>
    <row r="378" spans="1:47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/>
    </row>
    <row r="379" spans="1:47" ht="30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/>
    </row>
    <row r="380" spans="1:47" ht="30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/>
    </row>
    <row r="381" spans="1:47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/>
    </row>
    <row r="382" spans="1:47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/>
    </row>
    <row r="383" spans="1:47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/>
    </row>
    <row r="384" spans="1:47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/>
    </row>
    <row r="385" spans="1:47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/>
    </row>
    <row r="386" spans="1:47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/>
    </row>
    <row r="387" spans="1:47" ht="30" customHeight="1" x14ac:dyDescent="0.3">
      <c r="A387" s="13" t="s">
        <v>79</v>
      </c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</row>
    <row r="388" spans="1:47" ht="30" customHeight="1" x14ac:dyDescent="0.3">
      <c r="A388" s="13" t="s">
        <v>330</v>
      </c>
      <c r="B388" s="13" t="s">
        <v>51</v>
      </c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/>
    </row>
    <row r="389" spans="1:47" ht="30" customHeight="1" x14ac:dyDescent="0.3">
      <c r="A389" s="13" t="s">
        <v>332</v>
      </c>
      <c r="B389" s="13" t="s">
        <v>333</v>
      </c>
      <c r="C389" s="13" t="s">
        <v>59</v>
      </c>
      <c r="D389" s="11">
        <v>2</v>
      </c>
      <c r="E389" s="12"/>
      <c r="F389" s="12"/>
      <c r="G389" s="12"/>
      <c r="H389" s="12"/>
      <c r="I389" s="12"/>
      <c r="J389" s="12"/>
      <c r="K389" s="12"/>
      <c r="L389" s="12"/>
      <c r="M389" s="13"/>
      <c r="N389" s="1"/>
      <c r="O389" s="1"/>
      <c r="P389" s="1"/>
      <c r="Q389" s="1"/>
      <c r="R389" s="1"/>
      <c r="S389" s="1"/>
      <c r="T389" s="1"/>
      <c r="AR389" s="1"/>
      <c r="AS389" s="1"/>
      <c r="AU389" s="1"/>
    </row>
    <row r="390" spans="1:47" ht="30" customHeight="1" x14ac:dyDescent="0.3">
      <c r="A390" s="13" t="s">
        <v>334</v>
      </c>
      <c r="B390" s="13" t="s">
        <v>335</v>
      </c>
      <c r="C390" s="13" t="s">
        <v>90</v>
      </c>
      <c r="D390" s="11">
        <v>2</v>
      </c>
      <c r="E390" s="12"/>
      <c r="F390" s="12"/>
      <c r="G390" s="12"/>
      <c r="H390" s="12"/>
      <c r="I390" s="12"/>
      <c r="J390" s="12"/>
      <c r="K390" s="12"/>
      <c r="L390" s="12"/>
      <c r="M390" s="13"/>
      <c r="N390" s="1"/>
      <c r="O390" s="1"/>
      <c r="P390" s="1"/>
      <c r="Q390" s="1"/>
      <c r="R390" s="1"/>
      <c r="S390" s="1"/>
      <c r="T390" s="1"/>
      <c r="AR390" s="1"/>
      <c r="AS390" s="1"/>
      <c r="AU390" s="1"/>
    </row>
    <row r="391" spans="1:47" ht="30" customHeight="1" x14ac:dyDescent="0.3">
      <c r="A391" s="13" t="s">
        <v>336</v>
      </c>
      <c r="B391" s="13" t="s">
        <v>51</v>
      </c>
      <c r="C391" s="13" t="s">
        <v>90</v>
      </c>
      <c r="D391" s="11">
        <v>4</v>
      </c>
      <c r="E391" s="12"/>
      <c r="F391" s="12"/>
      <c r="G391" s="12"/>
      <c r="H391" s="12"/>
      <c r="I391" s="12"/>
      <c r="J391" s="12"/>
      <c r="K391" s="12"/>
      <c r="L391" s="12"/>
      <c r="M391" s="13"/>
      <c r="N391" s="1"/>
      <c r="O391" s="1"/>
      <c r="P391" s="1"/>
      <c r="Q391" s="1"/>
      <c r="R391" s="1"/>
      <c r="S391" s="1"/>
      <c r="T391" s="1"/>
      <c r="AR391" s="1"/>
      <c r="AS391" s="1"/>
      <c r="AU391" s="1"/>
    </row>
    <row r="392" spans="1:47" ht="30" customHeight="1" x14ac:dyDescent="0.3">
      <c r="A392" s="13" t="s">
        <v>337</v>
      </c>
      <c r="B392" s="13" t="s">
        <v>51</v>
      </c>
      <c r="C392" s="13" t="s">
        <v>90</v>
      </c>
      <c r="D392" s="11">
        <v>2</v>
      </c>
      <c r="E392" s="12"/>
      <c r="F392" s="12"/>
      <c r="G392" s="12"/>
      <c r="H392" s="12"/>
      <c r="I392" s="12"/>
      <c r="J392" s="12"/>
      <c r="K392" s="12"/>
      <c r="L392" s="12"/>
      <c r="M392" s="13"/>
      <c r="N392" s="1"/>
      <c r="O392" s="1"/>
      <c r="P392" s="1"/>
      <c r="Q392" s="1"/>
      <c r="R392" s="1"/>
      <c r="S392" s="1"/>
      <c r="T392" s="1"/>
      <c r="AR392" s="1"/>
      <c r="AS392" s="1"/>
      <c r="AU392" s="1"/>
    </row>
    <row r="393" spans="1:47" ht="30" customHeight="1" x14ac:dyDescent="0.3">
      <c r="A393" s="13" t="s">
        <v>338</v>
      </c>
      <c r="B393" s="13" t="s">
        <v>339</v>
      </c>
      <c r="C393" s="13" t="s">
        <v>59</v>
      </c>
      <c r="D393" s="11">
        <v>2</v>
      </c>
      <c r="E393" s="12"/>
      <c r="F393" s="12"/>
      <c r="G393" s="12"/>
      <c r="H393" s="12"/>
      <c r="I393" s="12"/>
      <c r="J393" s="12"/>
      <c r="K393" s="12"/>
      <c r="L393" s="12"/>
      <c r="M393" s="13"/>
      <c r="N393" s="1"/>
      <c r="O393" s="1"/>
      <c r="P393" s="1"/>
      <c r="Q393" s="1"/>
      <c r="R393" s="1"/>
      <c r="S393" s="1"/>
      <c r="T393" s="1"/>
      <c r="AR393" s="1"/>
      <c r="AS393" s="1"/>
      <c r="AU393" s="1"/>
    </row>
    <row r="394" spans="1:47" ht="30" customHeight="1" x14ac:dyDescent="0.3">
      <c r="A394" s="13" t="s">
        <v>340</v>
      </c>
      <c r="B394" s="13" t="s">
        <v>341</v>
      </c>
      <c r="C394" s="13" t="s">
        <v>59</v>
      </c>
      <c r="D394" s="11">
        <v>4</v>
      </c>
      <c r="E394" s="12"/>
      <c r="F394" s="12"/>
      <c r="G394" s="12"/>
      <c r="H394" s="12"/>
      <c r="I394" s="12"/>
      <c r="J394" s="12"/>
      <c r="K394" s="12"/>
      <c r="L394" s="12"/>
      <c r="M394" s="13"/>
      <c r="N394" s="1"/>
      <c r="O394" s="1"/>
      <c r="P394" s="1"/>
      <c r="Q394" s="1"/>
      <c r="R394" s="1"/>
      <c r="S394" s="1"/>
      <c r="T394" s="1"/>
      <c r="AR394" s="1"/>
      <c r="AS394" s="1"/>
      <c r="AU394" s="1"/>
    </row>
    <row r="395" spans="1:47" ht="30" customHeight="1" x14ac:dyDescent="0.3">
      <c r="A395" s="13" t="s">
        <v>342</v>
      </c>
      <c r="B395" s="13" t="s">
        <v>343</v>
      </c>
      <c r="C395" s="13" t="s">
        <v>175</v>
      </c>
      <c r="D395" s="11">
        <v>40</v>
      </c>
      <c r="E395" s="12"/>
      <c r="F395" s="12"/>
      <c r="G395" s="12"/>
      <c r="H395" s="12"/>
      <c r="I395" s="12"/>
      <c r="J395" s="12"/>
      <c r="K395" s="12"/>
      <c r="L395" s="12"/>
      <c r="M395" s="13"/>
      <c r="N395" s="1"/>
      <c r="O395" s="1"/>
      <c r="P395" s="1"/>
      <c r="Q395" s="1"/>
      <c r="R395" s="1"/>
      <c r="S395" s="1"/>
      <c r="T395" s="1"/>
      <c r="AR395" s="1"/>
      <c r="AS395" s="1"/>
      <c r="AU395" s="1"/>
    </row>
    <row r="396" spans="1:47" ht="30" customHeight="1" x14ac:dyDescent="0.3">
      <c r="A396" s="13" t="s">
        <v>344</v>
      </c>
      <c r="B396" s="13" t="s">
        <v>51</v>
      </c>
      <c r="C396" s="13" t="s">
        <v>175</v>
      </c>
      <c r="D396" s="11">
        <v>80</v>
      </c>
      <c r="E396" s="12"/>
      <c r="F396" s="12"/>
      <c r="G396" s="12"/>
      <c r="H396" s="12"/>
      <c r="I396" s="12"/>
      <c r="J396" s="12"/>
      <c r="K396" s="12"/>
      <c r="L396" s="12"/>
      <c r="M396" s="13"/>
      <c r="N396" s="1"/>
      <c r="O396" s="1"/>
      <c r="P396" s="1"/>
      <c r="Q396" s="1"/>
      <c r="R396" s="1"/>
      <c r="S396" s="1"/>
      <c r="T396" s="1"/>
      <c r="AR396" s="1"/>
      <c r="AS396" s="1"/>
      <c r="AU396" s="1"/>
    </row>
    <row r="397" spans="1:47" ht="30" customHeight="1" x14ac:dyDescent="0.3">
      <c r="A397" s="13" t="s">
        <v>345</v>
      </c>
      <c r="B397" s="13" t="s">
        <v>346</v>
      </c>
      <c r="C397" s="13" t="s">
        <v>110</v>
      </c>
      <c r="D397" s="11">
        <v>42</v>
      </c>
      <c r="E397" s="12"/>
      <c r="F397" s="12"/>
      <c r="G397" s="12"/>
      <c r="H397" s="12"/>
      <c r="I397" s="12"/>
      <c r="J397" s="12"/>
      <c r="K397" s="12"/>
      <c r="L397" s="12"/>
      <c r="M397" s="13"/>
      <c r="N397" s="1"/>
      <c r="O397" s="1"/>
      <c r="P397" s="1"/>
      <c r="Q397" s="1"/>
      <c r="R397" s="1"/>
      <c r="S397" s="1"/>
      <c r="T397" s="1"/>
      <c r="AR397" s="1"/>
      <c r="AS397" s="1"/>
      <c r="AU397" s="1"/>
    </row>
    <row r="398" spans="1:47" ht="30" customHeight="1" x14ac:dyDescent="0.3">
      <c r="A398" s="13" t="s">
        <v>345</v>
      </c>
      <c r="B398" s="13" t="s">
        <v>347</v>
      </c>
      <c r="C398" s="13" t="s">
        <v>110</v>
      </c>
      <c r="D398" s="11">
        <v>42</v>
      </c>
      <c r="E398" s="12"/>
      <c r="F398" s="12"/>
      <c r="G398" s="12"/>
      <c r="H398" s="12"/>
      <c r="I398" s="12"/>
      <c r="J398" s="12"/>
      <c r="K398" s="12"/>
      <c r="L398" s="12"/>
      <c r="M398" s="13"/>
      <c r="N398" s="1"/>
      <c r="O398" s="1"/>
      <c r="P398" s="1"/>
      <c r="Q398" s="1"/>
      <c r="R398" s="1"/>
      <c r="S398" s="1"/>
      <c r="T398" s="1"/>
      <c r="AR398" s="1"/>
      <c r="AS398" s="1"/>
      <c r="AU398" s="1"/>
    </row>
    <row r="399" spans="1:47" ht="30" customHeight="1" x14ac:dyDescent="0.3">
      <c r="A399" s="13" t="s">
        <v>345</v>
      </c>
      <c r="B399" s="13" t="s">
        <v>348</v>
      </c>
      <c r="C399" s="13" t="s">
        <v>110</v>
      </c>
      <c r="D399" s="11">
        <v>4</v>
      </c>
      <c r="E399" s="12"/>
      <c r="F399" s="12"/>
      <c r="G399" s="12"/>
      <c r="H399" s="12"/>
      <c r="I399" s="12"/>
      <c r="J399" s="12"/>
      <c r="K399" s="12"/>
      <c r="L399" s="12"/>
      <c r="M399" s="13"/>
      <c r="N399" s="1"/>
      <c r="O399" s="1"/>
      <c r="P399" s="1"/>
      <c r="Q399" s="1"/>
      <c r="R399" s="1"/>
      <c r="S399" s="1"/>
      <c r="T399" s="1"/>
      <c r="AR399" s="1"/>
      <c r="AS399" s="1"/>
      <c r="AU399" s="1"/>
    </row>
    <row r="400" spans="1:47" ht="30" customHeight="1" x14ac:dyDescent="0.3">
      <c r="A400" s="13" t="s">
        <v>349</v>
      </c>
      <c r="B400" s="13" t="s">
        <v>350</v>
      </c>
      <c r="C400" s="13" t="s">
        <v>110</v>
      </c>
      <c r="D400" s="11">
        <v>42</v>
      </c>
      <c r="E400" s="12"/>
      <c r="F400" s="12"/>
      <c r="G400" s="12"/>
      <c r="H400" s="12"/>
      <c r="I400" s="12"/>
      <c r="J400" s="12"/>
      <c r="K400" s="12"/>
      <c r="L400" s="12"/>
      <c r="M400" s="13"/>
      <c r="N400" s="1"/>
      <c r="O400" s="1"/>
      <c r="P400" s="1"/>
      <c r="Q400" s="1"/>
      <c r="R400" s="1"/>
      <c r="S400" s="1"/>
      <c r="T400" s="1"/>
      <c r="AR400" s="1"/>
      <c r="AS400" s="1"/>
      <c r="AU400" s="1"/>
    </row>
    <row r="401" spans="1:47" ht="30" customHeight="1" x14ac:dyDescent="0.3">
      <c r="A401" s="13" t="s">
        <v>349</v>
      </c>
      <c r="B401" s="13" t="s">
        <v>351</v>
      </c>
      <c r="C401" s="13" t="s">
        <v>110</v>
      </c>
      <c r="D401" s="11">
        <v>42</v>
      </c>
      <c r="E401" s="12"/>
      <c r="F401" s="12"/>
      <c r="G401" s="12"/>
      <c r="H401" s="12"/>
      <c r="I401" s="12"/>
      <c r="J401" s="12"/>
      <c r="K401" s="12"/>
      <c r="L401" s="12"/>
      <c r="M401" s="13"/>
      <c r="N401" s="1"/>
      <c r="O401" s="1"/>
      <c r="P401" s="1"/>
      <c r="Q401" s="1"/>
      <c r="R401" s="1"/>
      <c r="S401" s="1"/>
      <c r="T401" s="1"/>
      <c r="AR401" s="1"/>
      <c r="AS401" s="1"/>
      <c r="AU401" s="1"/>
    </row>
    <row r="402" spans="1:47" ht="30" customHeight="1" x14ac:dyDescent="0.3">
      <c r="A402" s="13" t="s">
        <v>349</v>
      </c>
      <c r="B402" s="13" t="s">
        <v>352</v>
      </c>
      <c r="C402" s="13" t="s">
        <v>110</v>
      </c>
      <c r="D402" s="11">
        <v>4</v>
      </c>
      <c r="E402" s="12"/>
      <c r="F402" s="12"/>
      <c r="G402" s="12"/>
      <c r="H402" s="12"/>
      <c r="I402" s="12"/>
      <c r="J402" s="12"/>
      <c r="K402" s="12"/>
      <c r="L402" s="12"/>
      <c r="M402" s="13"/>
      <c r="N402" s="1"/>
      <c r="O402" s="1"/>
      <c r="P402" s="1"/>
      <c r="Q402" s="1"/>
      <c r="R402" s="1"/>
      <c r="S402" s="1"/>
      <c r="T402" s="1"/>
      <c r="AR402" s="1"/>
      <c r="AS402" s="1"/>
      <c r="AU402" s="1"/>
    </row>
    <row r="403" spans="1:47" ht="30" customHeight="1" x14ac:dyDescent="0.3">
      <c r="A403" s="13" t="s">
        <v>235</v>
      </c>
      <c r="B403" s="13" t="s">
        <v>353</v>
      </c>
      <c r="C403" s="13" t="s">
        <v>90</v>
      </c>
      <c r="D403" s="11">
        <v>28</v>
      </c>
      <c r="E403" s="12"/>
      <c r="F403" s="12"/>
      <c r="G403" s="12"/>
      <c r="H403" s="12"/>
      <c r="I403" s="12"/>
      <c r="J403" s="12"/>
      <c r="K403" s="12"/>
      <c r="L403" s="12"/>
      <c r="M403" s="13"/>
      <c r="N403" s="1"/>
      <c r="O403" s="1"/>
      <c r="P403" s="1"/>
      <c r="Q403" s="1"/>
      <c r="R403" s="1"/>
      <c r="S403" s="1"/>
      <c r="T403" s="1"/>
      <c r="AR403" s="1"/>
      <c r="AS403" s="1"/>
      <c r="AU403" s="1"/>
    </row>
    <row r="404" spans="1:47" ht="30" customHeight="1" x14ac:dyDescent="0.3">
      <c r="A404" s="13" t="s">
        <v>235</v>
      </c>
      <c r="B404" s="13" t="s">
        <v>354</v>
      </c>
      <c r="C404" s="13" t="s">
        <v>90</v>
      </c>
      <c r="D404" s="11">
        <v>1</v>
      </c>
      <c r="E404" s="12"/>
      <c r="F404" s="12"/>
      <c r="G404" s="12"/>
      <c r="H404" s="12"/>
      <c r="I404" s="12"/>
      <c r="J404" s="12"/>
      <c r="K404" s="12"/>
      <c r="L404" s="12"/>
      <c r="M404" s="13"/>
      <c r="N404" s="1"/>
      <c r="O404" s="1"/>
      <c r="P404" s="1"/>
      <c r="Q404" s="1"/>
      <c r="R404" s="1"/>
      <c r="S404" s="1"/>
      <c r="T404" s="1"/>
      <c r="AR404" s="1"/>
      <c r="AS404" s="1"/>
      <c r="AU404" s="1"/>
    </row>
    <row r="405" spans="1:47" ht="30" customHeight="1" x14ac:dyDescent="0.3">
      <c r="A405" s="13" t="s">
        <v>235</v>
      </c>
      <c r="B405" s="13" t="s">
        <v>355</v>
      </c>
      <c r="C405" s="13" t="s">
        <v>90</v>
      </c>
      <c r="D405" s="11">
        <v>28</v>
      </c>
      <c r="E405" s="12"/>
      <c r="F405" s="12"/>
      <c r="G405" s="12"/>
      <c r="H405" s="12"/>
      <c r="I405" s="12"/>
      <c r="J405" s="12"/>
      <c r="K405" s="12"/>
      <c r="L405" s="12"/>
      <c r="M405" s="13"/>
      <c r="N405" s="1"/>
      <c r="O405" s="1"/>
      <c r="P405" s="1"/>
      <c r="Q405" s="1"/>
      <c r="R405" s="1"/>
      <c r="S405" s="1"/>
      <c r="T405" s="1"/>
      <c r="AR405" s="1"/>
      <c r="AS405" s="1"/>
      <c r="AU405" s="1"/>
    </row>
    <row r="406" spans="1:47" ht="30" customHeight="1" x14ac:dyDescent="0.3">
      <c r="A406" s="13" t="s">
        <v>235</v>
      </c>
      <c r="B406" s="13" t="s">
        <v>356</v>
      </c>
      <c r="C406" s="13" t="s">
        <v>90</v>
      </c>
      <c r="D406" s="11">
        <v>1</v>
      </c>
      <c r="E406" s="12"/>
      <c r="F406" s="12"/>
      <c r="G406" s="12"/>
      <c r="H406" s="12"/>
      <c r="I406" s="12"/>
      <c r="J406" s="12"/>
      <c r="K406" s="12"/>
      <c r="L406" s="12"/>
      <c r="M406" s="13"/>
      <c r="N406" s="1"/>
      <c r="O406" s="1"/>
      <c r="P406" s="1"/>
      <c r="Q406" s="1"/>
      <c r="R406" s="1"/>
      <c r="S406" s="1"/>
      <c r="T406" s="1"/>
      <c r="AR406" s="1"/>
      <c r="AS406" s="1"/>
      <c r="AU406" s="1"/>
    </row>
    <row r="407" spans="1:47" ht="30" customHeight="1" x14ac:dyDescent="0.3">
      <c r="A407" s="13" t="s">
        <v>240</v>
      </c>
      <c r="B407" s="13" t="s">
        <v>357</v>
      </c>
      <c r="C407" s="13" t="s">
        <v>147</v>
      </c>
      <c r="D407" s="11">
        <v>21</v>
      </c>
      <c r="E407" s="12"/>
      <c r="F407" s="12"/>
      <c r="G407" s="12"/>
      <c r="H407" s="12"/>
      <c r="I407" s="12"/>
      <c r="J407" s="12"/>
      <c r="K407" s="12"/>
      <c r="L407" s="12"/>
      <c r="M407" s="13"/>
      <c r="N407" s="1"/>
      <c r="O407" s="1"/>
      <c r="P407" s="1"/>
      <c r="Q407" s="1"/>
      <c r="R407" s="1"/>
      <c r="S407" s="1"/>
      <c r="T407" s="1"/>
      <c r="AR407" s="1"/>
      <c r="AS407" s="1"/>
      <c r="AU407" s="1"/>
    </row>
    <row r="408" spans="1:47" ht="30" customHeight="1" x14ac:dyDescent="0.3">
      <c r="A408" s="13" t="s">
        <v>240</v>
      </c>
      <c r="B408" s="13" t="s">
        <v>146</v>
      </c>
      <c r="C408" s="13" t="s">
        <v>147</v>
      </c>
      <c r="D408" s="11">
        <v>21</v>
      </c>
      <c r="E408" s="12"/>
      <c r="F408" s="12"/>
      <c r="G408" s="12"/>
      <c r="H408" s="12"/>
      <c r="I408" s="12"/>
      <c r="J408" s="12"/>
      <c r="K408" s="12"/>
      <c r="L408" s="12"/>
      <c r="M408" s="13"/>
      <c r="N408" s="1"/>
      <c r="O408" s="1"/>
      <c r="P408" s="1"/>
      <c r="Q408" s="1"/>
      <c r="R408" s="1"/>
      <c r="S408" s="1"/>
      <c r="T408" s="1"/>
      <c r="AR408" s="1"/>
      <c r="AS408" s="1"/>
      <c r="AU408" s="1"/>
    </row>
    <row r="409" spans="1:47" ht="30" customHeight="1" x14ac:dyDescent="0.3">
      <c r="A409" s="13" t="s">
        <v>240</v>
      </c>
      <c r="B409" s="13" t="s">
        <v>195</v>
      </c>
      <c r="C409" s="13" t="s">
        <v>147</v>
      </c>
      <c r="D409" s="11">
        <v>2</v>
      </c>
      <c r="E409" s="12"/>
      <c r="F409" s="12"/>
      <c r="G409" s="12"/>
      <c r="H409" s="12"/>
      <c r="I409" s="12"/>
      <c r="J409" s="12"/>
      <c r="K409" s="12"/>
      <c r="L409" s="12"/>
      <c r="M409" s="13"/>
      <c r="N409" s="1"/>
      <c r="O409" s="1"/>
      <c r="P409" s="1"/>
      <c r="Q409" s="1"/>
      <c r="R409" s="1"/>
      <c r="S409" s="1"/>
      <c r="T409" s="1"/>
      <c r="AR409" s="1"/>
      <c r="AS409" s="1"/>
      <c r="AU409" s="1"/>
    </row>
    <row r="410" spans="1:47" ht="30" customHeight="1" x14ac:dyDescent="0.3">
      <c r="A410" s="13" t="s">
        <v>278</v>
      </c>
      <c r="B410" s="13" t="s">
        <v>358</v>
      </c>
      <c r="C410" s="13" t="s">
        <v>110</v>
      </c>
      <c r="D410" s="11">
        <v>19</v>
      </c>
      <c r="E410" s="12"/>
      <c r="F410" s="12"/>
      <c r="G410" s="12"/>
      <c r="H410" s="12"/>
      <c r="I410" s="12"/>
      <c r="J410" s="12"/>
      <c r="K410" s="12"/>
      <c r="L410" s="12"/>
      <c r="M410" s="13"/>
      <c r="N410" s="1"/>
      <c r="O410" s="1"/>
      <c r="P410" s="1"/>
      <c r="Q410" s="1"/>
      <c r="R410" s="1"/>
      <c r="S410" s="1"/>
      <c r="T410" s="1"/>
      <c r="AR410" s="1"/>
      <c r="AS410" s="1"/>
      <c r="AU410" s="1"/>
    </row>
    <row r="411" spans="1:47" ht="30" customHeight="1" x14ac:dyDescent="0.3">
      <c r="A411" s="13" t="s">
        <v>278</v>
      </c>
      <c r="B411" s="13" t="s">
        <v>359</v>
      </c>
      <c r="C411" s="13" t="s">
        <v>110</v>
      </c>
      <c r="D411" s="11">
        <v>21</v>
      </c>
      <c r="E411" s="12"/>
      <c r="F411" s="12"/>
      <c r="G411" s="12"/>
      <c r="H411" s="12"/>
      <c r="I411" s="12"/>
      <c r="J411" s="12"/>
      <c r="K411" s="12"/>
      <c r="L411" s="12"/>
      <c r="M411" s="13"/>
      <c r="N411" s="1"/>
      <c r="O411" s="1"/>
      <c r="P411" s="1"/>
      <c r="Q411" s="1"/>
      <c r="R411" s="1"/>
      <c r="S411" s="1"/>
      <c r="T411" s="1"/>
      <c r="AR411" s="1"/>
      <c r="AS411" s="1"/>
      <c r="AU411" s="1"/>
    </row>
    <row r="412" spans="1:47" ht="30" customHeight="1" x14ac:dyDescent="0.3">
      <c r="A412" s="13" t="s">
        <v>118</v>
      </c>
      <c r="B412" s="13" t="s">
        <v>199</v>
      </c>
      <c r="C412" s="13" t="s">
        <v>110</v>
      </c>
      <c r="D412" s="11">
        <v>19</v>
      </c>
      <c r="E412" s="12"/>
      <c r="F412" s="12"/>
      <c r="G412" s="12"/>
      <c r="H412" s="12"/>
      <c r="I412" s="12"/>
      <c r="J412" s="12"/>
      <c r="K412" s="12"/>
      <c r="L412" s="12"/>
      <c r="M412" s="13"/>
      <c r="N412" s="1"/>
      <c r="O412" s="1"/>
      <c r="P412" s="1"/>
      <c r="Q412" s="1"/>
      <c r="R412" s="1"/>
      <c r="S412" s="1"/>
      <c r="T412" s="1"/>
      <c r="AR412" s="1"/>
      <c r="AS412" s="1"/>
      <c r="AU412" s="1"/>
    </row>
    <row r="413" spans="1:47" ht="30" customHeight="1" x14ac:dyDescent="0.3">
      <c r="A413" s="13" t="s">
        <v>118</v>
      </c>
      <c r="B413" s="13" t="s">
        <v>200</v>
      </c>
      <c r="C413" s="13" t="s">
        <v>110</v>
      </c>
      <c r="D413" s="11">
        <v>21</v>
      </c>
      <c r="E413" s="12"/>
      <c r="F413" s="12"/>
      <c r="G413" s="12"/>
      <c r="H413" s="12"/>
      <c r="I413" s="12"/>
      <c r="J413" s="12"/>
      <c r="K413" s="12"/>
      <c r="L413" s="12"/>
      <c r="M413" s="13"/>
      <c r="N413" s="1"/>
      <c r="O413" s="1"/>
      <c r="P413" s="1"/>
      <c r="Q413" s="1"/>
      <c r="R413" s="1"/>
      <c r="S413" s="1"/>
      <c r="T413" s="1"/>
      <c r="AR413" s="1"/>
      <c r="AS413" s="1"/>
      <c r="AU413" s="1"/>
    </row>
    <row r="414" spans="1:47" ht="30" customHeight="1" x14ac:dyDescent="0.3">
      <c r="A414" s="13" t="s">
        <v>282</v>
      </c>
      <c r="B414" s="13" t="s">
        <v>360</v>
      </c>
      <c r="C414" s="13" t="s">
        <v>90</v>
      </c>
      <c r="D414" s="11">
        <v>6</v>
      </c>
      <c r="E414" s="12"/>
      <c r="F414" s="12"/>
      <c r="G414" s="12"/>
      <c r="H414" s="12"/>
      <c r="I414" s="12"/>
      <c r="J414" s="12"/>
      <c r="K414" s="12"/>
      <c r="L414" s="12"/>
      <c r="M414" s="13"/>
      <c r="N414" s="1"/>
      <c r="O414" s="1"/>
      <c r="P414" s="1"/>
      <c r="Q414" s="1"/>
      <c r="R414" s="1"/>
      <c r="S414" s="1"/>
      <c r="T414" s="1"/>
      <c r="AR414" s="1"/>
      <c r="AS414" s="1"/>
      <c r="AU414" s="1"/>
    </row>
    <row r="415" spans="1:47" ht="30" customHeight="1" x14ac:dyDescent="0.3">
      <c r="A415" s="13" t="s">
        <v>282</v>
      </c>
      <c r="B415" s="13" t="s">
        <v>361</v>
      </c>
      <c r="C415" s="13" t="s">
        <v>90</v>
      </c>
      <c r="D415" s="11">
        <v>7</v>
      </c>
      <c r="E415" s="12"/>
      <c r="F415" s="12"/>
      <c r="G415" s="12"/>
      <c r="H415" s="12"/>
      <c r="I415" s="12"/>
      <c r="J415" s="12"/>
      <c r="K415" s="12"/>
      <c r="L415" s="12"/>
      <c r="M415" s="13"/>
      <c r="N415" s="1"/>
      <c r="O415" s="1"/>
      <c r="P415" s="1"/>
      <c r="Q415" s="1"/>
      <c r="R415" s="1"/>
      <c r="S415" s="1"/>
      <c r="T415" s="1"/>
      <c r="AR415" s="1"/>
      <c r="AS415" s="1"/>
      <c r="AU415" s="1"/>
    </row>
    <row r="416" spans="1:47" ht="30" customHeight="1" x14ac:dyDescent="0.3">
      <c r="A416" s="13" t="s">
        <v>282</v>
      </c>
      <c r="B416" s="13" t="s">
        <v>362</v>
      </c>
      <c r="C416" s="13" t="s">
        <v>90</v>
      </c>
      <c r="D416" s="11">
        <v>16</v>
      </c>
      <c r="E416" s="12"/>
      <c r="F416" s="12"/>
      <c r="G416" s="12"/>
      <c r="H416" s="12"/>
      <c r="I416" s="12"/>
      <c r="J416" s="12"/>
      <c r="K416" s="12"/>
      <c r="L416" s="12"/>
      <c r="M416" s="13"/>
      <c r="N416" s="1"/>
      <c r="O416" s="1"/>
      <c r="P416" s="1"/>
      <c r="Q416" s="1"/>
      <c r="R416" s="1"/>
      <c r="S416" s="1"/>
      <c r="T416" s="1"/>
      <c r="AR416" s="1"/>
      <c r="AS416" s="1"/>
      <c r="AU416" s="1"/>
    </row>
    <row r="417" spans="1:47" ht="30" customHeight="1" x14ac:dyDescent="0.3">
      <c r="A417" s="13" t="s">
        <v>282</v>
      </c>
      <c r="B417" s="13" t="s">
        <v>363</v>
      </c>
      <c r="C417" s="13" t="s">
        <v>90</v>
      </c>
      <c r="D417" s="11">
        <v>4</v>
      </c>
      <c r="E417" s="12"/>
      <c r="F417" s="12"/>
      <c r="G417" s="12"/>
      <c r="H417" s="12"/>
      <c r="I417" s="12"/>
      <c r="J417" s="12"/>
      <c r="K417" s="12"/>
      <c r="L417" s="12"/>
      <c r="M417" s="13"/>
      <c r="N417" s="1"/>
      <c r="O417" s="1"/>
      <c r="P417" s="1"/>
      <c r="Q417" s="1"/>
      <c r="R417" s="1"/>
      <c r="S417" s="1"/>
      <c r="T417" s="1"/>
      <c r="AR417" s="1"/>
      <c r="AS417" s="1"/>
      <c r="AU417" s="1"/>
    </row>
    <row r="418" spans="1:47" ht="30" customHeight="1" x14ac:dyDescent="0.3">
      <c r="A418" s="13" t="s">
        <v>282</v>
      </c>
      <c r="B418" s="13" t="s">
        <v>364</v>
      </c>
      <c r="C418" s="13" t="s">
        <v>90</v>
      </c>
      <c r="D418" s="11">
        <v>5</v>
      </c>
      <c r="E418" s="12"/>
      <c r="F418" s="12"/>
      <c r="G418" s="12"/>
      <c r="H418" s="12"/>
      <c r="I418" s="12"/>
      <c r="J418" s="12"/>
      <c r="K418" s="12"/>
      <c r="L418" s="12"/>
      <c r="M418" s="13"/>
      <c r="N418" s="1"/>
      <c r="O418" s="1"/>
      <c r="P418" s="1"/>
      <c r="Q418" s="1"/>
      <c r="R418" s="1"/>
      <c r="S418" s="1"/>
      <c r="T418" s="1"/>
      <c r="AR418" s="1"/>
      <c r="AS418" s="1"/>
      <c r="AU418" s="1"/>
    </row>
    <row r="419" spans="1:47" ht="30" customHeight="1" x14ac:dyDescent="0.3">
      <c r="A419" s="13" t="s">
        <v>365</v>
      </c>
      <c r="B419" s="13" t="s">
        <v>366</v>
      </c>
      <c r="C419" s="13" t="s">
        <v>187</v>
      </c>
      <c r="D419" s="11">
        <v>44</v>
      </c>
      <c r="E419" s="12"/>
      <c r="F419" s="12"/>
      <c r="G419" s="12"/>
      <c r="H419" s="12"/>
      <c r="I419" s="12"/>
      <c r="J419" s="12"/>
      <c r="K419" s="12"/>
      <c r="L419" s="12"/>
      <c r="M419" s="13"/>
      <c r="N419" s="1"/>
      <c r="O419" s="1"/>
      <c r="P419" s="1"/>
      <c r="Q419" s="1"/>
      <c r="R419" s="1"/>
      <c r="S419" s="1"/>
      <c r="T419" s="1"/>
      <c r="AR419" s="1"/>
      <c r="AS419" s="1"/>
      <c r="AU419" s="1"/>
    </row>
    <row r="420" spans="1:47" ht="30" customHeight="1" x14ac:dyDescent="0.3">
      <c r="A420" s="13" t="s">
        <v>367</v>
      </c>
      <c r="B420" s="13" t="s">
        <v>368</v>
      </c>
      <c r="C420" s="13" t="s">
        <v>187</v>
      </c>
      <c r="D420" s="11">
        <v>132</v>
      </c>
      <c r="E420" s="12"/>
      <c r="F420" s="12"/>
      <c r="G420" s="12"/>
      <c r="H420" s="12"/>
      <c r="I420" s="12"/>
      <c r="J420" s="12"/>
      <c r="K420" s="12"/>
      <c r="L420" s="12"/>
      <c r="M420" s="13"/>
      <c r="N420" s="1"/>
      <c r="O420" s="1"/>
      <c r="P420" s="1"/>
      <c r="Q420" s="1"/>
      <c r="R420" s="1"/>
      <c r="S420" s="1"/>
      <c r="T420" s="1"/>
      <c r="AR420" s="1"/>
      <c r="AS420" s="1"/>
      <c r="AU420" s="1"/>
    </row>
    <row r="421" spans="1:47" ht="30" customHeight="1" x14ac:dyDescent="0.3">
      <c r="A421" s="13" t="s">
        <v>369</v>
      </c>
      <c r="B421" s="13" t="s">
        <v>370</v>
      </c>
      <c r="C421" s="13" t="s">
        <v>187</v>
      </c>
      <c r="D421" s="11">
        <v>20</v>
      </c>
      <c r="E421" s="12"/>
      <c r="F421" s="12"/>
      <c r="G421" s="12"/>
      <c r="H421" s="12"/>
      <c r="I421" s="12"/>
      <c r="J421" s="12"/>
      <c r="K421" s="12"/>
      <c r="L421" s="12"/>
      <c r="M421" s="13"/>
      <c r="N421" s="1"/>
      <c r="O421" s="1"/>
      <c r="P421" s="1"/>
      <c r="Q421" s="1"/>
      <c r="R421" s="1"/>
      <c r="S421" s="1"/>
      <c r="T421" s="1"/>
      <c r="AR421" s="1"/>
      <c r="AS421" s="1"/>
      <c r="AU421" s="1"/>
    </row>
    <row r="422" spans="1:47" ht="30" customHeight="1" x14ac:dyDescent="0.3">
      <c r="A422" s="13" t="s">
        <v>371</v>
      </c>
      <c r="B422" s="13" t="s">
        <v>372</v>
      </c>
      <c r="C422" s="13" t="s">
        <v>187</v>
      </c>
      <c r="D422" s="11">
        <v>196</v>
      </c>
      <c r="E422" s="12"/>
      <c r="F422" s="12"/>
      <c r="G422" s="12"/>
      <c r="H422" s="12"/>
      <c r="I422" s="12"/>
      <c r="J422" s="12"/>
      <c r="K422" s="12"/>
      <c r="L422" s="12"/>
      <c r="M422" s="13"/>
      <c r="N422" s="1"/>
      <c r="O422" s="1"/>
      <c r="P422" s="1"/>
      <c r="Q422" s="1"/>
      <c r="R422" s="1"/>
      <c r="S422" s="1"/>
      <c r="T422" s="1"/>
      <c r="AR422" s="1"/>
      <c r="AS422" s="1"/>
      <c r="AU422" s="1"/>
    </row>
    <row r="423" spans="1:47" ht="30" customHeight="1" x14ac:dyDescent="0.3">
      <c r="A423" s="13" t="s">
        <v>373</v>
      </c>
      <c r="B423" s="13" t="s">
        <v>374</v>
      </c>
      <c r="C423" s="13" t="s">
        <v>187</v>
      </c>
      <c r="D423" s="11">
        <v>111</v>
      </c>
      <c r="E423" s="12"/>
      <c r="F423" s="12"/>
      <c r="G423" s="12"/>
      <c r="H423" s="12"/>
      <c r="I423" s="12"/>
      <c r="J423" s="12"/>
      <c r="K423" s="12"/>
      <c r="L423" s="12"/>
      <c r="M423" s="13"/>
      <c r="N423" s="1"/>
      <c r="O423" s="1"/>
      <c r="P423" s="1"/>
      <c r="Q423" s="1"/>
      <c r="R423" s="1"/>
      <c r="S423" s="1"/>
      <c r="T423" s="1"/>
      <c r="AR423" s="1"/>
      <c r="AS423" s="1"/>
      <c r="AU423" s="1"/>
    </row>
    <row r="424" spans="1:47" ht="30" customHeight="1" x14ac:dyDescent="0.3">
      <c r="A424" s="13" t="s">
        <v>375</v>
      </c>
      <c r="B424" s="13" t="s">
        <v>376</v>
      </c>
      <c r="C424" s="13" t="s">
        <v>90</v>
      </c>
      <c r="D424" s="11">
        <v>72</v>
      </c>
      <c r="E424" s="12"/>
      <c r="F424" s="12"/>
      <c r="G424" s="12"/>
      <c r="H424" s="12"/>
      <c r="I424" s="12"/>
      <c r="J424" s="12"/>
      <c r="K424" s="12"/>
      <c r="L424" s="12"/>
      <c r="M424" s="13"/>
      <c r="N424" s="1"/>
      <c r="O424" s="1"/>
      <c r="P424" s="1"/>
      <c r="Q424" s="1"/>
      <c r="R424" s="1"/>
      <c r="S424" s="1"/>
      <c r="T424" s="1"/>
      <c r="AR424" s="1"/>
      <c r="AS424" s="1"/>
      <c r="AU424" s="1"/>
    </row>
    <row r="425" spans="1:47" ht="30" customHeight="1" x14ac:dyDescent="0.3">
      <c r="A425" s="13" t="s">
        <v>191</v>
      </c>
      <c r="B425" s="13" t="s">
        <v>377</v>
      </c>
      <c r="C425" s="13" t="s">
        <v>90</v>
      </c>
      <c r="D425" s="11">
        <v>74</v>
      </c>
      <c r="E425" s="12"/>
      <c r="F425" s="12"/>
      <c r="G425" s="12"/>
      <c r="H425" s="12"/>
      <c r="I425" s="12"/>
      <c r="J425" s="12"/>
      <c r="K425" s="12"/>
      <c r="L425" s="12"/>
      <c r="M425" s="13"/>
      <c r="N425" s="1"/>
      <c r="O425" s="1"/>
      <c r="P425" s="1"/>
      <c r="Q425" s="1"/>
      <c r="R425" s="1"/>
      <c r="S425" s="1"/>
      <c r="T425" s="1"/>
      <c r="AR425" s="1"/>
      <c r="AS425" s="1"/>
      <c r="AU425" s="1"/>
    </row>
    <row r="426" spans="1:47" ht="30" customHeight="1" x14ac:dyDescent="0.3">
      <c r="A426" s="13" t="s">
        <v>378</v>
      </c>
      <c r="B426" s="13" t="s">
        <v>376</v>
      </c>
      <c r="C426" s="13" t="s">
        <v>178</v>
      </c>
      <c r="D426" s="11">
        <v>2</v>
      </c>
      <c r="E426" s="12"/>
      <c r="F426" s="12"/>
      <c r="G426" s="12"/>
      <c r="H426" s="12"/>
      <c r="I426" s="12"/>
      <c r="J426" s="12"/>
      <c r="K426" s="12"/>
      <c r="L426" s="12"/>
      <c r="M426" s="13"/>
      <c r="N426" s="1"/>
      <c r="O426" s="1"/>
      <c r="P426" s="1"/>
      <c r="Q426" s="1"/>
      <c r="R426" s="1"/>
      <c r="S426" s="1"/>
      <c r="T426" s="1"/>
      <c r="AR426" s="1"/>
      <c r="AS426" s="1"/>
      <c r="AU426" s="1"/>
    </row>
    <row r="427" spans="1:47" ht="30" customHeight="1" x14ac:dyDescent="0.3">
      <c r="A427" s="13" t="s">
        <v>379</v>
      </c>
      <c r="B427" s="13" t="s">
        <v>380</v>
      </c>
      <c r="C427" s="13" t="s">
        <v>147</v>
      </c>
      <c r="D427" s="11">
        <v>8</v>
      </c>
      <c r="E427" s="12"/>
      <c r="F427" s="12"/>
      <c r="G427" s="12"/>
      <c r="H427" s="12"/>
      <c r="I427" s="12"/>
      <c r="J427" s="12"/>
      <c r="K427" s="12"/>
      <c r="L427" s="12"/>
      <c r="M427" s="13"/>
      <c r="N427" s="1"/>
      <c r="O427" s="1"/>
      <c r="P427" s="1"/>
      <c r="Q427" s="1"/>
      <c r="R427" s="1"/>
      <c r="S427" s="1"/>
      <c r="T427" s="1"/>
      <c r="AR427" s="1"/>
      <c r="AS427" s="1"/>
      <c r="AU427" s="1"/>
    </row>
    <row r="428" spans="1:47" ht="30" customHeight="1" x14ac:dyDescent="0.3">
      <c r="A428" s="13" t="s">
        <v>381</v>
      </c>
      <c r="B428" s="13" t="s">
        <v>382</v>
      </c>
      <c r="C428" s="13" t="s">
        <v>178</v>
      </c>
      <c r="D428" s="11">
        <v>3</v>
      </c>
      <c r="E428" s="12"/>
      <c r="F428" s="12"/>
      <c r="G428" s="12"/>
      <c r="H428" s="12"/>
      <c r="I428" s="12"/>
      <c r="J428" s="12"/>
      <c r="K428" s="12"/>
      <c r="L428" s="12"/>
      <c r="M428" s="13"/>
      <c r="N428" s="1"/>
      <c r="O428" s="1"/>
      <c r="P428" s="1"/>
      <c r="Q428" s="1"/>
      <c r="R428" s="1"/>
      <c r="S428" s="1"/>
      <c r="T428" s="1"/>
      <c r="AR428" s="1"/>
      <c r="AS428" s="1"/>
      <c r="AU428" s="1"/>
    </row>
    <row r="429" spans="1:47" ht="30" customHeight="1" x14ac:dyDescent="0.3">
      <c r="A429" s="13" t="s">
        <v>383</v>
      </c>
      <c r="B429" s="13" t="s">
        <v>384</v>
      </c>
      <c r="C429" s="13" t="s">
        <v>187</v>
      </c>
      <c r="D429" s="11">
        <v>24</v>
      </c>
      <c r="E429" s="12"/>
      <c r="F429" s="12"/>
      <c r="G429" s="12"/>
      <c r="H429" s="12"/>
      <c r="I429" s="12"/>
      <c r="J429" s="12"/>
      <c r="K429" s="12"/>
      <c r="L429" s="12"/>
      <c r="M429" s="13"/>
      <c r="N429" s="1"/>
      <c r="O429" s="1"/>
      <c r="P429" s="1"/>
      <c r="Q429" s="1"/>
      <c r="R429" s="1"/>
      <c r="S429" s="1"/>
      <c r="T429" s="1"/>
      <c r="AR429" s="1"/>
      <c r="AS429" s="1"/>
      <c r="AU429" s="1"/>
    </row>
    <row r="430" spans="1:47" ht="30" customHeight="1" x14ac:dyDescent="0.3">
      <c r="A430" s="13" t="s">
        <v>383</v>
      </c>
      <c r="B430" s="13" t="s">
        <v>385</v>
      </c>
      <c r="C430" s="13" t="s">
        <v>187</v>
      </c>
      <c r="D430" s="11">
        <v>4</v>
      </c>
      <c r="E430" s="12"/>
      <c r="F430" s="12"/>
      <c r="G430" s="12"/>
      <c r="H430" s="12"/>
      <c r="I430" s="12"/>
      <c r="J430" s="12"/>
      <c r="K430" s="12"/>
      <c r="L430" s="12"/>
      <c r="M430" s="13"/>
      <c r="N430" s="1"/>
      <c r="O430" s="1"/>
      <c r="P430" s="1"/>
      <c r="Q430" s="1"/>
      <c r="R430" s="1"/>
      <c r="S430" s="1"/>
      <c r="T430" s="1"/>
      <c r="AR430" s="1"/>
      <c r="AS430" s="1"/>
      <c r="AU430" s="1"/>
    </row>
    <row r="431" spans="1:47" ht="30" customHeight="1" x14ac:dyDescent="0.3">
      <c r="A431" s="13" t="s">
        <v>383</v>
      </c>
      <c r="B431" s="13" t="s">
        <v>386</v>
      </c>
      <c r="C431" s="13" t="s">
        <v>187</v>
      </c>
      <c r="D431" s="11">
        <v>24</v>
      </c>
      <c r="E431" s="12"/>
      <c r="F431" s="12"/>
      <c r="G431" s="12"/>
      <c r="H431" s="12"/>
      <c r="I431" s="12"/>
      <c r="J431" s="12"/>
      <c r="K431" s="12"/>
      <c r="L431" s="12"/>
      <c r="M431" s="13"/>
      <c r="N431" s="1"/>
      <c r="O431" s="1"/>
      <c r="P431" s="1"/>
      <c r="Q431" s="1"/>
      <c r="R431" s="1"/>
      <c r="S431" s="1"/>
      <c r="T431" s="1"/>
      <c r="AR431" s="1"/>
      <c r="AS431" s="1"/>
      <c r="AU431" s="1"/>
    </row>
    <row r="432" spans="1:47" ht="30" customHeight="1" x14ac:dyDescent="0.3">
      <c r="A432" s="13" t="s">
        <v>383</v>
      </c>
      <c r="B432" s="13" t="s">
        <v>387</v>
      </c>
      <c r="C432" s="13" t="s">
        <v>187</v>
      </c>
      <c r="D432" s="11">
        <v>4</v>
      </c>
      <c r="E432" s="12"/>
      <c r="F432" s="12"/>
      <c r="G432" s="12"/>
      <c r="H432" s="12"/>
      <c r="I432" s="12"/>
      <c r="J432" s="12"/>
      <c r="K432" s="12"/>
      <c r="L432" s="12"/>
      <c r="M432" s="13"/>
      <c r="N432" s="1"/>
      <c r="O432" s="1"/>
      <c r="P432" s="1"/>
      <c r="Q432" s="1"/>
      <c r="R432" s="1"/>
      <c r="S432" s="1"/>
      <c r="T432" s="1"/>
      <c r="AR432" s="1"/>
      <c r="AS432" s="1"/>
      <c r="AU432" s="1"/>
    </row>
    <row r="433" spans="1:47" ht="30" customHeight="1" x14ac:dyDescent="0.3">
      <c r="A433" s="13" t="s">
        <v>388</v>
      </c>
      <c r="B433" s="13" t="s">
        <v>196</v>
      </c>
      <c r="C433" s="13" t="s">
        <v>187</v>
      </c>
      <c r="D433" s="11">
        <v>12</v>
      </c>
      <c r="E433" s="12"/>
      <c r="F433" s="12"/>
      <c r="G433" s="12"/>
      <c r="H433" s="12"/>
      <c r="I433" s="12"/>
      <c r="J433" s="12"/>
      <c r="K433" s="12"/>
      <c r="L433" s="12"/>
      <c r="M433" s="13"/>
      <c r="N433" s="1"/>
      <c r="O433" s="1"/>
      <c r="P433" s="1"/>
      <c r="Q433" s="1"/>
      <c r="R433" s="1"/>
      <c r="S433" s="1"/>
      <c r="T433" s="1"/>
      <c r="AR433" s="1"/>
      <c r="AS433" s="1"/>
      <c r="AU433" s="1"/>
    </row>
    <row r="434" spans="1:47" ht="30" customHeight="1" x14ac:dyDescent="0.3">
      <c r="A434" s="13" t="s">
        <v>388</v>
      </c>
      <c r="B434" s="13" t="s">
        <v>197</v>
      </c>
      <c r="C434" s="13" t="s">
        <v>187</v>
      </c>
      <c r="D434" s="11">
        <v>10</v>
      </c>
      <c r="E434" s="12"/>
      <c r="F434" s="12"/>
      <c r="G434" s="12"/>
      <c r="H434" s="12"/>
      <c r="I434" s="12"/>
      <c r="J434" s="12"/>
      <c r="K434" s="12"/>
      <c r="L434" s="12"/>
      <c r="M434" s="13"/>
      <c r="N434" s="1"/>
      <c r="O434" s="1"/>
      <c r="P434" s="1"/>
      <c r="Q434" s="1"/>
      <c r="R434" s="1"/>
      <c r="S434" s="1"/>
      <c r="T434" s="1"/>
      <c r="AR434" s="1"/>
      <c r="AS434" s="1"/>
      <c r="AU434" s="1"/>
    </row>
    <row r="435" spans="1:47" ht="30" customHeight="1" x14ac:dyDescent="0.3">
      <c r="A435" s="13" t="s">
        <v>389</v>
      </c>
      <c r="B435" s="13" t="s">
        <v>390</v>
      </c>
      <c r="C435" s="13" t="s">
        <v>187</v>
      </c>
      <c r="D435" s="11">
        <v>56</v>
      </c>
      <c r="E435" s="12"/>
      <c r="F435" s="12"/>
      <c r="G435" s="12"/>
      <c r="H435" s="12"/>
      <c r="I435" s="12"/>
      <c r="J435" s="12"/>
      <c r="K435" s="12"/>
      <c r="L435" s="12"/>
      <c r="M435" s="13"/>
      <c r="N435" s="1"/>
      <c r="O435" s="1"/>
      <c r="P435" s="1"/>
      <c r="Q435" s="1"/>
      <c r="R435" s="1"/>
      <c r="S435" s="1"/>
      <c r="T435" s="1"/>
      <c r="AR435" s="1"/>
      <c r="AS435" s="1"/>
      <c r="AU435" s="1"/>
    </row>
    <row r="436" spans="1:47" ht="30" customHeight="1" x14ac:dyDescent="0.3">
      <c r="A436" s="11"/>
      <c r="B436" s="11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/>
    </row>
    <row r="437" spans="1:47" ht="30" customHeight="1" x14ac:dyDescent="0.3">
      <c r="A437" s="11"/>
      <c r="B437" s="11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1"/>
      <c r="Q437" s="1"/>
    </row>
    <row r="438" spans="1:47" ht="30" customHeight="1" x14ac:dyDescent="0.3">
      <c r="A438" s="11"/>
      <c r="B438" s="11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1"/>
      <c r="Q438" s="1"/>
    </row>
    <row r="439" spans="1:47" ht="30" customHeight="1" x14ac:dyDescent="0.3">
      <c r="A439" s="11"/>
      <c r="B439" s="11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1"/>
      <c r="Q439" s="1"/>
    </row>
    <row r="440" spans="1:47" ht="30" customHeight="1" x14ac:dyDescent="0.3">
      <c r="A440" s="11"/>
      <c r="B440" s="11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1"/>
      <c r="Q440" s="1"/>
    </row>
    <row r="441" spans="1:47" ht="30" customHeight="1" x14ac:dyDescent="0.3">
      <c r="A441" s="11"/>
      <c r="B441" s="11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/>
    </row>
    <row r="442" spans="1:47" ht="30" customHeight="1" x14ac:dyDescent="0.3">
      <c r="A442" s="11"/>
      <c r="B442" s="11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1"/>
      <c r="Q442" s="1"/>
    </row>
    <row r="443" spans="1:47" ht="30" customHeight="1" x14ac:dyDescent="0.3">
      <c r="A443" s="11"/>
      <c r="B443" s="11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1"/>
      <c r="Q443" s="1"/>
    </row>
    <row r="444" spans="1:47" ht="30" customHeight="1" x14ac:dyDescent="0.3">
      <c r="A444" s="11"/>
      <c r="B444" s="11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1"/>
      <c r="Q444" s="1"/>
    </row>
    <row r="445" spans="1:47" ht="30" customHeight="1" x14ac:dyDescent="0.3">
      <c r="A445" s="11"/>
      <c r="B445" s="11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1"/>
      <c r="Q445" s="1"/>
    </row>
    <row r="446" spans="1:47" ht="30" customHeight="1" x14ac:dyDescent="0.3">
      <c r="A446" s="11"/>
      <c r="B446" s="1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/>
    </row>
    <row r="447" spans="1:47" ht="30" customHeight="1" x14ac:dyDescent="0.3">
      <c r="A447" s="11"/>
      <c r="B447" s="1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1"/>
      <c r="Q447" s="1"/>
    </row>
    <row r="448" spans="1:47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/>
    </row>
    <row r="449" spans="1:47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/>
    </row>
    <row r="450" spans="1:47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/>
    </row>
    <row r="451" spans="1:47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/>
    </row>
    <row r="452" spans="1:47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/>
    </row>
    <row r="453" spans="1:47" ht="30" customHeight="1" x14ac:dyDescent="0.3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/>
    </row>
    <row r="454" spans="1:47" ht="30" customHeight="1" x14ac:dyDescent="0.3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/>
    </row>
    <row r="455" spans="1:47" ht="30" customHeight="1" x14ac:dyDescent="0.3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/>
    </row>
    <row r="456" spans="1:47" ht="30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/>
    </row>
    <row r="457" spans="1:47" ht="30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/>
    </row>
    <row r="458" spans="1:47" ht="30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/>
    </row>
    <row r="459" spans="1:47" ht="30" customHeight="1" x14ac:dyDescent="0.3">
      <c r="A459" s="13" t="s">
        <v>79</v>
      </c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</row>
    <row r="460" spans="1:47" ht="30" customHeight="1" x14ac:dyDescent="0.3">
      <c r="A460" s="13" t="s">
        <v>391</v>
      </c>
      <c r="B460" s="13" t="s">
        <v>51</v>
      </c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/>
    </row>
    <row r="461" spans="1:47" ht="30" customHeight="1" x14ac:dyDescent="0.3">
      <c r="A461" s="13" t="s">
        <v>393</v>
      </c>
      <c r="B461" s="13" t="s">
        <v>394</v>
      </c>
      <c r="C461" s="13" t="s">
        <v>178</v>
      </c>
      <c r="D461" s="11">
        <v>1207</v>
      </c>
      <c r="E461" s="12"/>
      <c r="F461" s="12"/>
      <c r="G461" s="12"/>
      <c r="H461" s="12"/>
      <c r="I461" s="12"/>
      <c r="J461" s="12"/>
      <c r="K461" s="12"/>
      <c r="L461" s="12"/>
      <c r="M461" s="13"/>
      <c r="N461" s="1"/>
      <c r="O461" s="1"/>
      <c r="P461" s="1"/>
      <c r="Q461" s="1"/>
      <c r="R461" s="1"/>
      <c r="S461" s="1"/>
      <c r="T461" s="1"/>
      <c r="AR461" s="1"/>
      <c r="AS461" s="1"/>
      <c r="AU461" s="1"/>
    </row>
    <row r="462" spans="1:47" ht="30" customHeight="1" x14ac:dyDescent="0.3">
      <c r="A462" s="13" t="s">
        <v>395</v>
      </c>
      <c r="B462" s="13" t="s">
        <v>396</v>
      </c>
      <c r="C462" s="13" t="s">
        <v>178</v>
      </c>
      <c r="D462" s="11">
        <v>1207</v>
      </c>
      <c r="E462" s="12"/>
      <c r="F462" s="12"/>
      <c r="G462" s="12"/>
      <c r="H462" s="12"/>
      <c r="I462" s="12"/>
      <c r="J462" s="12"/>
      <c r="K462" s="12"/>
      <c r="L462" s="12"/>
      <c r="M462" s="13"/>
      <c r="N462" s="1"/>
      <c r="O462" s="1"/>
      <c r="P462" s="1"/>
      <c r="Q462" s="1"/>
      <c r="R462" s="1"/>
      <c r="S462" s="1"/>
      <c r="T462" s="1"/>
      <c r="AR462" s="1"/>
      <c r="AS462" s="1"/>
      <c r="AU462" s="1"/>
    </row>
    <row r="463" spans="1:47" ht="30" customHeight="1" x14ac:dyDescent="0.3">
      <c r="A463" s="13" t="s">
        <v>397</v>
      </c>
      <c r="B463" s="13" t="s">
        <v>398</v>
      </c>
      <c r="C463" s="13" t="s">
        <v>178</v>
      </c>
      <c r="D463" s="11">
        <v>3622</v>
      </c>
      <c r="E463" s="12"/>
      <c r="F463" s="12"/>
      <c r="G463" s="12"/>
      <c r="H463" s="12"/>
      <c r="I463" s="12"/>
      <c r="J463" s="12"/>
      <c r="K463" s="12"/>
      <c r="L463" s="12"/>
      <c r="M463" s="13"/>
      <c r="N463" s="1"/>
      <c r="O463" s="1"/>
      <c r="P463" s="1"/>
      <c r="Q463" s="1"/>
      <c r="R463" s="1"/>
      <c r="S463" s="1"/>
      <c r="T463" s="1"/>
      <c r="AR463" s="1"/>
      <c r="AS463" s="1"/>
      <c r="AU463" s="1"/>
    </row>
    <row r="464" spans="1:47" ht="30" customHeight="1" x14ac:dyDescent="0.3">
      <c r="A464" s="13" t="s">
        <v>399</v>
      </c>
      <c r="B464" s="13" t="s">
        <v>400</v>
      </c>
      <c r="C464" s="13" t="s">
        <v>59</v>
      </c>
      <c r="D464" s="11">
        <v>2</v>
      </c>
      <c r="E464" s="12"/>
      <c r="F464" s="12"/>
      <c r="G464" s="12"/>
      <c r="H464" s="12"/>
      <c r="I464" s="12"/>
      <c r="J464" s="12"/>
      <c r="K464" s="12"/>
      <c r="L464" s="12"/>
      <c r="M464" s="13"/>
      <c r="N464" s="1"/>
      <c r="O464" s="1"/>
      <c r="P464" s="1"/>
      <c r="Q464" s="1"/>
      <c r="R464" s="1"/>
      <c r="S464" s="1"/>
      <c r="T464" s="1"/>
      <c r="AR464" s="1"/>
      <c r="AS464" s="1"/>
      <c r="AU464" s="1"/>
    </row>
    <row r="465" spans="1:17" ht="30" customHeight="1" x14ac:dyDescent="0.3">
      <c r="A465" s="11"/>
      <c r="B465" s="11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1"/>
      <c r="Q465" s="1"/>
    </row>
    <row r="466" spans="1:17" ht="30" customHeight="1" x14ac:dyDescent="0.3">
      <c r="A466" s="11"/>
      <c r="B466" s="11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1"/>
      <c r="Q466" s="1"/>
    </row>
    <row r="467" spans="1:17" ht="30" customHeight="1" x14ac:dyDescent="0.3">
      <c r="A467" s="11"/>
      <c r="B467" s="11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1"/>
      <c r="Q467" s="1"/>
    </row>
    <row r="468" spans="1:17" ht="30" customHeight="1" x14ac:dyDescent="0.3">
      <c r="A468" s="11"/>
      <c r="B468" s="11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1"/>
      <c r="Q468" s="1"/>
    </row>
    <row r="469" spans="1:17" ht="30" customHeight="1" x14ac:dyDescent="0.3">
      <c r="A469" s="11"/>
      <c r="B469" s="11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1"/>
      <c r="Q469" s="1"/>
    </row>
    <row r="470" spans="1:17" ht="30" customHeight="1" x14ac:dyDescent="0.3">
      <c r="A470" s="11"/>
      <c r="B470" s="11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1"/>
      <c r="Q470" s="1"/>
    </row>
    <row r="471" spans="1:17" ht="30" customHeight="1" x14ac:dyDescent="0.3">
      <c r="A471" s="11"/>
      <c r="B471" s="11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1"/>
      <c r="Q471" s="1"/>
    </row>
    <row r="472" spans="1:17" ht="30" customHeight="1" x14ac:dyDescent="0.3">
      <c r="A472" s="11"/>
      <c r="B472" s="11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1"/>
      <c r="Q472" s="1"/>
    </row>
    <row r="473" spans="1:17" ht="30" customHeight="1" x14ac:dyDescent="0.3">
      <c r="A473" s="11"/>
      <c r="B473" s="11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1"/>
      <c r="Q473" s="1"/>
    </row>
    <row r="474" spans="1:17" ht="30" customHeight="1" x14ac:dyDescent="0.3">
      <c r="A474" s="11"/>
      <c r="B474" s="11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1"/>
      <c r="Q474" s="1"/>
    </row>
    <row r="475" spans="1:17" ht="30" customHeight="1" x14ac:dyDescent="0.3">
      <c r="A475" s="11"/>
      <c r="B475" s="11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1"/>
      <c r="Q475" s="1"/>
    </row>
    <row r="476" spans="1:17" ht="30" customHeight="1" x14ac:dyDescent="0.3">
      <c r="A476" s="11"/>
      <c r="B476" s="11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1"/>
      <c r="Q476" s="1"/>
    </row>
    <row r="477" spans="1:17" ht="30" customHeight="1" x14ac:dyDescent="0.3">
      <c r="A477" s="11"/>
      <c r="B477" s="11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1"/>
      <c r="Q477" s="1"/>
    </row>
    <row r="478" spans="1:17" ht="30" customHeight="1" x14ac:dyDescent="0.3">
      <c r="A478" s="11"/>
      <c r="B478" s="11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1"/>
      <c r="Q478" s="1"/>
    </row>
    <row r="479" spans="1:17" ht="30" customHeight="1" x14ac:dyDescent="0.3">
      <c r="A479" s="11"/>
      <c r="B479" s="11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1"/>
      <c r="Q479" s="1"/>
    </row>
    <row r="480" spans="1:17" ht="30" customHeight="1" x14ac:dyDescent="0.3">
      <c r="A480" s="11"/>
      <c r="B480" s="11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1"/>
      <c r="Q480" s="1"/>
    </row>
    <row r="481" spans="1:47" ht="30" customHeight="1" x14ac:dyDescent="0.3">
      <c r="A481" s="11"/>
      <c r="B481" s="11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1"/>
      <c r="Q481" s="1"/>
    </row>
    <row r="482" spans="1:47" ht="30" customHeight="1" x14ac:dyDescent="0.3">
      <c r="A482" s="11"/>
      <c r="B482" s="11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1"/>
      <c r="Q482" s="1"/>
    </row>
    <row r="483" spans="1:47" ht="30" customHeight="1" x14ac:dyDescent="0.3">
      <c r="A483" s="13" t="s">
        <v>79</v>
      </c>
      <c r="B483" s="11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1"/>
    </row>
    <row r="484" spans="1:47" ht="30" customHeight="1" x14ac:dyDescent="0.3">
      <c r="A484" s="13" t="s">
        <v>401</v>
      </c>
      <c r="B484" s="13" t="s">
        <v>51</v>
      </c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1"/>
      <c r="Q484" s="1"/>
    </row>
    <row r="485" spans="1:47" ht="30" customHeight="1" x14ac:dyDescent="0.3">
      <c r="A485" s="13" t="s">
        <v>403</v>
      </c>
      <c r="B485" s="13" t="s">
        <v>404</v>
      </c>
      <c r="C485" s="13" t="s">
        <v>110</v>
      </c>
      <c r="D485" s="11">
        <v>1</v>
      </c>
      <c r="E485" s="12"/>
      <c r="F485" s="12"/>
      <c r="G485" s="12"/>
      <c r="H485" s="12"/>
      <c r="I485" s="12"/>
      <c r="J485" s="12"/>
      <c r="K485" s="12"/>
      <c r="L485" s="12"/>
      <c r="M485" s="13"/>
      <c r="N485" s="1"/>
      <c r="O485" s="1"/>
      <c r="P485" s="1"/>
      <c r="Q485" s="1"/>
      <c r="R485" s="1"/>
      <c r="S485" s="1"/>
      <c r="T485" s="1"/>
      <c r="AR485" s="1"/>
      <c r="AS485" s="1"/>
      <c r="AU485" s="1"/>
    </row>
    <row r="486" spans="1:47" ht="30" customHeight="1" x14ac:dyDescent="0.3">
      <c r="A486" s="13" t="s">
        <v>405</v>
      </c>
      <c r="B486" s="13" t="s">
        <v>406</v>
      </c>
      <c r="C486" s="13" t="s">
        <v>110</v>
      </c>
      <c r="D486" s="11">
        <v>167</v>
      </c>
      <c r="E486" s="12"/>
      <c r="F486" s="12"/>
      <c r="G486" s="12"/>
      <c r="H486" s="12"/>
      <c r="I486" s="12"/>
      <c r="J486" s="12"/>
      <c r="K486" s="12"/>
      <c r="L486" s="12"/>
      <c r="M486" s="13"/>
      <c r="N486" s="1"/>
      <c r="O486" s="1"/>
      <c r="P486" s="1"/>
      <c r="Q486" s="1"/>
      <c r="R486" s="1"/>
      <c r="S486" s="1"/>
      <c r="T486" s="1"/>
      <c r="AR486" s="1"/>
      <c r="AS486" s="1"/>
      <c r="AU486" s="1"/>
    </row>
    <row r="487" spans="1:47" ht="30" customHeight="1" x14ac:dyDescent="0.3">
      <c r="A487" s="13" t="s">
        <v>407</v>
      </c>
      <c r="B487" s="13" t="s">
        <v>408</v>
      </c>
      <c r="C487" s="13" t="s">
        <v>110</v>
      </c>
      <c r="D487" s="11">
        <v>80</v>
      </c>
      <c r="E487" s="12"/>
      <c r="F487" s="12"/>
      <c r="G487" s="12"/>
      <c r="H487" s="12"/>
      <c r="I487" s="12"/>
      <c r="J487" s="12"/>
      <c r="K487" s="12"/>
      <c r="L487" s="12"/>
      <c r="M487" s="13"/>
      <c r="N487" s="1"/>
      <c r="O487" s="1"/>
      <c r="P487" s="1"/>
      <c r="Q487" s="1"/>
      <c r="R487" s="1"/>
      <c r="S487" s="1"/>
      <c r="T487" s="1"/>
      <c r="AR487" s="1"/>
      <c r="AS487" s="1"/>
      <c r="AU487" s="1"/>
    </row>
    <row r="488" spans="1:47" ht="30" customHeight="1" x14ac:dyDescent="0.3">
      <c r="A488" s="13" t="s">
        <v>407</v>
      </c>
      <c r="B488" s="13" t="s">
        <v>409</v>
      </c>
      <c r="C488" s="13" t="s">
        <v>110</v>
      </c>
      <c r="D488" s="11">
        <v>22</v>
      </c>
      <c r="E488" s="12"/>
      <c r="F488" s="12"/>
      <c r="G488" s="12"/>
      <c r="H488" s="12"/>
      <c r="I488" s="12"/>
      <c r="J488" s="12"/>
      <c r="K488" s="12"/>
      <c r="L488" s="12"/>
      <c r="M488" s="13"/>
      <c r="N488" s="1"/>
      <c r="O488" s="1"/>
      <c r="P488" s="1"/>
      <c r="Q488" s="1"/>
      <c r="R488" s="1"/>
      <c r="S488" s="1"/>
      <c r="T488" s="1"/>
      <c r="AR488" s="1"/>
      <c r="AS488" s="1"/>
      <c r="AU488" s="1"/>
    </row>
    <row r="489" spans="1:47" ht="30" customHeight="1" x14ac:dyDescent="0.3">
      <c r="A489" s="13" t="s">
        <v>407</v>
      </c>
      <c r="B489" s="13" t="s">
        <v>410</v>
      </c>
      <c r="C489" s="13" t="s">
        <v>110</v>
      </c>
      <c r="D489" s="11">
        <v>61</v>
      </c>
      <c r="E489" s="12"/>
      <c r="F489" s="12"/>
      <c r="G489" s="12"/>
      <c r="H489" s="12"/>
      <c r="I489" s="12"/>
      <c r="J489" s="12"/>
      <c r="K489" s="12"/>
      <c r="L489" s="12"/>
      <c r="M489" s="13"/>
      <c r="N489" s="1"/>
      <c r="O489" s="1"/>
      <c r="P489" s="1"/>
      <c r="Q489" s="1"/>
      <c r="R489" s="1"/>
      <c r="S489" s="1"/>
      <c r="T489" s="1"/>
      <c r="AR489" s="1"/>
      <c r="AS489" s="1"/>
      <c r="AU489" s="1"/>
    </row>
    <row r="490" spans="1:47" ht="30" customHeight="1" x14ac:dyDescent="0.3">
      <c r="A490" s="13" t="s">
        <v>411</v>
      </c>
      <c r="B490" s="13" t="s">
        <v>412</v>
      </c>
      <c r="C490" s="13" t="s">
        <v>90</v>
      </c>
      <c r="D490" s="11">
        <v>7</v>
      </c>
      <c r="E490" s="12"/>
      <c r="F490" s="12"/>
      <c r="G490" s="12"/>
      <c r="H490" s="12"/>
      <c r="I490" s="12"/>
      <c r="J490" s="12"/>
      <c r="K490" s="12"/>
      <c r="L490" s="12"/>
      <c r="M490" s="13"/>
      <c r="N490" s="1"/>
      <c r="O490" s="1"/>
      <c r="P490" s="1"/>
      <c r="Q490" s="1"/>
      <c r="R490" s="1"/>
      <c r="S490" s="1"/>
      <c r="T490" s="1"/>
      <c r="AR490" s="1"/>
      <c r="AS490" s="1"/>
      <c r="AU490" s="1"/>
    </row>
    <row r="491" spans="1:47" ht="30" customHeight="1" x14ac:dyDescent="0.3">
      <c r="A491" s="13" t="s">
        <v>413</v>
      </c>
      <c r="B491" s="13" t="s">
        <v>414</v>
      </c>
      <c r="C491" s="13" t="s">
        <v>90</v>
      </c>
      <c r="D491" s="11">
        <v>1</v>
      </c>
      <c r="E491" s="12"/>
      <c r="F491" s="12"/>
      <c r="G491" s="12"/>
      <c r="H491" s="12"/>
      <c r="I491" s="12"/>
      <c r="J491" s="12"/>
      <c r="K491" s="12"/>
      <c r="L491" s="12"/>
      <c r="M491" s="13"/>
      <c r="N491" s="1"/>
      <c r="O491" s="1"/>
      <c r="P491" s="1"/>
      <c r="Q491" s="1"/>
      <c r="R491" s="1"/>
      <c r="S491" s="1"/>
      <c r="T491" s="1"/>
      <c r="AR491" s="1"/>
      <c r="AS491" s="1"/>
      <c r="AU491" s="1"/>
    </row>
    <row r="492" spans="1:47" ht="30" customHeight="1" x14ac:dyDescent="0.3">
      <c r="A492" s="13" t="s">
        <v>415</v>
      </c>
      <c r="B492" s="13" t="s">
        <v>416</v>
      </c>
      <c r="C492" s="13" t="s">
        <v>417</v>
      </c>
      <c r="D492" s="11">
        <v>1</v>
      </c>
      <c r="E492" s="12"/>
      <c r="F492" s="12"/>
      <c r="G492" s="12"/>
      <c r="H492" s="12"/>
      <c r="I492" s="12"/>
      <c r="J492" s="12"/>
      <c r="K492" s="12"/>
      <c r="L492" s="12"/>
      <c r="M492" s="13"/>
      <c r="N492" s="1"/>
      <c r="O492" s="1"/>
      <c r="P492" s="1"/>
      <c r="Q492" s="1"/>
      <c r="R492" s="1"/>
      <c r="S492" s="1"/>
      <c r="T492" s="1"/>
      <c r="AR492" s="1"/>
      <c r="AS492" s="1"/>
      <c r="AU492" s="1"/>
    </row>
    <row r="493" spans="1:47" ht="30" customHeight="1" x14ac:dyDescent="0.3">
      <c r="A493" s="13" t="s">
        <v>418</v>
      </c>
      <c r="B493" s="13" t="s">
        <v>419</v>
      </c>
      <c r="C493" s="13" t="s">
        <v>420</v>
      </c>
      <c r="D493" s="11">
        <v>4</v>
      </c>
      <c r="E493" s="12"/>
      <c r="F493" s="12"/>
      <c r="G493" s="12"/>
      <c r="H493" s="12"/>
      <c r="I493" s="12"/>
      <c r="J493" s="12"/>
      <c r="K493" s="12"/>
      <c r="L493" s="12"/>
      <c r="M493" s="13"/>
      <c r="N493" s="1"/>
      <c r="O493" s="1"/>
      <c r="P493" s="1"/>
      <c r="Q493" s="1"/>
      <c r="R493" s="1"/>
      <c r="S493" s="1"/>
      <c r="T493" s="1"/>
      <c r="AR493" s="1"/>
      <c r="AS493" s="1"/>
      <c r="AU493" s="1"/>
    </row>
    <row r="494" spans="1:47" ht="30" customHeight="1" x14ac:dyDescent="0.3">
      <c r="A494" s="114"/>
      <c r="B494" s="114"/>
      <c r="C494" s="114"/>
      <c r="D494" s="14"/>
      <c r="E494" s="115"/>
      <c r="F494" s="115"/>
      <c r="G494" s="115"/>
      <c r="H494" s="115"/>
      <c r="I494" s="115"/>
      <c r="J494" s="115"/>
      <c r="K494" s="115"/>
      <c r="L494" s="115"/>
      <c r="M494" s="114"/>
      <c r="N494" s="113"/>
      <c r="O494" s="113"/>
      <c r="P494" s="113"/>
      <c r="Q494" s="113"/>
      <c r="R494" s="113"/>
      <c r="S494" s="113"/>
      <c r="T494" s="113"/>
      <c r="AR494" s="113"/>
      <c r="AS494" s="113"/>
      <c r="AU494" s="113"/>
    </row>
    <row r="495" spans="1:47" ht="30" customHeight="1" x14ac:dyDescent="0.3">
      <c r="A495" s="114"/>
      <c r="B495" s="114"/>
      <c r="C495" s="114"/>
      <c r="D495" s="14"/>
      <c r="E495" s="115"/>
      <c r="F495" s="115"/>
      <c r="G495" s="115"/>
      <c r="H495" s="115"/>
      <c r="I495" s="115"/>
      <c r="J495" s="115"/>
      <c r="K495" s="115"/>
      <c r="L495" s="115"/>
      <c r="M495" s="114"/>
      <c r="N495" s="113"/>
      <c r="O495" s="113"/>
      <c r="P495" s="113"/>
      <c r="Q495" s="113"/>
      <c r="R495" s="113"/>
      <c r="S495" s="113"/>
      <c r="T495" s="113"/>
      <c r="AR495" s="113"/>
      <c r="AS495" s="113"/>
      <c r="AU495" s="113"/>
    </row>
    <row r="496" spans="1:47" ht="30" customHeight="1" x14ac:dyDescent="0.3">
      <c r="A496" s="114"/>
      <c r="B496" s="114"/>
      <c r="C496" s="114"/>
      <c r="D496" s="14"/>
      <c r="E496" s="115"/>
      <c r="F496" s="115"/>
      <c r="G496" s="115"/>
      <c r="H496" s="115"/>
      <c r="I496" s="115"/>
      <c r="J496" s="115"/>
      <c r="K496" s="115"/>
      <c r="L496" s="115"/>
      <c r="M496" s="114"/>
      <c r="N496" s="113"/>
      <c r="O496" s="113"/>
      <c r="P496" s="113"/>
      <c r="Q496" s="113"/>
      <c r="R496" s="113"/>
      <c r="S496" s="113"/>
      <c r="T496" s="113"/>
      <c r="AR496" s="113"/>
      <c r="AS496" s="113"/>
      <c r="AU496" s="113"/>
    </row>
    <row r="497" spans="1:47" ht="30" customHeight="1" x14ac:dyDescent="0.3">
      <c r="A497" s="114"/>
      <c r="B497" s="114"/>
      <c r="C497" s="114"/>
      <c r="D497" s="14"/>
      <c r="E497" s="115"/>
      <c r="F497" s="115"/>
      <c r="G497" s="115"/>
      <c r="H497" s="115"/>
      <c r="I497" s="115"/>
      <c r="J497" s="115"/>
      <c r="K497" s="115"/>
      <c r="L497" s="115"/>
      <c r="M497" s="114"/>
      <c r="N497" s="113"/>
      <c r="O497" s="113"/>
      <c r="P497" s="113"/>
      <c r="Q497" s="113"/>
      <c r="R497" s="113"/>
      <c r="S497" s="113"/>
      <c r="T497" s="113"/>
      <c r="AR497" s="113"/>
      <c r="AS497" s="113"/>
      <c r="AU497" s="113"/>
    </row>
    <row r="498" spans="1:47" ht="30" customHeight="1" x14ac:dyDescent="0.3">
      <c r="A498" s="114"/>
      <c r="B498" s="114"/>
      <c r="C498" s="114"/>
      <c r="D498" s="14"/>
      <c r="E498" s="115"/>
      <c r="F498" s="115"/>
      <c r="G498" s="115"/>
      <c r="H498" s="115"/>
      <c r="I498" s="115"/>
      <c r="J498" s="115"/>
      <c r="K498" s="115"/>
      <c r="L498" s="115"/>
      <c r="M498" s="114"/>
      <c r="N498" s="113"/>
      <c r="O498" s="113"/>
      <c r="P498" s="113"/>
      <c r="Q498" s="113"/>
      <c r="R498" s="113"/>
      <c r="S498" s="113"/>
      <c r="T498" s="113"/>
      <c r="AR498" s="113"/>
      <c r="AS498" s="113"/>
      <c r="AU498" s="113"/>
    </row>
    <row r="499" spans="1:47" ht="30" customHeight="1" x14ac:dyDescent="0.3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/>
    </row>
    <row r="500" spans="1:47" ht="30" customHeight="1" x14ac:dyDescent="0.3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/>
    </row>
    <row r="501" spans="1:47" ht="30" customHeight="1" x14ac:dyDescent="0.3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/>
    </row>
    <row r="502" spans="1:47" ht="30" customHeight="1" x14ac:dyDescent="0.3">
      <c r="A502" s="11"/>
      <c r="B502" s="1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1"/>
      <c r="Q502" s="1"/>
    </row>
    <row r="503" spans="1:47" ht="30" customHeight="1" x14ac:dyDescent="0.3">
      <c r="A503" s="11"/>
      <c r="B503" s="1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Q503" s="1"/>
    </row>
    <row r="504" spans="1:47" ht="30" customHeight="1" x14ac:dyDescent="0.3">
      <c r="A504" s="11"/>
      <c r="B504" s="11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1"/>
      <c r="Q504" s="1"/>
    </row>
    <row r="505" spans="1:47" ht="30" customHeight="1" x14ac:dyDescent="0.3">
      <c r="A505" s="11"/>
      <c r="B505" s="11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1"/>
      <c r="Q505" s="1"/>
    </row>
    <row r="506" spans="1:47" ht="30" customHeight="1" x14ac:dyDescent="0.3">
      <c r="A506" s="11"/>
      <c r="B506" s="11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1"/>
      <c r="Q506" s="1"/>
    </row>
    <row r="507" spans="1:47" ht="30" customHeight="1" x14ac:dyDescent="0.3">
      <c r="A507" s="13" t="s">
        <v>79</v>
      </c>
      <c r="B507" s="1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1"/>
    </row>
    <row r="508" spans="1:47" ht="30" customHeight="1" x14ac:dyDescent="0.3">
      <c r="A508" s="13" t="s">
        <v>421</v>
      </c>
      <c r="B508" s="13" t="s">
        <v>51</v>
      </c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/>
    </row>
    <row r="509" spans="1:47" ht="30" customHeight="1" x14ac:dyDescent="0.3">
      <c r="A509" s="13" t="s">
        <v>423</v>
      </c>
      <c r="B509" s="13" t="s">
        <v>112</v>
      </c>
      <c r="C509" s="13" t="s">
        <v>110</v>
      </c>
      <c r="D509" s="11">
        <v>1</v>
      </c>
      <c r="E509" s="12"/>
      <c r="F509" s="12"/>
      <c r="G509" s="12"/>
      <c r="H509" s="12"/>
      <c r="I509" s="12"/>
      <c r="J509" s="12"/>
      <c r="K509" s="12"/>
      <c r="L509" s="12"/>
      <c r="M509" s="13"/>
      <c r="N509" s="1"/>
      <c r="O509" s="1"/>
      <c r="P509" s="1"/>
      <c r="Q509" s="1"/>
      <c r="R509" s="1"/>
      <c r="S509" s="1"/>
      <c r="T509" s="1"/>
      <c r="AR509" s="1"/>
      <c r="AS509" s="1"/>
      <c r="AU509" s="1"/>
    </row>
    <row r="510" spans="1:47" ht="30" customHeight="1" x14ac:dyDescent="0.3">
      <c r="A510" s="13" t="s">
        <v>424</v>
      </c>
      <c r="B510" s="13" t="s">
        <v>149</v>
      </c>
      <c r="C510" s="13" t="s">
        <v>110</v>
      </c>
      <c r="D510" s="11">
        <v>1</v>
      </c>
      <c r="E510" s="12"/>
      <c r="F510" s="12"/>
      <c r="G510" s="12"/>
      <c r="H510" s="12"/>
      <c r="I510" s="12"/>
      <c r="J510" s="12"/>
      <c r="K510" s="12"/>
      <c r="L510" s="12"/>
      <c r="M510" s="13"/>
      <c r="N510" s="1"/>
      <c r="O510" s="1"/>
      <c r="P510" s="1"/>
      <c r="Q510" s="1"/>
      <c r="R510" s="1"/>
      <c r="S510" s="1"/>
      <c r="T510" s="1"/>
      <c r="AR510" s="1"/>
      <c r="AS510" s="1"/>
      <c r="AU510" s="1"/>
    </row>
    <row r="511" spans="1:47" ht="30" customHeight="1" x14ac:dyDescent="0.3">
      <c r="A511" s="13" t="s">
        <v>424</v>
      </c>
      <c r="B511" s="13" t="s">
        <v>114</v>
      </c>
      <c r="C511" s="13" t="s">
        <v>110</v>
      </c>
      <c r="D511" s="11">
        <v>9</v>
      </c>
      <c r="E511" s="12"/>
      <c r="F511" s="12"/>
      <c r="G511" s="12"/>
      <c r="H511" s="12"/>
      <c r="I511" s="12"/>
      <c r="J511" s="12"/>
      <c r="K511" s="12"/>
      <c r="L511" s="12"/>
      <c r="M511" s="13"/>
      <c r="N511" s="1"/>
      <c r="O511" s="1"/>
      <c r="P511" s="1"/>
      <c r="Q511" s="1"/>
      <c r="R511" s="1"/>
      <c r="S511" s="1"/>
      <c r="T511" s="1"/>
      <c r="AR511" s="1"/>
      <c r="AS511" s="1"/>
      <c r="AU511" s="1"/>
    </row>
    <row r="512" spans="1:47" ht="30" customHeight="1" x14ac:dyDescent="0.3">
      <c r="A512" s="13" t="s">
        <v>118</v>
      </c>
      <c r="B512" s="13" t="s">
        <v>201</v>
      </c>
      <c r="C512" s="13" t="s">
        <v>110</v>
      </c>
      <c r="D512" s="11">
        <v>1</v>
      </c>
      <c r="E512" s="12"/>
      <c r="F512" s="12"/>
      <c r="G512" s="12"/>
      <c r="H512" s="12"/>
      <c r="I512" s="12"/>
      <c r="J512" s="12"/>
      <c r="K512" s="12"/>
      <c r="L512" s="12"/>
      <c r="M512" s="13"/>
      <c r="N512" s="1"/>
      <c r="O512" s="1"/>
      <c r="P512" s="1"/>
      <c r="Q512" s="1"/>
      <c r="R512" s="1"/>
      <c r="S512" s="1"/>
      <c r="T512" s="1"/>
      <c r="AR512" s="1"/>
      <c r="AS512" s="1"/>
      <c r="AU512" s="1"/>
    </row>
    <row r="513" spans="1:47" ht="30" customHeight="1" x14ac:dyDescent="0.3">
      <c r="A513" s="13" t="s">
        <v>118</v>
      </c>
      <c r="B513" s="13" t="s">
        <v>121</v>
      </c>
      <c r="C513" s="13" t="s">
        <v>110</v>
      </c>
      <c r="D513" s="11">
        <v>1</v>
      </c>
      <c r="E513" s="12"/>
      <c r="F513" s="12"/>
      <c r="G513" s="12"/>
      <c r="H513" s="12"/>
      <c r="I513" s="12"/>
      <c r="J513" s="12"/>
      <c r="K513" s="12"/>
      <c r="L513" s="12"/>
      <c r="M513" s="13"/>
      <c r="N513" s="1"/>
      <c r="O513" s="1"/>
      <c r="P513" s="1"/>
      <c r="Q513" s="1"/>
      <c r="R513" s="1"/>
      <c r="S513" s="1"/>
      <c r="T513" s="1"/>
      <c r="AR513" s="1"/>
      <c r="AS513" s="1"/>
      <c r="AU513" s="1"/>
    </row>
    <row r="514" spans="1:47" ht="30" customHeight="1" x14ac:dyDescent="0.3">
      <c r="A514" s="13" t="s">
        <v>118</v>
      </c>
      <c r="B514" s="13" t="s">
        <v>122</v>
      </c>
      <c r="C514" s="13" t="s">
        <v>110</v>
      </c>
      <c r="D514" s="11">
        <v>9</v>
      </c>
      <c r="E514" s="12"/>
      <c r="F514" s="12"/>
      <c r="G514" s="12"/>
      <c r="H514" s="12"/>
      <c r="I514" s="12"/>
      <c r="J514" s="12"/>
      <c r="K514" s="12"/>
      <c r="L514" s="12"/>
      <c r="M514" s="13"/>
      <c r="N514" s="1"/>
      <c r="O514" s="1"/>
      <c r="P514" s="1"/>
      <c r="Q514" s="1"/>
      <c r="R514" s="1"/>
      <c r="S514" s="1"/>
      <c r="T514" s="1"/>
      <c r="AR514" s="1"/>
      <c r="AS514" s="1"/>
      <c r="AU514" s="1"/>
    </row>
    <row r="515" spans="1:47" ht="30" customHeight="1" x14ac:dyDescent="0.3">
      <c r="A515" s="13" t="s">
        <v>425</v>
      </c>
      <c r="B515" s="13" t="s">
        <v>426</v>
      </c>
      <c r="C515" s="13" t="s">
        <v>90</v>
      </c>
      <c r="D515" s="11">
        <v>1</v>
      </c>
      <c r="E515" s="12"/>
      <c r="F515" s="12"/>
      <c r="G515" s="12"/>
      <c r="H515" s="12"/>
      <c r="I515" s="12"/>
      <c r="J515" s="12"/>
      <c r="K515" s="12"/>
      <c r="L515" s="12"/>
      <c r="M515" s="13"/>
      <c r="N515" s="1"/>
      <c r="O515" s="1"/>
      <c r="P515" s="1"/>
      <c r="Q515" s="1"/>
      <c r="R515" s="1"/>
      <c r="S515" s="1"/>
      <c r="T515" s="1"/>
      <c r="AR515" s="1"/>
      <c r="AS515" s="1"/>
      <c r="AU515" s="1"/>
    </row>
    <row r="516" spans="1:47" ht="30" customHeight="1" x14ac:dyDescent="0.3">
      <c r="A516" s="13" t="s">
        <v>427</v>
      </c>
      <c r="B516" s="13" t="s">
        <v>428</v>
      </c>
      <c r="C516" s="13" t="s">
        <v>90</v>
      </c>
      <c r="D516" s="11">
        <v>1</v>
      </c>
      <c r="E516" s="12"/>
      <c r="F516" s="12"/>
      <c r="G516" s="12"/>
      <c r="H516" s="12"/>
      <c r="I516" s="12"/>
      <c r="J516" s="12"/>
      <c r="K516" s="12"/>
      <c r="L516" s="12"/>
      <c r="M516" s="13"/>
      <c r="N516" s="1"/>
      <c r="O516" s="1"/>
      <c r="P516" s="1"/>
      <c r="Q516" s="1"/>
      <c r="R516" s="1"/>
      <c r="S516" s="1"/>
      <c r="T516" s="1"/>
      <c r="AR516" s="1"/>
      <c r="AS516" s="1"/>
      <c r="AU516" s="1"/>
    </row>
    <row r="517" spans="1:47" ht="30" customHeight="1" x14ac:dyDescent="0.3">
      <c r="A517" s="13" t="s">
        <v>427</v>
      </c>
      <c r="B517" s="13" t="s">
        <v>429</v>
      </c>
      <c r="C517" s="13" t="s">
        <v>90</v>
      </c>
      <c r="D517" s="11">
        <v>5</v>
      </c>
      <c r="E517" s="12"/>
      <c r="F517" s="12"/>
      <c r="G517" s="12"/>
      <c r="H517" s="12"/>
      <c r="I517" s="12"/>
      <c r="J517" s="12"/>
      <c r="K517" s="12"/>
      <c r="L517" s="12"/>
      <c r="M517" s="13"/>
      <c r="N517" s="1"/>
      <c r="O517" s="1"/>
      <c r="P517" s="1"/>
      <c r="Q517" s="1"/>
      <c r="R517" s="1"/>
      <c r="S517" s="1"/>
      <c r="T517" s="1"/>
      <c r="AR517" s="1"/>
      <c r="AS517" s="1"/>
      <c r="AU517" s="1"/>
    </row>
    <row r="518" spans="1:47" ht="30" customHeight="1" x14ac:dyDescent="0.3">
      <c r="A518" s="13" t="s">
        <v>427</v>
      </c>
      <c r="B518" s="13" t="s">
        <v>430</v>
      </c>
      <c r="C518" s="13" t="s">
        <v>90</v>
      </c>
      <c r="D518" s="11">
        <v>2</v>
      </c>
      <c r="E518" s="12"/>
      <c r="F518" s="12"/>
      <c r="G518" s="12"/>
      <c r="H518" s="12"/>
      <c r="I518" s="12"/>
      <c r="J518" s="12"/>
      <c r="K518" s="12"/>
      <c r="L518" s="12"/>
      <c r="M518" s="13"/>
      <c r="N518" s="1"/>
      <c r="O518" s="1"/>
      <c r="P518" s="1"/>
      <c r="Q518" s="1"/>
      <c r="R518" s="1"/>
      <c r="S518" s="1"/>
      <c r="T518" s="1"/>
      <c r="AR518" s="1"/>
      <c r="AS518" s="1"/>
      <c r="AU518" s="1"/>
    </row>
    <row r="519" spans="1:47" ht="30" customHeight="1" x14ac:dyDescent="0.3">
      <c r="A519" s="13" t="s">
        <v>427</v>
      </c>
      <c r="B519" s="13" t="s">
        <v>431</v>
      </c>
      <c r="C519" s="13" t="s">
        <v>90</v>
      </c>
      <c r="D519" s="11">
        <v>1</v>
      </c>
      <c r="E519" s="12"/>
      <c r="F519" s="12"/>
      <c r="G519" s="12"/>
      <c r="H519" s="12"/>
      <c r="I519" s="12"/>
      <c r="J519" s="12"/>
      <c r="K519" s="12"/>
      <c r="L519" s="12"/>
      <c r="M519" s="13"/>
      <c r="N519" s="1"/>
      <c r="O519" s="1"/>
      <c r="P519" s="1"/>
      <c r="Q519" s="1"/>
      <c r="R519" s="1"/>
      <c r="S519" s="1"/>
      <c r="T519" s="1"/>
      <c r="AR519" s="1"/>
      <c r="AS519" s="1"/>
      <c r="AU519" s="1"/>
    </row>
    <row r="520" spans="1:47" ht="30" customHeight="1" x14ac:dyDescent="0.3">
      <c r="A520" s="13" t="s">
        <v>432</v>
      </c>
      <c r="B520" s="13" t="s">
        <v>112</v>
      </c>
      <c r="C520" s="13" t="s">
        <v>147</v>
      </c>
      <c r="D520" s="11">
        <v>6</v>
      </c>
      <c r="E520" s="12"/>
      <c r="F520" s="12"/>
      <c r="G520" s="12"/>
      <c r="H520" s="12"/>
      <c r="I520" s="12"/>
      <c r="J520" s="12"/>
      <c r="K520" s="12"/>
      <c r="L520" s="12"/>
      <c r="M520" s="13"/>
      <c r="N520" s="1"/>
      <c r="O520" s="1"/>
      <c r="P520" s="1"/>
      <c r="Q520" s="1"/>
      <c r="R520" s="1"/>
      <c r="S520" s="1"/>
      <c r="T520" s="1"/>
      <c r="AR520" s="1"/>
      <c r="AS520" s="1"/>
      <c r="AU520" s="1"/>
    </row>
    <row r="521" spans="1:47" ht="30" customHeight="1" x14ac:dyDescent="0.3">
      <c r="A521" s="13" t="s">
        <v>432</v>
      </c>
      <c r="B521" s="13" t="s">
        <v>149</v>
      </c>
      <c r="C521" s="13" t="s">
        <v>147</v>
      </c>
      <c r="D521" s="11">
        <v>6</v>
      </c>
      <c r="E521" s="12"/>
      <c r="F521" s="12"/>
      <c r="G521" s="12"/>
      <c r="H521" s="12"/>
      <c r="I521" s="12"/>
      <c r="J521" s="12"/>
      <c r="K521" s="12"/>
      <c r="L521" s="12"/>
      <c r="M521" s="13"/>
      <c r="N521" s="1"/>
      <c r="O521" s="1"/>
      <c r="P521" s="1"/>
      <c r="Q521" s="1"/>
      <c r="R521" s="1"/>
      <c r="S521" s="1"/>
      <c r="T521" s="1"/>
      <c r="AR521" s="1"/>
      <c r="AS521" s="1"/>
      <c r="AU521" s="1"/>
    </row>
    <row r="522" spans="1:47" ht="30" customHeight="1" x14ac:dyDescent="0.3">
      <c r="A522" s="13" t="s">
        <v>432</v>
      </c>
      <c r="B522" s="13" t="s">
        <v>114</v>
      </c>
      <c r="C522" s="13" t="s">
        <v>147</v>
      </c>
      <c r="D522" s="11">
        <v>3</v>
      </c>
      <c r="E522" s="12"/>
      <c r="F522" s="12"/>
      <c r="G522" s="12"/>
      <c r="H522" s="12"/>
      <c r="I522" s="12"/>
      <c r="J522" s="12"/>
      <c r="K522" s="12"/>
      <c r="L522" s="12"/>
      <c r="M522" s="13"/>
      <c r="N522" s="1"/>
      <c r="O522" s="1"/>
      <c r="P522" s="1"/>
      <c r="Q522" s="1"/>
      <c r="R522" s="1"/>
      <c r="S522" s="1"/>
      <c r="T522" s="1"/>
      <c r="AR522" s="1"/>
      <c r="AS522" s="1"/>
      <c r="AU522" s="1"/>
    </row>
    <row r="523" spans="1:47" ht="30" customHeight="1" x14ac:dyDescent="0.3">
      <c r="A523" s="13" t="s">
        <v>433</v>
      </c>
      <c r="B523" s="13" t="s">
        <v>146</v>
      </c>
      <c r="C523" s="13" t="s">
        <v>90</v>
      </c>
      <c r="D523" s="11">
        <v>11</v>
      </c>
      <c r="E523" s="12"/>
      <c r="F523" s="12"/>
      <c r="G523" s="12"/>
      <c r="H523" s="12"/>
      <c r="I523" s="12"/>
      <c r="J523" s="12"/>
      <c r="K523" s="12"/>
      <c r="L523" s="12"/>
      <c r="M523" s="13"/>
      <c r="N523" s="1"/>
      <c r="O523" s="1"/>
      <c r="P523" s="1"/>
      <c r="Q523" s="1"/>
      <c r="R523" s="1"/>
      <c r="S523" s="1"/>
      <c r="T523" s="1"/>
      <c r="AR523" s="1"/>
      <c r="AS523" s="1"/>
      <c r="AU523" s="1"/>
    </row>
    <row r="524" spans="1:47" ht="30" customHeight="1" x14ac:dyDescent="0.3">
      <c r="A524" s="13" t="s">
        <v>434</v>
      </c>
      <c r="B524" s="13" t="s">
        <v>435</v>
      </c>
      <c r="C524" s="13" t="s">
        <v>90</v>
      </c>
      <c r="D524" s="11">
        <v>36</v>
      </c>
      <c r="E524" s="12"/>
      <c r="F524" s="12"/>
      <c r="G524" s="12"/>
      <c r="H524" s="12"/>
      <c r="I524" s="12"/>
      <c r="J524" s="12"/>
      <c r="K524" s="12"/>
      <c r="L524" s="12"/>
      <c r="M524" s="13"/>
      <c r="N524" s="1"/>
      <c r="O524" s="1"/>
      <c r="P524" s="1"/>
      <c r="Q524" s="1"/>
      <c r="R524" s="1"/>
      <c r="S524" s="1"/>
      <c r="T524" s="1"/>
      <c r="AR524" s="1"/>
      <c r="AS524" s="1"/>
      <c r="AU524" s="1"/>
    </row>
    <row r="525" spans="1:47" ht="30" customHeight="1" x14ac:dyDescent="0.3">
      <c r="A525" s="13" t="s">
        <v>250</v>
      </c>
      <c r="B525" s="13" t="s">
        <v>112</v>
      </c>
      <c r="C525" s="13" t="s">
        <v>90</v>
      </c>
      <c r="D525" s="11">
        <v>1</v>
      </c>
      <c r="E525" s="12"/>
      <c r="F525" s="12"/>
      <c r="G525" s="12"/>
      <c r="H525" s="12"/>
      <c r="I525" s="12"/>
      <c r="J525" s="12"/>
      <c r="K525" s="12"/>
      <c r="L525" s="12"/>
      <c r="M525" s="13"/>
      <c r="N525" s="1"/>
      <c r="O525" s="1"/>
      <c r="P525" s="1"/>
      <c r="Q525" s="1"/>
      <c r="R525" s="1"/>
      <c r="S525" s="1"/>
      <c r="T525" s="1"/>
      <c r="AR525" s="1"/>
      <c r="AS525" s="1"/>
      <c r="AU525" s="1"/>
    </row>
    <row r="526" spans="1:47" ht="30" customHeight="1" x14ac:dyDescent="0.3">
      <c r="A526" s="13" t="s">
        <v>158</v>
      </c>
      <c r="B526" s="13" t="s">
        <v>149</v>
      </c>
      <c r="C526" s="13" t="s">
        <v>90</v>
      </c>
      <c r="D526" s="11">
        <v>1</v>
      </c>
      <c r="E526" s="12"/>
      <c r="F526" s="12"/>
      <c r="G526" s="12"/>
      <c r="H526" s="12"/>
      <c r="I526" s="12"/>
      <c r="J526" s="12"/>
      <c r="K526" s="12"/>
      <c r="L526" s="12"/>
      <c r="M526" s="13"/>
      <c r="N526" s="1"/>
      <c r="O526" s="1"/>
      <c r="P526" s="1"/>
      <c r="Q526" s="1"/>
      <c r="R526" s="1"/>
      <c r="S526" s="1"/>
      <c r="T526" s="1"/>
      <c r="AR526" s="1"/>
      <c r="AS526" s="1"/>
      <c r="AU526" s="1"/>
    </row>
    <row r="527" spans="1:47" ht="30" customHeight="1" x14ac:dyDescent="0.3">
      <c r="A527" s="13" t="s">
        <v>161</v>
      </c>
      <c r="B527" s="13" t="s">
        <v>436</v>
      </c>
      <c r="C527" s="13" t="s">
        <v>90</v>
      </c>
      <c r="D527" s="11">
        <v>1</v>
      </c>
      <c r="E527" s="12"/>
      <c r="F527" s="12"/>
      <c r="G527" s="12"/>
      <c r="H527" s="12"/>
      <c r="I527" s="12"/>
      <c r="J527" s="12"/>
      <c r="K527" s="12"/>
      <c r="L527" s="12"/>
      <c r="M527" s="13"/>
      <c r="N527" s="1"/>
      <c r="O527" s="1"/>
      <c r="P527" s="1"/>
      <c r="Q527" s="1"/>
      <c r="R527" s="1"/>
      <c r="S527" s="1"/>
      <c r="T527" s="1"/>
      <c r="AR527" s="1"/>
      <c r="AS527" s="1"/>
      <c r="AU527" s="1"/>
    </row>
    <row r="528" spans="1:47" ht="30" customHeight="1" x14ac:dyDescent="0.3">
      <c r="A528" s="13" t="s">
        <v>161</v>
      </c>
      <c r="B528" s="13" t="s">
        <v>437</v>
      </c>
      <c r="C528" s="13" t="s">
        <v>90</v>
      </c>
      <c r="D528" s="11">
        <v>1</v>
      </c>
      <c r="E528" s="12"/>
      <c r="F528" s="12"/>
      <c r="G528" s="12"/>
      <c r="H528" s="12"/>
      <c r="I528" s="12"/>
      <c r="J528" s="12"/>
      <c r="K528" s="12"/>
      <c r="L528" s="12"/>
      <c r="M528" s="13"/>
      <c r="N528" s="1"/>
      <c r="O528" s="1"/>
      <c r="P528" s="1"/>
      <c r="Q528" s="1"/>
      <c r="R528" s="1"/>
      <c r="S528" s="1"/>
      <c r="T528" s="1"/>
      <c r="AR528" s="1"/>
      <c r="AS528" s="1"/>
      <c r="AU528" s="1"/>
    </row>
    <row r="529" spans="1:47" ht="30" customHeight="1" x14ac:dyDescent="0.3">
      <c r="A529" s="13" t="s">
        <v>438</v>
      </c>
      <c r="B529" s="13" t="s">
        <v>112</v>
      </c>
      <c r="C529" s="13" t="s">
        <v>90</v>
      </c>
      <c r="D529" s="11">
        <v>1</v>
      </c>
      <c r="E529" s="12"/>
      <c r="F529" s="12"/>
      <c r="G529" s="12"/>
      <c r="H529" s="12"/>
      <c r="I529" s="12"/>
      <c r="J529" s="12"/>
      <c r="K529" s="12"/>
      <c r="L529" s="12"/>
      <c r="M529" s="13"/>
      <c r="N529" s="1"/>
      <c r="O529" s="1"/>
      <c r="P529" s="1"/>
      <c r="Q529" s="1"/>
      <c r="R529" s="1"/>
      <c r="S529" s="1"/>
      <c r="T529" s="1"/>
      <c r="AR529" s="1"/>
      <c r="AS529" s="1"/>
      <c r="AU529" s="1"/>
    </row>
    <row r="530" spans="1:47" ht="30" customHeight="1" x14ac:dyDescent="0.3">
      <c r="A530" s="13" t="s">
        <v>438</v>
      </c>
      <c r="B530" s="13" t="s">
        <v>149</v>
      </c>
      <c r="C530" s="13" t="s">
        <v>90</v>
      </c>
      <c r="D530" s="11">
        <v>1</v>
      </c>
      <c r="E530" s="12"/>
      <c r="F530" s="12"/>
      <c r="G530" s="12"/>
      <c r="H530" s="12"/>
      <c r="I530" s="12"/>
      <c r="J530" s="12"/>
      <c r="K530" s="12"/>
      <c r="L530" s="12"/>
      <c r="M530" s="13"/>
      <c r="N530" s="1"/>
      <c r="O530" s="1"/>
      <c r="P530" s="1"/>
      <c r="Q530" s="1"/>
      <c r="R530" s="1"/>
      <c r="S530" s="1"/>
      <c r="T530" s="1"/>
      <c r="AR530" s="1"/>
      <c r="AS530" s="1"/>
      <c r="AU530" s="1"/>
    </row>
    <row r="531" spans="1:47" ht="30" customHeight="1" x14ac:dyDescent="0.3">
      <c r="A531" s="13" t="s">
        <v>438</v>
      </c>
      <c r="B531" s="13" t="s">
        <v>114</v>
      </c>
      <c r="C531" s="13" t="s">
        <v>90</v>
      </c>
      <c r="D531" s="11">
        <v>1</v>
      </c>
      <c r="E531" s="12"/>
      <c r="F531" s="12"/>
      <c r="G531" s="12"/>
      <c r="H531" s="12"/>
      <c r="I531" s="12"/>
      <c r="J531" s="12"/>
      <c r="K531" s="12"/>
      <c r="L531" s="12"/>
      <c r="M531" s="13"/>
      <c r="N531" s="1"/>
      <c r="O531" s="1"/>
      <c r="P531" s="1"/>
      <c r="Q531" s="1"/>
      <c r="R531" s="1"/>
      <c r="S531" s="1"/>
      <c r="T531" s="1"/>
      <c r="AR531" s="1"/>
      <c r="AS531" s="1"/>
      <c r="AU531" s="1"/>
    </row>
    <row r="532" spans="1:47" ht="30" customHeight="1" x14ac:dyDescent="0.3">
      <c r="A532" s="13" t="s">
        <v>169</v>
      </c>
      <c r="B532" s="13" t="s">
        <v>201</v>
      </c>
      <c r="C532" s="13" t="s">
        <v>147</v>
      </c>
      <c r="D532" s="11">
        <v>2</v>
      </c>
      <c r="E532" s="12"/>
      <c r="F532" s="12"/>
      <c r="G532" s="12"/>
      <c r="H532" s="12"/>
      <c r="I532" s="12"/>
      <c r="J532" s="12"/>
      <c r="K532" s="12"/>
      <c r="L532" s="12"/>
      <c r="M532" s="13"/>
      <c r="N532" s="1"/>
      <c r="O532" s="1"/>
      <c r="P532" s="1"/>
      <c r="Q532" s="1"/>
      <c r="R532" s="1"/>
      <c r="S532" s="1"/>
      <c r="T532" s="1"/>
      <c r="AR532" s="1"/>
      <c r="AS532" s="1"/>
      <c r="AU532" s="1"/>
    </row>
    <row r="533" spans="1:47" ht="30" customHeight="1" x14ac:dyDescent="0.3">
      <c r="A533" s="13" t="s">
        <v>169</v>
      </c>
      <c r="B533" s="13" t="s">
        <v>121</v>
      </c>
      <c r="C533" s="13" t="s">
        <v>147</v>
      </c>
      <c r="D533" s="11">
        <v>2</v>
      </c>
      <c r="E533" s="12"/>
      <c r="F533" s="12"/>
      <c r="G533" s="12"/>
      <c r="H533" s="12"/>
      <c r="I533" s="12"/>
      <c r="J533" s="12"/>
      <c r="K533" s="12"/>
      <c r="L533" s="12"/>
      <c r="M533" s="13"/>
      <c r="N533" s="1"/>
      <c r="O533" s="1"/>
      <c r="P533" s="1"/>
      <c r="Q533" s="1"/>
      <c r="R533" s="1"/>
      <c r="S533" s="1"/>
      <c r="T533" s="1"/>
      <c r="AR533" s="1"/>
      <c r="AS533" s="1"/>
      <c r="AU533" s="1"/>
    </row>
    <row r="534" spans="1:47" ht="30" customHeight="1" x14ac:dyDescent="0.3">
      <c r="A534" s="13" t="s">
        <v>169</v>
      </c>
      <c r="B534" s="13" t="s">
        <v>122</v>
      </c>
      <c r="C534" s="13" t="s">
        <v>147</v>
      </c>
      <c r="D534" s="11">
        <v>1</v>
      </c>
      <c r="E534" s="12"/>
      <c r="F534" s="12"/>
      <c r="G534" s="12"/>
      <c r="H534" s="12"/>
      <c r="I534" s="12"/>
      <c r="J534" s="12"/>
      <c r="K534" s="12"/>
      <c r="L534" s="12"/>
      <c r="M534" s="13"/>
      <c r="N534" s="1"/>
      <c r="O534" s="1"/>
      <c r="P534" s="1"/>
      <c r="Q534" s="1"/>
      <c r="R534" s="1"/>
      <c r="S534" s="1"/>
      <c r="T534" s="1"/>
      <c r="AR534" s="1"/>
      <c r="AS534" s="1"/>
      <c r="AU534" s="1"/>
    </row>
    <row r="535" spans="1:47" ht="30" customHeight="1" x14ac:dyDescent="0.3">
      <c r="A535" s="13" t="s">
        <v>439</v>
      </c>
      <c r="B535" s="13" t="s">
        <v>149</v>
      </c>
      <c r="C535" s="13" t="s">
        <v>147</v>
      </c>
      <c r="D535" s="11">
        <v>2</v>
      </c>
      <c r="E535" s="12"/>
      <c r="F535" s="12"/>
      <c r="G535" s="12"/>
      <c r="H535" s="12"/>
      <c r="I535" s="12"/>
      <c r="J535" s="12"/>
      <c r="K535" s="12"/>
      <c r="L535" s="12"/>
      <c r="M535" s="13"/>
      <c r="N535" s="1"/>
      <c r="O535" s="1"/>
      <c r="P535" s="1"/>
      <c r="Q535" s="1"/>
      <c r="R535" s="1"/>
      <c r="S535" s="1"/>
      <c r="T535" s="1"/>
      <c r="AR535" s="1"/>
      <c r="AS535" s="1"/>
      <c r="AU535" s="1"/>
    </row>
    <row r="536" spans="1:47" ht="30" customHeight="1" x14ac:dyDescent="0.3">
      <c r="A536" s="13" t="s">
        <v>439</v>
      </c>
      <c r="B536" s="13" t="s">
        <v>114</v>
      </c>
      <c r="C536" s="13" t="s">
        <v>147</v>
      </c>
      <c r="D536" s="11">
        <v>17</v>
      </c>
      <c r="E536" s="12"/>
      <c r="F536" s="12"/>
      <c r="G536" s="12"/>
      <c r="H536" s="12"/>
      <c r="I536" s="12"/>
      <c r="J536" s="12"/>
      <c r="K536" s="12"/>
      <c r="L536" s="12"/>
      <c r="M536" s="13"/>
      <c r="N536" s="1"/>
      <c r="O536" s="1"/>
      <c r="P536" s="1"/>
      <c r="Q536" s="1"/>
      <c r="R536" s="1"/>
      <c r="S536" s="1"/>
      <c r="T536" s="1"/>
      <c r="AR536" s="1"/>
      <c r="AS536" s="1"/>
      <c r="AU536" s="1"/>
    </row>
    <row r="537" spans="1:47" ht="30" customHeight="1" x14ac:dyDescent="0.3">
      <c r="A537" s="11"/>
      <c r="B537" s="1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1"/>
      <c r="Q537" s="1"/>
    </row>
    <row r="538" spans="1:47" ht="30" customHeight="1" x14ac:dyDescent="0.3">
      <c r="A538" s="11"/>
      <c r="B538" s="1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1"/>
      <c r="Q538" s="1"/>
    </row>
    <row r="539" spans="1:47" ht="30" customHeight="1" x14ac:dyDescent="0.3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/>
    </row>
    <row r="540" spans="1:47" ht="30" customHeight="1" x14ac:dyDescent="0.3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/>
    </row>
    <row r="541" spans="1:47" ht="30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/>
    </row>
    <row r="542" spans="1:47" ht="30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/>
    </row>
    <row r="543" spans="1:47" ht="30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/>
    </row>
    <row r="544" spans="1:47" ht="30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/>
    </row>
    <row r="545" spans="1:47" ht="30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/>
    </row>
    <row r="546" spans="1:47" ht="30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/>
    </row>
    <row r="547" spans="1:47" ht="30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/>
    </row>
    <row r="548" spans="1:47" ht="30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/>
    </row>
    <row r="549" spans="1:47" ht="30" customHeight="1" x14ac:dyDescent="0.3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/>
    </row>
    <row r="550" spans="1:47" ht="30" customHeight="1" x14ac:dyDescent="0.3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/>
    </row>
    <row r="551" spans="1:47" ht="30" customHeight="1" x14ac:dyDescent="0.3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/>
    </row>
    <row r="552" spans="1:47" ht="30" customHeight="1" x14ac:dyDescent="0.3">
      <c r="A552" s="11"/>
      <c r="B552" s="1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1"/>
      <c r="Q552" s="1"/>
    </row>
    <row r="553" spans="1:47" ht="30" customHeight="1" x14ac:dyDescent="0.3">
      <c r="A553" s="11"/>
      <c r="B553" s="1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  <c r="Q553" s="1"/>
    </row>
    <row r="554" spans="1:47" ht="30" customHeight="1" x14ac:dyDescent="0.3">
      <c r="A554" s="11"/>
      <c r="B554" s="11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1"/>
      <c r="Q554" s="1"/>
    </row>
    <row r="555" spans="1:47" ht="30" customHeight="1" x14ac:dyDescent="0.3">
      <c r="A555" s="13" t="s">
        <v>79</v>
      </c>
      <c r="B555" s="11"/>
      <c r="C555" s="11"/>
      <c r="D555" s="11"/>
      <c r="E555" s="12"/>
      <c r="F555" s="12"/>
      <c r="G555" s="12"/>
      <c r="H555" s="12"/>
      <c r="I555" s="12"/>
      <c r="J555" s="12"/>
      <c r="K555" s="12"/>
      <c r="L555" s="12"/>
      <c r="M555" s="11"/>
    </row>
    <row r="556" spans="1:47" ht="30" customHeight="1" x14ac:dyDescent="0.3">
      <c r="A556" s="13" t="s">
        <v>440</v>
      </c>
      <c r="B556" s="13" t="s">
        <v>51</v>
      </c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1"/>
      <c r="Q556" s="1"/>
    </row>
    <row r="557" spans="1:47" ht="30" customHeight="1" x14ac:dyDescent="0.3">
      <c r="A557" s="13" t="s">
        <v>442</v>
      </c>
      <c r="B557" s="13" t="s">
        <v>443</v>
      </c>
      <c r="C557" s="13" t="s">
        <v>59</v>
      </c>
      <c r="D557" s="11">
        <v>4</v>
      </c>
      <c r="E557" s="12"/>
      <c r="F557" s="12"/>
      <c r="G557" s="12"/>
      <c r="H557" s="12"/>
      <c r="I557" s="12"/>
      <c r="J557" s="12"/>
      <c r="K557" s="12"/>
      <c r="L557" s="12"/>
      <c r="M557" s="13"/>
      <c r="N557" s="1"/>
      <c r="O557" s="1"/>
      <c r="P557" s="1"/>
      <c r="Q557" s="1"/>
      <c r="R557" s="1"/>
      <c r="S557" s="1"/>
      <c r="T557" s="1"/>
      <c r="AR557" s="1"/>
      <c r="AS557" s="1"/>
      <c r="AU557" s="1"/>
    </row>
    <row r="558" spans="1:47" ht="30" customHeight="1" x14ac:dyDescent="0.3">
      <c r="A558" s="13" t="s">
        <v>444</v>
      </c>
      <c r="B558" s="13" t="s">
        <v>443</v>
      </c>
      <c r="C558" s="13" t="s">
        <v>59</v>
      </c>
      <c r="D558" s="11">
        <v>4</v>
      </c>
      <c r="E558" s="12"/>
      <c r="F558" s="12"/>
      <c r="G558" s="12"/>
      <c r="H558" s="12"/>
      <c r="I558" s="12"/>
      <c r="J558" s="12"/>
      <c r="K558" s="12"/>
      <c r="L558" s="12"/>
      <c r="M558" s="13"/>
      <c r="N558" s="1"/>
      <c r="O558" s="1"/>
      <c r="P558" s="1"/>
      <c r="Q558" s="1"/>
      <c r="R558" s="1"/>
      <c r="S558" s="1"/>
      <c r="T558" s="1"/>
      <c r="AR558" s="1"/>
      <c r="AS558" s="1"/>
      <c r="AU558" s="1"/>
    </row>
    <row r="559" spans="1:47" ht="30" customHeight="1" x14ac:dyDescent="0.3">
      <c r="A559" s="13" t="s">
        <v>445</v>
      </c>
      <c r="B559" s="13" t="s">
        <v>446</v>
      </c>
      <c r="C559" s="13" t="s">
        <v>59</v>
      </c>
      <c r="D559" s="11">
        <v>51</v>
      </c>
      <c r="E559" s="12"/>
      <c r="F559" s="12"/>
      <c r="G559" s="12"/>
      <c r="H559" s="12"/>
      <c r="I559" s="12"/>
      <c r="J559" s="12"/>
      <c r="K559" s="12"/>
      <c r="L559" s="12"/>
      <c r="M559" s="13"/>
      <c r="N559" s="1"/>
      <c r="O559" s="1"/>
      <c r="P559" s="1"/>
      <c r="Q559" s="1"/>
      <c r="R559" s="1"/>
      <c r="S559" s="1"/>
      <c r="T559" s="1"/>
      <c r="AR559" s="1"/>
      <c r="AS559" s="1"/>
      <c r="AU559" s="1"/>
    </row>
    <row r="560" spans="1:47" ht="30" customHeight="1" x14ac:dyDescent="0.3">
      <c r="A560" s="13" t="s">
        <v>447</v>
      </c>
      <c r="B560" s="13" t="s">
        <v>448</v>
      </c>
      <c r="C560" s="13" t="s">
        <v>59</v>
      </c>
      <c r="D560" s="11">
        <v>37</v>
      </c>
      <c r="E560" s="12"/>
      <c r="F560" s="12"/>
      <c r="G560" s="12"/>
      <c r="H560" s="12"/>
      <c r="I560" s="12"/>
      <c r="J560" s="12"/>
      <c r="K560" s="12"/>
      <c r="L560" s="12"/>
      <c r="M560" s="13"/>
      <c r="N560" s="1"/>
      <c r="O560" s="1"/>
      <c r="P560" s="1"/>
      <c r="Q560" s="1"/>
      <c r="R560" s="1"/>
      <c r="S560" s="1"/>
      <c r="T560" s="1"/>
      <c r="AR560" s="1"/>
      <c r="AS560" s="1"/>
      <c r="AU560" s="1"/>
    </row>
    <row r="561" spans="1:47" ht="30" customHeight="1" x14ac:dyDescent="0.3">
      <c r="A561" s="13" t="s">
        <v>449</v>
      </c>
      <c r="B561" s="13" t="s">
        <v>51</v>
      </c>
      <c r="C561" s="13" t="s">
        <v>90</v>
      </c>
      <c r="D561" s="11">
        <v>37</v>
      </c>
      <c r="E561" s="12"/>
      <c r="F561" s="12"/>
      <c r="G561" s="12"/>
      <c r="H561" s="12"/>
      <c r="I561" s="12"/>
      <c r="J561" s="12"/>
      <c r="K561" s="12"/>
      <c r="L561" s="12"/>
      <c r="M561" s="13"/>
      <c r="N561" s="1"/>
      <c r="O561" s="1"/>
      <c r="P561" s="1"/>
      <c r="Q561" s="1"/>
      <c r="R561" s="1"/>
      <c r="S561" s="1"/>
      <c r="T561" s="1"/>
      <c r="AR561" s="1"/>
      <c r="AS561" s="1"/>
      <c r="AU561" s="1"/>
    </row>
    <row r="562" spans="1:47" ht="30" customHeight="1" x14ac:dyDescent="0.3">
      <c r="A562" s="13" t="s">
        <v>450</v>
      </c>
      <c r="B562" s="13" t="s">
        <v>51</v>
      </c>
      <c r="C562" s="13" t="s">
        <v>178</v>
      </c>
      <c r="D562" s="11">
        <v>19</v>
      </c>
      <c r="E562" s="12"/>
      <c r="F562" s="12"/>
      <c r="G562" s="12"/>
      <c r="H562" s="12"/>
      <c r="I562" s="12"/>
      <c r="J562" s="12"/>
      <c r="K562" s="12"/>
      <c r="L562" s="12"/>
      <c r="M562" s="13"/>
      <c r="N562" s="1"/>
      <c r="O562" s="1"/>
      <c r="P562" s="1"/>
      <c r="Q562" s="1"/>
      <c r="R562" s="1"/>
      <c r="S562" s="1"/>
      <c r="T562" s="1"/>
      <c r="AR562" s="1"/>
      <c r="AS562" s="1"/>
      <c r="AU562" s="1"/>
    </row>
    <row r="563" spans="1:47" ht="30" customHeight="1" x14ac:dyDescent="0.3">
      <c r="A563" s="13" t="s">
        <v>451</v>
      </c>
      <c r="B563" s="13" t="s">
        <v>452</v>
      </c>
      <c r="C563" s="13" t="s">
        <v>90</v>
      </c>
      <c r="D563" s="11">
        <v>1</v>
      </c>
      <c r="E563" s="12"/>
      <c r="F563" s="12"/>
      <c r="G563" s="12"/>
      <c r="H563" s="12"/>
      <c r="I563" s="12"/>
      <c r="J563" s="12"/>
      <c r="K563" s="12"/>
      <c r="L563" s="12"/>
      <c r="M563" s="13"/>
      <c r="N563" s="1"/>
      <c r="O563" s="1"/>
      <c r="P563" s="1"/>
      <c r="Q563" s="1"/>
      <c r="R563" s="1"/>
      <c r="S563" s="1"/>
      <c r="T563" s="1"/>
      <c r="AR563" s="1"/>
      <c r="AS563" s="1"/>
      <c r="AU563" s="1"/>
    </row>
    <row r="564" spans="1:47" ht="30" customHeight="1" x14ac:dyDescent="0.3">
      <c r="A564" s="13" t="s">
        <v>453</v>
      </c>
      <c r="B564" s="13" t="s">
        <v>51</v>
      </c>
      <c r="C564" s="13" t="s">
        <v>90</v>
      </c>
      <c r="D564" s="11">
        <v>36</v>
      </c>
      <c r="E564" s="12"/>
      <c r="F564" s="12"/>
      <c r="G564" s="12"/>
      <c r="H564" s="12"/>
      <c r="I564" s="12"/>
      <c r="J564" s="12"/>
      <c r="K564" s="12"/>
      <c r="L564" s="12"/>
      <c r="M564" s="13"/>
      <c r="N564" s="1"/>
      <c r="O564" s="1"/>
      <c r="P564" s="1"/>
      <c r="Q564" s="1"/>
      <c r="R564" s="1"/>
      <c r="S564" s="1"/>
      <c r="T564" s="1"/>
      <c r="AR564" s="1"/>
      <c r="AS564" s="1"/>
      <c r="AU564" s="1"/>
    </row>
    <row r="565" spans="1:47" ht="30" customHeight="1" x14ac:dyDescent="0.3">
      <c r="A565" s="13" t="s">
        <v>454</v>
      </c>
      <c r="B565" s="13" t="s">
        <v>376</v>
      </c>
      <c r="C565" s="13" t="s">
        <v>59</v>
      </c>
      <c r="D565" s="11">
        <v>8</v>
      </c>
      <c r="E565" s="12"/>
      <c r="F565" s="12"/>
      <c r="G565" s="12"/>
      <c r="H565" s="12"/>
      <c r="I565" s="12"/>
      <c r="J565" s="12"/>
      <c r="K565" s="12"/>
      <c r="L565" s="12"/>
      <c r="M565" s="13"/>
      <c r="N565" s="1"/>
      <c r="O565" s="1"/>
      <c r="P565" s="1"/>
      <c r="Q565" s="1"/>
      <c r="R565" s="1"/>
      <c r="S565" s="1"/>
      <c r="T565" s="1"/>
      <c r="AR565" s="1"/>
      <c r="AS565" s="1"/>
      <c r="AU565" s="1"/>
    </row>
    <row r="566" spans="1:47" ht="30" customHeight="1" x14ac:dyDescent="0.3">
      <c r="A566" s="13" t="s">
        <v>455</v>
      </c>
      <c r="B566" s="13" t="s">
        <v>376</v>
      </c>
      <c r="C566" s="13" t="s">
        <v>90</v>
      </c>
      <c r="D566" s="11">
        <v>10</v>
      </c>
      <c r="E566" s="12"/>
      <c r="F566" s="12"/>
      <c r="G566" s="12"/>
      <c r="H566" s="12"/>
      <c r="I566" s="12"/>
      <c r="J566" s="12"/>
      <c r="K566" s="12"/>
      <c r="L566" s="12"/>
      <c r="M566" s="13"/>
      <c r="N566" s="1"/>
      <c r="O566" s="1"/>
      <c r="P566" s="1"/>
      <c r="Q566" s="1"/>
      <c r="R566" s="1"/>
      <c r="S566" s="1"/>
      <c r="T566" s="1"/>
      <c r="AR566" s="1"/>
      <c r="AS566" s="1"/>
      <c r="AU566" s="1"/>
    </row>
    <row r="567" spans="1:47" ht="30" customHeight="1" x14ac:dyDescent="0.3">
      <c r="A567" s="13" t="s">
        <v>456</v>
      </c>
      <c r="B567" s="13" t="s">
        <v>457</v>
      </c>
      <c r="C567" s="13" t="s">
        <v>178</v>
      </c>
      <c r="D567" s="11">
        <v>220</v>
      </c>
      <c r="E567" s="12"/>
      <c r="F567" s="12"/>
      <c r="G567" s="12"/>
      <c r="H567" s="12"/>
      <c r="I567" s="12"/>
      <c r="J567" s="12"/>
      <c r="K567" s="12"/>
      <c r="L567" s="12"/>
      <c r="M567" s="13"/>
      <c r="N567" s="1"/>
      <c r="O567" s="1"/>
      <c r="P567" s="1"/>
      <c r="Q567" s="1"/>
      <c r="R567" s="1"/>
      <c r="S567" s="1"/>
      <c r="T567" s="1"/>
      <c r="AR567" s="1"/>
      <c r="AS567" s="1"/>
      <c r="AU567" s="1"/>
    </row>
    <row r="568" spans="1:47" ht="30" customHeight="1" x14ac:dyDescent="0.3">
      <c r="A568" s="13" t="s">
        <v>458</v>
      </c>
      <c r="B568" s="13" t="s">
        <v>146</v>
      </c>
      <c r="C568" s="13" t="s">
        <v>187</v>
      </c>
      <c r="D568" s="11">
        <v>1157</v>
      </c>
      <c r="E568" s="12"/>
      <c r="F568" s="12"/>
      <c r="G568" s="12"/>
      <c r="H568" s="12"/>
      <c r="I568" s="12"/>
      <c r="J568" s="12"/>
      <c r="K568" s="12"/>
      <c r="L568" s="12"/>
      <c r="M568" s="13"/>
      <c r="N568" s="1"/>
      <c r="O568" s="1"/>
      <c r="P568" s="1"/>
      <c r="Q568" s="1"/>
      <c r="R568" s="1"/>
      <c r="S568" s="1"/>
      <c r="T568" s="1"/>
      <c r="AR568" s="1"/>
      <c r="AS568" s="1"/>
      <c r="AU568" s="1"/>
    </row>
    <row r="569" spans="1:47" ht="30" customHeight="1" x14ac:dyDescent="0.3">
      <c r="A569" s="13" t="s">
        <v>458</v>
      </c>
      <c r="B569" s="13" t="s">
        <v>195</v>
      </c>
      <c r="C569" s="13" t="s">
        <v>187</v>
      </c>
      <c r="D569" s="11">
        <v>505</v>
      </c>
      <c r="E569" s="12"/>
      <c r="F569" s="12"/>
      <c r="G569" s="12"/>
      <c r="H569" s="12"/>
      <c r="I569" s="12"/>
      <c r="J569" s="12"/>
      <c r="K569" s="12"/>
      <c r="L569" s="12"/>
      <c r="M569" s="13"/>
      <c r="N569" s="1"/>
      <c r="O569" s="1"/>
      <c r="P569" s="1"/>
      <c r="Q569" s="1"/>
      <c r="R569" s="1"/>
      <c r="S569" s="1"/>
      <c r="T569" s="1"/>
      <c r="AR569" s="1"/>
      <c r="AS569" s="1"/>
      <c r="AU569" s="1"/>
    </row>
    <row r="570" spans="1:47" ht="30" customHeight="1" x14ac:dyDescent="0.3">
      <c r="A570" s="13" t="s">
        <v>458</v>
      </c>
      <c r="B570" s="13" t="s">
        <v>196</v>
      </c>
      <c r="C570" s="13" t="s">
        <v>187</v>
      </c>
      <c r="D570" s="11">
        <v>430</v>
      </c>
      <c r="E570" s="12"/>
      <c r="F570" s="12"/>
      <c r="G570" s="12"/>
      <c r="H570" s="12"/>
      <c r="I570" s="12"/>
      <c r="J570" s="12"/>
      <c r="K570" s="12"/>
      <c r="L570" s="12"/>
      <c r="M570" s="13"/>
      <c r="N570" s="1"/>
      <c r="O570" s="1"/>
      <c r="P570" s="1"/>
      <c r="Q570" s="1"/>
      <c r="R570" s="1"/>
      <c r="S570" s="1"/>
      <c r="T570" s="1"/>
      <c r="AR570" s="1"/>
      <c r="AS570" s="1"/>
      <c r="AU570" s="1"/>
    </row>
    <row r="571" spans="1:47" ht="30" customHeight="1" x14ac:dyDescent="0.3">
      <c r="A571" s="13" t="s">
        <v>458</v>
      </c>
      <c r="B571" s="13" t="s">
        <v>148</v>
      </c>
      <c r="C571" s="13" t="s">
        <v>187</v>
      </c>
      <c r="D571" s="11">
        <v>117</v>
      </c>
      <c r="E571" s="12"/>
      <c r="F571" s="12"/>
      <c r="G571" s="12"/>
      <c r="H571" s="12"/>
      <c r="I571" s="12"/>
      <c r="J571" s="12"/>
      <c r="K571" s="12"/>
      <c r="L571" s="12"/>
      <c r="M571" s="13"/>
      <c r="N571" s="1"/>
      <c r="O571" s="1"/>
      <c r="P571" s="1"/>
      <c r="Q571" s="1"/>
      <c r="R571" s="1"/>
      <c r="S571" s="1"/>
      <c r="T571" s="1"/>
      <c r="AR571" s="1"/>
      <c r="AS571" s="1"/>
      <c r="AU571" s="1"/>
    </row>
    <row r="572" spans="1:47" ht="30" customHeight="1" x14ac:dyDescent="0.3">
      <c r="A572" s="13" t="s">
        <v>458</v>
      </c>
      <c r="B572" s="13" t="s">
        <v>197</v>
      </c>
      <c r="C572" s="13" t="s">
        <v>187</v>
      </c>
      <c r="D572" s="11">
        <v>101</v>
      </c>
      <c r="E572" s="12"/>
      <c r="F572" s="12"/>
      <c r="G572" s="12"/>
      <c r="H572" s="12"/>
      <c r="I572" s="12"/>
      <c r="J572" s="12"/>
      <c r="K572" s="12"/>
      <c r="L572" s="12"/>
      <c r="M572" s="13"/>
      <c r="N572" s="1"/>
      <c r="O572" s="1"/>
      <c r="P572" s="1"/>
      <c r="Q572" s="1"/>
      <c r="R572" s="1"/>
      <c r="S572" s="1"/>
      <c r="T572" s="1"/>
      <c r="AR572" s="1"/>
      <c r="AS572" s="1"/>
      <c r="AU572" s="1"/>
    </row>
    <row r="573" spans="1:47" ht="30" customHeight="1" x14ac:dyDescent="0.3">
      <c r="A573" s="13" t="s">
        <v>458</v>
      </c>
      <c r="B573" s="13" t="s">
        <v>112</v>
      </c>
      <c r="C573" s="13" t="s">
        <v>187</v>
      </c>
      <c r="D573" s="11">
        <v>66</v>
      </c>
      <c r="E573" s="12"/>
      <c r="F573" s="12"/>
      <c r="G573" s="12"/>
      <c r="H573" s="12"/>
      <c r="I573" s="12"/>
      <c r="J573" s="12"/>
      <c r="K573" s="12"/>
      <c r="L573" s="12"/>
      <c r="M573" s="13"/>
      <c r="N573" s="1"/>
      <c r="O573" s="1"/>
      <c r="P573" s="1"/>
      <c r="Q573" s="1"/>
      <c r="R573" s="1"/>
      <c r="S573" s="1"/>
      <c r="T573" s="1"/>
      <c r="AR573" s="1"/>
      <c r="AS573" s="1"/>
      <c r="AU573" s="1"/>
    </row>
    <row r="574" spans="1:47" ht="30" customHeight="1" x14ac:dyDescent="0.3">
      <c r="A574" s="13" t="s">
        <v>458</v>
      </c>
      <c r="B574" s="13" t="s">
        <v>149</v>
      </c>
      <c r="C574" s="13" t="s">
        <v>187</v>
      </c>
      <c r="D574" s="11">
        <v>82</v>
      </c>
      <c r="E574" s="12"/>
      <c r="F574" s="12"/>
      <c r="G574" s="12"/>
      <c r="H574" s="12"/>
      <c r="I574" s="12"/>
      <c r="J574" s="12"/>
      <c r="K574" s="12"/>
      <c r="L574" s="12"/>
      <c r="M574" s="13"/>
      <c r="N574" s="1"/>
      <c r="O574" s="1"/>
      <c r="P574" s="1"/>
      <c r="Q574" s="1"/>
      <c r="R574" s="1"/>
      <c r="S574" s="1"/>
      <c r="T574" s="1"/>
      <c r="AR574" s="1"/>
      <c r="AS574" s="1"/>
      <c r="AU574" s="1"/>
    </row>
    <row r="575" spans="1:47" ht="30" customHeight="1" x14ac:dyDescent="0.3">
      <c r="A575" s="13" t="s">
        <v>458</v>
      </c>
      <c r="B575" s="13" t="s">
        <v>114</v>
      </c>
      <c r="C575" s="13" t="s">
        <v>187</v>
      </c>
      <c r="D575" s="11">
        <v>119</v>
      </c>
      <c r="E575" s="12"/>
      <c r="F575" s="12"/>
      <c r="G575" s="12"/>
      <c r="H575" s="12"/>
      <c r="I575" s="12"/>
      <c r="J575" s="12"/>
      <c r="K575" s="12"/>
      <c r="L575" s="12"/>
      <c r="M575" s="13"/>
      <c r="N575" s="1"/>
      <c r="O575" s="1"/>
      <c r="P575" s="1"/>
      <c r="Q575" s="1"/>
      <c r="R575" s="1"/>
      <c r="S575" s="1"/>
      <c r="T575" s="1"/>
      <c r="AR575" s="1"/>
      <c r="AS575" s="1"/>
      <c r="AU575" s="1"/>
    </row>
    <row r="576" spans="1:47" ht="30" customHeight="1" x14ac:dyDescent="0.3">
      <c r="A576" s="13" t="s">
        <v>458</v>
      </c>
      <c r="B576" s="13" t="s">
        <v>151</v>
      </c>
      <c r="C576" s="13" t="s">
        <v>187</v>
      </c>
      <c r="D576" s="11">
        <v>14</v>
      </c>
      <c r="E576" s="12"/>
      <c r="F576" s="12"/>
      <c r="G576" s="12"/>
      <c r="H576" s="12"/>
      <c r="I576" s="12"/>
      <c r="J576" s="12"/>
      <c r="K576" s="12"/>
      <c r="L576" s="12"/>
      <c r="M576" s="13"/>
      <c r="N576" s="1"/>
      <c r="O576" s="1"/>
      <c r="P576" s="1"/>
      <c r="Q576" s="1"/>
      <c r="R576" s="1"/>
      <c r="S576" s="1"/>
      <c r="T576" s="1"/>
      <c r="AR576" s="1"/>
      <c r="AS576" s="1"/>
      <c r="AU576" s="1"/>
    </row>
    <row r="577" spans="1:47" ht="30" customHeight="1" x14ac:dyDescent="0.3">
      <c r="A577" s="13" t="s">
        <v>388</v>
      </c>
      <c r="B577" s="13" t="s">
        <v>112</v>
      </c>
      <c r="C577" s="13" t="s">
        <v>187</v>
      </c>
      <c r="D577" s="11">
        <v>194</v>
      </c>
      <c r="E577" s="12"/>
      <c r="F577" s="12"/>
      <c r="G577" s="12"/>
      <c r="H577" s="12"/>
      <c r="I577" s="12"/>
      <c r="J577" s="12"/>
      <c r="K577" s="12"/>
      <c r="L577" s="12"/>
      <c r="M577" s="13"/>
      <c r="N577" s="1"/>
      <c r="O577" s="1"/>
      <c r="P577" s="1"/>
      <c r="Q577" s="1"/>
      <c r="R577" s="1"/>
      <c r="S577" s="1"/>
      <c r="T577" s="1"/>
      <c r="AR577" s="1"/>
      <c r="AS577" s="1"/>
      <c r="AU577" s="1"/>
    </row>
    <row r="578" spans="1:47" ht="30" customHeight="1" x14ac:dyDescent="0.3">
      <c r="A578" s="13" t="s">
        <v>388</v>
      </c>
      <c r="B578" s="13" t="s">
        <v>459</v>
      </c>
      <c r="C578" s="13" t="s">
        <v>187</v>
      </c>
      <c r="D578" s="11">
        <v>295</v>
      </c>
      <c r="E578" s="12"/>
      <c r="F578" s="12"/>
      <c r="G578" s="12"/>
      <c r="H578" s="12"/>
      <c r="I578" s="12"/>
      <c r="J578" s="12"/>
      <c r="K578" s="12"/>
      <c r="L578" s="12"/>
      <c r="M578" s="13"/>
      <c r="N578" s="1"/>
      <c r="O578" s="1"/>
      <c r="P578" s="1"/>
      <c r="Q578" s="1"/>
      <c r="R578" s="1"/>
      <c r="S578" s="1"/>
      <c r="T578" s="1"/>
      <c r="AR578" s="1"/>
      <c r="AS578" s="1"/>
      <c r="AU578" s="1"/>
    </row>
    <row r="579" spans="1:47" ht="30" customHeight="1" x14ac:dyDescent="0.3">
      <c r="A579" s="13" t="s">
        <v>388</v>
      </c>
      <c r="B579" s="13" t="s">
        <v>115</v>
      </c>
      <c r="C579" s="13" t="s">
        <v>187</v>
      </c>
      <c r="D579" s="11">
        <v>555</v>
      </c>
      <c r="E579" s="12"/>
      <c r="F579" s="12"/>
      <c r="G579" s="12"/>
      <c r="H579" s="12"/>
      <c r="I579" s="12"/>
      <c r="J579" s="12"/>
      <c r="K579" s="12"/>
      <c r="L579" s="12"/>
      <c r="M579" s="13"/>
      <c r="N579" s="1"/>
      <c r="O579" s="1"/>
      <c r="P579" s="1"/>
      <c r="Q579" s="1"/>
      <c r="R579" s="1"/>
      <c r="S579" s="1"/>
      <c r="T579" s="1"/>
      <c r="AR579" s="1"/>
      <c r="AS579" s="1"/>
      <c r="AU579" s="1"/>
    </row>
    <row r="580" spans="1:47" ht="30" customHeight="1" x14ac:dyDescent="0.3">
      <c r="A580" s="13" t="s">
        <v>388</v>
      </c>
      <c r="B580" s="13" t="s">
        <v>151</v>
      </c>
      <c r="C580" s="13" t="s">
        <v>187</v>
      </c>
      <c r="D580" s="11">
        <v>108</v>
      </c>
      <c r="E580" s="12"/>
      <c r="F580" s="12"/>
      <c r="G580" s="12"/>
      <c r="H580" s="12"/>
      <c r="I580" s="12"/>
      <c r="J580" s="12"/>
      <c r="K580" s="12"/>
      <c r="L580" s="12"/>
      <c r="M580" s="13"/>
      <c r="N580" s="1"/>
      <c r="O580" s="1"/>
      <c r="P580" s="1"/>
      <c r="Q580" s="1"/>
      <c r="R580" s="1"/>
      <c r="S580" s="1"/>
      <c r="T580" s="1"/>
      <c r="AR580" s="1"/>
      <c r="AS580" s="1"/>
      <c r="AU580" s="1"/>
    </row>
    <row r="581" spans="1:47" ht="30" customHeight="1" x14ac:dyDescent="0.3">
      <c r="A581" s="13" t="s">
        <v>460</v>
      </c>
      <c r="B581" s="13" t="s">
        <v>186</v>
      </c>
      <c r="C581" s="13" t="s">
        <v>187</v>
      </c>
      <c r="D581" s="11">
        <v>482</v>
      </c>
      <c r="E581" s="12"/>
      <c r="F581" s="12"/>
      <c r="G581" s="12"/>
      <c r="H581" s="12"/>
      <c r="I581" s="12"/>
      <c r="J581" s="12"/>
      <c r="K581" s="12"/>
      <c r="L581" s="12"/>
      <c r="M581" s="13"/>
      <c r="N581" s="1"/>
      <c r="O581" s="1"/>
      <c r="P581" s="1"/>
      <c r="Q581" s="1"/>
      <c r="R581" s="1"/>
      <c r="S581" s="1"/>
      <c r="T581" s="1"/>
      <c r="AR581" s="1"/>
      <c r="AS581" s="1"/>
      <c r="AU581" s="1"/>
    </row>
    <row r="582" spans="1:47" ht="30" customHeight="1" x14ac:dyDescent="0.3">
      <c r="A582" s="13" t="s">
        <v>461</v>
      </c>
      <c r="B582" s="13" t="s">
        <v>112</v>
      </c>
      <c r="C582" s="13" t="s">
        <v>187</v>
      </c>
      <c r="D582" s="11">
        <v>1</v>
      </c>
      <c r="E582" s="12"/>
      <c r="F582" s="12"/>
      <c r="G582" s="12"/>
      <c r="H582" s="12"/>
      <c r="I582" s="12"/>
      <c r="J582" s="12"/>
      <c r="K582" s="12"/>
      <c r="L582" s="12"/>
      <c r="M582" s="13"/>
      <c r="N582" s="1"/>
      <c r="O582" s="1"/>
      <c r="P582" s="1"/>
      <c r="Q582" s="1"/>
      <c r="R582" s="1"/>
      <c r="S582" s="1"/>
      <c r="T582" s="1"/>
      <c r="AR582" s="1"/>
      <c r="AS582" s="1"/>
      <c r="AU582" s="1"/>
    </row>
    <row r="583" spans="1:47" ht="30" customHeight="1" x14ac:dyDescent="0.3">
      <c r="A583" s="13" t="s">
        <v>461</v>
      </c>
      <c r="B583" s="13" t="s">
        <v>149</v>
      </c>
      <c r="C583" s="13" t="s">
        <v>187</v>
      </c>
      <c r="D583" s="11">
        <v>1</v>
      </c>
      <c r="E583" s="12"/>
      <c r="F583" s="12"/>
      <c r="G583" s="12"/>
      <c r="H583" s="12"/>
      <c r="I583" s="12"/>
      <c r="J583" s="12"/>
      <c r="K583" s="12"/>
      <c r="L583" s="12"/>
      <c r="M583" s="13"/>
      <c r="N583" s="1"/>
      <c r="O583" s="1"/>
      <c r="P583" s="1"/>
      <c r="Q583" s="1"/>
      <c r="R583" s="1"/>
      <c r="S583" s="1"/>
      <c r="T583" s="1"/>
      <c r="AR583" s="1"/>
      <c r="AS583" s="1"/>
      <c r="AU583" s="1"/>
    </row>
    <row r="584" spans="1:47" ht="30" customHeight="1" x14ac:dyDescent="0.3">
      <c r="A584" s="13" t="s">
        <v>461</v>
      </c>
      <c r="B584" s="13" t="s">
        <v>114</v>
      </c>
      <c r="C584" s="13" t="s">
        <v>187</v>
      </c>
      <c r="D584" s="11">
        <v>8</v>
      </c>
      <c r="E584" s="12"/>
      <c r="F584" s="12"/>
      <c r="G584" s="12"/>
      <c r="H584" s="12"/>
      <c r="I584" s="12"/>
      <c r="J584" s="12"/>
      <c r="K584" s="12"/>
      <c r="L584" s="12"/>
      <c r="M584" s="13"/>
      <c r="N584" s="1"/>
      <c r="O584" s="1"/>
      <c r="P584" s="1"/>
      <c r="Q584" s="1"/>
      <c r="R584" s="1"/>
      <c r="S584" s="1"/>
      <c r="T584" s="1"/>
      <c r="AR584" s="1"/>
      <c r="AS584" s="1"/>
      <c r="AU584" s="1"/>
    </row>
    <row r="585" spans="1:47" ht="30" customHeight="1" x14ac:dyDescent="0.3">
      <c r="A585" s="13" t="s">
        <v>462</v>
      </c>
      <c r="B585" s="13" t="s">
        <v>146</v>
      </c>
      <c r="C585" s="13" t="s">
        <v>90</v>
      </c>
      <c r="D585" s="11">
        <v>11</v>
      </c>
      <c r="E585" s="12"/>
      <c r="F585" s="12"/>
      <c r="G585" s="12"/>
      <c r="H585" s="12"/>
      <c r="I585" s="12"/>
      <c r="J585" s="12"/>
      <c r="K585" s="12"/>
      <c r="L585" s="12"/>
      <c r="M585" s="13"/>
      <c r="N585" s="1"/>
      <c r="O585" s="1"/>
      <c r="P585" s="1"/>
      <c r="Q585" s="1"/>
      <c r="R585" s="1"/>
      <c r="S585" s="1"/>
      <c r="T585" s="1"/>
      <c r="AR585" s="1"/>
      <c r="AS585" s="1"/>
      <c r="AU585" s="1"/>
    </row>
    <row r="586" spans="1:47" ht="30" customHeight="1" x14ac:dyDescent="0.3">
      <c r="A586" s="13" t="s">
        <v>463</v>
      </c>
      <c r="B586" s="13" t="s">
        <v>115</v>
      </c>
      <c r="C586" s="13" t="s">
        <v>110</v>
      </c>
      <c r="D586" s="11">
        <v>169</v>
      </c>
      <c r="E586" s="12"/>
      <c r="F586" s="12"/>
      <c r="G586" s="12"/>
      <c r="H586" s="12"/>
      <c r="I586" s="12"/>
      <c r="J586" s="12"/>
      <c r="K586" s="12"/>
      <c r="L586" s="12"/>
      <c r="M586" s="13"/>
      <c r="N586" s="1"/>
      <c r="O586" s="1"/>
      <c r="P586" s="1"/>
      <c r="Q586" s="1"/>
      <c r="R586" s="1"/>
      <c r="S586" s="1"/>
      <c r="T586" s="1"/>
      <c r="AR586" s="1"/>
      <c r="AS586" s="1"/>
      <c r="AU586" s="1"/>
    </row>
    <row r="587" spans="1:47" ht="30" customHeight="1" x14ac:dyDescent="0.3">
      <c r="A587" s="13" t="s">
        <v>389</v>
      </c>
      <c r="B587" s="13" t="s">
        <v>390</v>
      </c>
      <c r="C587" s="13" t="s">
        <v>187</v>
      </c>
      <c r="D587" s="11">
        <v>2601</v>
      </c>
      <c r="E587" s="12"/>
      <c r="F587" s="12"/>
      <c r="G587" s="12"/>
      <c r="H587" s="12"/>
      <c r="I587" s="12"/>
      <c r="J587" s="12"/>
      <c r="K587" s="12"/>
      <c r="L587" s="12"/>
      <c r="M587" s="13"/>
      <c r="N587" s="1"/>
      <c r="O587" s="1"/>
      <c r="P587" s="1"/>
      <c r="Q587" s="1"/>
      <c r="R587" s="1"/>
      <c r="S587" s="1"/>
      <c r="T587" s="1"/>
      <c r="AR587" s="1"/>
      <c r="AS587" s="1"/>
      <c r="AU587" s="1"/>
    </row>
    <row r="588" spans="1:47" ht="30" customHeight="1" x14ac:dyDescent="0.3">
      <c r="A588" s="13" t="s">
        <v>464</v>
      </c>
      <c r="B588" s="13" t="s">
        <v>465</v>
      </c>
      <c r="C588" s="13" t="s">
        <v>175</v>
      </c>
      <c r="D588" s="11">
        <v>-87</v>
      </c>
      <c r="E588" s="12"/>
      <c r="F588" s="12"/>
      <c r="G588" s="12"/>
      <c r="H588" s="12"/>
      <c r="I588" s="12"/>
      <c r="J588" s="12"/>
      <c r="K588" s="12"/>
      <c r="L588" s="12"/>
      <c r="M588" s="13"/>
      <c r="N588" s="1"/>
      <c r="O588" s="1"/>
      <c r="P588" s="1"/>
      <c r="Q588" s="1"/>
      <c r="R588" s="1"/>
      <c r="S588" s="1"/>
      <c r="T588" s="1"/>
      <c r="AR588" s="1"/>
      <c r="AS588" s="1"/>
      <c r="AU588" s="1"/>
    </row>
    <row r="589" spans="1:47" ht="30" customHeight="1" x14ac:dyDescent="0.3">
      <c r="A589" s="13" t="s">
        <v>464</v>
      </c>
      <c r="B589" s="13" t="s">
        <v>466</v>
      </c>
      <c r="C589" s="13" t="s">
        <v>175</v>
      </c>
      <c r="D589" s="11">
        <v>-2535</v>
      </c>
      <c r="E589" s="12"/>
      <c r="F589" s="12"/>
      <c r="G589" s="12"/>
      <c r="H589" s="12"/>
      <c r="I589" s="12"/>
      <c r="J589" s="12"/>
      <c r="K589" s="12"/>
      <c r="L589" s="12"/>
      <c r="M589" s="13"/>
      <c r="N589" s="1"/>
      <c r="O589" s="1"/>
      <c r="P589" s="1"/>
      <c r="Q589" s="1"/>
      <c r="R589" s="1"/>
      <c r="S589" s="1"/>
      <c r="T589" s="1"/>
      <c r="AR589" s="1"/>
      <c r="AS589" s="1"/>
      <c r="AU589" s="1"/>
    </row>
    <row r="590" spans="1:47" ht="30" customHeight="1" x14ac:dyDescent="0.3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  <c r="Q590" s="1"/>
    </row>
    <row r="591" spans="1:47" ht="30" customHeight="1" x14ac:dyDescent="0.3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  <c r="Q591" s="1"/>
    </row>
    <row r="592" spans="1:47" ht="30" customHeight="1" x14ac:dyDescent="0.3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  <c r="Q592" s="1"/>
    </row>
    <row r="593" spans="1:47" ht="30" customHeight="1" x14ac:dyDescent="0.3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  <c r="Q593" s="1"/>
    </row>
    <row r="594" spans="1:47" ht="30" customHeight="1" x14ac:dyDescent="0.3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  <c r="Q594" s="1"/>
    </row>
    <row r="595" spans="1:47" ht="30" customHeight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  <c r="Q595" s="1"/>
    </row>
    <row r="596" spans="1:47" ht="30" customHeight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  <c r="Q596" s="1"/>
    </row>
    <row r="597" spans="1:47" ht="30" customHeight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  <c r="Q597" s="1"/>
    </row>
    <row r="598" spans="1:47" ht="30" customHeight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  <c r="Q598" s="1"/>
    </row>
    <row r="599" spans="1:47" ht="30" customHeight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  <c r="Q599" s="1"/>
    </row>
    <row r="600" spans="1:47" ht="30" customHeight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  <c r="Q600" s="1"/>
    </row>
    <row r="601" spans="1:47" ht="30" customHeight="1" x14ac:dyDescent="0.3">
      <c r="A601" s="11"/>
      <c r="B601" s="11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1"/>
      <c r="Q601" s="1"/>
    </row>
    <row r="602" spans="1:47" ht="30" customHeight="1" x14ac:dyDescent="0.3">
      <c r="A602" s="11"/>
      <c r="B602" s="11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  <c r="Q602" s="1"/>
    </row>
    <row r="603" spans="1:47" ht="30" customHeight="1" x14ac:dyDescent="0.3">
      <c r="A603" s="13" t="s">
        <v>79</v>
      </c>
      <c r="B603" s="11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1"/>
    </row>
    <row r="604" spans="1:47" ht="30" customHeight="1" x14ac:dyDescent="0.3">
      <c r="A604" s="13" t="s">
        <v>469</v>
      </c>
      <c r="B604" s="13" t="s">
        <v>51</v>
      </c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1"/>
      <c r="Q604" s="1"/>
    </row>
    <row r="605" spans="1:47" ht="30" customHeight="1" x14ac:dyDescent="0.3">
      <c r="A605" s="13" t="s">
        <v>471</v>
      </c>
      <c r="B605" s="13" t="s">
        <v>472</v>
      </c>
      <c r="C605" s="13" t="s">
        <v>473</v>
      </c>
      <c r="D605" s="11">
        <v>1</v>
      </c>
      <c r="E605" s="12"/>
      <c r="F605" s="12"/>
      <c r="G605" s="12"/>
      <c r="H605" s="12"/>
      <c r="I605" s="12"/>
      <c r="J605" s="12"/>
      <c r="K605" s="12"/>
      <c r="L605" s="12"/>
      <c r="M605" s="13"/>
      <c r="N605" s="1"/>
      <c r="O605" s="1"/>
      <c r="P605" s="1"/>
      <c r="Q605" s="1"/>
      <c r="R605" s="1"/>
      <c r="S605" s="1"/>
      <c r="T605" s="1"/>
      <c r="AR605" s="1"/>
      <c r="AS605" s="1"/>
      <c r="AU605" s="1"/>
    </row>
    <row r="606" spans="1:47" ht="30" customHeight="1" x14ac:dyDescent="0.3">
      <c r="A606" s="13"/>
      <c r="B606" s="13"/>
      <c r="C606" s="13"/>
      <c r="D606" s="11"/>
      <c r="E606" s="12"/>
      <c r="F606" s="12"/>
      <c r="G606" s="12"/>
      <c r="H606" s="12"/>
      <c r="I606" s="12"/>
      <c r="J606" s="12"/>
      <c r="K606" s="12"/>
      <c r="L606" s="12"/>
      <c r="M606" s="13"/>
      <c r="N606" s="1"/>
      <c r="O606" s="1"/>
      <c r="P606" s="1"/>
      <c r="Q606" s="1"/>
      <c r="R606" s="1"/>
      <c r="S606" s="1"/>
      <c r="T606" s="1"/>
      <c r="AR606" s="1"/>
      <c r="AS606" s="1"/>
      <c r="AU606" s="1"/>
    </row>
    <row r="607" spans="1:47" ht="30" customHeight="1" x14ac:dyDescent="0.3">
      <c r="A607" s="13"/>
      <c r="B607" s="13"/>
      <c r="C607" s="13"/>
      <c r="D607" s="11"/>
      <c r="E607" s="12"/>
      <c r="F607" s="12"/>
      <c r="G607" s="12"/>
      <c r="H607" s="12"/>
      <c r="I607" s="12"/>
      <c r="J607" s="12"/>
      <c r="K607" s="12"/>
      <c r="L607" s="12"/>
      <c r="M607" s="13"/>
      <c r="N607" s="1"/>
      <c r="O607" s="1"/>
      <c r="P607" s="1"/>
      <c r="Q607" s="1"/>
      <c r="R607" s="1"/>
      <c r="S607" s="1"/>
      <c r="T607" s="1"/>
      <c r="AR607" s="1"/>
      <c r="AS607" s="1"/>
      <c r="AU607" s="1"/>
    </row>
    <row r="608" spans="1:47" ht="30" customHeight="1" x14ac:dyDescent="0.3">
      <c r="A608" s="13"/>
      <c r="B608" s="13"/>
      <c r="C608" s="13"/>
      <c r="D608" s="11"/>
      <c r="E608" s="12"/>
      <c r="F608" s="12"/>
      <c r="G608" s="12"/>
      <c r="H608" s="12"/>
      <c r="I608" s="12"/>
      <c r="J608" s="12"/>
      <c r="K608" s="12"/>
      <c r="L608" s="12"/>
      <c r="M608" s="13"/>
      <c r="N608" s="1"/>
      <c r="O608" s="1"/>
      <c r="P608" s="1"/>
      <c r="Q608" s="1"/>
      <c r="R608" s="1"/>
      <c r="S608" s="1"/>
      <c r="T608" s="1"/>
      <c r="AR608" s="1"/>
      <c r="AS608" s="1"/>
      <c r="AU608" s="1"/>
    </row>
    <row r="609" spans="1:17" ht="30" customHeight="1" x14ac:dyDescent="0.3">
      <c r="A609" s="11"/>
      <c r="B609" s="11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1"/>
      <c r="Q609" s="1"/>
    </row>
    <row r="610" spans="1:17" ht="30" customHeight="1" x14ac:dyDescent="0.3">
      <c r="A610" s="11"/>
      <c r="B610" s="1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1"/>
      <c r="Q610" s="1"/>
    </row>
    <row r="611" spans="1:17" ht="30" customHeight="1" x14ac:dyDescent="0.3">
      <c r="A611" s="11"/>
      <c r="B611" s="1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1"/>
      <c r="Q611" s="1"/>
    </row>
    <row r="612" spans="1:17" ht="30" customHeight="1" x14ac:dyDescent="0.3">
      <c r="A612" s="11"/>
      <c r="B612" s="1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1"/>
      <c r="Q612" s="1"/>
    </row>
    <row r="613" spans="1:17" ht="30" customHeight="1" x14ac:dyDescent="0.3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  <c r="Q613" s="1"/>
    </row>
    <row r="614" spans="1:17" ht="30" customHeight="1" x14ac:dyDescent="0.3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  <c r="Q614" s="1"/>
    </row>
    <row r="615" spans="1:17" ht="30" customHeight="1" x14ac:dyDescent="0.3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  <c r="Q615" s="1"/>
    </row>
    <row r="616" spans="1:17" ht="30" customHeight="1" x14ac:dyDescent="0.3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  <c r="Q616" s="1"/>
    </row>
    <row r="617" spans="1:17" ht="30" customHeight="1" x14ac:dyDescent="0.3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  <c r="Q617" s="1"/>
    </row>
    <row r="618" spans="1:17" ht="30" customHeight="1" x14ac:dyDescent="0.3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  <c r="Q618" s="1"/>
    </row>
    <row r="619" spans="1:17" ht="30" customHeight="1" x14ac:dyDescent="0.3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  <c r="Q619" s="1"/>
    </row>
    <row r="620" spans="1:17" ht="30" customHeight="1" x14ac:dyDescent="0.3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  <c r="Q620" s="1"/>
    </row>
    <row r="621" spans="1:17" ht="30" customHeight="1" x14ac:dyDescent="0.3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  <c r="Q621" s="1"/>
    </row>
    <row r="622" spans="1:17" ht="30" customHeight="1" x14ac:dyDescent="0.3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  <c r="Q622" s="1"/>
    </row>
    <row r="623" spans="1:17" ht="30" customHeight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  <c r="Q623" s="1"/>
    </row>
    <row r="624" spans="1:17" ht="30" customHeight="1" x14ac:dyDescent="0.3">
      <c r="A624" s="11"/>
      <c r="B624" s="1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1"/>
      <c r="Q624" s="1"/>
    </row>
    <row r="625" spans="1:47" ht="30" customHeight="1" x14ac:dyDescent="0.3">
      <c r="A625" s="11"/>
      <c r="B625" s="1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  <c r="Q625" s="1"/>
    </row>
    <row r="626" spans="1:47" ht="30" customHeight="1" x14ac:dyDescent="0.3">
      <c r="A626" s="11"/>
      <c r="B626" s="1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1"/>
      <c r="Q626" s="1"/>
    </row>
    <row r="627" spans="1:47" ht="30" customHeight="1" x14ac:dyDescent="0.3">
      <c r="A627" s="13" t="s">
        <v>79</v>
      </c>
      <c r="B627" s="11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1"/>
    </row>
    <row r="628" spans="1:47" ht="30" customHeight="1" x14ac:dyDescent="0.3">
      <c r="A628" s="13" t="s">
        <v>476</v>
      </c>
      <c r="B628" s="13" t="s">
        <v>51</v>
      </c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1"/>
      <c r="Q628" s="1"/>
    </row>
    <row r="629" spans="1:47" ht="30" customHeight="1" x14ac:dyDescent="0.3">
      <c r="A629" s="13" t="s">
        <v>478</v>
      </c>
      <c r="B629" s="13" t="s">
        <v>479</v>
      </c>
      <c r="C629" s="13" t="s">
        <v>85</v>
      </c>
      <c r="D629" s="11">
        <v>1</v>
      </c>
      <c r="E629" s="12"/>
      <c r="F629" s="12"/>
      <c r="G629" s="12"/>
      <c r="H629" s="12"/>
      <c r="I629" s="12"/>
      <c r="J629" s="12"/>
      <c r="K629" s="12"/>
      <c r="L629" s="12"/>
      <c r="M629" s="13"/>
      <c r="N629" s="1"/>
      <c r="O629" s="1"/>
      <c r="P629" s="1"/>
      <c r="Q629" s="1"/>
      <c r="R629" s="1"/>
      <c r="S629" s="1"/>
      <c r="T629" s="1"/>
      <c r="AR629" s="1"/>
      <c r="AS629" s="1"/>
      <c r="AU629" s="1"/>
    </row>
    <row r="630" spans="1:47" ht="30" customHeight="1" x14ac:dyDescent="0.3">
      <c r="A630" s="13" t="s">
        <v>480</v>
      </c>
      <c r="B630" s="13" t="s">
        <v>481</v>
      </c>
      <c r="C630" s="13" t="s">
        <v>85</v>
      </c>
      <c r="D630" s="11">
        <v>1</v>
      </c>
      <c r="E630" s="12"/>
      <c r="F630" s="12"/>
      <c r="G630" s="12"/>
      <c r="H630" s="12"/>
      <c r="I630" s="12"/>
      <c r="J630" s="12"/>
      <c r="K630" s="12"/>
      <c r="L630" s="12"/>
      <c r="M630" s="13"/>
      <c r="N630" s="1"/>
      <c r="O630" s="1"/>
      <c r="P630" s="1"/>
      <c r="Q630" s="1"/>
      <c r="R630" s="1"/>
      <c r="S630" s="1"/>
      <c r="T630" s="1"/>
      <c r="AR630" s="1"/>
      <c r="AS630" s="1"/>
      <c r="AU630" s="1"/>
    </row>
    <row r="631" spans="1:47" ht="30" customHeight="1" x14ac:dyDescent="0.3">
      <c r="A631" s="13" t="s">
        <v>480</v>
      </c>
      <c r="B631" s="13" t="s">
        <v>482</v>
      </c>
      <c r="C631" s="13" t="s">
        <v>85</v>
      </c>
      <c r="D631" s="11">
        <v>1</v>
      </c>
      <c r="E631" s="12"/>
      <c r="F631" s="12"/>
      <c r="G631" s="12"/>
      <c r="H631" s="12"/>
      <c r="I631" s="12"/>
      <c r="J631" s="12"/>
      <c r="K631" s="12"/>
      <c r="L631" s="12"/>
      <c r="M631" s="13"/>
      <c r="N631" s="1"/>
      <c r="O631" s="1"/>
      <c r="P631" s="1"/>
      <c r="Q631" s="1"/>
      <c r="R631" s="1"/>
      <c r="S631" s="1"/>
      <c r="T631" s="1"/>
      <c r="AR631" s="1"/>
      <c r="AS631" s="1"/>
      <c r="AU631" s="1"/>
    </row>
    <row r="632" spans="1:47" ht="30" customHeight="1" x14ac:dyDescent="0.3">
      <c r="A632" s="13" t="s">
        <v>480</v>
      </c>
      <c r="B632" s="13" t="s">
        <v>483</v>
      </c>
      <c r="C632" s="13" t="s">
        <v>85</v>
      </c>
      <c r="D632" s="11">
        <v>1</v>
      </c>
      <c r="E632" s="12"/>
      <c r="F632" s="12"/>
      <c r="G632" s="12"/>
      <c r="H632" s="12"/>
      <c r="I632" s="12"/>
      <c r="J632" s="12"/>
      <c r="K632" s="12"/>
      <c r="L632" s="12"/>
      <c r="M632" s="13"/>
      <c r="N632" s="1"/>
      <c r="O632" s="1"/>
      <c r="P632" s="1"/>
      <c r="Q632" s="1"/>
      <c r="R632" s="1"/>
      <c r="S632" s="1"/>
      <c r="T632" s="1"/>
      <c r="AR632" s="1"/>
      <c r="AS632" s="1"/>
      <c r="AU632" s="1"/>
    </row>
    <row r="633" spans="1:47" ht="30" customHeight="1" x14ac:dyDescent="0.3">
      <c r="A633" s="13" t="s">
        <v>478</v>
      </c>
      <c r="B633" s="13" t="s">
        <v>484</v>
      </c>
      <c r="C633" s="13" t="s">
        <v>85</v>
      </c>
      <c r="D633" s="11">
        <v>1</v>
      </c>
      <c r="E633" s="12"/>
      <c r="F633" s="12"/>
      <c r="G633" s="12"/>
      <c r="H633" s="12"/>
      <c r="I633" s="12"/>
      <c r="J633" s="12"/>
      <c r="K633" s="12"/>
      <c r="L633" s="12"/>
      <c r="M633" s="13"/>
      <c r="N633" s="1"/>
      <c r="O633" s="1"/>
      <c r="P633" s="1"/>
      <c r="Q633" s="1"/>
      <c r="R633" s="1"/>
      <c r="S633" s="1"/>
      <c r="T633" s="1"/>
      <c r="AR633" s="1"/>
      <c r="AS633" s="1"/>
      <c r="AU633" s="1"/>
    </row>
    <row r="634" spans="1:47" ht="30" customHeight="1" x14ac:dyDescent="0.3">
      <c r="A634" s="13" t="s">
        <v>480</v>
      </c>
      <c r="B634" s="13" t="s">
        <v>481</v>
      </c>
      <c r="C634" s="13" t="s">
        <v>85</v>
      </c>
      <c r="D634" s="11">
        <v>1</v>
      </c>
      <c r="E634" s="12"/>
      <c r="F634" s="12"/>
      <c r="G634" s="12"/>
      <c r="H634" s="12"/>
      <c r="I634" s="12"/>
      <c r="J634" s="12"/>
      <c r="K634" s="12"/>
      <c r="L634" s="12"/>
      <c r="M634" s="13"/>
      <c r="N634" s="1"/>
      <c r="O634" s="1"/>
      <c r="P634" s="1"/>
      <c r="Q634" s="1"/>
      <c r="R634" s="1"/>
      <c r="S634" s="1"/>
      <c r="T634" s="1"/>
      <c r="AR634" s="1"/>
      <c r="AS634" s="1"/>
      <c r="AU634" s="1"/>
    </row>
    <row r="635" spans="1:47" ht="30" customHeight="1" x14ac:dyDescent="0.3">
      <c r="A635" s="13" t="s">
        <v>480</v>
      </c>
      <c r="B635" s="13" t="s">
        <v>482</v>
      </c>
      <c r="C635" s="13" t="s">
        <v>85</v>
      </c>
      <c r="D635" s="11">
        <v>1</v>
      </c>
      <c r="E635" s="12"/>
      <c r="F635" s="12"/>
      <c r="G635" s="12"/>
      <c r="H635" s="12"/>
      <c r="I635" s="12"/>
      <c r="J635" s="12"/>
      <c r="K635" s="12"/>
      <c r="L635" s="12"/>
      <c r="M635" s="13"/>
      <c r="N635" s="1"/>
      <c r="O635" s="1"/>
      <c r="P635" s="1"/>
      <c r="Q635" s="1"/>
      <c r="R635" s="1"/>
      <c r="S635" s="1"/>
      <c r="T635" s="1"/>
      <c r="AR635" s="1"/>
      <c r="AS635" s="1"/>
      <c r="AU635" s="1"/>
    </row>
    <row r="636" spans="1:47" ht="30" customHeight="1" x14ac:dyDescent="0.3">
      <c r="A636" s="13" t="s">
        <v>485</v>
      </c>
      <c r="B636" s="13" t="s">
        <v>486</v>
      </c>
      <c r="C636" s="13" t="s">
        <v>473</v>
      </c>
      <c r="D636" s="11">
        <v>1</v>
      </c>
      <c r="E636" s="12"/>
      <c r="F636" s="12"/>
      <c r="G636" s="12"/>
      <c r="H636" s="12"/>
      <c r="I636" s="12"/>
      <c r="J636" s="12"/>
      <c r="K636" s="12"/>
      <c r="L636" s="12"/>
      <c r="M636" s="13"/>
      <c r="N636" s="1"/>
      <c r="O636" s="1"/>
      <c r="P636" s="1"/>
      <c r="Q636" s="1"/>
      <c r="R636" s="1"/>
      <c r="S636" s="1"/>
      <c r="T636" s="1"/>
      <c r="AR636" s="1"/>
      <c r="AS636" s="1"/>
      <c r="AU636" s="1"/>
    </row>
    <row r="637" spans="1:47" ht="30" customHeight="1" x14ac:dyDescent="0.3">
      <c r="A637" s="11"/>
      <c r="B637" s="1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1"/>
      <c r="Q637" s="1"/>
    </row>
    <row r="638" spans="1:47" ht="30" customHeight="1" x14ac:dyDescent="0.3">
      <c r="A638" s="11"/>
      <c r="B638" s="1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1"/>
      <c r="Q638" s="1"/>
    </row>
    <row r="639" spans="1:47" ht="30" customHeight="1" x14ac:dyDescent="0.3">
      <c r="A639" s="11"/>
      <c r="B639" s="1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1"/>
      <c r="Q639" s="1"/>
    </row>
    <row r="640" spans="1:47" ht="30" customHeight="1" x14ac:dyDescent="0.3">
      <c r="A640" s="11"/>
      <c r="B640" s="1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1"/>
      <c r="Q640" s="1"/>
    </row>
    <row r="641" spans="1:17" ht="30" customHeight="1" x14ac:dyDescent="0.3">
      <c r="A641" s="11"/>
      <c r="B641" s="1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1"/>
      <c r="Q641" s="1"/>
    </row>
    <row r="642" spans="1:17" ht="30" customHeight="1" x14ac:dyDescent="0.3">
      <c r="A642" s="11"/>
      <c r="B642" s="1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1"/>
      <c r="Q642" s="1"/>
    </row>
    <row r="643" spans="1:17" ht="30" customHeight="1" x14ac:dyDescent="0.3">
      <c r="A643" s="11"/>
      <c r="B643" s="1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1"/>
      <c r="Q643" s="1"/>
    </row>
    <row r="644" spans="1:17" ht="30" customHeight="1" x14ac:dyDescent="0.3">
      <c r="A644" s="11"/>
      <c r="B644" s="1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1"/>
      <c r="Q644" s="1"/>
    </row>
    <row r="645" spans="1:17" ht="30" customHeight="1" x14ac:dyDescent="0.3">
      <c r="A645" s="11"/>
      <c r="B645" s="1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1"/>
      <c r="Q645" s="1"/>
    </row>
    <row r="646" spans="1:17" ht="30" customHeight="1" x14ac:dyDescent="0.3">
      <c r="A646" s="11"/>
      <c r="B646" s="1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1"/>
      <c r="Q646" s="1"/>
    </row>
    <row r="647" spans="1:17" ht="30" customHeight="1" x14ac:dyDescent="0.3">
      <c r="A647" s="11"/>
      <c r="B647" s="11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1"/>
      <c r="Q647" s="1"/>
    </row>
    <row r="648" spans="1:17" ht="30" customHeight="1" x14ac:dyDescent="0.3">
      <c r="A648" s="11"/>
      <c r="B648" s="11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1"/>
      <c r="Q648" s="1"/>
    </row>
    <row r="649" spans="1:17" ht="30" customHeight="1" x14ac:dyDescent="0.3">
      <c r="A649" s="11"/>
      <c r="B649" s="11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1"/>
      <c r="Q649" s="1"/>
    </row>
    <row r="650" spans="1:17" ht="30" customHeight="1" x14ac:dyDescent="0.3">
      <c r="A650" s="11"/>
      <c r="B650" s="11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1"/>
      <c r="Q650" s="1"/>
    </row>
    <row r="651" spans="1:17" ht="30" customHeight="1" x14ac:dyDescent="0.3">
      <c r="A651" s="13" t="s">
        <v>79</v>
      </c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1200" r:id="rId1"/>
  <rowBreaks count="14" manualBreakCount="14">
    <brk id="27" max="16383" man="1"/>
    <brk id="51" max="16383" man="1"/>
    <brk id="123" max="16383" man="1"/>
    <brk id="147" max="16383" man="1"/>
    <brk id="291" max="16383" man="1"/>
    <brk id="363" max="16383" man="1"/>
    <brk id="387" max="16383" man="1"/>
    <brk id="459" max="16383" man="1"/>
    <brk id="483" max="16383" man="1"/>
    <brk id="507" max="16383" man="1"/>
    <brk id="555" max="16383" man="1"/>
    <brk id="603" max="16383" man="1"/>
    <brk id="627" max="16383" man="1"/>
    <brk id="65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6C680-5DE2-4F38-A1A9-EF143A972058}">
  <dimension ref="A1:M43"/>
  <sheetViews>
    <sheetView workbookViewId="0">
      <selection activeCell="A2" sqref="A2:X2"/>
    </sheetView>
  </sheetViews>
  <sheetFormatPr defaultRowHeight="16.5" x14ac:dyDescent="0.3"/>
  <sheetData>
    <row r="1" spans="1:7" x14ac:dyDescent="0.3">
      <c r="A1" t="s">
        <v>492</v>
      </c>
    </row>
    <row r="2" spans="1:7" x14ac:dyDescent="0.3">
      <c r="A2" s="1" t="s">
        <v>493</v>
      </c>
      <c r="B2" t="s">
        <v>494</v>
      </c>
      <c r="C2" s="1" t="s">
        <v>495</v>
      </c>
    </row>
    <row r="3" spans="1:7" x14ac:dyDescent="0.3">
      <c r="A3" s="1" t="s">
        <v>496</v>
      </c>
      <c r="B3" t="s">
        <v>497</v>
      </c>
    </row>
    <row r="4" spans="1:7" x14ac:dyDescent="0.3">
      <c r="A4" s="1" t="s">
        <v>498</v>
      </c>
      <c r="B4">
        <v>5</v>
      </c>
    </row>
    <row r="5" spans="1:7" x14ac:dyDescent="0.3">
      <c r="A5" s="1" t="s">
        <v>499</v>
      </c>
      <c r="B5">
        <v>5</v>
      </c>
    </row>
    <row r="6" spans="1:7" x14ac:dyDescent="0.3">
      <c r="A6" s="1" t="s">
        <v>500</v>
      </c>
      <c r="B6" t="s">
        <v>501</v>
      </c>
    </row>
    <row r="7" spans="1:7" x14ac:dyDescent="0.3">
      <c r="A7" s="1" t="s">
        <v>502</v>
      </c>
      <c r="B7" t="s">
        <v>494</v>
      </c>
      <c r="C7">
        <v>1</v>
      </c>
    </row>
    <row r="8" spans="1:7" x14ac:dyDescent="0.3">
      <c r="A8" s="1" t="s">
        <v>503</v>
      </c>
      <c r="B8" t="s">
        <v>494</v>
      </c>
      <c r="C8">
        <v>2</v>
      </c>
    </row>
    <row r="9" spans="1:7" x14ac:dyDescent="0.3">
      <c r="A9" s="1" t="s">
        <v>504</v>
      </c>
      <c r="B9" t="s">
        <v>487</v>
      </c>
      <c r="C9" t="s">
        <v>488</v>
      </c>
      <c r="D9" t="s">
        <v>489</v>
      </c>
      <c r="E9" t="s">
        <v>490</v>
      </c>
      <c r="F9" t="s">
        <v>491</v>
      </c>
      <c r="G9" t="s">
        <v>505</v>
      </c>
    </row>
    <row r="10" spans="1:7" x14ac:dyDescent="0.3">
      <c r="A10" s="1" t="s">
        <v>506</v>
      </c>
      <c r="B10">
        <v>0</v>
      </c>
      <c r="C10">
        <v>0</v>
      </c>
      <c r="D10">
        <v>0</v>
      </c>
    </row>
    <row r="11" spans="1:7" x14ac:dyDescent="0.3">
      <c r="A11" s="1" t="s">
        <v>507</v>
      </c>
      <c r="B11" t="s">
        <v>508</v>
      </c>
      <c r="C11">
        <v>3</v>
      </c>
    </row>
    <row r="12" spans="1:7" x14ac:dyDescent="0.3">
      <c r="A12" s="1" t="s">
        <v>509</v>
      </c>
      <c r="B12" t="s">
        <v>508</v>
      </c>
      <c r="C12">
        <v>3</v>
      </c>
    </row>
    <row r="13" spans="1:7" x14ac:dyDescent="0.3">
      <c r="A13" s="1" t="s">
        <v>510</v>
      </c>
      <c r="B13" t="s">
        <v>508</v>
      </c>
      <c r="C13">
        <v>2</v>
      </c>
    </row>
    <row r="14" spans="1:7" x14ac:dyDescent="0.3">
      <c r="A14" s="1" t="s">
        <v>511</v>
      </c>
      <c r="B14" t="s">
        <v>494</v>
      </c>
      <c r="C14">
        <v>5</v>
      </c>
    </row>
    <row r="15" spans="1:7" x14ac:dyDescent="0.3">
      <c r="A15" s="1" t="s">
        <v>512</v>
      </c>
      <c r="B15" t="s">
        <v>513</v>
      </c>
      <c r="C15" t="s">
        <v>514</v>
      </c>
      <c r="D15" t="s">
        <v>514</v>
      </c>
      <c r="E15" t="s">
        <v>514</v>
      </c>
      <c r="F15">
        <v>1</v>
      </c>
    </row>
    <row r="16" spans="1:7" x14ac:dyDescent="0.3">
      <c r="A16" s="1" t="s">
        <v>515</v>
      </c>
      <c r="B16">
        <v>0</v>
      </c>
      <c r="C16">
        <v>0</v>
      </c>
    </row>
    <row r="17" spans="1:13" x14ac:dyDescent="0.3">
      <c r="A17" s="1" t="s">
        <v>516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517</v>
      </c>
      <c r="B18">
        <v>0</v>
      </c>
      <c r="C18">
        <v>0</v>
      </c>
    </row>
    <row r="19" spans="1:13" x14ac:dyDescent="0.3">
      <c r="A19" s="1" t="s">
        <v>518</v>
      </c>
    </row>
    <row r="20" spans="1:13" x14ac:dyDescent="0.3">
      <c r="A20" s="1" t="s">
        <v>519</v>
      </c>
      <c r="B20" s="1" t="s">
        <v>51</v>
      </c>
      <c r="C20">
        <v>1</v>
      </c>
    </row>
    <row r="21" spans="1:13" x14ac:dyDescent="0.3">
      <c r="A21" t="s">
        <v>521</v>
      </c>
      <c r="B21" t="s">
        <v>522</v>
      </c>
      <c r="C21" t="s">
        <v>523</v>
      </c>
    </row>
    <row r="22" spans="1:13" x14ac:dyDescent="0.3">
      <c r="A22">
        <v>1</v>
      </c>
      <c r="B22" s="1" t="s">
        <v>524</v>
      </c>
      <c r="C22" s="1" t="s">
        <v>525</v>
      </c>
    </row>
    <row r="23" spans="1:13" x14ac:dyDescent="0.3">
      <c r="A23">
        <v>2</v>
      </c>
      <c r="B23" s="1" t="s">
        <v>526</v>
      </c>
      <c r="C23" s="1" t="s">
        <v>527</v>
      </c>
    </row>
    <row r="24" spans="1:13" x14ac:dyDescent="0.3">
      <c r="A24">
        <v>3</v>
      </c>
      <c r="B24" s="1" t="s">
        <v>528</v>
      </c>
      <c r="C24" s="1" t="s">
        <v>529</v>
      </c>
    </row>
    <row r="25" spans="1:13" x14ac:dyDescent="0.3">
      <c r="A25">
        <v>4</v>
      </c>
      <c r="B25" s="1" t="s">
        <v>530</v>
      </c>
      <c r="C25" s="1" t="s">
        <v>531</v>
      </c>
    </row>
    <row r="26" spans="1:13" x14ac:dyDescent="0.3">
      <c r="A26">
        <v>5</v>
      </c>
      <c r="B26" s="1" t="s">
        <v>532</v>
      </c>
      <c r="C26" s="1" t="s">
        <v>51</v>
      </c>
    </row>
    <row r="27" spans="1:13" x14ac:dyDescent="0.3">
      <c r="A27">
        <v>6</v>
      </c>
      <c r="B27" s="1" t="s">
        <v>533</v>
      </c>
      <c r="C27" s="1" t="s">
        <v>51</v>
      </c>
    </row>
    <row r="28" spans="1:13" x14ac:dyDescent="0.3">
      <c r="A28">
        <v>7</v>
      </c>
      <c r="B28" s="1" t="s">
        <v>533</v>
      </c>
      <c r="C28" s="1" t="s">
        <v>51</v>
      </c>
    </row>
    <row r="29" spans="1:13" x14ac:dyDescent="0.3">
      <c r="A29">
        <v>8</v>
      </c>
      <c r="B29" s="1" t="s">
        <v>533</v>
      </c>
      <c r="C29" s="1" t="s">
        <v>51</v>
      </c>
    </row>
    <row r="30" spans="1:13" x14ac:dyDescent="0.3">
      <c r="A30">
        <v>9</v>
      </c>
      <c r="B30" s="1" t="s">
        <v>533</v>
      </c>
      <c r="C30" s="1" t="s">
        <v>51</v>
      </c>
    </row>
    <row r="43" spans="1:2" x14ac:dyDescent="0.3">
      <c r="A43" t="s">
        <v>520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07EB8-900F-44AC-92AF-2EDF5C2A25B6}">
  <dimension ref="A1"/>
  <sheetViews>
    <sheetView workbookViewId="0">
      <selection activeCell="A2" sqref="A2:X2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원가계산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원가계산!Print_Area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형근 윤</dc:creator>
  <cp:lastModifiedBy>user</cp:lastModifiedBy>
  <dcterms:created xsi:type="dcterms:W3CDTF">2026-09-30T11:47:34Z</dcterms:created>
  <dcterms:modified xsi:type="dcterms:W3CDTF">2026-10-21T11:26:32Z</dcterms:modified>
</cp:coreProperties>
</file>